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185" activeTab="1"/>
  </bookViews>
  <sheets>
    <sheet name="Cân đo c3 L3" sheetId="1" r:id="rId1"/>
    <sheet name="Cân đo c3 L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8" i="2" l="1"/>
  <c r="AD38" i="2"/>
  <c r="AA38" i="2"/>
  <c r="Z38" i="2"/>
  <c r="W38" i="2"/>
  <c r="V38" i="2"/>
  <c r="O38" i="2"/>
  <c r="N38" i="2"/>
  <c r="K38" i="2"/>
  <c r="J38" i="2"/>
  <c r="G38" i="2"/>
  <c r="F38" i="2"/>
  <c r="AH37" i="1" l="1"/>
  <c r="AG37" i="1"/>
  <c r="X37" i="1"/>
  <c r="W37" i="1"/>
  <c r="O37" i="1"/>
  <c r="P37" i="1" s="1"/>
  <c r="J37" i="1"/>
  <c r="I37" i="1"/>
  <c r="H37" i="1"/>
  <c r="G37" i="1"/>
  <c r="AJ36" i="1"/>
  <c r="AK36" i="1" s="1"/>
  <c r="AJ35" i="1"/>
  <c r="AK35" i="1" s="1"/>
  <c r="AJ34" i="1"/>
  <c r="AK34" i="1" s="1"/>
  <c r="H38" i="2" l="1"/>
  <c r="I38" i="2" s="1"/>
  <c r="AI20" i="2"/>
  <c r="AJ20" i="2" s="1"/>
  <c r="AI19" i="2"/>
  <c r="AJ19" i="2" s="1"/>
  <c r="AI32" i="2" l="1"/>
  <c r="AJ32" i="2" s="1"/>
  <c r="AK32" i="2" s="1"/>
  <c r="AI31" i="2"/>
  <c r="AJ31" i="2" s="1"/>
  <c r="AK31" i="2" s="1"/>
  <c r="AI30" i="2"/>
  <c r="AJ30" i="2" s="1"/>
  <c r="AK30" i="2" s="1"/>
  <c r="AI29" i="2"/>
  <c r="AJ29" i="2" s="1"/>
  <c r="AK29" i="2" s="1"/>
  <c r="AI28" i="2"/>
  <c r="AJ28" i="2" s="1"/>
  <c r="AK28" i="2" s="1"/>
  <c r="AI27" i="2"/>
  <c r="AJ27" i="2" s="1"/>
  <c r="AK27" i="2" s="1"/>
  <c r="AI26" i="2"/>
  <c r="AJ26" i="2" s="1"/>
  <c r="AK26" i="2" s="1"/>
  <c r="AI25" i="2"/>
  <c r="AJ25" i="2" s="1"/>
  <c r="AK25" i="2" s="1"/>
  <c r="AI24" i="2"/>
  <c r="AJ24" i="2" s="1"/>
  <c r="AK24" i="2" s="1"/>
  <c r="AI23" i="2"/>
  <c r="AJ23" i="2" s="1"/>
  <c r="AK23" i="2" s="1"/>
  <c r="AI22" i="2"/>
  <c r="AJ22" i="2" s="1"/>
  <c r="AK22" i="2" s="1"/>
  <c r="AI21" i="2"/>
  <c r="AJ21" i="2" s="1"/>
  <c r="AK21" i="2" s="1"/>
  <c r="AI18" i="2"/>
  <c r="AJ18" i="2" s="1"/>
  <c r="AK18" i="2" s="1"/>
  <c r="AI17" i="2"/>
  <c r="AJ17" i="2" s="1"/>
  <c r="AK17" i="2" s="1"/>
  <c r="AI16" i="2"/>
  <c r="AJ16" i="2" s="1"/>
  <c r="AK16" i="2" s="1"/>
  <c r="AI15" i="2"/>
  <c r="AJ15" i="2" s="1"/>
  <c r="AK15" i="2" s="1"/>
  <c r="AI14" i="2"/>
  <c r="AJ14" i="2" s="1"/>
  <c r="AK14" i="2" s="1"/>
  <c r="AI13" i="2"/>
  <c r="AJ13" i="2" s="1"/>
  <c r="AK13" i="2" s="1"/>
  <c r="AI12" i="2"/>
  <c r="AJ12" i="2" s="1"/>
  <c r="AK12" i="2" s="1"/>
  <c r="AI11" i="2"/>
  <c r="AJ11" i="2" s="1"/>
  <c r="AK11" i="2" s="1"/>
  <c r="AI9" i="2"/>
  <c r="AJ9" i="2" s="1"/>
  <c r="AK9" i="2" s="1"/>
  <c r="AA37" i="1" l="1"/>
  <c r="AB37" i="1" s="1"/>
  <c r="S37" i="1"/>
  <c r="T37" i="1" s="1"/>
  <c r="AJ33" i="1"/>
  <c r="AK33" i="1" s="1"/>
  <c r="AL33" i="1" s="1"/>
  <c r="AJ32" i="1"/>
  <c r="AK32" i="1" s="1"/>
  <c r="AL32" i="1" s="1"/>
  <c r="AJ31" i="1"/>
  <c r="AK31" i="1" s="1"/>
  <c r="AL31" i="1" s="1"/>
  <c r="AJ30" i="1"/>
  <c r="AK30" i="1" s="1"/>
  <c r="AL30" i="1" s="1"/>
  <c r="AJ29" i="1"/>
  <c r="AK29" i="1" s="1"/>
  <c r="AL29" i="1" s="1"/>
  <c r="AJ28" i="1"/>
  <c r="AK28" i="1" s="1"/>
  <c r="AL28" i="1" s="1"/>
  <c r="AJ27" i="1"/>
  <c r="AK27" i="1" s="1"/>
  <c r="AL27" i="1" s="1"/>
  <c r="AJ26" i="1"/>
  <c r="AK26" i="1" s="1"/>
  <c r="AL26" i="1" s="1"/>
  <c r="AJ25" i="1"/>
  <c r="AK25" i="1" s="1"/>
  <c r="AL25" i="1" s="1"/>
  <c r="AJ24" i="1"/>
  <c r="AK24" i="1" s="1"/>
  <c r="AL24" i="1" s="1"/>
  <c r="AJ23" i="1"/>
  <c r="AK23" i="1" s="1"/>
  <c r="AL23" i="1" s="1"/>
  <c r="AJ22" i="1"/>
  <c r="AK22" i="1" s="1"/>
  <c r="AL22" i="1" s="1"/>
  <c r="AJ21" i="1"/>
  <c r="AK21" i="1" s="1"/>
  <c r="AL21" i="1" s="1"/>
  <c r="AJ20" i="1"/>
  <c r="AK20" i="1" s="1"/>
  <c r="AL20" i="1" s="1"/>
  <c r="AJ19" i="1"/>
  <c r="AK19" i="1" s="1"/>
  <c r="AL19" i="1" s="1"/>
  <c r="AJ18" i="1"/>
  <c r="AK18" i="1" s="1"/>
  <c r="AL18" i="1" s="1"/>
  <c r="AJ17" i="1"/>
  <c r="AK17" i="1" s="1"/>
  <c r="AL17" i="1" s="1"/>
  <c r="AJ16" i="1"/>
  <c r="AK16" i="1" s="1"/>
  <c r="AL16" i="1" s="1"/>
  <c r="AJ15" i="1"/>
  <c r="AK15" i="1" s="1"/>
  <c r="AL15" i="1" s="1"/>
  <c r="AJ14" i="1"/>
  <c r="AK14" i="1" s="1"/>
  <c r="AL14" i="1" s="1"/>
  <c r="AJ13" i="1"/>
  <c r="AK13" i="1" s="1"/>
  <c r="AL13" i="1" s="1"/>
  <c r="AJ12" i="1"/>
  <c r="AK12" i="1" s="1"/>
  <c r="AL12" i="1" s="1"/>
  <c r="AJ11" i="1"/>
  <c r="AK11" i="1" s="1"/>
  <c r="AL11" i="1" s="1"/>
  <c r="AJ10" i="1"/>
  <c r="AK10" i="1" s="1"/>
  <c r="AL10" i="1" s="1"/>
  <c r="AJ9" i="1"/>
  <c r="AK9" i="1" s="1"/>
  <c r="AL9" i="1" s="1"/>
</calcChain>
</file>

<file path=xl/sharedStrings.xml><?xml version="1.0" encoding="utf-8"?>
<sst xmlns="http://schemas.openxmlformats.org/spreadsheetml/2006/main" count="378" uniqueCount="123">
  <si>
    <t>UBND QUẬN ĐỒ SƠN</t>
  </si>
  <si>
    <t>PHÒNG GIÁO DỤC VÀ ĐÀO TẠO</t>
  </si>
  <si>
    <t>TỔNG  HỢP 
ĐÁNH GIÁ TÌNH TRẠNG DINH DƯỠNG CỦA TRẺ MẦM NON
 QUA CHỈ SỐ CÂN NẶNG /CHIỀU CAO</t>
  </si>
  <si>
    <t>STT</t>
  </si>
  <si>
    <t>HỌ VÀ TÊN</t>
  </si>
  <si>
    <t>Tháng /Năm sinh</t>
  </si>
  <si>
    <t>Cân năng (Kg)</t>
  </si>
  <si>
    <t>Chiều cao (cm)</t>
  </si>
  <si>
    <t>Ghi
 chú</t>
  </si>
  <si>
    <t>Về cân nặng</t>
  </si>
  <si>
    <t>Về chiều cao</t>
  </si>
  <si>
    <t>Về cân nặng/Chiều cao</t>
  </si>
  <si>
    <t>BT</t>
  </si>
  <si>
    <t>Tỷ lệ</t>
  </si>
  <si>
    <t>Cao hơn</t>
  </si>
  <si>
    <t>Tỷ lệ %</t>
  </si>
  <si>
    <t>SDD thể nhẹ cân</t>
  </si>
  <si>
    <t>SDD thể thấp còi</t>
  </si>
  <si>
    <t>SDD thể gầy còm</t>
  </si>
  <si>
    <t>Thừ cân</t>
  </si>
  <si>
    <t>Béo phì</t>
  </si>
  <si>
    <t>%</t>
  </si>
  <si>
    <t>Mức vừa</t>
  </si>
  <si>
    <t>Mức nặng</t>
  </si>
  <si>
    <t>x</t>
  </si>
  <si>
    <t>Tổng hợp</t>
  </si>
  <si>
    <t>An</t>
  </si>
  <si>
    <t>Hà</t>
  </si>
  <si>
    <t>Ngân</t>
  </si>
  <si>
    <t>Thư</t>
  </si>
  <si>
    <t>Khang</t>
  </si>
  <si>
    <t>Phúc</t>
  </si>
  <si>
    <t>Nam</t>
  </si>
  <si>
    <t>Nhi</t>
  </si>
  <si>
    <t>15,5</t>
  </si>
  <si>
    <t>14,5</t>
  </si>
  <si>
    <t>13,5</t>
  </si>
  <si>
    <t>Tâm</t>
  </si>
  <si>
    <t xml:space="preserve">Nguyễn Hoàng </t>
  </si>
  <si>
    <t>Dương</t>
  </si>
  <si>
    <t>Phát</t>
  </si>
  <si>
    <t>Đoàn Xuân</t>
  </si>
  <si>
    <t>Tiến</t>
  </si>
  <si>
    <t>11,5</t>
  </si>
  <si>
    <t>Trần Thị Anh</t>
  </si>
  <si>
    <t>Đặng Ngọc Nguyên</t>
  </si>
  <si>
    <t>Phạm Mỹ</t>
  </si>
  <si>
    <t>Anh</t>
  </si>
  <si>
    <t>Nguyễn Thái</t>
  </si>
  <si>
    <t>Đoàn Thùy</t>
  </si>
  <si>
    <t>Phùng Thùy</t>
  </si>
  <si>
    <t xml:space="preserve">Đinh Thành </t>
  </si>
  <si>
    <t>Đạt</t>
  </si>
  <si>
    <t>Lương Thái</t>
  </si>
  <si>
    <t>Đinh Ngọc Gia</t>
  </si>
  <si>
    <t>Hân</t>
  </si>
  <si>
    <t xml:space="preserve">Hoàng Minh </t>
  </si>
  <si>
    <t>Hùng</t>
  </si>
  <si>
    <t>Đặng Quang</t>
  </si>
  <si>
    <t>Nguyễn Thị Thu</t>
  </si>
  <si>
    <t>Đinh Tuyết</t>
  </si>
  <si>
    <t xml:space="preserve">Vũ Lê Thảo </t>
  </si>
  <si>
    <t>Hoàng Diễm</t>
  </si>
  <si>
    <t>Mi</t>
  </si>
  <si>
    <t>Lê Xuân</t>
  </si>
  <si>
    <t>Phạm Minh</t>
  </si>
  <si>
    <t>Phạm Lương Minh</t>
  </si>
  <si>
    <t>Bùi Phạm Anh</t>
  </si>
  <si>
    <t xml:space="preserve">Nguyễn Duy </t>
  </si>
  <si>
    <t>Đặng Mai</t>
  </si>
  <si>
    <t>Phương</t>
  </si>
  <si>
    <t>Bùi Thanh</t>
  </si>
  <si>
    <t>Nguyễn Quang</t>
  </si>
  <si>
    <t>Vũ</t>
  </si>
  <si>
    <t xml:space="preserve">      GVCN</t>
  </si>
  <si>
    <t>Lần 3  Ngày  15/4/2022                          Lớp 3C3                                          NĂM 2021 - 2022</t>
  </si>
  <si>
    <t xml:space="preserve">Nguyễn Hà Ngọc </t>
  </si>
  <si>
    <t>Nguyễn Ngọc</t>
  </si>
  <si>
    <t>Hưng</t>
  </si>
  <si>
    <t>Bùi Minh</t>
  </si>
  <si>
    <t>21,5</t>
  </si>
  <si>
    <t>16,5</t>
  </si>
  <si>
    <t>Lần 1  Ngày  16/9/2022                           Lớp 3C3                                           NĂM 2022 - 2023</t>
  </si>
  <si>
    <t>Đoàn Thị Ngọc Anh</t>
  </si>
  <si>
    <t>Nguyễn Lê Minh Anh</t>
  </si>
  <si>
    <t>Nguyễn Trần Vân Anh</t>
  </si>
  <si>
    <t>Đoàn Đắc Quân Bảo</t>
  </si>
  <si>
    <t>Nguyễn. T.Phương Chi</t>
  </si>
  <si>
    <t>Nguyễn Hữu Đạt</t>
  </si>
  <si>
    <t>Ngô Thị Thanh Hải</t>
  </si>
  <si>
    <t>Nguyễn  Gia Hưng</t>
  </si>
  <si>
    <t>Nguyễn Ngọc Hưng</t>
  </si>
  <si>
    <t>Đặng Minh Khang</t>
  </si>
  <si>
    <t>Phạm Huy Khánh</t>
  </si>
  <si>
    <t>Nguyễn Hoàng Khôi</t>
  </si>
  <si>
    <t>Hoàng Đình Tuấn Khôi</t>
  </si>
  <si>
    <t>Bùi Minh Khôi</t>
  </si>
  <si>
    <t>Bùi Việt Khôi</t>
  </si>
  <si>
    <t>Đỗ Nhật Minh</t>
  </si>
  <si>
    <t>Nguyễn Khánh Ngọc</t>
  </si>
  <si>
    <t xml:space="preserve">Phạm Tuệ Nhi </t>
  </si>
  <si>
    <t>Ngô An Nhiên</t>
  </si>
  <si>
    <t>Trần Lê Quỳnh Như</t>
  </si>
  <si>
    <t>Đoàn Thanh Phong</t>
  </si>
  <si>
    <t>Trương Nhã Phương</t>
  </si>
  <si>
    <t>Bùi Nhã Phương</t>
  </si>
  <si>
    <t>Nguyễn Đan Thanh</t>
  </si>
  <si>
    <t>Phạm Phương Thảo</t>
  </si>
  <si>
    <t>Ng. Quỳnh Thảo Trang</t>
  </si>
  <si>
    <t>Hoàng Thanh Trúc</t>
  </si>
  <si>
    <t>12,5</t>
  </si>
  <si>
    <t>13,3</t>
  </si>
  <si>
    <t>12,4</t>
  </si>
  <si>
    <t>12,7</t>
  </si>
  <si>
    <t>13,8</t>
  </si>
  <si>
    <t>14,2</t>
  </si>
  <si>
    <t>13,2</t>
  </si>
  <si>
    <t>12,2</t>
  </si>
  <si>
    <t>13,4</t>
  </si>
  <si>
    <t>11,2</t>
  </si>
  <si>
    <t>Ng..Ngọc Minh Thủy</t>
  </si>
  <si>
    <t>Hoàng Thị Liên</t>
  </si>
  <si>
    <t>Nguyễn Hà 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</si>
</sst>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color rgb="FFFF000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14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/>
    <xf numFmtId="0" fontId="12" fillId="0" borderId="1" xfId="0" applyFont="1" applyBorder="1"/>
    <xf numFmtId="0" fontId="12" fillId="0" borderId="14" xfId="0" applyFont="1" applyBorder="1"/>
    <xf numFmtId="14" fontId="12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3" fontId="12" fillId="0" borderId="14" xfId="0" applyNumberFormat="1" applyFont="1" applyBorder="1"/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opLeftCell="A4" workbookViewId="0">
      <selection activeCell="D9" sqref="D9:D36"/>
    </sheetView>
  </sheetViews>
  <sheetFormatPr defaultRowHeight="15.75" x14ac:dyDescent="0.25"/>
  <cols>
    <col min="1" max="1" width="3" style="1" customWidth="1"/>
    <col min="2" max="2" width="18.85546875" style="1" customWidth="1"/>
    <col min="3" max="3" width="7.7109375" style="1" customWidth="1"/>
    <col min="4" max="4" width="11.140625" style="1" customWidth="1"/>
    <col min="5" max="5" width="6.140625" style="1" customWidth="1"/>
    <col min="6" max="6" width="4.42578125" style="1" customWidth="1"/>
    <col min="7" max="7" width="3" style="1" customWidth="1"/>
    <col min="8" max="8" width="3.140625" style="1" customWidth="1"/>
    <col min="9" max="14" width="2.5703125" style="1" customWidth="1"/>
    <col min="15" max="15" width="3.140625" style="1" customWidth="1"/>
    <col min="16" max="16" width="4.140625" style="1" customWidth="1"/>
    <col min="17" max="22" width="2.5703125" style="1" customWidth="1"/>
    <col min="23" max="24" width="3.42578125" style="1" customWidth="1"/>
    <col min="25" max="35" width="2.5703125" style="1" customWidth="1"/>
    <col min="36" max="37" width="0" style="1" hidden="1" customWidth="1"/>
    <col min="38" max="38" width="10" style="1" hidden="1" customWidth="1"/>
    <col min="39" max="39" width="0" style="1" hidden="1" customWidth="1"/>
    <col min="40" max="16384" width="9.140625" style="1"/>
  </cols>
  <sheetData>
    <row r="1" spans="1:38" x14ac:dyDescent="0.25">
      <c r="A1" s="67" t="s">
        <v>0</v>
      </c>
      <c r="B1" s="67"/>
      <c r="C1" s="67"/>
      <c r="D1" s="67"/>
      <c r="E1" s="67"/>
      <c r="F1" s="67"/>
    </row>
    <row r="2" spans="1:38" x14ac:dyDescent="0.25">
      <c r="A2" s="67" t="s">
        <v>1</v>
      </c>
      <c r="B2" s="67"/>
      <c r="C2" s="67"/>
      <c r="D2" s="67"/>
      <c r="E2" s="67"/>
      <c r="F2" s="67"/>
    </row>
    <row r="3" spans="1:38" ht="49.5" customHeight="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8" x14ac:dyDescent="0.25">
      <c r="A4" s="67" t="s">
        <v>75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2"/>
    </row>
    <row r="5" spans="1:38" ht="18.75" customHeight="1" x14ac:dyDescent="0.25">
      <c r="A5" s="69" t="s">
        <v>3</v>
      </c>
      <c r="B5" s="73" t="s">
        <v>4</v>
      </c>
      <c r="C5" s="74"/>
      <c r="D5" s="70" t="s">
        <v>5</v>
      </c>
      <c r="E5" s="71" t="s">
        <v>6</v>
      </c>
      <c r="F5" s="71" t="s">
        <v>7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9" t="s">
        <v>8</v>
      </c>
    </row>
    <row r="6" spans="1:38" ht="15" customHeight="1" x14ac:dyDescent="0.25">
      <c r="A6" s="69"/>
      <c r="B6" s="75"/>
      <c r="C6" s="76"/>
      <c r="D6" s="70"/>
      <c r="E6" s="71"/>
      <c r="F6" s="71"/>
      <c r="G6" s="60" t="s">
        <v>9</v>
      </c>
      <c r="H6" s="61"/>
      <c r="I6" s="61"/>
      <c r="J6" s="61"/>
      <c r="K6" s="61"/>
      <c r="L6" s="61"/>
      <c r="M6" s="61"/>
      <c r="N6" s="62"/>
      <c r="O6" s="82" t="s">
        <v>10</v>
      </c>
      <c r="P6" s="82"/>
      <c r="Q6" s="82"/>
      <c r="R6" s="82"/>
      <c r="S6" s="82"/>
      <c r="T6" s="82"/>
      <c r="U6" s="82"/>
      <c r="V6" s="82"/>
      <c r="W6" s="82" t="s">
        <v>11</v>
      </c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0"/>
    </row>
    <row r="7" spans="1:38" ht="28.5" customHeight="1" x14ac:dyDescent="0.25">
      <c r="A7" s="69"/>
      <c r="B7" s="75"/>
      <c r="C7" s="76"/>
      <c r="D7" s="70"/>
      <c r="E7" s="71"/>
      <c r="F7" s="71"/>
      <c r="G7" s="58" t="s">
        <v>12</v>
      </c>
      <c r="H7" s="58" t="s">
        <v>15</v>
      </c>
      <c r="I7" s="58" t="s">
        <v>14</v>
      </c>
      <c r="J7" s="58" t="s">
        <v>15</v>
      </c>
      <c r="K7" s="60" t="s">
        <v>16</v>
      </c>
      <c r="L7" s="61"/>
      <c r="M7" s="61"/>
      <c r="N7" s="62"/>
      <c r="O7" s="58" t="s">
        <v>12</v>
      </c>
      <c r="P7" s="58" t="s">
        <v>15</v>
      </c>
      <c r="Q7" s="58" t="s">
        <v>14</v>
      </c>
      <c r="R7" s="58" t="s">
        <v>15</v>
      </c>
      <c r="S7" s="60" t="s">
        <v>17</v>
      </c>
      <c r="T7" s="61"/>
      <c r="U7" s="61"/>
      <c r="V7" s="62"/>
      <c r="W7" s="65" t="s">
        <v>12</v>
      </c>
      <c r="X7" s="58" t="s">
        <v>15</v>
      </c>
      <c r="Y7" s="58" t="s">
        <v>14</v>
      </c>
      <c r="Z7" s="65" t="s">
        <v>15</v>
      </c>
      <c r="AA7" s="59" t="s">
        <v>18</v>
      </c>
      <c r="AB7" s="59"/>
      <c r="AC7" s="59"/>
      <c r="AD7" s="59"/>
      <c r="AE7" s="58" t="s">
        <v>19</v>
      </c>
      <c r="AF7" s="63" t="s">
        <v>15</v>
      </c>
      <c r="AG7" s="66" t="s">
        <v>20</v>
      </c>
      <c r="AH7" s="63" t="s">
        <v>15</v>
      </c>
      <c r="AI7" s="80"/>
    </row>
    <row r="8" spans="1:38" ht="89.25" x14ac:dyDescent="0.25">
      <c r="A8" s="69"/>
      <c r="B8" s="77"/>
      <c r="C8" s="78"/>
      <c r="D8" s="70"/>
      <c r="E8" s="71"/>
      <c r="F8" s="71"/>
      <c r="G8" s="59"/>
      <c r="H8" s="59"/>
      <c r="I8" s="59"/>
      <c r="J8" s="59"/>
      <c r="K8" s="3" t="s">
        <v>22</v>
      </c>
      <c r="L8" s="3" t="s">
        <v>15</v>
      </c>
      <c r="M8" s="4" t="s">
        <v>23</v>
      </c>
      <c r="N8" s="3" t="s">
        <v>15</v>
      </c>
      <c r="O8" s="59"/>
      <c r="P8" s="59"/>
      <c r="Q8" s="59"/>
      <c r="R8" s="59"/>
      <c r="S8" s="3" t="s">
        <v>22</v>
      </c>
      <c r="T8" s="3" t="s">
        <v>15</v>
      </c>
      <c r="U8" s="4" t="s">
        <v>23</v>
      </c>
      <c r="V8" s="3" t="s">
        <v>15</v>
      </c>
      <c r="W8" s="59"/>
      <c r="X8" s="59"/>
      <c r="Y8" s="59"/>
      <c r="Z8" s="59"/>
      <c r="AA8" s="3" t="s">
        <v>22</v>
      </c>
      <c r="AB8" s="3" t="s">
        <v>15</v>
      </c>
      <c r="AC8" s="4" t="s">
        <v>23</v>
      </c>
      <c r="AD8" s="3" t="s">
        <v>15</v>
      </c>
      <c r="AE8" s="59"/>
      <c r="AF8" s="64"/>
      <c r="AG8" s="66"/>
      <c r="AH8" s="64"/>
      <c r="AI8" s="81"/>
    </row>
    <row r="9" spans="1:38" ht="16.5" customHeight="1" x14ac:dyDescent="0.25">
      <c r="A9" s="5">
        <v>1</v>
      </c>
      <c r="B9" s="29" t="s">
        <v>45</v>
      </c>
      <c r="C9" s="28" t="s">
        <v>26</v>
      </c>
      <c r="D9" s="30">
        <v>43459</v>
      </c>
      <c r="E9" s="22">
        <v>15</v>
      </c>
      <c r="F9" s="22">
        <v>96</v>
      </c>
      <c r="G9" s="21" t="s">
        <v>24</v>
      </c>
      <c r="H9" s="6"/>
      <c r="I9" s="6"/>
      <c r="J9" s="8"/>
      <c r="K9" s="8"/>
      <c r="L9" s="8"/>
      <c r="M9" s="8"/>
      <c r="N9" s="8"/>
      <c r="O9" s="21" t="s">
        <v>24</v>
      </c>
      <c r="P9" s="7"/>
      <c r="Q9" s="7"/>
      <c r="R9" s="7"/>
      <c r="S9" s="7"/>
      <c r="T9" s="7"/>
      <c r="U9" s="7"/>
      <c r="V9" s="7"/>
      <c r="W9" s="21" t="s">
        <v>24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>
        <f t="shared" ref="AJ9:AJ36" si="0">+F9/100</f>
        <v>0.96</v>
      </c>
      <c r="AK9" s="1">
        <f>+AJ9*AJ9</f>
        <v>0.92159999999999997</v>
      </c>
      <c r="AL9" s="9">
        <f t="shared" ref="AL9:AL33" si="1">+E9/AK9</f>
        <v>16.276041666666668</v>
      </c>
    </row>
    <row r="10" spans="1:38" ht="16.5" customHeight="1" x14ac:dyDescent="0.25">
      <c r="A10" s="5">
        <v>2</v>
      </c>
      <c r="B10" s="29" t="s">
        <v>38</v>
      </c>
      <c r="C10" s="28" t="s">
        <v>47</v>
      </c>
      <c r="D10" s="30">
        <v>43337</v>
      </c>
      <c r="E10" s="22" t="s">
        <v>34</v>
      </c>
      <c r="F10" s="22">
        <v>98</v>
      </c>
      <c r="G10" s="21" t="s">
        <v>24</v>
      </c>
      <c r="H10" s="6"/>
      <c r="I10" s="6"/>
      <c r="J10" s="5"/>
      <c r="K10" s="5"/>
      <c r="L10" s="5"/>
      <c r="M10" s="5"/>
      <c r="N10" s="5"/>
      <c r="O10" s="21" t="s">
        <v>24</v>
      </c>
      <c r="P10" s="7"/>
      <c r="Q10" s="7"/>
      <c r="R10" s="7"/>
      <c r="S10" s="7"/>
      <c r="T10" s="7"/>
      <c r="U10" s="7"/>
      <c r="V10" s="7"/>
      <c r="W10" s="21" t="s">
        <v>24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>
        <f t="shared" si="0"/>
        <v>0.98</v>
      </c>
      <c r="AK10" s="1">
        <f t="shared" ref="AK10:AK36" si="2">+AJ10*AJ10</f>
        <v>0.96039999999999992</v>
      </c>
      <c r="AL10" s="9" t="e">
        <f t="shared" si="1"/>
        <v>#VALUE!</v>
      </c>
    </row>
    <row r="11" spans="1:38" ht="16.5" customHeight="1" x14ac:dyDescent="0.25">
      <c r="A11" s="5">
        <v>3</v>
      </c>
      <c r="B11" s="29" t="s">
        <v>46</v>
      </c>
      <c r="C11" s="33" t="s">
        <v>47</v>
      </c>
      <c r="D11" s="34">
        <v>43110</v>
      </c>
      <c r="E11" s="22">
        <v>17</v>
      </c>
      <c r="F11" s="22">
        <v>103</v>
      </c>
      <c r="G11" s="21" t="s">
        <v>24</v>
      </c>
      <c r="H11" s="6"/>
      <c r="I11" s="6"/>
      <c r="J11" s="5"/>
      <c r="K11" s="5"/>
      <c r="L11" s="5"/>
      <c r="M11" s="5"/>
      <c r="N11" s="5"/>
      <c r="O11" s="21" t="s">
        <v>24</v>
      </c>
      <c r="P11" s="7"/>
      <c r="Q11" s="7"/>
      <c r="R11" s="7"/>
      <c r="S11" s="7"/>
      <c r="T11" s="7"/>
      <c r="U11" s="7"/>
      <c r="V11" s="7"/>
      <c r="W11" s="21" t="s">
        <v>24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>
        <f t="shared" si="0"/>
        <v>1.03</v>
      </c>
      <c r="AK11" s="1">
        <f>+AJ11*AJ11</f>
        <v>1.0609</v>
      </c>
      <c r="AL11" s="9">
        <f t="shared" si="1"/>
        <v>16.024130455273824</v>
      </c>
    </row>
    <row r="12" spans="1:38" ht="16.5" customHeight="1" x14ac:dyDescent="0.25">
      <c r="A12" s="5">
        <v>4</v>
      </c>
      <c r="B12" s="29" t="s">
        <v>49</v>
      </c>
      <c r="C12" s="28" t="s">
        <v>39</v>
      </c>
      <c r="D12" s="34">
        <v>43250</v>
      </c>
      <c r="E12" s="22" t="s">
        <v>80</v>
      </c>
      <c r="F12" s="22">
        <v>108</v>
      </c>
      <c r="G12" s="21"/>
      <c r="H12" s="6"/>
      <c r="I12" s="6" t="s">
        <v>24</v>
      </c>
      <c r="J12" s="5"/>
      <c r="K12" s="5"/>
      <c r="L12" s="5"/>
      <c r="M12" s="5"/>
      <c r="N12" s="5"/>
      <c r="O12" s="21" t="s">
        <v>24</v>
      </c>
      <c r="P12" s="7"/>
      <c r="Q12" s="7"/>
      <c r="R12" s="7"/>
      <c r="S12" s="7"/>
      <c r="T12" s="7"/>
      <c r="U12" s="7"/>
      <c r="V12" s="7"/>
      <c r="W12" s="21" t="s">
        <v>24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>
        <f t="shared" si="0"/>
        <v>1.08</v>
      </c>
      <c r="AK12" s="1">
        <f t="shared" si="2"/>
        <v>1.1664000000000001</v>
      </c>
      <c r="AL12" s="9" t="e">
        <f t="shared" si="1"/>
        <v>#VALUE!</v>
      </c>
    </row>
    <row r="13" spans="1:38" ht="16.5" customHeight="1" x14ac:dyDescent="0.25">
      <c r="A13" s="5">
        <v>5</v>
      </c>
      <c r="B13" s="29" t="s">
        <v>48</v>
      </c>
      <c r="C13" s="28" t="s">
        <v>39</v>
      </c>
      <c r="D13" s="34">
        <v>43207</v>
      </c>
      <c r="E13" s="22" t="s">
        <v>35</v>
      </c>
      <c r="F13" s="22">
        <v>100</v>
      </c>
      <c r="G13" s="21" t="s">
        <v>24</v>
      </c>
      <c r="H13" s="6"/>
      <c r="I13" s="6"/>
      <c r="J13" s="5"/>
      <c r="K13" s="5"/>
      <c r="L13" s="5"/>
      <c r="M13" s="5"/>
      <c r="N13" s="5"/>
      <c r="O13" s="21" t="s">
        <v>24</v>
      </c>
      <c r="P13" s="7"/>
      <c r="Q13" s="7"/>
      <c r="R13" s="7"/>
      <c r="S13" s="7"/>
      <c r="T13" s="7"/>
      <c r="U13" s="7"/>
      <c r="V13" s="7"/>
      <c r="W13" s="21" t="s">
        <v>24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>
        <f t="shared" si="0"/>
        <v>1</v>
      </c>
      <c r="AK13" s="1">
        <f t="shared" si="2"/>
        <v>1</v>
      </c>
      <c r="AL13" s="9" t="e">
        <f t="shared" si="1"/>
        <v>#VALUE!</v>
      </c>
    </row>
    <row r="14" spans="1:38" ht="16.5" customHeight="1" x14ac:dyDescent="0.25">
      <c r="A14" s="5">
        <v>6</v>
      </c>
      <c r="B14" s="29" t="s">
        <v>50</v>
      </c>
      <c r="C14" s="33" t="s">
        <v>39</v>
      </c>
      <c r="D14" s="34">
        <v>43337</v>
      </c>
      <c r="E14" s="22">
        <v>14</v>
      </c>
      <c r="F14" s="22">
        <v>97</v>
      </c>
      <c r="G14" s="21" t="s">
        <v>24</v>
      </c>
      <c r="H14" s="10"/>
      <c r="I14" s="10"/>
      <c r="J14" s="11"/>
      <c r="K14" s="11"/>
      <c r="L14" s="11"/>
      <c r="M14" s="11"/>
      <c r="N14" s="11"/>
      <c r="O14" s="21" t="s">
        <v>24</v>
      </c>
      <c r="P14" s="7"/>
      <c r="Q14" s="7"/>
      <c r="R14" s="7"/>
      <c r="S14" s="7"/>
      <c r="T14" s="7"/>
      <c r="U14" s="7"/>
      <c r="V14" s="7"/>
      <c r="W14" s="21" t="s">
        <v>24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>
        <f t="shared" si="0"/>
        <v>0.97</v>
      </c>
      <c r="AK14" s="1">
        <f t="shared" si="2"/>
        <v>0.94089999999999996</v>
      </c>
      <c r="AL14" s="9">
        <f t="shared" si="1"/>
        <v>14.879370815176959</v>
      </c>
    </row>
    <row r="15" spans="1:38" ht="16.5" customHeight="1" x14ac:dyDescent="0.25">
      <c r="A15" s="5">
        <v>7</v>
      </c>
      <c r="B15" s="29" t="s">
        <v>51</v>
      </c>
      <c r="C15" s="33" t="s">
        <v>52</v>
      </c>
      <c r="D15" s="34">
        <v>43209</v>
      </c>
      <c r="E15" s="22" t="s">
        <v>35</v>
      </c>
      <c r="F15" s="22">
        <v>98</v>
      </c>
      <c r="G15" s="21" t="s">
        <v>24</v>
      </c>
      <c r="H15" s="10"/>
      <c r="I15" s="10"/>
      <c r="J15" s="11"/>
      <c r="K15" s="11"/>
      <c r="L15" s="11"/>
      <c r="M15" s="11"/>
      <c r="N15" s="11"/>
      <c r="O15" s="21" t="s">
        <v>24</v>
      </c>
      <c r="P15" s="7"/>
      <c r="Q15" s="7"/>
      <c r="R15" s="7"/>
      <c r="S15" s="7"/>
      <c r="T15" s="7"/>
      <c r="U15" s="7"/>
      <c r="V15" s="7"/>
      <c r="W15" s="21" t="s">
        <v>24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>
        <f t="shared" si="0"/>
        <v>0.98</v>
      </c>
      <c r="AK15" s="1">
        <f t="shared" si="2"/>
        <v>0.96039999999999992</v>
      </c>
      <c r="AL15" s="9" t="e">
        <f t="shared" si="1"/>
        <v>#VALUE!</v>
      </c>
    </row>
    <row r="16" spans="1:38" ht="16.5" customHeight="1" x14ac:dyDescent="0.25">
      <c r="A16" s="5">
        <v>8</v>
      </c>
      <c r="B16" s="29" t="s">
        <v>53</v>
      </c>
      <c r="C16" s="28" t="s">
        <v>27</v>
      </c>
      <c r="D16" s="34">
        <v>43442</v>
      </c>
      <c r="E16" s="22" t="s">
        <v>36</v>
      </c>
      <c r="F16" s="22">
        <v>96</v>
      </c>
      <c r="G16" s="21" t="s">
        <v>24</v>
      </c>
      <c r="H16" s="10"/>
      <c r="I16" s="10"/>
      <c r="J16" s="11"/>
      <c r="K16" s="11"/>
      <c r="L16" s="11"/>
      <c r="M16" s="11"/>
      <c r="N16" s="11"/>
      <c r="O16" s="21" t="s">
        <v>24</v>
      </c>
      <c r="P16" s="7"/>
      <c r="Q16" s="7"/>
      <c r="R16" s="7"/>
      <c r="S16" s="7"/>
      <c r="T16" s="7"/>
      <c r="U16" s="7"/>
      <c r="V16" s="7"/>
      <c r="W16" s="21" t="s">
        <v>24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>
        <f t="shared" si="0"/>
        <v>0.96</v>
      </c>
      <c r="AK16" s="1">
        <f t="shared" si="2"/>
        <v>0.92159999999999997</v>
      </c>
      <c r="AL16" s="9" t="e">
        <f t="shared" si="1"/>
        <v>#VALUE!</v>
      </c>
    </row>
    <row r="17" spans="1:38" ht="16.5" customHeight="1" x14ac:dyDescent="0.25">
      <c r="A17" s="5">
        <v>9</v>
      </c>
      <c r="B17" s="29" t="s">
        <v>54</v>
      </c>
      <c r="C17" s="28" t="s">
        <v>55</v>
      </c>
      <c r="D17" s="34">
        <v>43437</v>
      </c>
      <c r="E17" s="22">
        <v>16</v>
      </c>
      <c r="F17" s="22">
        <v>96</v>
      </c>
      <c r="G17" s="21" t="s">
        <v>24</v>
      </c>
      <c r="H17" s="10"/>
      <c r="I17" s="10"/>
      <c r="J17" s="11"/>
      <c r="K17" s="11"/>
      <c r="L17" s="11"/>
      <c r="M17" s="11"/>
      <c r="N17" s="11"/>
      <c r="O17" s="21" t="s">
        <v>24</v>
      </c>
      <c r="P17" s="7"/>
      <c r="Q17" s="7"/>
      <c r="R17" s="7"/>
      <c r="S17" s="7"/>
      <c r="T17" s="7"/>
      <c r="U17" s="7"/>
      <c r="V17" s="7"/>
      <c r="W17" s="21" t="s">
        <v>24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>
        <f t="shared" si="0"/>
        <v>0.96</v>
      </c>
      <c r="AK17" s="1">
        <f t="shared" si="2"/>
        <v>0.92159999999999997</v>
      </c>
      <c r="AL17" s="9">
        <f t="shared" si="1"/>
        <v>17.361111111111111</v>
      </c>
    </row>
    <row r="18" spans="1:38" ht="16.5" customHeight="1" x14ac:dyDescent="0.25">
      <c r="A18" s="5">
        <v>10</v>
      </c>
      <c r="B18" s="29" t="s">
        <v>56</v>
      </c>
      <c r="C18" s="33" t="s">
        <v>57</v>
      </c>
      <c r="D18" s="34">
        <v>43265</v>
      </c>
      <c r="E18" s="22">
        <v>14</v>
      </c>
      <c r="F18" s="22">
        <v>99</v>
      </c>
      <c r="G18" s="21" t="s">
        <v>24</v>
      </c>
      <c r="H18" s="10"/>
      <c r="I18" s="10"/>
      <c r="J18" s="11"/>
      <c r="K18" s="11"/>
      <c r="L18" s="11"/>
      <c r="M18" s="11"/>
      <c r="N18" s="11"/>
      <c r="O18" s="21" t="s">
        <v>24</v>
      </c>
      <c r="P18" s="7"/>
      <c r="Q18" s="7"/>
      <c r="R18" s="7"/>
      <c r="S18" s="7"/>
      <c r="T18" s="7"/>
      <c r="U18" s="7"/>
      <c r="V18" s="7"/>
      <c r="W18" s="21" t="s">
        <v>24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>
        <f t="shared" si="0"/>
        <v>0.99</v>
      </c>
      <c r="AK18" s="1">
        <f t="shared" si="2"/>
        <v>0.98009999999999997</v>
      </c>
      <c r="AL18" s="9">
        <f t="shared" si="1"/>
        <v>14.284256708499132</v>
      </c>
    </row>
    <row r="19" spans="1:38" ht="16.5" customHeight="1" x14ac:dyDescent="0.25">
      <c r="A19" s="5">
        <v>11</v>
      </c>
      <c r="B19" s="29" t="s">
        <v>65</v>
      </c>
      <c r="C19" s="33" t="s">
        <v>30</v>
      </c>
      <c r="D19" s="34">
        <v>43251</v>
      </c>
      <c r="E19" s="22" t="s">
        <v>34</v>
      </c>
      <c r="F19" s="22">
        <v>103</v>
      </c>
      <c r="G19" s="21" t="s">
        <v>24</v>
      </c>
      <c r="H19" s="10"/>
      <c r="I19" s="10"/>
      <c r="J19" s="11"/>
      <c r="K19" s="11"/>
      <c r="L19" s="11"/>
      <c r="M19" s="11"/>
      <c r="N19" s="11"/>
      <c r="O19" s="21" t="s">
        <v>24</v>
      </c>
      <c r="P19" s="7"/>
      <c r="Q19" s="7"/>
      <c r="R19" s="7"/>
      <c r="S19" s="7"/>
      <c r="T19" s="7"/>
      <c r="U19" s="7"/>
      <c r="V19" s="7"/>
      <c r="W19" s="21" t="s">
        <v>24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>
        <f t="shared" si="0"/>
        <v>1.03</v>
      </c>
      <c r="AK19" s="1">
        <f t="shared" si="2"/>
        <v>1.0609</v>
      </c>
      <c r="AL19" s="9" t="e">
        <f t="shared" si="1"/>
        <v>#VALUE!</v>
      </c>
    </row>
    <row r="20" spans="1:38" ht="16.5" customHeight="1" x14ac:dyDescent="0.25">
      <c r="A20" s="5">
        <v>12</v>
      </c>
      <c r="B20" s="29" t="s">
        <v>66</v>
      </c>
      <c r="C20" s="33" t="s">
        <v>30</v>
      </c>
      <c r="D20" s="34">
        <v>43292</v>
      </c>
      <c r="E20" s="22">
        <v>16</v>
      </c>
      <c r="F20" s="22">
        <v>101</v>
      </c>
      <c r="G20" s="21" t="s">
        <v>24</v>
      </c>
      <c r="H20" s="10"/>
      <c r="I20" s="10"/>
      <c r="J20" s="11"/>
      <c r="K20" s="11"/>
      <c r="L20" s="11"/>
      <c r="M20" s="11"/>
      <c r="N20" s="11"/>
      <c r="O20" s="21" t="s">
        <v>24</v>
      </c>
      <c r="P20" s="7"/>
      <c r="Q20" s="7"/>
      <c r="R20" s="7"/>
      <c r="S20" s="7"/>
      <c r="T20" s="7"/>
      <c r="U20" s="7"/>
      <c r="V20" s="7"/>
      <c r="W20" s="21" t="s">
        <v>24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>
        <f t="shared" si="0"/>
        <v>1.01</v>
      </c>
      <c r="AK20" s="1">
        <f t="shared" si="2"/>
        <v>1.0201</v>
      </c>
      <c r="AL20" s="9">
        <f t="shared" si="1"/>
        <v>15.684736790510733</v>
      </c>
    </row>
    <row r="21" spans="1:38" ht="16.5" customHeight="1" x14ac:dyDescent="0.25">
      <c r="A21" s="5">
        <v>13</v>
      </c>
      <c r="B21" s="29" t="s">
        <v>58</v>
      </c>
      <c r="C21" s="28" t="s">
        <v>32</v>
      </c>
      <c r="D21" s="34">
        <v>43211</v>
      </c>
      <c r="E21" s="22">
        <v>16</v>
      </c>
      <c r="F21" s="22">
        <v>101</v>
      </c>
      <c r="G21" s="21" t="s">
        <v>24</v>
      </c>
      <c r="H21" s="10"/>
      <c r="I21" s="10"/>
      <c r="J21" s="11"/>
      <c r="K21" s="11"/>
      <c r="L21" s="11"/>
      <c r="M21" s="11"/>
      <c r="N21" s="11"/>
      <c r="O21" s="21" t="s">
        <v>24</v>
      </c>
      <c r="P21" s="7"/>
      <c r="Q21" s="7"/>
      <c r="R21" s="7"/>
      <c r="S21" s="7"/>
      <c r="T21" s="7"/>
      <c r="U21" s="7"/>
      <c r="V21" s="7"/>
      <c r="W21" s="21" t="s">
        <v>24</v>
      </c>
      <c r="X21" s="7"/>
      <c r="Y21" s="7"/>
      <c r="Z21" s="7"/>
      <c r="AA21" s="5"/>
      <c r="AB21" s="7"/>
      <c r="AC21" s="7"/>
      <c r="AD21" s="7"/>
      <c r="AE21" s="7"/>
      <c r="AF21" s="7"/>
      <c r="AG21" s="7"/>
      <c r="AH21" s="7"/>
      <c r="AI21" s="7"/>
      <c r="AJ21" s="7">
        <f t="shared" si="0"/>
        <v>1.01</v>
      </c>
      <c r="AK21" s="1">
        <f t="shared" si="2"/>
        <v>1.0201</v>
      </c>
      <c r="AL21" s="9">
        <f t="shared" si="1"/>
        <v>15.684736790510733</v>
      </c>
    </row>
    <row r="22" spans="1:38" ht="16.5" customHeight="1" x14ac:dyDescent="0.25">
      <c r="A22" s="5">
        <v>14</v>
      </c>
      <c r="B22" s="29" t="s">
        <v>59</v>
      </c>
      <c r="C22" s="28" t="s">
        <v>28</v>
      </c>
      <c r="D22" s="34">
        <v>43393</v>
      </c>
      <c r="E22" s="22">
        <v>15</v>
      </c>
      <c r="F22" s="22">
        <v>99</v>
      </c>
      <c r="G22" s="21" t="s">
        <v>24</v>
      </c>
      <c r="H22" s="10"/>
      <c r="I22" s="10"/>
      <c r="J22" s="11"/>
      <c r="K22" s="11"/>
      <c r="L22" s="11"/>
      <c r="M22" s="11"/>
      <c r="N22" s="11"/>
      <c r="O22" s="21" t="s">
        <v>24</v>
      </c>
      <c r="P22" s="7"/>
      <c r="Q22" s="7"/>
      <c r="R22" s="7"/>
      <c r="S22" s="7"/>
      <c r="T22" s="7"/>
      <c r="U22" s="7"/>
      <c r="V22" s="7"/>
      <c r="W22" s="21" t="s">
        <v>24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>
        <f t="shared" si="0"/>
        <v>0.99</v>
      </c>
      <c r="AK22" s="1">
        <f t="shared" si="2"/>
        <v>0.98009999999999997</v>
      </c>
      <c r="AL22" s="9">
        <f t="shared" si="1"/>
        <v>15.304560759106215</v>
      </c>
    </row>
    <row r="23" spans="1:38" ht="16.5" customHeight="1" x14ac:dyDescent="0.25">
      <c r="A23" s="5">
        <v>15</v>
      </c>
      <c r="B23" s="33" t="s">
        <v>60</v>
      </c>
      <c r="C23" s="33" t="s">
        <v>33</v>
      </c>
      <c r="D23" s="34">
        <v>43104</v>
      </c>
      <c r="E23" s="22">
        <v>15</v>
      </c>
      <c r="F23" s="22">
        <v>106</v>
      </c>
      <c r="G23" s="21" t="s">
        <v>24</v>
      </c>
      <c r="H23" s="10"/>
      <c r="I23" s="10"/>
      <c r="J23" s="11"/>
      <c r="K23" s="11"/>
      <c r="L23" s="11"/>
      <c r="M23" s="11"/>
      <c r="N23" s="11"/>
      <c r="O23" s="21" t="s">
        <v>24</v>
      </c>
      <c r="P23" s="7"/>
      <c r="Q23" s="7"/>
      <c r="R23" s="7"/>
      <c r="S23" s="7"/>
      <c r="T23" s="7"/>
      <c r="U23" s="7"/>
      <c r="V23" s="7"/>
      <c r="W23" s="21" t="s">
        <v>24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>
        <f t="shared" si="0"/>
        <v>1.06</v>
      </c>
      <c r="AK23" s="1">
        <f t="shared" si="2"/>
        <v>1.1236000000000002</v>
      </c>
      <c r="AL23" s="9">
        <f t="shared" si="1"/>
        <v>13.349946600213597</v>
      </c>
    </row>
    <row r="24" spans="1:38" ht="16.5" customHeight="1" x14ac:dyDescent="0.25">
      <c r="A24" s="5">
        <v>16</v>
      </c>
      <c r="B24" s="29" t="s">
        <v>61</v>
      </c>
      <c r="C24" s="33" t="s">
        <v>33</v>
      </c>
      <c r="D24" s="34">
        <v>43341</v>
      </c>
      <c r="E24" s="22">
        <v>12</v>
      </c>
      <c r="F24" s="22">
        <v>92</v>
      </c>
      <c r="G24" s="21" t="s">
        <v>24</v>
      </c>
      <c r="H24" s="10"/>
      <c r="I24" s="10"/>
      <c r="J24" s="11"/>
      <c r="K24" s="11"/>
      <c r="L24" s="11"/>
      <c r="M24" s="11"/>
      <c r="N24" s="11"/>
      <c r="O24" s="21" t="s">
        <v>24</v>
      </c>
      <c r="P24" s="7"/>
      <c r="Q24" s="7"/>
      <c r="R24" s="7"/>
      <c r="S24" s="7"/>
      <c r="T24" s="7"/>
      <c r="U24" s="7"/>
      <c r="V24" s="7"/>
      <c r="W24" s="21" t="s">
        <v>24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>
        <f t="shared" si="0"/>
        <v>0.92</v>
      </c>
      <c r="AK24" s="1">
        <f t="shared" si="2"/>
        <v>0.84640000000000004</v>
      </c>
      <c r="AL24" s="9">
        <f t="shared" si="1"/>
        <v>14.177693761814744</v>
      </c>
    </row>
    <row r="25" spans="1:38" ht="16.5" customHeight="1" x14ac:dyDescent="0.25">
      <c r="A25" s="5">
        <v>17</v>
      </c>
      <c r="B25" s="29" t="s">
        <v>62</v>
      </c>
      <c r="C25" s="28" t="s">
        <v>63</v>
      </c>
      <c r="D25" s="34">
        <v>43445</v>
      </c>
      <c r="E25" s="22" t="s">
        <v>35</v>
      </c>
      <c r="F25" s="22">
        <v>97</v>
      </c>
      <c r="G25" s="21" t="s">
        <v>24</v>
      </c>
      <c r="H25" s="10"/>
      <c r="I25" s="10"/>
      <c r="J25" s="11"/>
      <c r="K25" s="11"/>
      <c r="L25" s="11"/>
      <c r="M25" s="11"/>
      <c r="N25" s="11"/>
      <c r="O25" s="21" t="s">
        <v>24</v>
      </c>
      <c r="P25" s="7"/>
      <c r="Q25" s="7"/>
      <c r="R25" s="7"/>
      <c r="S25" s="7"/>
      <c r="T25" s="7"/>
      <c r="U25" s="7"/>
      <c r="V25" s="7"/>
      <c r="W25" s="21" t="s">
        <v>24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>
        <f t="shared" si="0"/>
        <v>0.97</v>
      </c>
      <c r="AK25" s="1">
        <f t="shared" si="2"/>
        <v>0.94089999999999996</v>
      </c>
      <c r="AL25" s="9" t="e">
        <f t="shared" si="1"/>
        <v>#VALUE!</v>
      </c>
    </row>
    <row r="26" spans="1:38" ht="16.5" customHeight="1" x14ac:dyDescent="0.25">
      <c r="A26" s="5">
        <v>18</v>
      </c>
      <c r="B26" s="29" t="s">
        <v>64</v>
      </c>
      <c r="C26" s="28" t="s">
        <v>40</v>
      </c>
      <c r="D26" s="34">
        <v>43280</v>
      </c>
      <c r="E26" s="22">
        <v>15</v>
      </c>
      <c r="F26" s="22">
        <v>98</v>
      </c>
      <c r="G26" s="21" t="s">
        <v>24</v>
      </c>
      <c r="H26" s="10"/>
      <c r="I26" s="10"/>
      <c r="J26" s="11"/>
      <c r="K26" s="11"/>
      <c r="L26" s="11"/>
      <c r="M26" s="11"/>
      <c r="N26" s="11"/>
      <c r="O26" s="21" t="s">
        <v>24</v>
      </c>
      <c r="P26" s="7"/>
      <c r="Q26" s="7"/>
      <c r="R26" s="7"/>
      <c r="S26" s="7"/>
      <c r="T26" s="7"/>
      <c r="U26" s="7"/>
      <c r="V26" s="7"/>
      <c r="W26" s="21" t="s">
        <v>24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>
        <f t="shared" si="0"/>
        <v>0.98</v>
      </c>
      <c r="AK26" s="1">
        <f t="shared" si="2"/>
        <v>0.96039999999999992</v>
      </c>
      <c r="AL26" s="9">
        <f t="shared" si="1"/>
        <v>15.618492294877136</v>
      </c>
    </row>
    <row r="27" spans="1:38" ht="16.5" customHeight="1" x14ac:dyDescent="0.25">
      <c r="A27" s="5">
        <v>19</v>
      </c>
      <c r="B27" s="29" t="s">
        <v>67</v>
      </c>
      <c r="C27" s="28" t="s">
        <v>31</v>
      </c>
      <c r="D27" s="34">
        <v>43183</v>
      </c>
      <c r="E27" s="22">
        <v>16</v>
      </c>
      <c r="F27" s="22">
        <v>102</v>
      </c>
      <c r="G27" s="21" t="s">
        <v>24</v>
      </c>
      <c r="H27" s="12"/>
      <c r="I27" s="12"/>
      <c r="J27" s="13"/>
      <c r="K27" s="13"/>
      <c r="L27" s="13"/>
      <c r="M27" s="13"/>
      <c r="N27" s="13"/>
      <c r="O27" s="21" t="s">
        <v>24</v>
      </c>
      <c r="P27" s="7"/>
      <c r="Q27" s="7"/>
      <c r="R27" s="7"/>
      <c r="S27" s="7"/>
      <c r="T27" s="7"/>
      <c r="U27" s="7"/>
      <c r="V27" s="7"/>
      <c r="W27" s="21" t="s">
        <v>24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>
        <f t="shared" si="0"/>
        <v>1.02</v>
      </c>
      <c r="AK27" s="1">
        <f t="shared" si="2"/>
        <v>1.0404</v>
      </c>
      <c r="AL27" s="9">
        <f t="shared" si="1"/>
        <v>15.378700499807767</v>
      </c>
    </row>
    <row r="28" spans="1:38" ht="16.5" customHeight="1" x14ac:dyDescent="0.25">
      <c r="A28" s="5">
        <v>20</v>
      </c>
      <c r="B28" s="29" t="s">
        <v>68</v>
      </c>
      <c r="C28" s="28" t="s">
        <v>31</v>
      </c>
      <c r="D28" s="34">
        <v>43276</v>
      </c>
      <c r="E28" s="22" t="s">
        <v>81</v>
      </c>
      <c r="F28" s="22">
        <v>103</v>
      </c>
      <c r="G28" s="21" t="s">
        <v>24</v>
      </c>
      <c r="H28" s="10"/>
      <c r="I28" s="10"/>
      <c r="J28" s="11"/>
      <c r="K28" s="11"/>
      <c r="L28" s="11"/>
      <c r="M28" s="11"/>
      <c r="N28" s="11"/>
      <c r="O28" s="21" t="s">
        <v>24</v>
      </c>
      <c r="P28" s="7"/>
      <c r="Q28" s="7"/>
      <c r="R28" s="7"/>
      <c r="S28" s="7"/>
      <c r="T28" s="7"/>
      <c r="U28" s="7"/>
      <c r="V28" s="7"/>
      <c r="W28" s="21" t="s">
        <v>24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>
        <f t="shared" si="0"/>
        <v>1.03</v>
      </c>
      <c r="AK28" s="1">
        <f t="shared" si="2"/>
        <v>1.0609</v>
      </c>
      <c r="AL28" s="9" t="e">
        <f t="shared" si="1"/>
        <v>#VALUE!</v>
      </c>
    </row>
    <row r="29" spans="1:38" ht="16.5" customHeight="1" x14ac:dyDescent="0.25">
      <c r="A29" s="5">
        <v>21</v>
      </c>
      <c r="B29" s="29" t="s">
        <v>69</v>
      </c>
      <c r="C29" s="28" t="s">
        <v>70</v>
      </c>
      <c r="D29" s="34">
        <v>43107</v>
      </c>
      <c r="E29" s="22">
        <v>26</v>
      </c>
      <c r="F29" s="22">
        <v>109</v>
      </c>
      <c r="G29" s="21"/>
      <c r="H29" s="10"/>
      <c r="I29" s="10" t="s">
        <v>24</v>
      </c>
      <c r="J29" s="11"/>
      <c r="K29" s="11"/>
      <c r="L29" s="11"/>
      <c r="M29" s="11"/>
      <c r="N29" s="11"/>
      <c r="O29" s="21" t="s">
        <v>24</v>
      </c>
      <c r="P29" s="7"/>
      <c r="Q29" s="7"/>
      <c r="R29" s="7"/>
      <c r="S29" s="7"/>
      <c r="T29" s="7"/>
      <c r="U29" s="7"/>
      <c r="V29" s="7"/>
      <c r="W29" s="21"/>
      <c r="X29" s="7"/>
      <c r="Y29" s="7"/>
      <c r="Z29" s="7"/>
      <c r="AA29" s="7"/>
      <c r="AB29" s="7"/>
      <c r="AC29" s="7"/>
      <c r="AD29" s="7"/>
      <c r="AE29" s="7"/>
      <c r="AF29" s="7"/>
      <c r="AG29" s="7" t="s">
        <v>24</v>
      </c>
      <c r="AH29" s="7"/>
      <c r="AI29" s="7"/>
      <c r="AJ29" s="7">
        <f t="shared" si="0"/>
        <v>1.0900000000000001</v>
      </c>
      <c r="AK29" s="1">
        <f t="shared" si="2"/>
        <v>1.1881000000000002</v>
      </c>
      <c r="AL29" s="9">
        <f t="shared" si="1"/>
        <v>21.88367982493056</v>
      </c>
    </row>
    <row r="30" spans="1:38" ht="16.5" customHeight="1" x14ac:dyDescent="0.25">
      <c r="A30" s="5">
        <v>22</v>
      </c>
      <c r="B30" s="29" t="s">
        <v>71</v>
      </c>
      <c r="C30" s="28" t="s">
        <v>37</v>
      </c>
      <c r="D30" s="34">
        <v>43250</v>
      </c>
      <c r="E30" s="22" t="s">
        <v>36</v>
      </c>
      <c r="F30" s="22">
        <v>95</v>
      </c>
      <c r="G30" s="21" t="s">
        <v>24</v>
      </c>
      <c r="H30" s="10"/>
      <c r="I30" s="10"/>
      <c r="J30" s="11"/>
      <c r="K30" s="11"/>
      <c r="L30" s="11"/>
      <c r="M30" s="11"/>
      <c r="N30" s="11"/>
      <c r="O30" s="21" t="s">
        <v>24</v>
      </c>
      <c r="P30" s="7"/>
      <c r="Q30" s="7"/>
      <c r="R30" s="7"/>
      <c r="S30" s="7"/>
      <c r="T30" s="7"/>
      <c r="U30" s="7"/>
      <c r="V30" s="7"/>
      <c r="W30" s="21" t="s">
        <v>24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>
        <f t="shared" si="0"/>
        <v>0.95</v>
      </c>
      <c r="AK30" s="1">
        <f t="shared" si="2"/>
        <v>0.90249999999999997</v>
      </c>
      <c r="AL30" s="9" t="e">
        <f t="shared" si="1"/>
        <v>#VALUE!</v>
      </c>
    </row>
    <row r="31" spans="1:38" ht="16.5" customHeight="1" x14ac:dyDescent="0.25">
      <c r="A31" s="5">
        <v>23</v>
      </c>
      <c r="B31" s="29" t="s">
        <v>41</v>
      </c>
      <c r="C31" s="28" t="s">
        <v>42</v>
      </c>
      <c r="D31" s="34">
        <v>43341</v>
      </c>
      <c r="E31" s="22">
        <v>19</v>
      </c>
      <c r="F31" s="22">
        <v>105</v>
      </c>
      <c r="G31" s="21" t="s">
        <v>24</v>
      </c>
      <c r="H31" s="10"/>
      <c r="I31" s="10"/>
      <c r="J31" s="11"/>
      <c r="K31" s="11"/>
      <c r="L31" s="11"/>
      <c r="M31" s="11"/>
      <c r="N31" s="11"/>
      <c r="O31" s="21" t="s">
        <v>24</v>
      </c>
      <c r="P31" s="14"/>
      <c r="Q31" s="14"/>
      <c r="R31" s="14"/>
      <c r="S31" s="14"/>
      <c r="T31" s="14"/>
      <c r="U31" s="14"/>
      <c r="V31" s="14"/>
      <c r="W31" s="21" t="s">
        <v>24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>
        <f t="shared" si="0"/>
        <v>1.05</v>
      </c>
      <c r="AK31" s="15">
        <f t="shared" si="2"/>
        <v>1.1025</v>
      </c>
      <c r="AL31" s="16">
        <f t="shared" si="1"/>
        <v>17.233560090702948</v>
      </c>
    </row>
    <row r="32" spans="1:38" ht="16.5" customHeight="1" x14ac:dyDescent="0.25">
      <c r="A32" s="5">
        <v>24</v>
      </c>
      <c r="B32" s="29" t="s">
        <v>44</v>
      </c>
      <c r="C32" s="28" t="s">
        <v>29</v>
      </c>
      <c r="D32" s="34">
        <v>43262</v>
      </c>
      <c r="E32" s="22" t="s">
        <v>35</v>
      </c>
      <c r="F32" s="22">
        <v>99</v>
      </c>
      <c r="G32" s="21" t="s">
        <v>24</v>
      </c>
      <c r="H32" s="10"/>
      <c r="I32" s="10"/>
      <c r="J32" s="11"/>
      <c r="K32" s="11"/>
      <c r="L32" s="11"/>
      <c r="M32" s="11"/>
      <c r="N32" s="11"/>
      <c r="O32" s="21" t="s">
        <v>24</v>
      </c>
      <c r="P32" s="7"/>
      <c r="Q32" s="7"/>
      <c r="R32" s="7"/>
      <c r="S32" s="7"/>
      <c r="T32" s="7"/>
      <c r="U32" s="7"/>
      <c r="V32" s="7"/>
      <c r="W32" s="21" t="s">
        <v>24</v>
      </c>
      <c r="X32" s="7"/>
      <c r="Y32" s="7"/>
      <c r="Z32" s="7"/>
      <c r="AB32" s="7"/>
      <c r="AC32" s="7"/>
      <c r="AD32" s="7"/>
      <c r="AE32" s="7"/>
      <c r="AF32" s="7"/>
      <c r="AG32" s="7"/>
      <c r="AH32" s="7"/>
      <c r="AI32" s="7"/>
      <c r="AJ32" s="7">
        <f t="shared" si="0"/>
        <v>0.99</v>
      </c>
      <c r="AK32" s="1">
        <f t="shared" si="2"/>
        <v>0.98009999999999997</v>
      </c>
      <c r="AL32" s="9" t="e">
        <f t="shared" si="1"/>
        <v>#VALUE!</v>
      </c>
    </row>
    <row r="33" spans="1:38" ht="16.5" customHeight="1" x14ac:dyDescent="0.25">
      <c r="A33" s="5">
        <v>25</v>
      </c>
      <c r="B33" s="29" t="s">
        <v>72</v>
      </c>
      <c r="C33" s="28" t="s">
        <v>73</v>
      </c>
      <c r="D33" s="34">
        <v>43363</v>
      </c>
      <c r="E33" s="22">
        <v>15</v>
      </c>
      <c r="F33" s="22">
        <v>97</v>
      </c>
      <c r="G33" s="21" t="s">
        <v>24</v>
      </c>
      <c r="H33" s="10"/>
      <c r="I33" s="10"/>
      <c r="J33" s="11"/>
      <c r="K33" s="11"/>
      <c r="L33" s="11"/>
      <c r="M33" s="11"/>
      <c r="N33" s="11"/>
      <c r="O33" s="21" t="s">
        <v>24</v>
      </c>
      <c r="P33" s="7"/>
      <c r="Q33" s="7"/>
      <c r="R33" s="7"/>
      <c r="S33" s="7"/>
      <c r="T33" s="7"/>
      <c r="U33" s="7"/>
      <c r="V33" s="7"/>
      <c r="W33" s="7" t="s">
        <v>24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>
        <f t="shared" si="0"/>
        <v>0.97</v>
      </c>
      <c r="AK33" s="1">
        <f t="shared" si="2"/>
        <v>0.94089999999999996</v>
      </c>
      <c r="AL33" s="9">
        <f t="shared" si="1"/>
        <v>15.942183016261028</v>
      </c>
    </row>
    <row r="34" spans="1:38" ht="16.5" customHeight="1" x14ac:dyDescent="0.25">
      <c r="A34" s="5">
        <v>26</v>
      </c>
      <c r="B34" s="29" t="s">
        <v>76</v>
      </c>
      <c r="C34" s="28" t="s">
        <v>47</v>
      </c>
      <c r="D34" s="34">
        <v>43468</v>
      </c>
      <c r="E34" s="22" t="s">
        <v>34</v>
      </c>
      <c r="F34" s="22">
        <v>93</v>
      </c>
      <c r="G34" s="21" t="s">
        <v>24</v>
      </c>
      <c r="H34" s="10"/>
      <c r="I34" s="10"/>
      <c r="J34" s="11"/>
      <c r="K34" s="11"/>
      <c r="L34" s="11"/>
      <c r="M34" s="11"/>
      <c r="N34" s="11"/>
      <c r="O34" s="21" t="s">
        <v>24</v>
      </c>
      <c r="P34" s="7"/>
      <c r="Q34" s="7"/>
      <c r="R34" s="7"/>
      <c r="S34" s="7"/>
      <c r="T34" s="7"/>
      <c r="U34" s="7"/>
      <c r="V34" s="7"/>
      <c r="W34" s="7" t="s">
        <v>24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36">
        <f t="shared" si="0"/>
        <v>0.93</v>
      </c>
      <c r="AK34" s="1">
        <f t="shared" si="2"/>
        <v>0.86490000000000011</v>
      </c>
      <c r="AL34" s="37"/>
    </row>
    <row r="35" spans="1:38" ht="16.5" customHeight="1" x14ac:dyDescent="0.25">
      <c r="A35" s="5">
        <v>27</v>
      </c>
      <c r="B35" s="29" t="s">
        <v>77</v>
      </c>
      <c r="C35" s="28" t="s">
        <v>78</v>
      </c>
      <c r="D35" s="34">
        <v>43849</v>
      </c>
      <c r="E35" s="22">
        <v>12</v>
      </c>
      <c r="F35" s="22">
        <v>85</v>
      </c>
      <c r="G35" s="21" t="s">
        <v>24</v>
      </c>
      <c r="H35" s="10"/>
      <c r="I35" s="10"/>
      <c r="J35" s="11"/>
      <c r="K35" s="11"/>
      <c r="L35" s="11"/>
      <c r="M35" s="11"/>
      <c r="N35" s="11"/>
      <c r="O35" s="21" t="s">
        <v>24</v>
      </c>
      <c r="P35" s="7"/>
      <c r="Q35" s="7"/>
      <c r="R35" s="7"/>
      <c r="S35" s="7"/>
      <c r="T35" s="7"/>
      <c r="U35" s="7"/>
      <c r="V35" s="7"/>
      <c r="W35" s="7" t="s">
        <v>24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36">
        <f t="shared" si="0"/>
        <v>0.85</v>
      </c>
      <c r="AK35" s="1">
        <f t="shared" si="2"/>
        <v>0.72249999999999992</v>
      </c>
      <c r="AL35" s="37"/>
    </row>
    <row r="36" spans="1:38" ht="16.5" customHeight="1" x14ac:dyDescent="0.25">
      <c r="A36" s="5">
        <v>28</v>
      </c>
      <c r="B36" s="29" t="s">
        <v>79</v>
      </c>
      <c r="C36" s="28" t="s">
        <v>29</v>
      </c>
      <c r="D36" s="34">
        <v>43320</v>
      </c>
      <c r="E36" s="22">
        <v>12</v>
      </c>
      <c r="F36" s="22">
        <v>90</v>
      </c>
      <c r="G36" s="21" t="s">
        <v>24</v>
      </c>
      <c r="H36" s="10"/>
      <c r="I36" s="10"/>
      <c r="J36" s="11"/>
      <c r="K36" s="11"/>
      <c r="L36" s="11"/>
      <c r="M36" s="11"/>
      <c r="N36" s="11"/>
      <c r="O36" s="21" t="s">
        <v>24</v>
      </c>
      <c r="P36" s="7"/>
      <c r="Q36" s="7"/>
      <c r="R36" s="7"/>
      <c r="S36" s="7"/>
      <c r="T36" s="7"/>
      <c r="U36" s="7"/>
      <c r="V36" s="7"/>
      <c r="W36" s="7" t="s">
        <v>24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36">
        <f t="shared" si="0"/>
        <v>0.9</v>
      </c>
      <c r="AK36" s="1">
        <f t="shared" si="2"/>
        <v>0.81</v>
      </c>
      <c r="AL36" s="37"/>
    </row>
    <row r="37" spans="1:38" s="2" customFormat="1" ht="16.5" customHeight="1" x14ac:dyDescent="0.25">
      <c r="A37" s="8"/>
      <c r="B37" s="8" t="s">
        <v>25</v>
      </c>
      <c r="C37" s="8"/>
      <c r="D37" s="17"/>
      <c r="E37" s="18"/>
      <c r="F37" s="18"/>
      <c r="G37" s="8">
        <f>COUNTIF(G9:G36,"x")</f>
        <v>26</v>
      </c>
      <c r="H37" s="19">
        <f>G37/28*100</f>
        <v>92.857142857142861</v>
      </c>
      <c r="I37" s="8">
        <f>COUNTIF(I9:I36,"x")</f>
        <v>2</v>
      </c>
      <c r="J37" s="8">
        <f>I37/28*100</f>
        <v>7.1428571428571423</v>
      </c>
      <c r="K37" s="8"/>
      <c r="L37" s="8"/>
      <c r="M37" s="8"/>
      <c r="N37" s="8"/>
      <c r="O37" s="18">
        <f>COUNTIF(O9:O36,"x")</f>
        <v>28</v>
      </c>
      <c r="P37" s="19">
        <f>O37/28*100</f>
        <v>100</v>
      </c>
      <c r="Q37" s="18"/>
      <c r="R37" s="18"/>
      <c r="S37" s="18">
        <f>+COUNTIF(S9:S33,"x")</f>
        <v>0</v>
      </c>
      <c r="T37" s="19">
        <f>S37/37*100</f>
        <v>0</v>
      </c>
      <c r="U37" s="18"/>
      <c r="V37" s="18"/>
      <c r="W37" s="18">
        <f>+COUNTIF(W9:W36,"x")</f>
        <v>27</v>
      </c>
      <c r="X37" s="19">
        <f>W37/28*100</f>
        <v>96.428571428571431</v>
      </c>
      <c r="Y37" s="18"/>
      <c r="Z37" s="18"/>
      <c r="AA37" s="18">
        <f>+COUNTIF(AA9:AA33,"x")</f>
        <v>0</v>
      </c>
      <c r="AB37" s="19">
        <f>AA37/37*100</f>
        <v>0</v>
      </c>
      <c r="AC37" s="18"/>
      <c r="AD37" s="18"/>
      <c r="AE37" s="18"/>
      <c r="AF37" s="18"/>
      <c r="AG37" s="18">
        <f>COUNTIF(AG9:AG36,"x")</f>
        <v>1</v>
      </c>
      <c r="AH37" s="18">
        <f>AG37/28*100</f>
        <v>3.5714285714285712</v>
      </c>
      <c r="AI37" s="18"/>
    </row>
  </sheetData>
  <mergeCells count="33">
    <mergeCell ref="A1:F1"/>
    <mergeCell ref="A2:F2"/>
    <mergeCell ref="A3:AI3"/>
    <mergeCell ref="A4:AH4"/>
    <mergeCell ref="A5:A8"/>
    <mergeCell ref="D5:D8"/>
    <mergeCell ref="E5:E8"/>
    <mergeCell ref="F5:F8"/>
    <mergeCell ref="G5:AH5"/>
    <mergeCell ref="B5:C8"/>
    <mergeCell ref="AI5:AI8"/>
    <mergeCell ref="G6:N6"/>
    <mergeCell ref="O6:V6"/>
    <mergeCell ref="W6:AH6"/>
    <mergeCell ref="G7:G8"/>
    <mergeCell ref="J7:J8"/>
    <mergeCell ref="AH7:AH8"/>
    <mergeCell ref="W7:W8"/>
    <mergeCell ref="Z7:Z8"/>
    <mergeCell ref="AA7:AD7"/>
    <mergeCell ref="AE7:AE8"/>
    <mergeCell ref="AF7:AF8"/>
    <mergeCell ref="AG7:AG8"/>
    <mergeCell ref="Y7:Y8"/>
    <mergeCell ref="I7:I8"/>
    <mergeCell ref="H7:H8"/>
    <mergeCell ref="P7:P8"/>
    <mergeCell ref="Q7:Q8"/>
    <mergeCell ref="X7:X8"/>
    <mergeCell ref="K7:N7"/>
    <mergeCell ref="O7:O8"/>
    <mergeCell ref="R7:R8"/>
    <mergeCell ref="S7:V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topLeftCell="A12" workbookViewId="0">
      <selection activeCell="N31" sqref="N31"/>
    </sheetView>
  </sheetViews>
  <sheetFormatPr defaultRowHeight="15.75" x14ac:dyDescent="0.25"/>
  <cols>
    <col min="1" max="1" width="3" style="1" customWidth="1"/>
    <col min="2" max="2" width="21.85546875" style="1" customWidth="1"/>
    <col min="3" max="3" width="11.42578125" style="1" customWidth="1"/>
    <col min="4" max="4" width="3.85546875" style="1" customWidth="1"/>
    <col min="5" max="5" width="4.42578125" style="1" customWidth="1"/>
    <col min="6" max="6" width="3.5703125" style="1" customWidth="1"/>
    <col min="7" max="7" width="4.5703125" style="1" customWidth="1"/>
    <col min="8" max="11" width="3" style="1" customWidth="1"/>
    <col min="12" max="12" width="3.7109375" style="1" customWidth="1"/>
    <col min="13" max="13" width="3" style="1" customWidth="1"/>
    <col min="14" max="14" width="3.140625" style="1" customWidth="1"/>
    <col min="15" max="15" width="3.7109375" style="1" customWidth="1"/>
    <col min="16" max="18" width="3" style="1" customWidth="1"/>
    <col min="19" max="19" width="3.7109375" style="1" customWidth="1"/>
    <col min="20" max="20" width="3" style="1" customWidth="1"/>
    <col min="21" max="21" width="3.7109375" style="1" customWidth="1"/>
    <col min="22" max="22" width="3" style="1" customWidth="1"/>
    <col min="23" max="23" width="4.42578125" style="1" customWidth="1"/>
    <col min="24" max="25" width="3" style="1" customWidth="1"/>
    <col min="26" max="26" width="3.7109375" style="1" customWidth="1"/>
    <col min="27" max="27" width="4" style="1" customWidth="1"/>
    <col min="28" max="28" width="3.140625" style="1" customWidth="1"/>
    <col min="29" max="29" width="2.7109375" style="1" customWidth="1"/>
    <col min="30" max="30" width="3" style="1" customWidth="1"/>
    <col min="31" max="32" width="3.28515625" style="1" customWidth="1"/>
    <col min="33" max="33" width="3.7109375" style="1" customWidth="1"/>
    <col min="34" max="34" width="4.85546875" style="1" hidden="1" customWidth="1"/>
    <col min="35" max="36" width="0" style="1" hidden="1" customWidth="1"/>
    <col min="37" max="37" width="10" style="1" hidden="1" customWidth="1"/>
    <col min="38" max="16384" width="9.140625" style="1"/>
  </cols>
  <sheetData>
    <row r="1" spans="1:37" x14ac:dyDescent="0.25">
      <c r="A1" s="67" t="s">
        <v>0</v>
      </c>
      <c r="B1" s="67"/>
      <c r="C1" s="67"/>
      <c r="D1" s="67"/>
      <c r="E1" s="67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x14ac:dyDescent="0.25">
      <c r="A2" s="67" t="s">
        <v>1</v>
      </c>
      <c r="B2" s="67"/>
      <c r="C2" s="67"/>
      <c r="D2" s="67"/>
      <c r="E2" s="67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48.75" customHeight="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1:37" x14ac:dyDescent="0.25">
      <c r="A4" s="67" t="s">
        <v>82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38"/>
    </row>
    <row r="5" spans="1:37" x14ac:dyDescent="0.25">
      <c r="A5" s="84" t="s">
        <v>3</v>
      </c>
      <c r="B5" s="85" t="s">
        <v>4</v>
      </c>
      <c r="C5" s="88" t="s">
        <v>5</v>
      </c>
      <c r="D5" s="89" t="s">
        <v>6</v>
      </c>
      <c r="E5" s="89" t="s">
        <v>7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 t="s">
        <v>8</v>
      </c>
      <c r="AI5" s="26"/>
      <c r="AJ5" s="26"/>
      <c r="AK5" s="26"/>
    </row>
    <row r="6" spans="1:37" x14ac:dyDescent="0.25">
      <c r="A6" s="84"/>
      <c r="B6" s="86"/>
      <c r="C6" s="88"/>
      <c r="D6" s="89"/>
      <c r="E6" s="89"/>
      <c r="F6" s="60" t="s">
        <v>9</v>
      </c>
      <c r="G6" s="61"/>
      <c r="H6" s="61"/>
      <c r="I6" s="61"/>
      <c r="J6" s="61"/>
      <c r="K6" s="61"/>
      <c r="L6" s="61"/>
      <c r="M6" s="62"/>
      <c r="N6" s="82" t="s">
        <v>10</v>
      </c>
      <c r="O6" s="82"/>
      <c r="P6" s="82"/>
      <c r="Q6" s="82"/>
      <c r="R6" s="82"/>
      <c r="S6" s="82"/>
      <c r="T6" s="82"/>
      <c r="U6" s="82"/>
      <c r="V6" s="82" t="s">
        <v>11</v>
      </c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92"/>
      <c r="AI6" s="26"/>
      <c r="AJ6" s="26"/>
      <c r="AK6" s="26"/>
    </row>
    <row r="7" spans="1:37" ht="51" x14ac:dyDescent="0.25">
      <c r="A7" s="84"/>
      <c r="B7" s="86"/>
      <c r="C7" s="88"/>
      <c r="D7" s="89"/>
      <c r="E7" s="89"/>
      <c r="F7" s="58" t="s">
        <v>12</v>
      </c>
      <c r="G7" s="23" t="s">
        <v>13</v>
      </c>
      <c r="H7" s="23" t="s">
        <v>14</v>
      </c>
      <c r="I7" s="58" t="s">
        <v>15</v>
      </c>
      <c r="J7" s="60" t="s">
        <v>16</v>
      </c>
      <c r="K7" s="61"/>
      <c r="L7" s="61"/>
      <c r="M7" s="62"/>
      <c r="N7" s="58" t="s">
        <v>12</v>
      </c>
      <c r="O7" s="23" t="s">
        <v>13</v>
      </c>
      <c r="P7" s="23" t="s">
        <v>14</v>
      </c>
      <c r="Q7" s="58" t="s">
        <v>15</v>
      </c>
      <c r="R7" s="60" t="s">
        <v>17</v>
      </c>
      <c r="S7" s="61"/>
      <c r="T7" s="61"/>
      <c r="U7" s="62"/>
      <c r="V7" s="65" t="s">
        <v>12</v>
      </c>
      <c r="W7" s="25" t="s">
        <v>13</v>
      </c>
      <c r="X7" s="25" t="s">
        <v>14</v>
      </c>
      <c r="Y7" s="65" t="s">
        <v>15</v>
      </c>
      <c r="Z7" s="59" t="s">
        <v>18</v>
      </c>
      <c r="AA7" s="59"/>
      <c r="AB7" s="59"/>
      <c r="AC7" s="59"/>
      <c r="AD7" s="58" t="s">
        <v>19</v>
      </c>
      <c r="AE7" s="63" t="s">
        <v>15</v>
      </c>
      <c r="AF7" s="66" t="s">
        <v>20</v>
      </c>
      <c r="AG7" s="58" t="s">
        <v>15</v>
      </c>
      <c r="AH7" s="92"/>
      <c r="AI7" s="26"/>
      <c r="AJ7" s="26"/>
      <c r="AK7" s="26"/>
    </row>
    <row r="8" spans="1:37" ht="51" x14ac:dyDescent="0.25">
      <c r="A8" s="84"/>
      <c r="B8" s="87"/>
      <c r="C8" s="88"/>
      <c r="D8" s="89"/>
      <c r="E8" s="89"/>
      <c r="F8" s="59"/>
      <c r="G8" s="24" t="s">
        <v>21</v>
      </c>
      <c r="H8" s="24"/>
      <c r="I8" s="59"/>
      <c r="J8" s="24" t="s">
        <v>22</v>
      </c>
      <c r="K8" s="24" t="s">
        <v>15</v>
      </c>
      <c r="L8" s="4" t="s">
        <v>23</v>
      </c>
      <c r="M8" s="24" t="s">
        <v>15</v>
      </c>
      <c r="N8" s="59"/>
      <c r="O8" s="24" t="s">
        <v>21</v>
      </c>
      <c r="P8" s="24"/>
      <c r="Q8" s="59"/>
      <c r="R8" s="24" t="s">
        <v>22</v>
      </c>
      <c r="S8" s="24" t="s">
        <v>15</v>
      </c>
      <c r="T8" s="4" t="s">
        <v>23</v>
      </c>
      <c r="U8" s="24" t="s">
        <v>15</v>
      </c>
      <c r="V8" s="59"/>
      <c r="W8" s="24" t="s">
        <v>21</v>
      </c>
      <c r="X8" s="24"/>
      <c r="Y8" s="59"/>
      <c r="Z8" s="24" t="s">
        <v>22</v>
      </c>
      <c r="AA8" s="24" t="s">
        <v>15</v>
      </c>
      <c r="AB8" s="4" t="s">
        <v>23</v>
      </c>
      <c r="AC8" s="24" t="s">
        <v>15</v>
      </c>
      <c r="AD8" s="59"/>
      <c r="AE8" s="64"/>
      <c r="AF8" s="66"/>
      <c r="AG8" s="59"/>
      <c r="AH8" s="93"/>
      <c r="AI8" s="26"/>
      <c r="AJ8" s="26"/>
      <c r="AK8" s="26"/>
    </row>
    <row r="9" spans="1:37" ht="17.100000000000001" customHeight="1" x14ac:dyDescent="0.25">
      <c r="A9" s="41">
        <v>1</v>
      </c>
      <c r="B9" s="42" t="s">
        <v>83</v>
      </c>
      <c r="C9" s="43">
        <v>43626</v>
      </c>
      <c r="D9" s="44" t="s">
        <v>36</v>
      </c>
      <c r="E9" s="44">
        <v>91</v>
      </c>
      <c r="F9" s="45" t="s">
        <v>24</v>
      </c>
      <c r="G9" s="46"/>
      <c r="H9" s="46"/>
      <c r="I9" s="47"/>
      <c r="J9" s="47"/>
      <c r="K9" s="47"/>
      <c r="L9" s="47"/>
      <c r="M9" s="47"/>
      <c r="N9" s="45" t="s">
        <v>24</v>
      </c>
      <c r="O9" s="48"/>
      <c r="P9" s="48"/>
      <c r="Q9" s="48"/>
      <c r="R9" s="48"/>
      <c r="S9" s="48"/>
      <c r="T9" s="48"/>
      <c r="U9" s="48"/>
      <c r="V9" s="48" t="s">
        <v>24</v>
      </c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31"/>
      <c r="AI9" s="31">
        <f t="shared" ref="AI9:AI32" si="0">+E9/100</f>
        <v>0.91</v>
      </c>
      <c r="AJ9" s="26">
        <f>+AI9*AI9</f>
        <v>0.82810000000000006</v>
      </c>
      <c r="AK9" s="32" t="e">
        <f t="shared" ref="AK9:AK32" si="1">+D9/AJ9</f>
        <v>#VALUE!</v>
      </c>
    </row>
    <row r="10" spans="1:37" ht="17.100000000000001" customHeight="1" x14ac:dyDescent="0.25">
      <c r="A10" s="41">
        <v>2</v>
      </c>
      <c r="B10" s="42" t="s">
        <v>84</v>
      </c>
      <c r="C10" s="43">
        <v>43655</v>
      </c>
      <c r="D10" s="44">
        <v>13</v>
      </c>
      <c r="E10" s="44">
        <v>96</v>
      </c>
      <c r="F10" s="45" t="s">
        <v>24</v>
      </c>
      <c r="G10" s="46"/>
      <c r="H10" s="46"/>
      <c r="I10" s="47"/>
      <c r="J10" s="47"/>
      <c r="K10" s="47"/>
      <c r="L10" s="47"/>
      <c r="M10" s="47"/>
      <c r="N10" s="45" t="s">
        <v>24</v>
      </c>
      <c r="O10" s="48"/>
      <c r="P10" s="48"/>
      <c r="Q10" s="48"/>
      <c r="R10" s="48"/>
      <c r="S10" s="48"/>
      <c r="T10" s="48"/>
      <c r="U10" s="48"/>
      <c r="V10" s="48" t="s">
        <v>24</v>
      </c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31"/>
      <c r="AI10" s="31"/>
      <c r="AJ10" s="26"/>
      <c r="AK10" s="32"/>
    </row>
    <row r="11" spans="1:37" ht="17.100000000000001" customHeight="1" x14ac:dyDescent="0.25">
      <c r="A11" s="41">
        <v>3</v>
      </c>
      <c r="B11" s="42" t="s">
        <v>85</v>
      </c>
      <c r="C11" s="43">
        <v>43467</v>
      </c>
      <c r="D11" s="44">
        <v>15</v>
      </c>
      <c r="E11" s="44">
        <v>102</v>
      </c>
      <c r="F11" s="45" t="s">
        <v>24</v>
      </c>
      <c r="G11" s="46"/>
      <c r="H11" s="46"/>
      <c r="I11" s="41"/>
      <c r="J11" s="41"/>
      <c r="K11" s="41"/>
      <c r="L11" s="41"/>
      <c r="M11" s="41"/>
      <c r="N11" s="45" t="s">
        <v>24</v>
      </c>
      <c r="O11" s="48"/>
      <c r="P11" s="48"/>
      <c r="Q11" s="48"/>
      <c r="R11" s="48"/>
      <c r="S11" s="48"/>
      <c r="T11" s="48"/>
      <c r="U11" s="48"/>
      <c r="V11" s="48" t="s">
        <v>24</v>
      </c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31"/>
      <c r="AI11" s="31">
        <f t="shared" si="0"/>
        <v>1.02</v>
      </c>
      <c r="AJ11" s="26">
        <f t="shared" ref="AJ11:AJ32" si="2">+AI11*AI11</f>
        <v>1.0404</v>
      </c>
      <c r="AK11" s="32">
        <f t="shared" si="1"/>
        <v>14.417531718569782</v>
      </c>
    </row>
    <row r="12" spans="1:37" ht="17.100000000000001" customHeight="1" x14ac:dyDescent="0.25">
      <c r="A12" s="41">
        <v>4</v>
      </c>
      <c r="B12" s="42" t="s">
        <v>86</v>
      </c>
      <c r="C12" s="43">
        <v>43735</v>
      </c>
      <c r="D12" s="44">
        <v>12</v>
      </c>
      <c r="E12" s="44">
        <v>92</v>
      </c>
      <c r="F12" s="45" t="s">
        <v>24</v>
      </c>
      <c r="G12" s="46"/>
      <c r="H12" s="46"/>
      <c r="I12" s="41"/>
      <c r="J12" s="41"/>
      <c r="K12" s="41"/>
      <c r="L12" s="41"/>
      <c r="M12" s="41"/>
      <c r="N12" s="45" t="s">
        <v>24</v>
      </c>
      <c r="O12" s="48"/>
      <c r="P12" s="48"/>
      <c r="Q12" s="48"/>
      <c r="R12" s="48"/>
      <c r="S12" s="48"/>
      <c r="T12" s="48"/>
      <c r="U12" s="48"/>
      <c r="V12" s="48" t="s">
        <v>24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31"/>
      <c r="AI12" s="31">
        <f t="shared" si="0"/>
        <v>0.92</v>
      </c>
      <c r="AJ12" s="26">
        <f>+AI12*AI12</f>
        <v>0.84640000000000004</v>
      </c>
      <c r="AK12" s="32">
        <f t="shared" si="1"/>
        <v>14.177693761814744</v>
      </c>
    </row>
    <row r="13" spans="1:37" ht="17.100000000000001" customHeight="1" x14ac:dyDescent="0.25">
      <c r="A13" s="41">
        <v>5</v>
      </c>
      <c r="B13" s="42" t="s">
        <v>87</v>
      </c>
      <c r="C13" s="49">
        <v>43741</v>
      </c>
      <c r="D13" s="44" t="s">
        <v>43</v>
      </c>
      <c r="E13" s="44">
        <v>89</v>
      </c>
      <c r="F13" s="45" t="s">
        <v>24</v>
      </c>
      <c r="G13" s="46"/>
      <c r="H13" s="46"/>
      <c r="I13" s="41"/>
      <c r="J13" s="41"/>
      <c r="K13" s="41"/>
      <c r="L13" s="41"/>
      <c r="M13" s="41"/>
      <c r="N13" s="45" t="s">
        <v>24</v>
      </c>
      <c r="O13" s="48"/>
      <c r="P13" s="48"/>
      <c r="Q13" s="48"/>
      <c r="R13" s="48"/>
      <c r="S13" s="48"/>
      <c r="T13" s="48"/>
      <c r="U13" s="48"/>
      <c r="V13" s="48" t="s">
        <v>24</v>
      </c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31"/>
      <c r="AI13" s="31">
        <f t="shared" si="0"/>
        <v>0.89</v>
      </c>
      <c r="AJ13" s="26">
        <f t="shared" si="2"/>
        <v>0.79210000000000003</v>
      </c>
      <c r="AK13" s="32" t="e">
        <f t="shared" si="1"/>
        <v>#VALUE!</v>
      </c>
    </row>
    <row r="14" spans="1:37" ht="17.100000000000001" customHeight="1" x14ac:dyDescent="0.25">
      <c r="A14" s="41">
        <v>6</v>
      </c>
      <c r="B14" s="42" t="s">
        <v>88</v>
      </c>
      <c r="C14" s="43">
        <v>43775</v>
      </c>
      <c r="D14" s="44" t="s">
        <v>110</v>
      </c>
      <c r="E14" s="44">
        <v>91</v>
      </c>
      <c r="F14" s="45" t="s">
        <v>24</v>
      </c>
      <c r="G14" s="46"/>
      <c r="H14" s="46"/>
      <c r="I14" s="41"/>
      <c r="J14" s="41"/>
      <c r="K14" s="41"/>
      <c r="L14" s="41"/>
      <c r="M14" s="41"/>
      <c r="N14" s="45" t="s">
        <v>24</v>
      </c>
      <c r="O14" s="48"/>
      <c r="P14" s="48"/>
      <c r="Q14" s="48"/>
      <c r="R14" s="48"/>
      <c r="S14" s="48"/>
      <c r="T14" s="48"/>
      <c r="U14" s="48"/>
      <c r="V14" s="48" t="s">
        <v>24</v>
      </c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31"/>
      <c r="AI14" s="31">
        <f t="shared" si="0"/>
        <v>0.91</v>
      </c>
      <c r="AJ14" s="26">
        <f t="shared" si="2"/>
        <v>0.82810000000000006</v>
      </c>
      <c r="AK14" s="32" t="e">
        <f t="shared" si="1"/>
        <v>#VALUE!</v>
      </c>
    </row>
    <row r="15" spans="1:37" ht="17.100000000000001" customHeight="1" x14ac:dyDescent="0.25">
      <c r="A15" s="41">
        <v>7</v>
      </c>
      <c r="B15" s="42" t="s">
        <v>89</v>
      </c>
      <c r="C15" s="43">
        <v>43503</v>
      </c>
      <c r="D15" s="44" t="s">
        <v>111</v>
      </c>
      <c r="E15" s="44">
        <v>94</v>
      </c>
      <c r="F15" s="45" t="s">
        <v>24</v>
      </c>
      <c r="G15" s="50"/>
      <c r="H15" s="50"/>
      <c r="I15" s="51"/>
      <c r="J15" s="51"/>
      <c r="K15" s="51"/>
      <c r="L15" s="51"/>
      <c r="M15" s="51"/>
      <c r="N15" s="45" t="s">
        <v>24</v>
      </c>
      <c r="O15" s="48"/>
      <c r="P15" s="48"/>
      <c r="Q15" s="48"/>
      <c r="R15" s="48"/>
      <c r="S15" s="48"/>
      <c r="T15" s="48"/>
      <c r="U15" s="48"/>
      <c r="V15" s="48" t="s">
        <v>24</v>
      </c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31"/>
      <c r="AI15" s="31">
        <f t="shared" si="0"/>
        <v>0.94</v>
      </c>
      <c r="AJ15" s="26">
        <f t="shared" si="2"/>
        <v>0.88359999999999994</v>
      </c>
      <c r="AK15" s="32" t="e">
        <f t="shared" si="1"/>
        <v>#VALUE!</v>
      </c>
    </row>
    <row r="16" spans="1:37" ht="17.100000000000001" customHeight="1" x14ac:dyDescent="0.25">
      <c r="A16" s="41">
        <v>8</v>
      </c>
      <c r="B16" s="42" t="s">
        <v>90</v>
      </c>
      <c r="C16" s="43">
        <v>43782</v>
      </c>
      <c r="D16" s="44" t="s">
        <v>43</v>
      </c>
      <c r="E16" s="44">
        <v>90</v>
      </c>
      <c r="F16" s="45" t="s">
        <v>24</v>
      </c>
      <c r="G16" s="50"/>
      <c r="H16" s="50"/>
      <c r="I16" s="51"/>
      <c r="J16" s="51"/>
      <c r="K16" s="51"/>
      <c r="L16" s="51"/>
      <c r="M16" s="51"/>
      <c r="N16" s="45" t="s">
        <v>24</v>
      </c>
      <c r="O16" s="48"/>
      <c r="P16" s="48"/>
      <c r="Q16" s="48"/>
      <c r="R16" s="48"/>
      <c r="S16" s="48"/>
      <c r="T16" s="48"/>
      <c r="U16" s="48"/>
      <c r="V16" s="48" t="s">
        <v>24</v>
      </c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31"/>
      <c r="AI16" s="31">
        <f t="shared" si="0"/>
        <v>0.9</v>
      </c>
      <c r="AJ16" s="26">
        <f t="shared" si="2"/>
        <v>0.81</v>
      </c>
      <c r="AK16" s="32" t="e">
        <f t="shared" si="1"/>
        <v>#VALUE!</v>
      </c>
    </row>
    <row r="17" spans="1:37" ht="17.100000000000001" customHeight="1" x14ac:dyDescent="0.25">
      <c r="A17" s="41">
        <v>9</v>
      </c>
      <c r="B17" s="42" t="s">
        <v>91</v>
      </c>
      <c r="C17" s="43">
        <v>43849</v>
      </c>
      <c r="D17" s="44">
        <v>12</v>
      </c>
      <c r="E17" s="44">
        <v>88</v>
      </c>
      <c r="F17" s="45" t="s">
        <v>24</v>
      </c>
      <c r="G17" s="50"/>
      <c r="H17" s="50"/>
      <c r="I17" s="51"/>
      <c r="J17" s="51"/>
      <c r="K17" s="51"/>
      <c r="L17" s="51"/>
      <c r="M17" s="51"/>
      <c r="N17" s="45" t="s">
        <v>24</v>
      </c>
      <c r="O17" s="48"/>
      <c r="P17" s="48"/>
      <c r="Q17" s="48"/>
      <c r="R17" s="48"/>
      <c r="S17" s="48"/>
      <c r="T17" s="48"/>
      <c r="U17" s="48"/>
      <c r="V17" s="48" t="s">
        <v>24</v>
      </c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31"/>
      <c r="AI17" s="31">
        <f t="shared" si="0"/>
        <v>0.88</v>
      </c>
      <c r="AJ17" s="26">
        <f t="shared" si="2"/>
        <v>0.77439999999999998</v>
      </c>
      <c r="AK17" s="32">
        <f t="shared" si="1"/>
        <v>15.495867768595042</v>
      </c>
    </row>
    <row r="18" spans="1:37" ht="17.100000000000001" customHeight="1" x14ac:dyDescent="0.25">
      <c r="A18" s="41">
        <v>10</v>
      </c>
      <c r="B18" s="42" t="s">
        <v>92</v>
      </c>
      <c r="C18" s="43">
        <v>43609</v>
      </c>
      <c r="D18" s="44">
        <v>14</v>
      </c>
      <c r="E18" s="44">
        <v>89</v>
      </c>
      <c r="F18" s="45" t="s">
        <v>24</v>
      </c>
      <c r="G18" s="50"/>
      <c r="H18" s="50"/>
      <c r="I18" s="51"/>
      <c r="J18" s="51"/>
      <c r="K18" s="51"/>
      <c r="L18" s="51"/>
      <c r="M18" s="51"/>
      <c r="N18" s="45" t="s">
        <v>24</v>
      </c>
      <c r="O18" s="48"/>
      <c r="P18" s="48"/>
      <c r="Q18" s="48"/>
      <c r="R18" s="48"/>
      <c r="S18" s="48"/>
      <c r="T18" s="48"/>
      <c r="U18" s="48"/>
      <c r="V18" s="48" t="s">
        <v>24</v>
      </c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31"/>
      <c r="AI18" s="31">
        <f t="shared" si="0"/>
        <v>0.89</v>
      </c>
      <c r="AJ18" s="26">
        <f t="shared" si="2"/>
        <v>0.79210000000000003</v>
      </c>
      <c r="AK18" s="32">
        <f t="shared" si="1"/>
        <v>17.674536043428859</v>
      </c>
    </row>
    <row r="19" spans="1:37" ht="17.100000000000001" customHeight="1" x14ac:dyDescent="0.25">
      <c r="A19" s="41">
        <v>11</v>
      </c>
      <c r="B19" s="42" t="s">
        <v>93</v>
      </c>
      <c r="C19" s="43">
        <v>43768</v>
      </c>
      <c r="D19" s="44" t="s">
        <v>112</v>
      </c>
      <c r="E19" s="44">
        <v>92</v>
      </c>
      <c r="F19" s="45" t="s">
        <v>24</v>
      </c>
      <c r="G19" s="50"/>
      <c r="H19" s="50"/>
      <c r="I19" s="51"/>
      <c r="J19" s="51"/>
      <c r="K19" s="51"/>
      <c r="L19" s="51"/>
      <c r="M19" s="51"/>
      <c r="N19" s="45" t="s">
        <v>24</v>
      </c>
      <c r="O19" s="48"/>
      <c r="P19" s="48"/>
      <c r="Q19" s="48"/>
      <c r="R19" s="48"/>
      <c r="S19" s="48"/>
      <c r="T19" s="48"/>
      <c r="U19" s="48"/>
      <c r="V19" s="48" t="s">
        <v>24</v>
      </c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31"/>
      <c r="AI19" s="31">
        <f t="shared" si="0"/>
        <v>0.92</v>
      </c>
      <c r="AJ19" s="26">
        <f t="shared" si="2"/>
        <v>0.84640000000000004</v>
      </c>
      <c r="AK19" s="32"/>
    </row>
    <row r="20" spans="1:37" ht="17.100000000000001" customHeight="1" x14ac:dyDescent="0.25">
      <c r="A20" s="41">
        <v>12</v>
      </c>
      <c r="B20" s="42" t="s">
        <v>94</v>
      </c>
      <c r="C20" s="43">
        <v>43708</v>
      </c>
      <c r="D20" s="44" t="s">
        <v>43</v>
      </c>
      <c r="E20" s="44">
        <v>89</v>
      </c>
      <c r="F20" s="45" t="s">
        <v>24</v>
      </c>
      <c r="G20" s="50"/>
      <c r="H20" s="50"/>
      <c r="I20" s="51"/>
      <c r="J20" s="51"/>
      <c r="K20" s="51"/>
      <c r="L20" s="51"/>
      <c r="M20" s="51"/>
      <c r="N20" s="45" t="s">
        <v>24</v>
      </c>
      <c r="O20" s="48"/>
      <c r="P20" s="48"/>
      <c r="Q20" s="48"/>
      <c r="R20" s="48"/>
      <c r="S20" s="48"/>
      <c r="T20" s="48"/>
      <c r="U20" s="48"/>
      <c r="V20" s="48" t="s">
        <v>24</v>
      </c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31"/>
      <c r="AI20" s="31">
        <f t="shared" si="0"/>
        <v>0.89</v>
      </c>
      <c r="AJ20" s="26">
        <f t="shared" si="2"/>
        <v>0.79210000000000003</v>
      </c>
      <c r="AK20" s="32"/>
    </row>
    <row r="21" spans="1:37" ht="17.100000000000001" customHeight="1" x14ac:dyDescent="0.25">
      <c r="A21" s="41">
        <v>13</v>
      </c>
      <c r="B21" s="42" t="s">
        <v>95</v>
      </c>
      <c r="C21" s="43">
        <v>43729</v>
      </c>
      <c r="D21" s="44" t="s">
        <v>113</v>
      </c>
      <c r="E21" s="44">
        <v>92</v>
      </c>
      <c r="F21" s="45" t="s">
        <v>24</v>
      </c>
      <c r="G21" s="50"/>
      <c r="H21" s="50"/>
      <c r="I21" s="51"/>
      <c r="J21" s="51"/>
      <c r="K21" s="51"/>
      <c r="L21" s="51"/>
      <c r="M21" s="51"/>
      <c r="N21" s="45" t="s">
        <v>24</v>
      </c>
      <c r="O21" s="48"/>
      <c r="P21" s="48"/>
      <c r="Q21" s="48"/>
      <c r="R21" s="48"/>
      <c r="S21" s="48"/>
      <c r="T21" s="48"/>
      <c r="U21" s="48"/>
      <c r="V21" s="48" t="s">
        <v>24</v>
      </c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31"/>
      <c r="AI21" s="31">
        <f t="shared" si="0"/>
        <v>0.92</v>
      </c>
      <c r="AJ21" s="26">
        <f t="shared" si="2"/>
        <v>0.84640000000000004</v>
      </c>
      <c r="AK21" s="32" t="e">
        <f t="shared" si="1"/>
        <v>#VALUE!</v>
      </c>
    </row>
    <row r="22" spans="1:37" ht="17.100000000000001" customHeight="1" x14ac:dyDescent="0.25">
      <c r="A22" s="41">
        <v>14</v>
      </c>
      <c r="B22" s="42" t="s">
        <v>96</v>
      </c>
      <c r="C22" s="43">
        <v>43564</v>
      </c>
      <c r="D22" s="44" t="s">
        <v>114</v>
      </c>
      <c r="E22" s="44">
        <v>97</v>
      </c>
      <c r="F22" s="45" t="s">
        <v>24</v>
      </c>
      <c r="G22" s="50"/>
      <c r="H22" s="50"/>
      <c r="I22" s="51"/>
      <c r="J22" s="51"/>
      <c r="K22" s="51"/>
      <c r="L22" s="51"/>
      <c r="M22" s="51"/>
      <c r="N22" s="45" t="s">
        <v>24</v>
      </c>
      <c r="O22" s="48"/>
      <c r="P22" s="48"/>
      <c r="Q22" s="48"/>
      <c r="R22" s="48"/>
      <c r="S22" s="48"/>
      <c r="T22" s="48"/>
      <c r="U22" s="48"/>
      <c r="V22" s="48" t="s">
        <v>24</v>
      </c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31"/>
      <c r="AI22" s="31">
        <f t="shared" si="0"/>
        <v>0.97</v>
      </c>
      <c r="AJ22" s="26">
        <f t="shared" si="2"/>
        <v>0.94089999999999996</v>
      </c>
      <c r="AK22" s="32" t="e">
        <f t="shared" si="1"/>
        <v>#VALUE!</v>
      </c>
    </row>
    <row r="23" spans="1:37" ht="17.100000000000001" customHeight="1" x14ac:dyDescent="0.25">
      <c r="A23" s="41">
        <v>15</v>
      </c>
      <c r="B23" s="52" t="s">
        <v>97</v>
      </c>
      <c r="C23" s="43">
        <v>43612</v>
      </c>
      <c r="D23" s="44">
        <v>13</v>
      </c>
      <c r="E23" s="44">
        <v>94</v>
      </c>
      <c r="F23" s="45" t="s">
        <v>24</v>
      </c>
      <c r="G23" s="50"/>
      <c r="H23" s="50"/>
      <c r="I23" s="51"/>
      <c r="J23" s="51"/>
      <c r="K23" s="51"/>
      <c r="L23" s="51"/>
      <c r="M23" s="51"/>
      <c r="N23" s="45" t="s">
        <v>24</v>
      </c>
      <c r="O23" s="48"/>
      <c r="P23" s="48"/>
      <c r="Q23" s="48"/>
      <c r="R23" s="48"/>
      <c r="S23" s="48"/>
      <c r="T23" s="48"/>
      <c r="U23" s="48"/>
      <c r="V23" s="48" t="s">
        <v>24</v>
      </c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31"/>
      <c r="AI23" s="31">
        <f t="shared" si="0"/>
        <v>0.94</v>
      </c>
      <c r="AJ23" s="26">
        <f t="shared" si="2"/>
        <v>0.88359999999999994</v>
      </c>
      <c r="AK23" s="32">
        <f t="shared" si="1"/>
        <v>14.712539610683569</v>
      </c>
    </row>
    <row r="24" spans="1:37" ht="17.100000000000001" customHeight="1" x14ac:dyDescent="0.25">
      <c r="A24" s="41">
        <v>16</v>
      </c>
      <c r="B24" s="52" t="s">
        <v>98</v>
      </c>
      <c r="C24" s="43">
        <v>43697</v>
      </c>
      <c r="D24" s="44">
        <v>17</v>
      </c>
      <c r="E24" s="44">
        <v>97</v>
      </c>
      <c r="F24" s="45" t="s">
        <v>24</v>
      </c>
      <c r="G24" s="50"/>
      <c r="H24" s="50"/>
      <c r="I24" s="51"/>
      <c r="J24" s="51"/>
      <c r="K24" s="51"/>
      <c r="L24" s="51"/>
      <c r="M24" s="51"/>
      <c r="N24" s="45" t="s">
        <v>24</v>
      </c>
      <c r="O24" s="48"/>
      <c r="P24" s="48"/>
      <c r="Q24" s="48"/>
      <c r="R24" s="48"/>
      <c r="S24" s="48"/>
      <c r="T24" s="48"/>
      <c r="U24" s="48"/>
      <c r="V24" s="48" t="s">
        <v>24</v>
      </c>
      <c r="W24" s="48"/>
      <c r="X24" s="48"/>
      <c r="Y24" s="48"/>
      <c r="Z24" s="41"/>
      <c r="AA24" s="48"/>
      <c r="AB24" s="48"/>
      <c r="AC24" s="48"/>
      <c r="AD24" s="48"/>
      <c r="AE24" s="48"/>
      <c r="AF24" s="48"/>
      <c r="AG24" s="48"/>
      <c r="AH24" s="31"/>
      <c r="AI24" s="31">
        <f t="shared" si="0"/>
        <v>0.97</v>
      </c>
      <c r="AJ24" s="26">
        <f t="shared" si="2"/>
        <v>0.94089999999999996</v>
      </c>
      <c r="AK24" s="32">
        <f t="shared" si="1"/>
        <v>18.067807418429165</v>
      </c>
    </row>
    <row r="25" spans="1:37" ht="17.100000000000001" customHeight="1" x14ac:dyDescent="0.25">
      <c r="A25" s="41">
        <v>17</v>
      </c>
      <c r="B25" s="52" t="s">
        <v>99</v>
      </c>
      <c r="C25" s="43">
        <v>43499</v>
      </c>
      <c r="D25" s="44" t="s">
        <v>36</v>
      </c>
      <c r="E25" s="44">
        <v>92</v>
      </c>
      <c r="F25" s="45" t="s">
        <v>24</v>
      </c>
      <c r="G25" s="50"/>
      <c r="H25" s="50"/>
      <c r="I25" s="51"/>
      <c r="J25" s="51"/>
      <c r="K25" s="51"/>
      <c r="L25" s="51"/>
      <c r="M25" s="51"/>
      <c r="N25" s="45" t="s">
        <v>24</v>
      </c>
      <c r="O25" s="48"/>
      <c r="P25" s="48"/>
      <c r="Q25" s="48"/>
      <c r="R25" s="48"/>
      <c r="S25" s="48"/>
      <c r="T25" s="48"/>
      <c r="U25" s="48"/>
      <c r="V25" s="48" t="s">
        <v>24</v>
      </c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31"/>
      <c r="AI25" s="31">
        <f t="shared" si="0"/>
        <v>0.92</v>
      </c>
      <c r="AJ25" s="26">
        <f t="shared" si="2"/>
        <v>0.84640000000000004</v>
      </c>
      <c r="AK25" s="32" t="e">
        <f t="shared" si="1"/>
        <v>#VALUE!</v>
      </c>
    </row>
    <row r="26" spans="1:37" ht="17.100000000000001" customHeight="1" x14ac:dyDescent="0.25">
      <c r="A26" s="41">
        <v>18</v>
      </c>
      <c r="B26" s="52" t="s">
        <v>100</v>
      </c>
      <c r="C26" s="43">
        <v>43596</v>
      </c>
      <c r="D26" s="44">
        <v>15</v>
      </c>
      <c r="E26" s="44">
        <v>95</v>
      </c>
      <c r="F26" s="45" t="s">
        <v>24</v>
      </c>
      <c r="G26" s="50"/>
      <c r="H26" s="50"/>
      <c r="I26" s="51"/>
      <c r="J26" s="51"/>
      <c r="K26" s="51"/>
      <c r="L26" s="51"/>
      <c r="M26" s="51"/>
      <c r="N26" s="45" t="s">
        <v>24</v>
      </c>
      <c r="O26" s="48"/>
      <c r="P26" s="48"/>
      <c r="Q26" s="48"/>
      <c r="R26" s="48"/>
      <c r="S26" s="48"/>
      <c r="T26" s="48"/>
      <c r="U26" s="48"/>
      <c r="V26" s="48" t="s">
        <v>24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31"/>
      <c r="AI26" s="31">
        <f t="shared" si="0"/>
        <v>0.95</v>
      </c>
      <c r="AJ26" s="26">
        <f t="shared" si="2"/>
        <v>0.90249999999999997</v>
      </c>
      <c r="AK26" s="32">
        <f t="shared" si="1"/>
        <v>16.62049861495845</v>
      </c>
    </row>
    <row r="27" spans="1:37" ht="17.100000000000001" customHeight="1" x14ac:dyDescent="0.25">
      <c r="A27" s="41">
        <v>19</v>
      </c>
      <c r="B27" s="52" t="s">
        <v>101</v>
      </c>
      <c r="C27" s="49">
        <v>43519</v>
      </c>
      <c r="D27" s="44">
        <v>14</v>
      </c>
      <c r="E27" s="44">
        <v>95</v>
      </c>
      <c r="F27" s="45" t="s">
        <v>24</v>
      </c>
      <c r="G27" s="50"/>
      <c r="H27" s="50"/>
      <c r="I27" s="51"/>
      <c r="J27" s="51"/>
      <c r="K27" s="51"/>
      <c r="L27" s="51"/>
      <c r="M27" s="51"/>
      <c r="N27" s="45" t="s">
        <v>24</v>
      </c>
      <c r="O27" s="48"/>
      <c r="P27" s="48"/>
      <c r="Q27" s="48"/>
      <c r="R27" s="48"/>
      <c r="S27" s="48"/>
      <c r="T27" s="48"/>
      <c r="U27" s="48"/>
      <c r="V27" s="48" t="s">
        <v>24</v>
      </c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31"/>
      <c r="AI27" s="31">
        <f t="shared" si="0"/>
        <v>0.95</v>
      </c>
      <c r="AJ27" s="26">
        <f t="shared" si="2"/>
        <v>0.90249999999999997</v>
      </c>
      <c r="AK27" s="32">
        <f t="shared" si="1"/>
        <v>15.51246537396122</v>
      </c>
    </row>
    <row r="28" spans="1:37" ht="17.100000000000001" customHeight="1" x14ac:dyDescent="0.25">
      <c r="A28" s="41">
        <v>20</v>
      </c>
      <c r="B28" s="52" t="s">
        <v>102</v>
      </c>
      <c r="C28" s="43">
        <v>43637</v>
      </c>
      <c r="D28" s="44" t="s">
        <v>115</v>
      </c>
      <c r="E28" s="44">
        <v>93</v>
      </c>
      <c r="F28" s="45" t="s">
        <v>24</v>
      </c>
      <c r="G28" s="50"/>
      <c r="H28" s="50"/>
      <c r="I28" s="51"/>
      <c r="J28" s="51"/>
      <c r="K28" s="51"/>
      <c r="L28" s="51"/>
      <c r="M28" s="51"/>
      <c r="N28" s="45" t="s">
        <v>24</v>
      </c>
      <c r="O28" s="48"/>
      <c r="P28" s="48"/>
      <c r="Q28" s="48"/>
      <c r="R28" s="48"/>
      <c r="S28" s="48"/>
      <c r="T28" s="48"/>
      <c r="U28" s="48"/>
      <c r="V28" s="48" t="s">
        <v>24</v>
      </c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31"/>
      <c r="AI28" s="31">
        <f t="shared" si="0"/>
        <v>0.93</v>
      </c>
      <c r="AJ28" s="26">
        <f t="shared" si="2"/>
        <v>0.86490000000000011</v>
      </c>
      <c r="AK28" s="32" t="e">
        <f t="shared" si="1"/>
        <v>#VALUE!</v>
      </c>
    </row>
    <row r="29" spans="1:37" ht="17.100000000000001" customHeight="1" x14ac:dyDescent="0.25">
      <c r="A29" s="41">
        <v>21</v>
      </c>
      <c r="B29" s="52" t="s">
        <v>103</v>
      </c>
      <c r="C29" s="49">
        <v>43616</v>
      </c>
      <c r="D29" s="44">
        <v>13</v>
      </c>
      <c r="E29" s="44">
        <v>95</v>
      </c>
      <c r="F29" s="45" t="s">
        <v>24</v>
      </c>
      <c r="G29" s="50"/>
      <c r="H29" s="50"/>
      <c r="I29" s="51"/>
      <c r="J29" s="51"/>
      <c r="K29" s="51"/>
      <c r="L29" s="51"/>
      <c r="M29" s="51"/>
      <c r="N29" s="45" t="s">
        <v>24</v>
      </c>
      <c r="O29" s="48"/>
      <c r="P29" s="48"/>
      <c r="Q29" s="48"/>
      <c r="R29" s="48"/>
      <c r="S29" s="48"/>
      <c r="T29" s="48"/>
      <c r="U29" s="48"/>
      <c r="V29" s="48" t="s">
        <v>24</v>
      </c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31"/>
      <c r="AI29" s="31">
        <f t="shared" si="0"/>
        <v>0.95</v>
      </c>
      <c r="AJ29" s="26">
        <f t="shared" si="2"/>
        <v>0.90249999999999997</v>
      </c>
      <c r="AK29" s="32">
        <f t="shared" si="1"/>
        <v>14.40443213296399</v>
      </c>
    </row>
    <row r="30" spans="1:37" ht="17.100000000000001" customHeight="1" x14ac:dyDescent="0.25">
      <c r="A30" s="41">
        <v>22</v>
      </c>
      <c r="B30" s="52" t="s">
        <v>104</v>
      </c>
      <c r="C30" s="43">
        <v>43689</v>
      </c>
      <c r="D30" s="44" t="s">
        <v>116</v>
      </c>
      <c r="E30" s="44">
        <v>94</v>
      </c>
      <c r="F30" s="45" t="s">
        <v>24</v>
      </c>
      <c r="G30" s="50"/>
      <c r="H30" s="50"/>
      <c r="I30" s="51"/>
      <c r="J30" s="51"/>
      <c r="K30" s="51"/>
      <c r="L30" s="51"/>
      <c r="M30" s="51"/>
      <c r="N30" s="45" t="s">
        <v>24</v>
      </c>
      <c r="O30" s="48"/>
      <c r="P30" s="48"/>
      <c r="Q30" s="48"/>
      <c r="R30" s="48"/>
      <c r="S30" s="48"/>
      <c r="T30" s="48"/>
      <c r="U30" s="48"/>
      <c r="V30" s="48" t="s">
        <v>24</v>
      </c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31"/>
      <c r="AI30" s="31">
        <f t="shared" si="0"/>
        <v>0.94</v>
      </c>
      <c r="AJ30" s="26">
        <f t="shared" si="2"/>
        <v>0.88359999999999994</v>
      </c>
      <c r="AK30" s="32" t="e">
        <f t="shared" si="1"/>
        <v>#VALUE!</v>
      </c>
    </row>
    <row r="31" spans="1:37" ht="17.100000000000001" customHeight="1" x14ac:dyDescent="0.25">
      <c r="A31" s="41">
        <v>23</v>
      </c>
      <c r="B31" s="52" t="s">
        <v>105</v>
      </c>
      <c r="C31" s="43">
        <v>43733</v>
      </c>
      <c r="D31" s="44" t="s">
        <v>117</v>
      </c>
      <c r="E31" s="44">
        <v>88</v>
      </c>
      <c r="F31" s="45" t="s">
        <v>24</v>
      </c>
      <c r="G31" s="50"/>
      <c r="H31" s="50"/>
      <c r="I31" s="51"/>
      <c r="J31" s="51"/>
      <c r="K31" s="51"/>
      <c r="L31" s="51"/>
      <c r="M31" s="51"/>
      <c r="N31" s="45" t="s">
        <v>24</v>
      </c>
      <c r="O31" s="48"/>
      <c r="P31" s="48"/>
      <c r="Q31" s="48"/>
      <c r="R31" s="48"/>
      <c r="S31" s="48"/>
      <c r="T31" s="48"/>
      <c r="U31" s="48"/>
      <c r="V31" s="48" t="s">
        <v>24</v>
      </c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31"/>
      <c r="AI31" s="31">
        <f t="shared" si="0"/>
        <v>0.88</v>
      </c>
      <c r="AJ31" s="26">
        <f t="shared" si="2"/>
        <v>0.77439999999999998</v>
      </c>
      <c r="AK31" s="32" t="e">
        <f t="shared" si="1"/>
        <v>#VALUE!</v>
      </c>
    </row>
    <row r="32" spans="1:37" ht="17.100000000000001" customHeight="1" x14ac:dyDescent="0.25">
      <c r="A32" s="41">
        <v>24</v>
      </c>
      <c r="B32" s="52" t="s">
        <v>106</v>
      </c>
      <c r="C32" s="43">
        <v>43513</v>
      </c>
      <c r="D32" s="44" t="s">
        <v>36</v>
      </c>
      <c r="E32" s="44">
        <v>96</v>
      </c>
      <c r="F32" s="45" t="s">
        <v>24</v>
      </c>
      <c r="G32" s="50"/>
      <c r="H32" s="50"/>
      <c r="I32" s="51"/>
      <c r="J32" s="51"/>
      <c r="K32" s="51"/>
      <c r="L32" s="51"/>
      <c r="M32" s="51"/>
      <c r="N32" s="45" t="s">
        <v>24</v>
      </c>
      <c r="O32" s="48"/>
      <c r="P32" s="48"/>
      <c r="Q32" s="48"/>
      <c r="R32" s="48"/>
      <c r="S32" s="48"/>
      <c r="T32" s="48"/>
      <c r="U32" s="48"/>
      <c r="V32" s="48" t="s">
        <v>24</v>
      </c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31"/>
      <c r="AI32" s="31">
        <f t="shared" si="0"/>
        <v>0.96</v>
      </c>
      <c r="AJ32" s="26">
        <f t="shared" si="2"/>
        <v>0.92159999999999997</v>
      </c>
      <c r="AK32" s="32" t="e">
        <f t="shared" si="1"/>
        <v>#VALUE!</v>
      </c>
    </row>
    <row r="33" spans="1:37" ht="17.100000000000001" customHeight="1" x14ac:dyDescent="0.25">
      <c r="A33" s="41">
        <v>25</v>
      </c>
      <c r="B33" s="52" t="s">
        <v>107</v>
      </c>
      <c r="C33" s="43">
        <v>43763</v>
      </c>
      <c r="D33" s="44">
        <v>12</v>
      </c>
      <c r="E33" s="44">
        <v>86</v>
      </c>
      <c r="F33" s="45" t="s">
        <v>24</v>
      </c>
      <c r="G33" s="50"/>
      <c r="H33" s="50"/>
      <c r="I33" s="51"/>
      <c r="J33" s="51"/>
      <c r="K33" s="51"/>
      <c r="L33" s="51"/>
      <c r="M33" s="51"/>
      <c r="N33" s="45" t="s">
        <v>24</v>
      </c>
      <c r="O33" s="48"/>
      <c r="P33" s="48"/>
      <c r="Q33" s="48"/>
      <c r="R33" s="48"/>
      <c r="S33" s="48"/>
      <c r="T33" s="48"/>
      <c r="U33" s="48"/>
      <c r="V33" s="48" t="s">
        <v>24</v>
      </c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31"/>
      <c r="AI33" s="31"/>
      <c r="AJ33" s="26"/>
      <c r="AK33" s="32"/>
    </row>
    <row r="34" spans="1:37" ht="17.100000000000001" customHeight="1" x14ac:dyDescent="0.25">
      <c r="A34" s="41">
        <v>26</v>
      </c>
      <c r="B34" s="52" t="s">
        <v>120</v>
      </c>
      <c r="C34" s="43">
        <v>43748</v>
      </c>
      <c r="D34" s="44" t="s">
        <v>118</v>
      </c>
      <c r="E34" s="44">
        <v>96</v>
      </c>
      <c r="F34" s="45" t="s">
        <v>24</v>
      </c>
      <c r="G34" s="50"/>
      <c r="H34" s="50"/>
      <c r="I34" s="51"/>
      <c r="J34" s="51"/>
      <c r="K34" s="51"/>
      <c r="L34" s="51"/>
      <c r="M34" s="51"/>
      <c r="N34" s="45" t="s">
        <v>24</v>
      </c>
      <c r="O34" s="48"/>
      <c r="P34" s="48"/>
      <c r="Q34" s="48"/>
      <c r="R34" s="48"/>
      <c r="S34" s="48"/>
      <c r="T34" s="48"/>
      <c r="U34" s="48"/>
      <c r="V34" s="48" t="s">
        <v>24</v>
      </c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31"/>
      <c r="AI34" s="31"/>
      <c r="AJ34" s="26"/>
      <c r="AK34" s="32"/>
    </row>
    <row r="35" spans="1:37" ht="17.100000000000001" customHeight="1" x14ac:dyDescent="0.25">
      <c r="A35" s="41">
        <v>27</v>
      </c>
      <c r="B35" s="41" t="s">
        <v>108</v>
      </c>
      <c r="C35" s="43">
        <v>43485</v>
      </c>
      <c r="D35" s="44" t="s">
        <v>119</v>
      </c>
      <c r="E35" s="44">
        <v>87</v>
      </c>
      <c r="F35" s="45"/>
      <c r="G35" s="50"/>
      <c r="H35" s="50"/>
      <c r="I35" s="51"/>
      <c r="J35" s="51" t="s">
        <v>24</v>
      </c>
      <c r="K35" s="51"/>
      <c r="L35" s="51"/>
      <c r="M35" s="51"/>
      <c r="N35" s="45"/>
      <c r="O35" s="48"/>
      <c r="P35" s="48"/>
      <c r="Q35" s="48"/>
      <c r="R35" s="48" t="s">
        <v>24</v>
      </c>
      <c r="S35" s="48"/>
      <c r="T35" s="48"/>
      <c r="U35" s="48"/>
      <c r="V35" s="48" t="s">
        <v>24</v>
      </c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31"/>
      <c r="AI35" s="31"/>
      <c r="AJ35" s="26"/>
      <c r="AK35" s="32"/>
    </row>
    <row r="36" spans="1:37" ht="17.100000000000001" customHeight="1" x14ac:dyDescent="0.25">
      <c r="A36" s="41">
        <v>28</v>
      </c>
      <c r="B36" s="41" t="s">
        <v>109</v>
      </c>
      <c r="C36" s="43">
        <v>43605</v>
      </c>
      <c r="D36" s="44">
        <v>16</v>
      </c>
      <c r="E36" s="44">
        <v>93</v>
      </c>
      <c r="F36" s="45" t="s">
        <v>24</v>
      </c>
      <c r="G36" s="50"/>
      <c r="H36" s="50"/>
      <c r="I36" s="51"/>
      <c r="J36" s="51"/>
      <c r="K36" s="51"/>
      <c r="L36" s="51"/>
      <c r="M36" s="51"/>
      <c r="N36" s="45" t="s">
        <v>24</v>
      </c>
      <c r="O36" s="48"/>
      <c r="P36" s="48"/>
      <c r="Q36" s="48"/>
      <c r="R36" s="48"/>
      <c r="S36" s="48"/>
      <c r="T36" s="48"/>
      <c r="U36" s="48"/>
      <c r="V36" s="48" t="s">
        <v>24</v>
      </c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31"/>
      <c r="AI36" s="31"/>
      <c r="AJ36" s="26"/>
      <c r="AK36" s="32"/>
    </row>
    <row r="37" spans="1:37" ht="17.100000000000001" customHeight="1" x14ac:dyDescent="0.25">
      <c r="A37" s="41">
        <v>29</v>
      </c>
      <c r="B37" s="41" t="s">
        <v>122</v>
      </c>
      <c r="C37" s="43">
        <v>41806</v>
      </c>
      <c r="D37" s="44">
        <v>14</v>
      </c>
      <c r="E37" s="44">
        <v>95</v>
      </c>
      <c r="F37" s="45" t="s">
        <v>24</v>
      </c>
      <c r="G37" s="50"/>
      <c r="H37" s="50"/>
      <c r="I37" s="51"/>
      <c r="J37" s="51"/>
      <c r="K37" s="51"/>
      <c r="L37" s="51"/>
      <c r="M37" s="51"/>
      <c r="N37" s="45" t="s">
        <v>24</v>
      </c>
      <c r="O37" s="48"/>
      <c r="P37" s="48"/>
      <c r="Q37" s="48"/>
      <c r="R37" s="48"/>
      <c r="S37" s="48"/>
      <c r="T37" s="48"/>
      <c r="U37" s="48"/>
      <c r="V37" s="48" t="s">
        <v>24</v>
      </c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31"/>
      <c r="AI37" s="94"/>
      <c r="AJ37" s="26"/>
      <c r="AK37" s="95"/>
    </row>
    <row r="38" spans="1:37" s="20" customFormat="1" ht="20.25" customHeight="1" x14ac:dyDescent="0.3">
      <c r="A38" s="47"/>
      <c r="B38" s="57" t="s">
        <v>25</v>
      </c>
      <c r="C38" s="53"/>
      <c r="D38" s="54"/>
      <c r="E38" s="54"/>
      <c r="F38" s="47">
        <f>+COUNTIF(F9:F37,"x")</f>
        <v>28</v>
      </c>
      <c r="G38" s="55">
        <f>F38/29*100</f>
        <v>96.551724137931032</v>
      </c>
      <c r="H38" s="47">
        <f>+COUNTIF(H9:H36,"x")</f>
        <v>0</v>
      </c>
      <c r="I38" s="56">
        <f>H38/25*100</f>
        <v>0</v>
      </c>
      <c r="J38" s="47">
        <f>+COUNTIF(J9:J37,"x")</f>
        <v>1</v>
      </c>
      <c r="K38" s="56">
        <f>J38/29*100</f>
        <v>3.4482758620689653</v>
      </c>
      <c r="L38" s="47"/>
      <c r="M38" s="47"/>
      <c r="N38" s="54">
        <f>+COUNTIF(N9:N37,"x")</f>
        <v>28</v>
      </c>
      <c r="O38" s="55">
        <f>N38/29*100</f>
        <v>96.551724137931032</v>
      </c>
      <c r="P38" s="54"/>
      <c r="Q38" s="54"/>
      <c r="R38" s="54">
        <v>1</v>
      </c>
      <c r="S38" s="55"/>
      <c r="T38" s="54"/>
      <c r="U38" s="54"/>
      <c r="V38" s="54">
        <f>+COUNTIF(V9:V37,"x")</f>
        <v>29</v>
      </c>
      <c r="W38" s="55">
        <f>V38/29*100</f>
        <v>100</v>
      </c>
      <c r="X38" s="54"/>
      <c r="Y38" s="54"/>
      <c r="Z38" s="54">
        <f>+COUNTIF(Z9:Z37,"x")</f>
        <v>0</v>
      </c>
      <c r="AA38" s="55">
        <f>Z38/29*100</f>
        <v>0</v>
      </c>
      <c r="AB38" s="54"/>
      <c r="AC38" s="54"/>
      <c r="AD38" s="54">
        <f>+COUNTIF(AD9:AD37,"x")</f>
        <v>0</v>
      </c>
      <c r="AE38" s="55">
        <f>AD38/29*100</f>
        <v>0</v>
      </c>
      <c r="AF38" s="54"/>
      <c r="AG38" s="54"/>
      <c r="AH38" s="35"/>
      <c r="AI38" s="27"/>
      <c r="AJ38" s="27"/>
      <c r="AK38" s="27"/>
    </row>
    <row r="41" spans="1:37" x14ac:dyDescent="0.25">
      <c r="Y41" s="83" t="s">
        <v>74</v>
      </c>
      <c r="Z41" s="83"/>
      <c r="AA41" s="83"/>
      <c r="AB41" s="83"/>
      <c r="AC41" s="83"/>
      <c r="AD41" s="83"/>
    </row>
    <row r="42" spans="1:37" x14ac:dyDescent="0.25">
      <c r="E42" s="39"/>
      <c r="Y42" s="67" t="s">
        <v>121</v>
      </c>
      <c r="Z42" s="67"/>
      <c r="AA42" s="67"/>
      <c r="AB42" s="67"/>
      <c r="AC42" s="67"/>
      <c r="AD42" s="67"/>
    </row>
    <row r="43" spans="1:37" x14ac:dyDescent="0.25">
      <c r="Y43" s="67"/>
      <c r="Z43" s="67"/>
      <c r="AA43" s="67"/>
      <c r="AB43" s="67"/>
      <c r="AC43" s="67"/>
      <c r="AD43" s="67"/>
    </row>
    <row r="44" spans="1:37" x14ac:dyDescent="0.25">
      <c r="Y44" s="67"/>
      <c r="Z44" s="67"/>
      <c r="AA44" s="67"/>
      <c r="AB44" s="67"/>
      <c r="AC44" s="67"/>
      <c r="AD44" s="67"/>
    </row>
    <row r="45" spans="1:37" x14ac:dyDescent="0.25">
      <c r="Y45" s="67"/>
      <c r="Z45" s="67"/>
      <c r="AA45" s="67"/>
      <c r="AB45" s="67"/>
      <c r="AC45" s="67"/>
      <c r="AD45" s="67"/>
    </row>
    <row r="47" spans="1:37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</sheetData>
  <mergeCells count="29">
    <mergeCell ref="A1:E1"/>
    <mergeCell ref="A2:E2"/>
    <mergeCell ref="A3:AH3"/>
    <mergeCell ref="A4:AG4"/>
    <mergeCell ref="A5:A8"/>
    <mergeCell ref="B5:B8"/>
    <mergeCell ref="C5:C8"/>
    <mergeCell ref="D5:D8"/>
    <mergeCell ref="E5:E8"/>
    <mergeCell ref="F5:AG5"/>
    <mergeCell ref="AH5:AH8"/>
    <mergeCell ref="F6:M6"/>
    <mergeCell ref="N6:U6"/>
    <mergeCell ref="V6:AG6"/>
    <mergeCell ref="F7:F8"/>
    <mergeCell ref="I7:I8"/>
    <mergeCell ref="AG7:AG8"/>
    <mergeCell ref="V7:V8"/>
    <mergeCell ref="Y7:Y8"/>
    <mergeCell ref="Z7:AC7"/>
    <mergeCell ref="AD7:AD8"/>
    <mergeCell ref="AE7:AE8"/>
    <mergeCell ref="AF7:AF8"/>
    <mergeCell ref="Y42:AD45"/>
    <mergeCell ref="Y41:AD41"/>
    <mergeCell ref="J7:M7"/>
    <mergeCell ref="N7:N8"/>
    <mergeCell ref="Q7:Q8"/>
    <mergeCell ref="R7:U7"/>
  </mergeCells>
  <pageMargins left="0.27" right="0.16" top="0.22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Cân đo c3 L3</vt:lpstr>
      <vt:lpstr>Cân đo c3 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2022-10-03T04:15:40Z</cp:lastPrinted>
  <dcterms:created xsi:type="dcterms:W3CDTF">2020-06-04T02:26:39Z</dcterms:created>
  <dcterms:modified xsi:type="dcterms:W3CDTF">2022-10-03T05:04:39Z</dcterms:modified>
</cp:coreProperties>
</file>