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ỚP 4B2 (22-23)\"/>
    </mc:Choice>
  </mc:AlternateContent>
  <bookViews>
    <workbookView xWindow="0" yWindow="0" windowWidth="20400" windowHeight="8715"/>
  </bookViews>
  <sheets>
    <sheet name="L1 4B1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47" i="7" l="1"/>
  <c r="AI47" i="7"/>
  <c r="AH47" i="7"/>
  <c r="AG47" i="7"/>
  <c r="AE47" i="7"/>
  <c r="AF47" i="7" s="1"/>
  <c r="AC47" i="7"/>
  <c r="AD47" i="7" s="1"/>
  <c r="AA47" i="7"/>
  <c r="AB47" i="7" s="1"/>
  <c r="W47" i="7"/>
  <c r="X47" i="7" s="1"/>
  <c r="U47" i="7"/>
  <c r="V47" i="7" s="1"/>
  <c r="S47" i="7"/>
  <c r="T47" i="7" s="1"/>
  <c r="P47" i="7"/>
  <c r="M47" i="7"/>
  <c r="N47" i="7" s="1"/>
  <c r="O47" i="7"/>
  <c r="H37" i="7"/>
  <c r="H38" i="7"/>
  <c r="H39" i="7"/>
  <c r="H40" i="7"/>
  <c r="H41" i="7"/>
  <c r="Y47" i="7" l="1"/>
  <c r="Z47" i="7" s="1"/>
  <c r="Q47" i="7"/>
  <c r="R47" i="7" s="1"/>
  <c r="K47" i="7"/>
  <c r="L47" i="7" s="1"/>
  <c r="I47" i="7"/>
  <c r="J47" i="7" s="1"/>
  <c r="AL46" i="7"/>
  <c r="H46" i="7"/>
  <c r="AL45" i="7"/>
  <c r="H45" i="7"/>
  <c r="AL44" i="7"/>
  <c r="H44" i="7"/>
  <c r="AL43" i="7"/>
  <c r="H43" i="7"/>
  <c r="AL42" i="7"/>
  <c r="H42" i="7"/>
  <c r="AL36" i="7"/>
  <c r="H36" i="7"/>
  <c r="AL35" i="7"/>
  <c r="H35" i="7"/>
  <c r="AL34" i="7"/>
  <c r="H34" i="7"/>
  <c r="AL33" i="7"/>
  <c r="H33" i="7"/>
  <c r="AL32" i="7"/>
  <c r="H32" i="7"/>
  <c r="AL31" i="7"/>
  <c r="H31" i="7"/>
  <c r="AL30" i="7"/>
  <c r="H30" i="7"/>
  <c r="AL29" i="7"/>
  <c r="H29" i="7"/>
  <c r="AL28" i="7"/>
  <c r="H28" i="7"/>
  <c r="AL27" i="7"/>
  <c r="H27" i="7"/>
  <c r="AL26" i="7"/>
  <c r="H26" i="7"/>
  <c r="AL25" i="7"/>
  <c r="H25" i="7"/>
  <c r="AL24" i="7"/>
  <c r="H24" i="7"/>
  <c r="AL23" i="7"/>
  <c r="H23" i="7"/>
  <c r="AL22" i="7"/>
  <c r="H22" i="7"/>
  <c r="AL21" i="7"/>
  <c r="H21" i="7"/>
  <c r="AL20" i="7"/>
  <c r="H20" i="7"/>
  <c r="AL19" i="7"/>
  <c r="H19" i="7"/>
  <c r="AL18" i="7"/>
  <c r="H18" i="7"/>
  <c r="AL17" i="7"/>
  <c r="H17" i="7"/>
  <c r="AL16" i="7"/>
  <c r="H16" i="7"/>
  <c r="AL15" i="7"/>
  <c r="H15" i="7"/>
  <c r="AL14" i="7"/>
  <c r="H14" i="7"/>
  <c r="AL13" i="7"/>
  <c r="H13" i="7"/>
  <c r="AL12" i="7"/>
  <c r="H12" i="7"/>
  <c r="AL11" i="7"/>
  <c r="H11" i="7"/>
  <c r="AL10" i="7"/>
  <c r="H10" i="7"/>
  <c r="AL9" i="7"/>
  <c r="H9" i="7"/>
</calcChain>
</file>

<file path=xl/sharedStrings.xml><?xml version="1.0" encoding="utf-8"?>
<sst xmlns="http://schemas.openxmlformats.org/spreadsheetml/2006/main" count="241" uniqueCount="81">
  <si>
    <t>STT</t>
  </si>
  <si>
    <t>Tổng</t>
  </si>
  <si>
    <t>UBND QUẬN ĐỒ SƠN</t>
  </si>
  <si>
    <t>HỌ VÀ TÊN</t>
  </si>
  <si>
    <t>Cân năng (Kg)</t>
  </si>
  <si>
    <t>Chiều cao (cm)</t>
  </si>
  <si>
    <t>Về cân nặng</t>
  </si>
  <si>
    <t>Về chiều cao</t>
  </si>
  <si>
    <t>Về cân nặng/Chiều cao</t>
  </si>
  <si>
    <t>BT</t>
  </si>
  <si>
    <t>SDD thể nhẹ cân</t>
  </si>
  <si>
    <t>SDD thể thấp còi</t>
  </si>
  <si>
    <t>SDD thể gầy còm</t>
  </si>
  <si>
    <t>Béo phì</t>
  </si>
  <si>
    <t>Mức vừa</t>
  </si>
  <si>
    <t>Mức nặng</t>
  </si>
  <si>
    <t>%</t>
  </si>
  <si>
    <t>tháng</t>
  </si>
  <si>
    <t>Ngày/Tháng /Năm sinh</t>
  </si>
  <si>
    <t>x</t>
  </si>
  <si>
    <t>Phạm Khánh An</t>
  </si>
  <si>
    <t>Nguyễn Phúc An</t>
  </si>
  <si>
    <t>Hoàng Thiên An</t>
  </si>
  <si>
    <t>Nguyễn Minh An</t>
  </si>
  <si>
    <t>Trần Thị Vân Anh</t>
  </si>
  <si>
    <t>Phạm Hoàng Anh</t>
  </si>
  <si>
    <t>Nguyễn Tâm Anh</t>
  </si>
  <si>
    <t>Đinh Phương Tuệ Anh</t>
  </si>
  <si>
    <t>Cao Thị Hải Băng</t>
  </si>
  <si>
    <t>Phạm Ngọc Diệp</t>
  </si>
  <si>
    <t>Nguyễn Ngọc Hà</t>
  </si>
  <si>
    <t>Đỗ Nguyễn Ngọc Hân</t>
  </si>
  <si>
    <t>Cao Trí Khang</t>
  </si>
  <si>
    <t>Đồng Đăng Khôi</t>
  </si>
  <si>
    <t>Hồ Ngân Hà Linh</t>
  </si>
  <si>
    <t>Nguyễn Đỗ Hiền Mai</t>
  </si>
  <si>
    <t>Nguyễn Gia Minh</t>
  </si>
  <si>
    <t>Phạm Thị Hà My</t>
  </si>
  <si>
    <t>Hoàng Vũ Bảo Nam</t>
  </si>
  <si>
    <t>Đinh Thu Ngân</t>
  </si>
  <si>
    <t>Hoàng Diệu Nhi</t>
  </si>
  <si>
    <t>Hoàng Tuệ  Nhi</t>
  </si>
  <si>
    <t>Vũ Lê Thảo Nhi</t>
  </si>
  <si>
    <t>Nguyễn Quang Phú</t>
  </si>
  <si>
    <t>Lê Xuân Phúc</t>
  </si>
  <si>
    <t>Phạm Ngọc Minh Tâm</t>
  </si>
  <si>
    <t>Bùi Thanh Tâm</t>
  </si>
  <si>
    <t>Đàm Đức Thành</t>
  </si>
  <si>
    <t>Phạm Thanh Thảo</t>
  </si>
  <si>
    <t>Dương Xuân Thiết</t>
  </si>
  <si>
    <t>Trần Thị Anh Thư</t>
  </si>
  <si>
    <t>Đàm Văn An Thuận</t>
  </si>
  <si>
    <t>Đoàn Xuân Tiến</t>
  </si>
  <si>
    <t>Trần Hà Vy</t>
  </si>
  <si>
    <t>Nguyễn Thị Dương</t>
  </si>
  <si>
    <t>PHÒNG GIÁO DỤC VÀ ĐÀO TẠO</t>
  </si>
  <si>
    <t>TỔNG  HỢP 
ĐÁNH GIÁ TÌNH TRẠNG DINH DƯỠNG CỦA TRẺ MẦM NON
 QUA CHỈ SỐ CÂN NẶNG /CHIỀU CAO</t>
  </si>
  <si>
    <t>Ghi
 chú</t>
  </si>
  <si>
    <t>BMI</t>
  </si>
  <si>
    <t>Tỷ lệ</t>
  </si>
  <si>
    <t>Cao hơn</t>
  </si>
  <si>
    <t>Tỷ lệ %</t>
  </si>
  <si>
    <t>Thừ cân</t>
  </si>
  <si>
    <t xml:space="preserve">46 tháng </t>
  </si>
  <si>
    <t xml:space="preserve">54 tháng </t>
  </si>
  <si>
    <t xml:space="preserve">50 tháng </t>
  </si>
  <si>
    <t xml:space="preserve">49 tháng </t>
  </si>
  <si>
    <t xml:space="preserve">45 tháng </t>
  </si>
  <si>
    <t xml:space="preserve">47 tháng </t>
  </si>
  <si>
    <t xml:space="preserve">48 tháng </t>
  </si>
  <si>
    <t xml:space="preserve">56 tháng </t>
  </si>
  <si>
    <t xml:space="preserve">44 tháng </t>
  </si>
  <si>
    <t xml:space="preserve">52 tháng </t>
  </si>
  <si>
    <t xml:space="preserve">53 tháng </t>
  </si>
  <si>
    <t xml:space="preserve">51 tháng </t>
  </si>
  <si>
    <t xml:space="preserve">1406 tháng </t>
  </si>
  <si>
    <t>Lần 1  Ngày  16/9/2021                           Lớp 4B2                                            NĂM 2022 - 2023</t>
  </si>
  <si>
    <t xml:space="preserve">55 tháng </t>
  </si>
  <si>
    <t>Nguyễn H Bình Minh</t>
  </si>
  <si>
    <t>Nguyễn N Bảo Trang</t>
  </si>
  <si>
    <t>Đoàn Qu Đại Nghĩa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</si>
</sst>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79"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3" xfId="0" applyFont="1" applyBorder="1" applyAlignment="1">
      <alignment vertical="center" wrapText="1"/>
    </xf>
    <xf numFmtId="0" fontId="2" fillId="2" borderId="1" xfId="3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0" xfId="0" applyFont="1"/>
    <xf numFmtId="14" fontId="8" fillId="0" borderId="1" xfId="0" applyNumberFormat="1" applyFont="1" applyBorder="1" applyAlignment="1">
      <alignment horizontal="right" vertical="center" wrapText="1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8" fillId="2" borderId="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0" xfId="0" applyFont="1" applyFill="1"/>
    <xf numFmtId="0" fontId="11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1" xfId="2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 wrapText="1"/>
    </xf>
    <xf numFmtId="14" fontId="7" fillId="0" borderId="5" xfId="2" applyNumberFormat="1" applyFont="1" applyBorder="1" applyAlignment="1">
      <alignment horizontal="center" vertical="center" wrapText="1"/>
    </xf>
    <xf numFmtId="14" fontId="7" fillId="0" borderId="3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4" xfId="1"/>
    <cellStyle name="Normal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topLeftCell="B39" workbookViewId="0">
      <selection activeCell="B48" sqref="A48:XFD48"/>
    </sheetView>
  </sheetViews>
  <sheetFormatPr defaultRowHeight="15.75" x14ac:dyDescent="0.25"/>
  <cols>
    <col min="1" max="1" width="4" style="2" hidden="1" customWidth="1"/>
    <col min="2" max="2" width="4" style="13" customWidth="1"/>
    <col min="3" max="3" width="18.28515625" style="13" customWidth="1"/>
    <col min="4" max="4" width="10" style="19" hidden="1" customWidth="1"/>
    <col min="5" max="6" width="5.42578125" style="13" customWidth="1"/>
    <col min="7" max="7" width="11.5703125" style="21" hidden="1" customWidth="1"/>
    <col min="8" max="8" width="8.28515625" style="21" hidden="1" customWidth="1"/>
    <col min="9" max="9" width="3.42578125" style="21" customWidth="1"/>
    <col min="10" max="10" width="3.28515625" style="21" customWidth="1"/>
    <col min="11" max="11" width="3.85546875" style="21" customWidth="1"/>
    <col min="12" max="12" width="3.28515625" style="21" customWidth="1"/>
    <col min="13" max="13" width="4.5703125" style="21" customWidth="1"/>
    <col min="14" max="14" width="3.42578125" style="21" customWidth="1"/>
    <col min="15" max="15" width="4.28515625" style="21" customWidth="1"/>
    <col min="16" max="16" width="3.140625" style="21" customWidth="1"/>
    <col min="17" max="17" width="3.28515625" style="21" customWidth="1"/>
    <col min="18" max="18" width="3.7109375" style="21" customWidth="1"/>
    <col min="19" max="19" width="4" style="21" customWidth="1"/>
    <col min="20" max="20" width="3.7109375" style="21" customWidth="1"/>
    <col min="21" max="22" width="4.28515625" style="21" customWidth="1"/>
    <col min="23" max="23" width="4.7109375" style="21" customWidth="1"/>
    <col min="24" max="24" width="3.7109375" style="21" customWidth="1"/>
    <col min="25" max="25" width="3.140625" style="21" customWidth="1"/>
    <col min="26" max="26" width="2.85546875" style="21" customWidth="1"/>
    <col min="27" max="27" width="3.85546875" style="21" customWidth="1"/>
    <col min="28" max="28" width="3.7109375" style="21" customWidth="1"/>
    <col min="29" max="29" width="4.28515625" style="21" customWidth="1"/>
    <col min="30" max="30" width="3.7109375" style="21" customWidth="1"/>
    <col min="31" max="31" width="4.7109375" style="21" customWidth="1"/>
    <col min="32" max="32" width="3.5703125" style="21" customWidth="1"/>
    <col min="33" max="33" width="4" style="21" customWidth="1"/>
    <col min="34" max="34" width="3.7109375" style="21" customWidth="1"/>
    <col min="35" max="35" width="4.140625" style="21" customWidth="1"/>
    <col min="36" max="36" width="3.42578125" style="21" customWidth="1"/>
    <col min="37" max="37" width="3.85546875" style="21" customWidth="1"/>
    <col min="38" max="38" width="9.140625" style="2"/>
  </cols>
  <sheetData>
    <row r="1" spans="1:38" ht="7.5" hidden="1" customHeight="1" x14ac:dyDescent="0.25">
      <c r="A1" s="63" t="s">
        <v>2</v>
      </c>
      <c r="B1" s="63"/>
      <c r="C1" s="63"/>
      <c r="D1" s="63"/>
      <c r="E1" s="63"/>
      <c r="F1" s="63"/>
      <c r="G1" s="20"/>
      <c r="H1" s="20"/>
    </row>
    <row r="2" spans="1:38" hidden="1" x14ac:dyDescent="0.25">
      <c r="A2" s="63" t="s">
        <v>55</v>
      </c>
      <c r="B2" s="63"/>
      <c r="C2" s="63"/>
      <c r="D2" s="63"/>
      <c r="E2" s="63"/>
      <c r="F2" s="63"/>
      <c r="G2" s="20"/>
      <c r="H2" s="20"/>
    </row>
    <row r="3" spans="1:38" ht="48" customHeight="1" x14ac:dyDescent="0.25">
      <c r="A3" s="64" t="s">
        <v>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8" x14ac:dyDescent="0.25">
      <c r="A4" s="63" t="s">
        <v>76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20"/>
    </row>
    <row r="5" spans="1:38" ht="15.75" customHeight="1" x14ac:dyDescent="0.25">
      <c r="A5" s="72" t="s">
        <v>0</v>
      </c>
      <c r="B5" s="75" t="s">
        <v>0</v>
      </c>
      <c r="C5" s="75" t="s">
        <v>3</v>
      </c>
      <c r="D5" s="69" t="s">
        <v>18</v>
      </c>
      <c r="E5" s="76" t="s">
        <v>4</v>
      </c>
      <c r="F5" s="76" t="s">
        <v>5</v>
      </c>
      <c r="G5" s="22"/>
      <c r="H5" s="22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6" t="s">
        <v>57</v>
      </c>
      <c r="AL5" s="52" t="s">
        <v>58</v>
      </c>
    </row>
    <row r="6" spans="1:38" ht="15" x14ac:dyDescent="0.25">
      <c r="A6" s="73"/>
      <c r="B6" s="75"/>
      <c r="C6" s="75"/>
      <c r="D6" s="70"/>
      <c r="E6" s="77"/>
      <c r="F6" s="77"/>
      <c r="G6" s="23"/>
      <c r="H6" s="23"/>
      <c r="I6" s="53" t="s">
        <v>6</v>
      </c>
      <c r="J6" s="54"/>
      <c r="K6" s="54"/>
      <c r="L6" s="54"/>
      <c r="M6" s="54"/>
      <c r="N6" s="54"/>
      <c r="O6" s="54"/>
      <c r="P6" s="55"/>
      <c r="Q6" s="56" t="s">
        <v>7</v>
      </c>
      <c r="R6" s="56"/>
      <c r="S6" s="56"/>
      <c r="T6" s="56"/>
      <c r="U6" s="56"/>
      <c r="V6" s="56"/>
      <c r="W6" s="56"/>
      <c r="X6" s="56"/>
      <c r="Y6" s="56" t="s">
        <v>8</v>
      </c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67"/>
      <c r="AL6" s="52"/>
    </row>
    <row r="7" spans="1:38" ht="51" x14ac:dyDescent="0.25">
      <c r="A7" s="73"/>
      <c r="B7" s="75"/>
      <c r="C7" s="75"/>
      <c r="D7" s="70"/>
      <c r="E7" s="77"/>
      <c r="F7" s="77"/>
      <c r="G7" s="24"/>
      <c r="H7" s="24" t="s">
        <v>17</v>
      </c>
      <c r="I7" s="57" t="s">
        <v>9</v>
      </c>
      <c r="J7" s="7" t="s">
        <v>59</v>
      </c>
      <c r="K7" s="7" t="s">
        <v>60</v>
      </c>
      <c r="L7" s="57" t="s">
        <v>61</v>
      </c>
      <c r="M7" s="53" t="s">
        <v>10</v>
      </c>
      <c r="N7" s="54"/>
      <c r="O7" s="54"/>
      <c r="P7" s="55"/>
      <c r="Q7" s="57" t="s">
        <v>9</v>
      </c>
      <c r="R7" s="7" t="s">
        <v>59</v>
      </c>
      <c r="S7" s="7" t="s">
        <v>60</v>
      </c>
      <c r="T7" s="57" t="s">
        <v>61</v>
      </c>
      <c r="U7" s="53" t="s">
        <v>11</v>
      </c>
      <c r="V7" s="54"/>
      <c r="W7" s="54"/>
      <c r="X7" s="55"/>
      <c r="Y7" s="59" t="s">
        <v>9</v>
      </c>
      <c r="Z7" s="9" t="s">
        <v>59</v>
      </c>
      <c r="AA7" s="9" t="s">
        <v>60</v>
      </c>
      <c r="AB7" s="59" t="s">
        <v>61</v>
      </c>
      <c r="AC7" s="58" t="s">
        <v>12</v>
      </c>
      <c r="AD7" s="58"/>
      <c r="AE7" s="58"/>
      <c r="AF7" s="58"/>
      <c r="AG7" s="57" t="s">
        <v>62</v>
      </c>
      <c r="AH7" s="60" t="s">
        <v>61</v>
      </c>
      <c r="AI7" s="62" t="s">
        <v>13</v>
      </c>
      <c r="AJ7" s="60" t="s">
        <v>61</v>
      </c>
      <c r="AK7" s="67"/>
      <c r="AL7" s="52"/>
    </row>
    <row r="8" spans="1:38" ht="51" x14ac:dyDescent="0.25">
      <c r="A8" s="74"/>
      <c r="B8" s="75"/>
      <c r="C8" s="75"/>
      <c r="D8" s="71"/>
      <c r="E8" s="78"/>
      <c r="F8" s="78"/>
      <c r="G8" s="25"/>
      <c r="H8" s="25"/>
      <c r="I8" s="58"/>
      <c r="J8" s="8" t="s">
        <v>16</v>
      </c>
      <c r="K8" s="8"/>
      <c r="L8" s="58"/>
      <c r="M8" s="8" t="s">
        <v>14</v>
      </c>
      <c r="N8" s="8" t="s">
        <v>61</v>
      </c>
      <c r="O8" s="3" t="s">
        <v>15</v>
      </c>
      <c r="P8" s="8" t="s">
        <v>61</v>
      </c>
      <c r="Q8" s="58"/>
      <c r="R8" s="8" t="s">
        <v>16</v>
      </c>
      <c r="S8" s="8"/>
      <c r="T8" s="58"/>
      <c r="U8" s="8" t="s">
        <v>14</v>
      </c>
      <c r="V8" s="8" t="s">
        <v>61</v>
      </c>
      <c r="W8" s="3" t="s">
        <v>15</v>
      </c>
      <c r="X8" s="8" t="s">
        <v>61</v>
      </c>
      <c r="Y8" s="58"/>
      <c r="Z8" s="8" t="s">
        <v>16</v>
      </c>
      <c r="AA8" s="8"/>
      <c r="AB8" s="58"/>
      <c r="AC8" s="8" t="s">
        <v>14</v>
      </c>
      <c r="AD8" s="8" t="s">
        <v>61</v>
      </c>
      <c r="AE8" s="3" t="s">
        <v>15</v>
      </c>
      <c r="AF8" s="8" t="s">
        <v>61</v>
      </c>
      <c r="AG8" s="58"/>
      <c r="AH8" s="61"/>
      <c r="AI8" s="62"/>
      <c r="AJ8" s="61"/>
      <c r="AK8" s="68"/>
      <c r="AL8" s="52"/>
    </row>
    <row r="9" spans="1:38" x14ac:dyDescent="0.25">
      <c r="A9" s="4">
        <v>1</v>
      </c>
      <c r="B9" s="11">
        <v>1</v>
      </c>
      <c r="C9" s="10" t="s">
        <v>20</v>
      </c>
      <c r="D9" s="14">
        <v>43408</v>
      </c>
      <c r="E9" s="26">
        <v>10.5</v>
      </c>
      <c r="F9" s="26">
        <v>90</v>
      </c>
      <c r="G9" s="27" t="s">
        <v>63</v>
      </c>
      <c r="H9" s="27" t="str">
        <f ca="1">DATEDIF(D9,TODAY(),"m")&amp;" tháng "</f>
        <v xml:space="preserve">46 tháng </v>
      </c>
      <c r="I9" s="28"/>
      <c r="J9" s="29"/>
      <c r="K9" s="29"/>
      <c r="L9" s="30"/>
      <c r="M9" s="30"/>
      <c r="N9" s="30"/>
      <c r="O9" s="29" t="s">
        <v>19</v>
      </c>
      <c r="P9" s="30"/>
      <c r="Q9" s="28"/>
      <c r="R9" s="28"/>
      <c r="S9" s="28"/>
      <c r="T9" s="28"/>
      <c r="U9" s="28" t="s">
        <v>19</v>
      </c>
      <c r="V9" s="28"/>
      <c r="W9" s="28"/>
      <c r="X9" s="28"/>
      <c r="Y9" s="28"/>
      <c r="Z9" s="28"/>
      <c r="AA9" s="28"/>
      <c r="AB9" s="28"/>
      <c r="AC9" s="28" t="s">
        <v>19</v>
      </c>
      <c r="AD9" s="28"/>
      <c r="AE9" s="28"/>
      <c r="AF9" s="28"/>
      <c r="AG9" s="28"/>
      <c r="AH9" s="28"/>
      <c r="AI9" s="28"/>
      <c r="AJ9" s="28"/>
      <c r="AK9" s="28"/>
      <c r="AL9" s="6">
        <f>+E9*10000/(F9*F9)</f>
        <v>12.962962962962964</v>
      </c>
    </row>
    <row r="10" spans="1:38" x14ac:dyDescent="0.25">
      <c r="A10" s="4">
        <v>2</v>
      </c>
      <c r="B10" s="11">
        <v>2</v>
      </c>
      <c r="C10" s="10" t="s">
        <v>21</v>
      </c>
      <c r="D10" s="14">
        <v>43150</v>
      </c>
      <c r="E10" s="26">
        <v>18</v>
      </c>
      <c r="F10" s="26">
        <v>108</v>
      </c>
      <c r="G10" s="27" t="s">
        <v>64</v>
      </c>
      <c r="H10" s="27" t="str">
        <f t="shared" ref="H10:H46" ca="1" si="0">DATEDIF(D10,TODAY(),"m")&amp;" tháng "</f>
        <v xml:space="preserve">55 tháng </v>
      </c>
      <c r="I10" s="28" t="s">
        <v>19</v>
      </c>
      <c r="J10" s="29"/>
      <c r="K10" s="29"/>
      <c r="L10" s="31"/>
      <c r="M10" s="31"/>
      <c r="N10" s="31"/>
      <c r="O10" s="31"/>
      <c r="P10" s="31"/>
      <c r="Q10" s="28" t="s">
        <v>19</v>
      </c>
      <c r="R10" s="28"/>
      <c r="S10" s="28"/>
      <c r="T10" s="28"/>
      <c r="U10" s="28"/>
      <c r="V10" s="28"/>
      <c r="W10" s="28"/>
      <c r="X10" s="28"/>
      <c r="Y10" s="28" t="s">
        <v>19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6">
        <f t="shared" ref="AL10:AL46" si="1">+E10*10000/(F10*F10)</f>
        <v>15.432098765432098</v>
      </c>
    </row>
    <row r="11" spans="1:38" x14ac:dyDescent="0.25">
      <c r="A11" s="4">
        <v>3</v>
      </c>
      <c r="B11" s="11">
        <v>3</v>
      </c>
      <c r="C11" s="10" t="s">
        <v>22</v>
      </c>
      <c r="D11" s="14">
        <v>43290</v>
      </c>
      <c r="E11" s="26">
        <v>15</v>
      </c>
      <c r="F11" s="26">
        <v>104</v>
      </c>
      <c r="G11" s="27" t="s">
        <v>65</v>
      </c>
      <c r="H11" s="27" t="str">
        <f t="shared" ca="1" si="0"/>
        <v xml:space="preserve">50 tháng </v>
      </c>
      <c r="I11" s="28" t="s">
        <v>19</v>
      </c>
      <c r="J11" s="29"/>
      <c r="K11" s="29"/>
      <c r="L11" s="31"/>
      <c r="M11" s="31"/>
      <c r="N11" s="31"/>
      <c r="O11" s="31"/>
      <c r="P11" s="31"/>
      <c r="Q11" s="28" t="s">
        <v>19</v>
      </c>
      <c r="R11" s="28"/>
      <c r="S11" s="28"/>
      <c r="T11" s="28"/>
      <c r="U11" s="28"/>
      <c r="V11" s="28"/>
      <c r="W11" s="28"/>
      <c r="X11" s="28"/>
      <c r="Y11" s="28" t="s">
        <v>19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6">
        <f t="shared" si="1"/>
        <v>13.868343195266272</v>
      </c>
    </row>
    <row r="12" spans="1:38" x14ac:dyDescent="0.25">
      <c r="A12" s="4">
        <v>4</v>
      </c>
      <c r="B12" s="11">
        <v>4</v>
      </c>
      <c r="C12" s="10" t="s">
        <v>23</v>
      </c>
      <c r="D12" s="14">
        <v>43404</v>
      </c>
      <c r="E12" s="26">
        <v>14.5</v>
      </c>
      <c r="F12" s="26">
        <v>100</v>
      </c>
      <c r="G12" s="27" t="s">
        <v>63</v>
      </c>
      <c r="H12" s="27" t="str">
        <f t="shared" ca="1" si="0"/>
        <v xml:space="preserve">46 tháng </v>
      </c>
      <c r="I12" s="28" t="s">
        <v>19</v>
      </c>
      <c r="J12" s="29"/>
      <c r="K12" s="29"/>
      <c r="L12" s="31"/>
      <c r="M12" s="31"/>
      <c r="N12" s="31"/>
      <c r="O12" s="31"/>
      <c r="P12" s="31"/>
      <c r="Q12" s="28" t="s">
        <v>19</v>
      </c>
      <c r="R12" s="28"/>
      <c r="S12" s="28"/>
      <c r="T12" s="28"/>
      <c r="U12" s="28"/>
      <c r="V12" s="28"/>
      <c r="W12" s="28"/>
      <c r="X12" s="28"/>
      <c r="Y12" s="28" t="s">
        <v>19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6">
        <f t="shared" si="1"/>
        <v>14.5</v>
      </c>
    </row>
    <row r="13" spans="1:38" x14ac:dyDescent="0.25">
      <c r="A13" s="4">
        <v>5</v>
      </c>
      <c r="B13" s="11">
        <v>5</v>
      </c>
      <c r="C13" s="10" t="s">
        <v>24</v>
      </c>
      <c r="D13" s="14">
        <v>43312</v>
      </c>
      <c r="E13" s="26">
        <v>14.5</v>
      </c>
      <c r="F13" s="26">
        <v>97</v>
      </c>
      <c r="G13" s="27" t="s">
        <v>66</v>
      </c>
      <c r="H13" s="27" t="str">
        <f t="shared" ca="1" si="0"/>
        <v xml:space="preserve">49 tháng </v>
      </c>
      <c r="I13" s="28" t="s">
        <v>19</v>
      </c>
      <c r="J13" s="29"/>
      <c r="K13" s="29"/>
      <c r="L13" s="31"/>
      <c r="M13" s="31"/>
      <c r="N13" s="31"/>
      <c r="O13" s="31"/>
      <c r="P13" s="31"/>
      <c r="Q13" s="28" t="s">
        <v>19</v>
      </c>
      <c r="R13" s="28"/>
      <c r="S13" s="28"/>
      <c r="T13" s="28"/>
      <c r="U13" s="28"/>
      <c r="V13" s="28"/>
      <c r="W13" s="28"/>
      <c r="X13" s="28"/>
      <c r="Y13" s="28" t="s">
        <v>19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6">
        <f t="shared" si="1"/>
        <v>15.410776915718992</v>
      </c>
    </row>
    <row r="14" spans="1:38" x14ac:dyDescent="0.25">
      <c r="A14" s="4">
        <v>6</v>
      </c>
      <c r="B14" s="11">
        <v>6</v>
      </c>
      <c r="C14" s="10" t="s">
        <v>25</v>
      </c>
      <c r="D14" s="14">
        <v>43436</v>
      </c>
      <c r="E14" s="26">
        <v>11.5</v>
      </c>
      <c r="F14" s="26">
        <v>92</v>
      </c>
      <c r="G14" s="27" t="s">
        <v>67</v>
      </c>
      <c r="H14" s="27" t="str">
        <f t="shared" ca="1" si="0"/>
        <v xml:space="preserve">45 tháng </v>
      </c>
      <c r="I14" s="28"/>
      <c r="J14" s="29"/>
      <c r="K14" s="29"/>
      <c r="L14" s="31"/>
      <c r="M14" s="31" t="s">
        <v>19</v>
      </c>
      <c r="N14" s="31"/>
      <c r="O14" s="31"/>
      <c r="P14" s="31"/>
      <c r="Q14" s="28"/>
      <c r="R14" s="28"/>
      <c r="S14" s="28"/>
      <c r="T14" s="28"/>
      <c r="U14" s="28" t="s">
        <v>19</v>
      </c>
      <c r="V14" s="28"/>
      <c r="W14" s="28"/>
      <c r="X14" s="28"/>
      <c r="Y14" s="28" t="s">
        <v>19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6">
        <f t="shared" si="1"/>
        <v>13.586956521739131</v>
      </c>
    </row>
    <row r="15" spans="1:38" x14ac:dyDescent="0.25">
      <c r="A15" s="4">
        <v>7</v>
      </c>
      <c r="B15" s="11">
        <v>7</v>
      </c>
      <c r="C15" s="10" t="s">
        <v>26</v>
      </c>
      <c r="D15" s="14">
        <v>43385</v>
      </c>
      <c r="E15" s="26">
        <v>18</v>
      </c>
      <c r="F15" s="26">
        <v>102</v>
      </c>
      <c r="G15" s="27" t="s">
        <v>68</v>
      </c>
      <c r="H15" s="27" t="str">
        <f t="shared" ca="1" si="0"/>
        <v xml:space="preserve">47 tháng </v>
      </c>
      <c r="I15" s="28" t="s">
        <v>19</v>
      </c>
      <c r="J15" s="29"/>
      <c r="K15" s="29"/>
      <c r="L15" s="31"/>
      <c r="M15" s="31"/>
      <c r="N15" s="31"/>
      <c r="O15" s="31"/>
      <c r="P15" s="31"/>
      <c r="Q15" s="28" t="s">
        <v>19</v>
      </c>
      <c r="R15" s="28"/>
      <c r="S15" s="28"/>
      <c r="T15" s="28"/>
      <c r="U15" s="28"/>
      <c r="V15" s="28"/>
      <c r="W15" s="28"/>
      <c r="X15" s="28"/>
      <c r="Y15" s="28" t="s">
        <v>19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6">
        <f t="shared" si="1"/>
        <v>17.301038062283737</v>
      </c>
    </row>
    <row r="16" spans="1:38" s="51" customFormat="1" ht="18.75" customHeight="1" x14ac:dyDescent="0.25">
      <c r="A16" s="4">
        <v>8</v>
      </c>
      <c r="B16" s="44">
        <v>8</v>
      </c>
      <c r="C16" s="45" t="s">
        <v>27</v>
      </c>
      <c r="D16" s="46">
        <v>43331</v>
      </c>
      <c r="E16" s="34">
        <v>14.5</v>
      </c>
      <c r="F16" s="34">
        <v>100</v>
      </c>
      <c r="G16" s="37" t="s">
        <v>69</v>
      </c>
      <c r="H16" s="37" t="str">
        <f t="shared" ca="1" si="0"/>
        <v xml:space="preserve">49 tháng </v>
      </c>
      <c r="I16" s="38" t="s">
        <v>19</v>
      </c>
      <c r="J16" s="47"/>
      <c r="K16" s="48"/>
      <c r="L16" s="49"/>
      <c r="M16" s="49"/>
      <c r="N16" s="49"/>
      <c r="O16" s="49"/>
      <c r="P16" s="49"/>
      <c r="Q16" s="38" t="s">
        <v>19</v>
      </c>
      <c r="R16" s="38"/>
      <c r="S16" s="38"/>
      <c r="T16" s="38"/>
      <c r="U16" s="38"/>
      <c r="V16" s="38"/>
      <c r="W16" s="38"/>
      <c r="X16" s="38"/>
      <c r="Y16" s="38" t="s">
        <v>19</v>
      </c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50">
        <f t="shared" si="1"/>
        <v>14.5</v>
      </c>
    </row>
    <row r="17" spans="1:38" x14ac:dyDescent="0.25">
      <c r="A17" s="4">
        <v>9</v>
      </c>
      <c r="B17" s="11">
        <v>9</v>
      </c>
      <c r="C17" s="10" t="s">
        <v>28</v>
      </c>
      <c r="D17" s="14">
        <v>43406</v>
      </c>
      <c r="E17" s="26">
        <v>18</v>
      </c>
      <c r="F17" s="26">
        <v>100</v>
      </c>
      <c r="G17" s="27" t="s">
        <v>63</v>
      </c>
      <c r="H17" s="27" t="str">
        <f t="shared" ca="1" si="0"/>
        <v xml:space="preserve">46 tháng </v>
      </c>
      <c r="I17" s="28" t="s">
        <v>19</v>
      </c>
      <c r="J17" s="29"/>
      <c r="K17" s="29"/>
      <c r="L17" s="31"/>
      <c r="M17" s="31"/>
      <c r="N17" s="31"/>
      <c r="O17" s="31"/>
      <c r="P17" s="31"/>
      <c r="Q17" s="28" t="s">
        <v>19</v>
      </c>
      <c r="R17" s="28"/>
      <c r="S17" s="28"/>
      <c r="T17" s="28"/>
      <c r="U17" s="28"/>
      <c r="V17" s="28"/>
      <c r="W17" s="28"/>
      <c r="X17" s="28"/>
      <c r="Y17" s="28" t="s">
        <v>19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6">
        <f t="shared" si="1"/>
        <v>18</v>
      </c>
    </row>
    <row r="18" spans="1:38" s="51" customFormat="1" x14ac:dyDescent="0.25">
      <c r="A18" s="4">
        <v>10</v>
      </c>
      <c r="B18" s="44">
        <v>10</v>
      </c>
      <c r="C18" s="45" t="s">
        <v>29</v>
      </c>
      <c r="D18" s="46">
        <v>43284</v>
      </c>
      <c r="E18" s="34">
        <v>14</v>
      </c>
      <c r="F18" s="34">
        <v>101</v>
      </c>
      <c r="G18" s="37" t="s">
        <v>65</v>
      </c>
      <c r="H18" s="37" t="str">
        <f t="shared" ca="1" si="0"/>
        <v xml:space="preserve">50 tháng </v>
      </c>
      <c r="I18" s="38" t="s">
        <v>19</v>
      </c>
      <c r="J18" s="47"/>
      <c r="K18" s="48"/>
      <c r="L18" s="49"/>
      <c r="M18" s="49"/>
      <c r="N18" s="49"/>
      <c r="O18" s="49"/>
      <c r="P18" s="49"/>
      <c r="Q18" s="38" t="s">
        <v>19</v>
      </c>
      <c r="R18" s="38"/>
      <c r="S18" s="38"/>
      <c r="T18" s="38"/>
      <c r="U18" s="38"/>
      <c r="V18" s="38"/>
      <c r="W18" s="38"/>
      <c r="X18" s="38"/>
      <c r="Y18" s="38" t="s">
        <v>19</v>
      </c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50">
        <f t="shared" si="1"/>
        <v>13.724144691696893</v>
      </c>
    </row>
    <row r="19" spans="1:38" x14ac:dyDescent="0.25">
      <c r="A19" s="4">
        <v>11</v>
      </c>
      <c r="B19" s="11">
        <v>11</v>
      </c>
      <c r="C19" s="11" t="s">
        <v>54</v>
      </c>
      <c r="D19" s="15">
        <v>43312</v>
      </c>
      <c r="E19" s="26">
        <v>13</v>
      </c>
      <c r="F19" s="26">
        <v>97</v>
      </c>
      <c r="G19" s="27" t="s">
        <v>66</v>
      </c>
      <c r="H19" s="27" t="str">
        <f t="shared" ca="1" si="0"/>
        <v xml:space="preserve">49 tháng </v>
      </c>
      <c r="I19" s="28" t="s">
        <v>19</v>
      </c>
      <c r="J19" s="32"/>
      <c r="K19" s="32"/>
      <c r="L19" s="33"/>
      <c r="M19" s="33"/>
      <c r="N19" s="33"/>
      <c r="O19" s="33"/>
      <c r="P19" s="33"/>
      <c r="Q19" s="28" t="s">
        <v>19</v>
      </c>
      <c r="R19" s="28"/>
      <c r="S19" s="28"/>
      <c r="T19" s="28"/>
      <c r="U19" s="28"/>
      <c r="V19" s="28"/>
      <c r="W19" s="28"/>
      <c r="X19" s="28"/>
      <c r="Y19" s="28" t="s">
        <v>19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6">
        <f t="shared" si="1"/>
        <v>13.816558614092889</v>
      </c>
    </row>
    <row r="20" spans="1:38" x14ac:dyDescent="0.25">
      <c r="A20" s="4">
        <v>12</v>
      </c>
      <c r="B20" s="11">
        <v>12</v>
      </c>
      <c r="C20" s="10" t="s">
        <v>30</v>
      </c>
      <c r="D20" s="14">
        <v>43382</v>
      </c>
      <c r="E20" s="26">
        <v>15</v>
      </c>
      <c r="F20" s="26">
        <v>98</v>
      </c>
      <c r="G20" s="27" t="s">
        <v>68</v>
      </c>
      <c r="H20" s="27" t="str">
        <f t="shared" ca="1" si="0"/>
        <v xml:space="preserve">47 tháng </v>
      </c>
      <c r="I20" s="28" t="s">
        <v>19</v>
      </c>
      <c r="J20" s="32"/>
      <c r="K20" s="32"/>
      <c r="L20" s="33"/>
      <c r="M20" s="33"/>
      <c r="N20" s="33"/>
      <c r="O20" s="33"/>
      <c r="P20" s="33"/>
      <c r="Q20" s="28" t="s">
        <v>19</v>
      </c>
      <c r="R20" s="28"/>
      <c r="S20" s="28"/>
      <c r="T20" s="28"/>
      <c r="U20" s="28"/>
      <c r="V20" s="28"/>
      <c r="W20" s="28"/>
      <c r="X20" s="28"/>
      <c r="Y20" s="28" t="s">
        <v>19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6">
        <f t="shared" si="1"/>
        <v>15.618492294877134</v>
      </c>
    </row>
    <row r="21" spans="1:38" x14ac:dyDescent="0.25">
      <c r="A21" s="4">
        <v>13</v>
      </c>
      <c r="B21" s="11">
        <v>13</v>
      </c>
      <c r="C21" s="10" t="s">
        <v>31</v>
      </c>
      <c r="D21" s="14">
        <v>43170</v>
      </c>
      <c r="E21" s="26">
        <v>17</v>
      </c>
      <c r="F21" s="26">
        <v>103</v>
      </c>
      <c r="G21" s="27" t="s">
        <v>64</v>
      </c>
      <c r="H21" s="27" t="str">
        <f t="shared" ca="1" si="0"/>
        <v xml:space="preserve">54 tháng </v>
      </c>
      <c r="I21" s="28" t="s">
        <v>19</v>
      </c>
      <c r="J21" s="32"/>
      <c r="K21" s="32"/>
      <c r="L21" s="33"/>
      <c r="M21" s="33"/>
      <c r="N21" s="33"/>
      <c r="O21" s="33"/>
      <c r="P21" s="33"/>
      <c r="Q21" s="28" t="s">
        <v>19</v>
      </c>
      <c r="R21" s="28"/>
      <c r="S21" s="28"/>
      <c r="T21" s="28"/>
      <c r="U21" s="28"/>
      <c r="V21" s="28"/>
      <c r="W21" s="28"/>
      <c r="X21" s="28"/>
      <c r="Y21" s="28" t="s">
        <v>19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6">
        <f t="shared" si="1"/>
        <v>16.024130455273824</v>
      </c>
    </row>
    <row r="22" spans="1:38" x14ac:dyDescent="0.25">
      <c r="A22" s="4">
        <v>14</v>
      </c>
      <c r="B22" s="11">
        <v>14</v>
      </c>
      <c r="C22" s="10" t="s">
        <v>32</v>
      </c>
      <c r="D22" s="14">
        <v>43399</v>
      </c>
      <c r="E22" s="26">
        <v>13.5</v>
      </c>
      <c r="F22" s="26">
        <v>93</v>
      </c>
      <c r="G22" s="27" t="s">
        <v>63</v>
      </c>
      <c r="H22" s="27" t="str">
        <f t="shared" ca="1" si="0"/>
        <v xml:space="preserve">46 tháng </v>
      </c>
      <c r="I22" s="28" t="s">
        <v>19</v>
      </c>
      <c r="J22" s="32"/>
      <c r="K22" s="32"/>
      <c r="L22" s="33"/>
      <c r="M22" s="33"/>
      <c r="N22" s="33"/>
      <c r="O22" s="33"/>
      <c r="P22" s="33"/>
      <c r="Q22" s="28"/>
      <c r="R22" s="28"/>
      <c r="S22" s="28"/>
      <c r="T22" s="28"/>
      <c r="U22" s="28" t="s">
        <v>19</v>
      </c>
      <c r="V22" s="28"/>
      <c r="W22" s="28"/>
      <c r="X22" s="28"/>
      <c r="Y22" s="28" t="s">
        <v>19</v>
      </c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6">
        <f t="shared" si="1"/>
        <v>15.608740894901144</v>
      </c>
    </row>
    <row r="23" spans="1:38" x14ac:dyDescent="0.25">
      <c r="A23" s="4">
        <v>15</v>
      </c>
      <c r="B23" s="11">
        <v>15</v>
      </c>
      <c r="C23" s="10" t="s">
        <v>33</v>
      </c>
      <c r="D23" s="14">
        <v>43276</v>
      </c>
      <c r="E23" s="34">
        <v>14</v>
      </c>
      <c r="F23" s="34">
        <v>101</v>
      </c>
      <c r="G23" s="27" t="s">
        <v>65</v>
      </c>
      <c r="H23" s="27" t="str">
        <f t="shared" ca="1" si="0"/>
        <v xml:space="preserve">50 tháng </v>
      </c>
      <c r="I23" s="28" t="s">
        <v>19</v>
      </c>
      <c r="J23" s="32"/>
      <c r="K23" s="32"/>
      <c r="L23" s="33"/>
      <c r="M23" s="33"/>
      <c r="N23" s="33"/>
      <c r="O23" s="33"/>
      <c r="P23" s="33"/>
      <c r="Q23" s="28" t="s">
        <v>19</v>
      </c>
      <c r="R23" s="28"/>
      <c r="S23" s="28"/>
      <c r="T23" s="28"/>
      <c r="U23" s="28"/>
      <c r="V23" s="28"/>
      <c r="W23" s="28"/>
      <c r="X23" s="28"/>
      <c r="Y23" s="28" t="s">
        <v>19</v>
      </c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6">
        <f t="shared" si="1"/>
        <v>13.724144691696893</v>
      </c>
    </row>
    <row r="24" spans="1:38" x14ac:dyDescent="0.25">
      <c r="A24" s="4">
        <v>16</v>
      </c>
      <c r="B24" s="11">
        <v>16</v>
      </c>
      <c r="C24" s="10" t="s">
        <v>34</v>
      </c>
      <c r="D24" s="14">
        <v>43403</v>
      </c>
      <c r="E24" s="26">
        <v>16.5</v>
      </c>
      <c r="F24" s="26">
        <v>105</v>
      </c>
      <c r="G24" s="27" t="s">
        <v>63</v>
      </c>
      <c r="H24" s="27" t="str">
        <f t="shared" ca="1" si="0"/>
        <v xml:space="preserve">46 tháng </v>
      </c>
      <c r="I24" s="28" t="s">
        <v>19</v>
      </c>
      <c r="J24" s="32"/>
      <c r="K24" s="32"/>
      <c r="L24" s="33"/>
      <c r="M24" s="33"/>
      <c r="N24" s="33"/>
      <c r="O24" s="33"/>
      <c r="P24" s="33"/>
      <c r="Q24" s="28" t="s">
        <v>19</v>
      </c>
      <c r="R24" s="28"/>
      <c r="S24" s="28"/>
      <c r="T24" s="28"/>
      <c r="U24" s="28"/>
      <c r="V24" s="28"/>
      <c r="W24" s="28"/>
      <c r="X24" s="28"/>
      <c r="Y24" s="28" t="s">
        <v>19</v>
      </c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6">
        <f t="shared" si="1"/>
        <v>14.965986394557824</v>
      </c>
    </row>
    <row r="25" spans="1:38" x14ac:dyDescent="0.25">
      <c r="A25" s="4">
        <v>17</v>
      </c>
      <c r="B25" s="11">
        <v>17</v>
      </c>
      <c r="C25" s="10" t="s">
        <v>35</v>
      </c>
      <c r="D25" s="14">
        <v>43104</v>
      </c>
      <c r="E25" s="34">
        <v>17.5</v>
      </c>
      <c r="F25" s="34">
        <v>105</v>
      </c>
      <c r="G25" s="27" t="s">
        <v>70</v>
      </c>
      <c r="H25" s="27" t="str">
        <f t="shared" ca="1" si="0"/>
        <v xml:space="preserve">56 tháng </v>
      </c>
      <c r="I25" s="28" t="s">
        <v>19</v>
      </c>
      <c r="J25" s="32"/>
      <c r="K25" s="32"/>
      <c r="L25" s="33"/>
      <c r="M25" s="33"/>
      <c r="N25" s="33"/>
      <c r="O25" s="33"/>
      <c r="P25" s="33"/>
      <c r="Q25" s="28" t="s">
        <v>19</v>
      </c>
      <c r="R25" s="28"/>
      <c r="S25" s="28"/>
      <c r="T25" s="28"/>
      <c r="U25" s="28"/>
      <c r="V25" s="28"/>
      <c r="W25" s="28"/>
      <c r="X25" s="28"/>
      <c r="Y25" s="28" t="s">
        <v>19</v>
      </c>
      <c r="Z25" s="28"/>
      <c r="AA25" s="28"/>
      <c r="AB25" s="28"/>
      <c r="AC25" s="31"/>
      <c r="AD25" s="28"/>
      <c r="AE25" s="28"/>
      <c r="AF25" s="28"/>
      <c r="AG25" s="28"/>
      <c r="AH25" s="28"/>
      <c r="AI25" s="28"/>
      <c r="AJ25" s="28"/>
      <c r="AK25" s="28"/>
      <c r="AL25" s="6">
        <f t="shared" si="1"/>
        <v>15.873015873015873</v>
      </c>
    </row>
    <row r="26" spans="1:38" x14ac:dyDescent="0.25">
      <c r="A26" s="4">
        <v>18</v>
      </c>
      <c r="B26" s="11">
        <v>18</v>
      </c>
      <c r="C26" s="10" t="s">
        <v>36</v>
      </c>
      <c r="D26" s="14">
        <v>43459</v>
      </c>
      <c r="E26" s="26">
        <v>14</v>
      </c>
      <c r="F26" s="26">
        <v>94</v>
      </c>
      <c r="G26" s="27" t="s">
        <v>71</v>
      </c>
      <c r="H26" s="27" t="str">
        <f t="shared" ca="1" si="0"/>
        <v xml:space="preserve">44 tháng </v>
      </c>
      <c r="I26" s="28" t="s">
        <v>19</v>
      </c>
      <c r="J26" s="32"/>
      <c r="K26" s="32"/>
      <c r="L26" s="33"/>
      <c r="M26" s="33"/>
      <c r="N26" s="33"/>
      <c r="O26" s="33"/>
      <c r="P26" s="33"/>
      <c r="Q26" s="28" t="s">
        <v>19</v>
      </c>
      <c r="R26" s="28"/>
      <c r="S26" s="28"/>
      <c r="T26" s="28"/>
      <c r="U26" s="28"/>
      <c r="V26" s="28"/>
      <c r="W26" s="28"/>
      <c r="X26" s="28"/>
      <c r="Y26" s="28" t="s">
        <v>19</v>
      </c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6">
        <f t="shared" si="1"/>
        <v>15.844273426889995</v>
      </c>
    </row>
    <row r="27" spans="1:38" x14ac:dyDescent="0.25">
      <c r="A27" s="4">
        <v>19</v>
      </c>
      <c r="B27" s="11">
        <v>19</v>
      </c>
      <c r="C27" s="10" t="s">
        <v>78</v>
      </c>
      <c r="D27" s="14">
        <v>43216</v>
      </c>
      <c r="E27" s="26">
        <v>16.5</v>
      </c>
      <c r="F27" s="26">
        <v>98</v>
      </c>
      <c r="G27" s="27" t="s">
        <v>72</v>
      </c>
      <c r="H27" s="27" t="str">
        <f t="shared" ca="1" si="0"/>
        <v xml:space="preserve">52 tháng </v>
      </c>
      <c r="I27" s="28" t="s">
        <v>19</v>
      </c>
      <c r="J27" s="29"/>
      <c r="L27" s="33"/>
      <c r="M27" s="33"/>
      <c r="N27" s="33"/>
      <c r="O27" s="33"/>
      <c r="P27" s="33"/>
      <c r="Q27" s="28" t="s">
        <v>19</v>
      </c>
      <c r="R27" s="28"/>
      <c r="S27" s="28"/>
      <c r="T27" s="28"/>
      <c r="U27" s="28"/>
      <c r="V27" s="28"/>
      <c r="W27" s="28"/>
      <c r="X27" s="28"/>
      <c r="Y27" s="28" t="s">
        <v>19</v>
      </c>
      <c r="Z27" s="28"/>
      <c r="AA27" s="28"/>
      <c r="AB27" s="28"/>
      <c r="AD27" s="28"/>
      <c r="AE27" s="28"/>
      <c r="AF27" s="28"/>
      <c r="AG27" s="28"/>
      <c r="AH27" s="28"/>
      <c r="AI27" s="28"/>
      <c r="AJ27" s="28"/>
      <c r="AK27" s="28"/>
      <c r="AL27" s="6">
        <f t="shared" si="1"/>
        <v>17.180341524364849</v>
      </c>
    </row>
    <row r="28" spans="1:38" x14ac:dyDescent="0.25">
      <c r="A28" s="4">
        <v>20</v>
      </c>
      <c r="B28" s="11">
        <v>20</v>
      </c>
      <c r="C28" s="10" t="s">
        <v>37</v>
      </c>
      <c r="D28" s="14">
        <v>43215</v>
      </c>
      <c r="E28" s="26">
        <v>15.5</v>
      </c>
      <c r="F28" s="26">
        <v>103</v>
      </c>
      <c r="G28" s="27" t="s">
        <v>72</v>
      </c>
      <c r="H28" s="27" t="str">
        <f t="shared" ca="1" si="0"/>
        <v xml:space="preserve">52 tháng </v>
      </c>
      <c r="I28" s="28" t="s">
        <v>19</v>
      </c>
      <c r="J28" s="29"/>
      <c r="K28" s="32"/>
      <c r="L28" s="33"/>
      <c r="M28" s="33"/>
      <c r="N28" s="33"/>
      <c r="O28" s="33"/>
      <c r="P28" s="33"/>
      <c r="Q28" s="28" t="s">
        <v>19</v>
      </c>
      <c r="R28" s="28"/>
      <c r="S28" s="28"/>
      <c r="T28" s="28"/>
      <c r="U28" s="28"/>
      <c r="V28" s="28"/>
      <c r="W28" s="28"/>
      <c r="X28" s="28"/>
      <c r="Y28" s="28" t="s">
        <v>19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6">
        <f t="shared" si="1"/>
        <v>14.610236591573193</v>
      </c>
    </row>
    <row r="29" spans="1:38" x14ac:dyDescent="0.25">
      <c r="A29" s="4">
        <v>21</v>
      </c>
      <c r="B29" s="11">
        <v>21</v>
      </c>
      <c r="C29" s="10" t="s">
        <v>38</v>
      </c>
      <c r="D29" s="14">
        <v>43404</v>
      </c>
      <c r="E29" s="34">
        <v>12</v>
      </c>
      <c r="F29" s="34">
        <v>94</v>
      </c>
      <c r="G29" s="27" t="s">
        <v>63</v>
      </c>
      <c r="H29" s="27" t="str">
        <f t="shared" ca="1" si="0"/>
        <v xml:space="preserve">46 tháng </v>
      </c>
      <c r="I29" s="28"/>
      <c r="J29" s="32"/>
      <c r="K29" s="32"/>
      <c r="L29" s="33"/>
      <c r="M29" s="33" t="s">
        <v>19</v>
      </c>
      <c r="N29" s="33"/>
      <c r="O29" s="33"/>
      <c r="P29" s="33"/>
      <c r="Q29" s="28" t="s">
        <v>19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 t="s">
        <v>19</v>
      </c>
      <c r="AD29" s="28"/>
      <c r="AE29" s="28"/>
      <c r="AF29" s="28"/>
      <c r="AG29" s="28"/>
      <c r="AH29" s="28"/>
      <c r="AI29" s="28"/>
      <c r="AJ29" s="28"/>
      <c r="AK29" s="28"/>
      <c r="AL29" s="6">
        <f t="shared" si="1"/>
        <v>13.580805794477138</v>
      </c>
    </row>
    <row r="30" spans="1:38" x14ac:dyDescent="0.25">
      <c r="A30" s="4">
        <v>22</v>
      </c>
      <c r="B30" s="11">
        <v>22</v>
      </c>
      <c r="C30" s="10" t="s">
        <v>39</v>
      </c>
      <c r="D30" s="14">
        <v>43349</v>
      </c>
      <c r="E30" s="26">
        <v>14.5</v>
      </c>
      <c r="F30" s="26">
        <v>100</v>
      </c>
      <c r="G30" s="27" t="s">
        <v>69</v>
      </c>
      <c r="H30" s="27" t="str">
        <f t="shared" ca="1" si="0"/>
        <v xml:space="preserve">48 tháng </v>
      </c>
      <c r="I30" s="28" t="s">
        <v>19</v>
      </c>
      <c r="J30" s="32"/>
      <c r="K30" s="32"/>
      <c r="L30" s="33"/>
      <c r="M30" s="33"/>
      <c r="N30" s="33"/>
      <c r="O30" s="33"/>
      <c r="P30" s="33"/>
      <c r="Q30" s="28" t="s">
        <v>19</v>
      </c>
      <c r="R30" s="28"/>
      <c r="S30" s="28"/>
      <c r="T30" s="28"/>
      <c r="U30" s="28"/>
      <c r="V30" s="28"/>
      <c r="W30" s="28"/>
      <c r="X30" s="28"/>
      <c r="Y30" s="28" t="s">
        <v>19</v>
      </c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6">
        <f t="shared" si="1"/>
        <v>14.5</v>
      </c>
    </row>
    <row r="31" spans="1:38" x14ac:dyDescent="0.25">
      <c r="A31" s="4">
        <v>23</v>
      </c>
      <c r="B31" s="11">
        <v>23</v>
      </c>
      <c r="C31" s="10" t="s">
        <v>80</v>
      </c>
      <c r="D31" s="14">
        <v>43185</v>
      </c>
      <c r="E31" s="26">
        <v>20</v>
      </c>
      <c r="F31" s="26">
        <v>107</v>
      </c>
      <c r="G31" s="27" t="s">
        <v>73</v>
      </c>
      <c r="H31" s="27" t="str">
        <f t="shared" ca="1" si="0"/>
        <v xml:space="preserve">53 tháng </v>
      </c>
      <c r="I31" s="28" t="s">
        <v>19</v>
      </c>
      <c r="J31" s="35"/>
      <c r="K31" s="35"/>
      <c r="L31" s="36"/>
      <c r="M31" s="36"/>
      <c r="N31" s="36"/>
      <c r="O31" s="36"/>
      <c r="P31" s="36"/>
      <c r="Q31" s="28" t="s">
        <v>19</v>
      </c>
      <c r="R31" s="28"/>
      <c r="S31" s="28"/>
      <c r="T31" s="28"/>
      <c r="U31" s="28"/>
      <c r="V31" s="28"/>
      <c r="W31" s="28"/>
      <c r="X31" s="28"/>
      <c r="Y31" s="28" t="s">
        <v>19</v>
      </c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6">
        <f t="shared" si="1"/>
        <v>17.468774565464233</v>
      </c>
    </row>
    <row r="32" spans="1:38" x14ac:dyDescent="0.25">
      <c r="A32" s="4">
        <v>24</v>
      </c>
      <c r="B32" s="11">
        <v>24</v>
      </c>
      <c r="C32" s="10" t="s">
        <v>40</v>
      </c>
      <c r="D32" s="14">
        <v>43329</v>
      </c>
      <c r="E32" s="26">
        <v>12.5</v>
      </c>
      <c r="F32" s="26">
        <v>93</v>
      </c>
      <c r="G32" s="27" t="s">
        <v>69</v>
      </c>
      <c r="H32" s="27" t="str">
        <f t="shared" ca="1" si="0"/>
        <v xml:space="preserve">49 tháng </v>
      </c>
      <c r="I32" s="28" t="s">
        <v>19</v>
      </c>
      <c r="J32" s="32"/>
      <c r="K32" s="32"/>
      <c r="L32" s="33"/>
      <c r="M32" s="33"/>
      <c r="N32" s="33"/>
      <c r="O32" s="33"/>
      <c r="P32" s="33"/>
      <c r="Q32" s="28"/>
      <c r="R32" s="28"/>
      <c r="S32" s="28"/>
      <c r="T32" s="28"/>
      <c r="U32" s="28" t="s">
        <v>19</v>
      </c>
      <c r="V32" s="28"/>
      <c r="W32" s="28"/>
      <c r="X32" s="28"/>
      <c r="Y32" s="28" t="s">
        <v>19</v>
      </c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6">
        <f t="shared" si="1"/>
        <v>14.452537865649209</v>
      </c>
    </row>
    <row r="33" spans="1:38" x14ac:dyDescent="0.25">
      <c r="A33" s="4">
        <v>25</v>
      </c>
      <c r="B33" s="11">
        <v>25</v>
      </c>
      <c r="C33" s="10" t="s">
        <v>41</v>
      </c>
      <c r="D33" s="14">
        <v>43228</v>
      </c>
      <c r="E33" s="26">
        <v>16.5</v>
      </c>
      <c r="F33" s="26">
        <v>104</v>
      </c>
      <c r="G33" s="27" t="s">
        <v>72</v>
      </c>
      <c r="H33" s="27" t="str">
        <f t="shared" ca="1" si="0"/>
        <v xml:space="preserve">52 tháng </v>
      </c>
      <c r="I33" s="28" t="s">
        <v>19</v>
      </c>
      <c r="J33" s="32"/>
      <c r="K33" s="32"/>
      <c r="L33" s="33"/>
      <c r="M33" s="33"/>
      <c r="N33" s="33"/>
      <c r="O33" s="33"/>
      <c r="P33" s="33"/>
      <c r="Q33" s="28" t="s">
        <v>19</v>
      </c>
      <c r="R33" s="28"/>
      <c r="S33" s="28"/>
      <c r="T33" s="28"/>
      <c r="U33" s="28"/>
      <c r="V33" s="28"/>
      <c r="W33" s="28"/>
      <c r="X33" s="28"/>
      <c r="Y33" s="28" t="s">
        <v>19</v>
      </c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6">
        <f t="shared" si="1"/>
        <v>15.2551775147929</v>
      </c>
    </row>
    <row r="34" spans="1:38" x14ac:dyDescent="0.25">
      <c r="A34" s="4">
        <v>26</v>
      </c>
      <c r="B34" s="11">
        <v>26</v>
      </c>
      <c r="C34" s="10" t="s">
        <v>42</v>
      </c>
      <c r="D34" s="14">
        <v>43341</v>
      </c>
      <c r="E34" s="26">
        <v>11.5</v>
      </c>
      <c r="F34" s="26">
        <v>95</v>
      </c>
      <c r="G34" s="37" t="s">
        <v>69</v>
      </c>
      <c r="H34" s="37" t="str">
        <f t="shared" ca="1" si="0"/>
        <v xml:space="preserve">48 tháng </v>
      </c>
      <c r="I34" s="38"/>
      <c r="J34" s="35"/>
      <c r="K34" s="35"/>
      <c r="L34" s="36"/>
      <c r="M34" s="36" t="s">
        <v>19</v>
      </c>
      <c r="N34" s="36"/>
      <c r="O34" s="36"/>
      <c r="P34" s="36"/>
      <c r="Q34" s="38" t="s">
        <v>19</v>
      </c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 t="s">
        <v>19</v>
      </c>
      <c r="AD34" s="38"/>
      <c r="AE34" s="38"/>
      <c r="AF34" s="38"/>
      <c r="AG34" s="38"/>
      <c r="AH34" s="38"/>
      <c r="AI34" s="38"/>
      <c r="AJ34" s="38"/>
      <c r="AK34" s="38"/>
      <c r="AL34" s="6">
        <f t="shared" si="1"/>
        <v>12.742382271468143</v>
      </c>
    </row>
    <row r="35" spans="1:38" x14ac:dyDescent="0.25">
      <c r="A35" s="4">
        <v>27</v>
      </c>
      <c r="B35" s="11">
        <v>27</v>
      </c>
      <c r="C35" s="10" t="s">
        <v>43</v>
      </c>
      <c r="D35" s="14">
        <v>43459</v>
      </c>
      <c r="E35" s="26">
        <v>14.5</v>
      </c>
      <c r="F35" s="26">
        <v>95</v>
      </c>
      <c r="G35" s="27" t="s">
        <v>71</v>
      </c>
      <c r="H35" s="27" t="str">
        <f t="shared" ca="1" si="0"/>
        <v xml:space="preserve">44 tháng </v>
      </c>
      <c r="I35" s="28" t="s">
        <v>19</v>
      </c>
      <c r="J35" s="32"/>
      <c r="K35" s="32"/>
      <c r="L35" s="33"/>
      <c r="M35" s="33"/>
      <c r="N35" s="33"/>
      <c r="O35" s="33"/>
      <c r="P35" s="33"/>
      <c r="Q35" s="28" t="s">
        <v>19</v>
      </c>
      <c r="R35" s="38"/>
      <c r="S35" s="38"/>
      <c r="T35" s="38"/>
      <c r="U35" s="38"/>
      <c r="V35" s="38"/>
      <c r="W35" s="38"/>
      <c r="X35" s="38"/>
      <c r="Y35" s="28" t="s">
        <v>19</v>
      </c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6">
        <f t="shared" si="1"/>
        <v>16.066481994459835</v>
      </c>
    </row>
    <row r="36" spans="1:38" x14ac:dyDescent="0.25">
      <c r="A36" s="4">
        <v>28</v>
      </c>
      <c r="B36" s="11">
        <v>28</v>
      </c>
      <c r="C36" s="10" t="s">
        <v>44</v>
      </c>
      <c r="D36" s="14">
        <v>43416</v>
      </c>
      <c r="E36" s="26">
        <v>13.5</v>
      </c>
      <c r="F36" s="26">
        <v>99</v>
      </c>
      <c r="G36" s="37" t="s">
        <v>63</v>
      </c>
      <c r="H36" s="37" t="str">
        <f t="shared" ca="1" si="0"/>
        <v xml:space="preserve">46 tháng </v>
      </c>
      <c r="I36" s="28" t="s">
        <v>19</v>
      </c>
      <c r="J36" s="35"/>
      <c r="K36" s="35"/>
      <c r="L36" s="36"/>
      <c r="M36" s="38"/>
      <c r="N36" s="36"/>
      <c r="O36" s="36"/>
      <c r="P36" s="36"/>
      <c r="Q36" s="28" t="s">
        <v>19</v>
      </c>
      <c r="R36" s="38"/>
      <c r="S36" s="38"/>
      <c r="T36" s="38"/>
      <c r="U36" s="38"/>
      <c r="V36" s="38"/>
      <c r="W36" s="38"/>
      <c r="X36" s="38"/>
      <c r="Y36" s="28" t="s">
        <v>19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6">
        <f t="shared" si="1"/>
        <v>13.774104683195592</v>
      </c>
    </row>
    <row r="37" spans="1:38" x14ac:dyDescent="0.25">
      <c r="A37" s="4">
        <v>29</v>
      </c>
      <c r="B37" s="11">
        <v>29</v>
      </c>
      <c r="C37" s="10" t="s">
        <v>45</v>
      </c>
      <c r="D37" s="14">
        <v>43406</v>
      </c>
      <c r="E37" s="26">
        <v>15</v>
      </c>
      <c r="F37" s="26">
        <v>103</v>
      </c>
      <c r="G37" s="37" t="s">
        <v>63</v>
      </c>
      <c r="H37" s="27" t="str">
        <f t="shared" ca="1" si="0"/>
        <v xml:space="preserve">46 tháng </v>
      </c>
      <c r="I37" s="38" t="s">
        <v>19</v>
      </c>
      <c r="J37" s="35"/>
      <c r="K37" s="35"/>
      <c r="L37" s="36"/>
      <c r="M37" s="39"/>
      <c r="N37" s="36"/>
      <c r="O37" s="36"/>
      <c r="P37" s="36"/>
      <c r="Q37" s="38" t="s">
        <v>19</v>
      </c>
      <c r="R37" s="38"/>
      <c r="S37" s="38"/>
      <c r="T37" s="38"/>
      <c r="U37" s="38"/>
      <c r="V37" s="38"/>
      <c r="W37" s="38"/>
      <c r="X37" s="38"/>
      <c r="Y37" s="28" t="s">
        <v>19</v>
      </c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6"/>
    </row>
    <row r="38" spans="1:38" x14ac:dyDescent="0.25">
      <c r="A38" s="4">
        <v>30</v>
      </c>
      <c r="B38" s="11">
        <v>30</v>
      </c>
      <c r="C38" s="10" t="s">
        <v>46</v>
      </c>
      <c r="D38" s="14">
        <v>43250</v>
      </c>
      <c r="E38" s="26">
        <v>13.5</v>
      </c>
      <c r="F38" s="26">
        <v>98</v>
      </c>
      <c r="G38" s="37" t="s">
        <v>74</v>
      </c>
      <c r="H38" s="27" t="str">
        <f t="shared" ca="1" si="0"/>
        <v xml:space="preserve">51 tháng </v>
      </c>
      <c r="I38" s="28" t="s">
        <v>19</v>
      </c>
      <c r="J38" s="35"/>
      <c r="K38" s="35"/>
      <c r="L38" s="36"/>
      <c r="M38" s="39"/>
      <c r="N38" s="36"/>
      <c r="O38" s="36"/>
      <c r="P38" s="36"/>
      <c r="Q38" s="28" t="s">
        <v>19</v>
      </c>
      <c r="R38" s="38"/>
      <c r="S38" s="38"/>
      <c r="T38" s="38"/>
      <c r="U38" s="38"/>
      <c r="V38" s="38"/>
      <c r="W38" s="38"/>
      <c r="X38" s="38"/>
      <c r="Y38" s="28" t="s">
        <v>19</v>
      </c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6"/>
    </row>
    <row r="39" spans="1:38" x14ac:dyDescent="0.25">
      <c r="A39" s="4">
        <v>31</v>
      </c>
      <c r="B39" s="11">
        <v>31</v>
      </c>
      <c r="C39" s="10" t="s">
        <v>47</v>
      </c>
      <c r="D39" s="14">
        <v>43136</v>
      </c>
      <c r="E39" s="26">
        <v>18.5</v>
      </c>
      <c r="F39" s="26">
        <v>108</v>
      </c>
      <c r="G39" s="37" t="s">
        <v>77</v>
      </c>
      <c r="H39" s="37" t="str">
        <f t="shared" ca="1" si="0"/>
        <v xml:space="preserve">55 tháng </v>
      </c>
      <c r="I39" s="28" t="s">
        <v>19</v>
      </c>
      <c r="J39" s="35"/>
      <c r="K39" s="35"/>
      <c r="L39" s="36"/>
      <c r="M39" s="39"/>
      <c r="N39" s="36"/>
      <c r="O39" s="36"/>
      <c r="P39" s="36"/>
      <c r="Q39" s="28" t="s">
        <v>19</v>
      </c>
      <c r="R39" s="38"/>
      <c r="S39" s="38"/>
      <c r="T39" s="38"/>
      <c r="U39" s="38"/>
      <c r="V39" s="38"/>
      <c r="W39" s="38"/>
      <c r="X39" s="38"/>
      <c r="Y39" s="28" t="s">
        <v>19</v>
      </c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6"/>
    </row>
    <row r="40" spans="1:38" x14ac:dyDescent="0.25">
      <c r="A40" s="4">
        <v>32</v>
      </c>
      <c r="B40" s="11">
        <v>32</v>
      </c>
      <c r="C40" s="10" t="s">
        <v>48</v>
      </c>
      <c r="D40" s="14">
        <v>43304</v>
      </c>
      <c r="E40" s="26">
        <v>18</v>
      </c>
      <c r="F40" s="26">
        <v>104</v>
      </c>
      <c r="G40" s="37" t="s">
        <v>66</v>
      </c>
      <c r="H40" s="27" t="str">
        <f t="shared" ca="1" si="0"/>
        <v xml:space="preserve">49 tháng </v>
      </c>
      <c r="I40" s="38" t="s">
        <v>19</v>
      </c>
      <c r="J40" s="35"/>
      <c r="K40" s="35"/>
      <c r="L40" s="36"/>
      <c r="M40" s="39"/>
      <c r="N40" s="36"/>
      <c r="O40" s="36"/>
      <c r="P40" s="36"/>
      <c r="Q40" s="38" t="s">
        <v>19</v>
      </c>
      <c r="R40" s="38"/>
      <c r="S40" s="38"/>
      <c r="T40" s="38"/>
      <c r="U40" s="38"/>
      <c r="V40" s="38"/>
      <c r="W40" s="38"/>
      <c r="X40" s="38"/>
      <c r="Y40" s="28" t="s">
        <v>19</v>
      </c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6"/>
    </row>
    <row r="41" spans="1:38" x14ac:dyDescent="0.25">
      <c r="A41" s="4">
        <v>33</v>
      </c>
      <c r="B41" s="11">
        <v>33</v>
      </c>
      <c r="C41" s="10" t="s">
        <v>49</v>
      </c>
      <c r="D41" s="16">
        <v>43431</v>
      </c>
      <c r="E41" s="26">
        <v>14</v>
      </c>
      <c r="F41" s="26">
        <v>102</v>
      </c>
      <c r="G41" s="37" t="s">
        <v>67</v>
      </c>
      <c r="H41" s="37" t="str">
        <f t="shared" ca="1" si="0"/>
        <v xml:space="preserve">45 tháng </v>
      </c>
      <c r="I41" s="28" t="s">
        <v>19</v>
      </c>
      <c r="J41" s="35"/>
      <c r="K41" s="35"/>
      <c r="L41" s="36"/>
      <c r="M41" s="39"/>
      <c r="N41" s="36"/>
      <c r="O41" s="36"/>
      <c r="P41" s="36"/>
      <c r="Q41" s="28" t="s">
        <v>19</v>
      </c>
      <c r="R41" s="38"/>
      <c r="S41" s="38"/>
      <c r="T41" s="38"/>
      <c r="U41" s="38"/>
      <c r="V41" s="38"/>
      <c r="W41" s="38"/>
      <c r="X41" s="38"/>
      <c r="Y41" s="28" t="s">
        <v>19</v>
      </c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6"/>
    </row>
    <row r="42" spans="1:38" x14ac:dyDescent="0.25">
      <c r="A42" s="4">
        <v>34</v>
      </c>
      <c r="B42" s="11">
        <v>34</v>
      </c>
      <c r="C42" s="10" t="s">
        <v>50</v>
      </c>
      <c r="D42" s="14">
        <v>43262</v>
      </c>
      <c r="E42" s="26">
        <v>15</v>
      </c>
      <c r="F42" s="26">
        <v>103</v>
      </c>
      <c r="G42" s="27" t="s">
        <v>74</v>
      </c>
      <c r="H42" s="27" t="str">
        <f t="shared" ca="1" si="0"/>
        <v xml:space="preserve">51 tháng </v>
      </c>
      <c r="I42" s="28" t="s">
        <v>19</v>
      </c>
      <c r="J42" s="32"/>
      <c r="K42" s="32"/>
      <c r="L42" s="33"/>
      <c r="M42" s="33"/>
      <c r="N42" s="33"/>
      <c r="O42" s="33"/>
      <c r="P42" s="33"/>
      <c r="Q42" s="28" t="s">
        <v>19</v>
      </c>
      <c r="R42" s="28"/>
      <c r="S42" s="28"/>
      <c r="T42" s="28"/>
      <c r="U42" s="28"/>
      <c r="V42" s="28"/>
      <c r="W42" s="28"/>
      <c r="X42" s="28"/>
      <c r="Y42" s="28" t="s">
        <v>19</v>
      </c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6">
        <f t="shared" si="1"/>
        <v>14.138938637006316</v>
      </c>
    </row>
    <row r="43" spans="1:38" x14ac:dyDescent="0.25">
      <c r="A43" s="4">
        <v>35</v>
      </c>
      <c r="B43" s="11">
        <v>35</v>
      </c>
      <c r="C43" s="10" t="s">
        <v>51</v>
      </c>
      <c r="D43" s="17">
        <v>2018</v>
      </c>
      <c r="E43" s="26">
        <v>14.5</v>
      </c>
      <c r="F43" s="26">
        <v>100</v>
      </c>
      <c r="G43" s="37" t="s">
        <v>75</v>
      </c>
      <c r="H43" s="37" t="str">
        <f t="shared" ca="1" si="0"/>
        <v xml:space="preserve">1406 tháng </v>
      </c>
      <c r="I43" s="28" t="s">
        <v>19</v>
      </c>
      <c r="J43" s="32"/>
      <c r="K43" s="32"/>
      <c r="L43" s="33"/>
      <c r="M43" s="33"/>
      <c r="N43" s="33"/>
      <c r="O43" s="33"/>
      <c r="P43" s="33"/>
      <c r="Q43" s="28" t="s">
        <v>19</v>
      </c>
      <c r="R43" s="28"/>
      <c r="S43" s="28"/>
      <c r="T43" s="28"/>
      <c r="U43" s="28"/>
      <c r="V43" s="28"/>
      <c r="W43" s="28"/>
      <c r="X43" s="28"/>
      <c r="Y43" s="28" t="s">
        <v>19</v>
      </c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6">
        <f t="shared" si="1"/>
        <v>14.5</v>
      </c>
    </row>
    <row r="44" spans="1:38" x14ac:dyDescent="0.25">
      <c r="A44" s="4">
        <v>36</v>
      </c>
      <c r="B44" s="11">
        <v>36</v>
      </c>
      <c r="C44" s="10" t="s">
        <v>52</v>
      </c>
      <c r="D44" s="14">
        <v>43341</v>
      </c>
      <c r="E44" s="26">
        <v>18</v>
      </c>
      <c r="F44" s="26">
        <v>108</v>
      </c>
      <c r="G44" s="27" t="s">
        <v>69</v>
      </c>
      <c r="H44" s="27" t="str">
        <f t="shared" ca="1" si="0"/>
        <v xml:space="preserve">48 tháng </v>
      </c>
      <c r="I44" s="28" t="s">
        <v>19</v>
      </c>
      <c r="J44" s="32"/>
      <c r="K44" s="32"/>
      <c r="L44" s="33"/>
      <c r="M44" s="33"/>
      <c r="N44" s="33"/>
      <c r="O44" s="33"/>
      <c r="P44" s="33"/>
      <c r="Q44" s="28" t="s">
        <v>19</v>
      </c>
      <c r="R44" s="28"/>
      <c r="S44" s="28"/>
      <c r="T44" s="28"/>
      <c r="U44" s="28"/>
      <c r="V44" s="28"/>
      <c r="W44" s="28"/>
      <c r="X44" s="28"/>
      <c r="Y44" s="28" t="s">
        <v>19</v>
      </c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6">
        <f t="shared" si="1"/>
        <v>15.432098765432098</v>
      </c>
    </row>
    <row r="45" spans="1:38" x14ac:dyDescent="0.25">
      <c r="A45" s="4">
        <v>37</v>
      </c>
      <c r="B45" s="11">
        <v>37</v>
      </c>
      <c r="C45" s="10" t="s">
        <v>79</v>
      </c>
      <c r="D45" s="14">
        <v>43300</v>
      </c>
      <c r="E45" s="26">
        <v>17.5</v>
      </c>
      <c r="F45" s="26">
        <v>98</v>
      </c>
      <c r="G45" s="27" t="s">
        <v>66</v>
      </c>
      <c r="H45" s="27" t="str">
        <f t="shared" ca="1" si="0"/>
        <v xml:space="preserve">50 tháng </v>
      </c>
      <c r="I45" s="28" t="s">
        <v>19</v>
      </c>
      <c r="J45" s="29"/>
      <c r="L45" s="40"/>
      <c r="M45" s="40"/>
      <c r="N45" s="40"/>
      <c r="O45" s="40"/>
      <c r="P45" s="40"/>
      <c r="Q45" s="28" t="s">
        <v>19</v>
      </c>
      <c r="R45" s="28"/>
      <c r="S45" s="28"/>
      <c r="T45" s="28"/>
      <c r="U45" s="28"/>
      <c r="V45" s="28"/>
      <c r="W45" s="28"/>
      <c r="X45" s="28"/>
      <c r="Y45" s="28" t="s">
        <v>19</v>
      </c>
      <c r="Z45" s="28"/>
      <c r="AA45" s="28"/>
      <c r="AB45" s="28"/>
      <c r="AC45" s="28"/>
      <c r="AD45" s="28"/>
      <c r="AE45" s="28"/>
      <c r="AF45" s="28"/>
      <c r="AH45" s="28"/>
      <c r="AI45" s="28"/>
      <c r="AJ45" s="28"/>
      <c r="AK45" s="28"/>
      <c r="AL45" s="6">
        <f t="shared" si="1"/>
        <v>18.221574344023324</v>
      </c>
    </row>
    <row r="46" spans="1:38" x14ac:dyDescent="0.25">
      <c r="A46" s="4">
        <v>38</v>
      </c>
      <c r="B46" s="11">
        <v>38</v>
      </c>
      <c r="C46" s="10" t="s">
        <v>53</v>
      </c>
      <c r="D46" s="14">
        <v>43175</v>
      </c>
      <c r="E46" s="26">
        <v>16.5</v>
      </c>
      <c r="F46" s="26">
        <v>105</v>
      </c>
      <c r="G46" s="27" t="s">
        <v>73</v>
      </c>
      <c r="H46" s="27" t="str">
        <f t="shared" ca="1" si="0"/>
        <v xml:space="preserve">54 tháng </v>
      </c>
      <c r="I46" s="28" t="s">
        <v>19</v>
      </c>
      <c r="J46" s="29"/>
      <c r="K46" s="29"/>
      <c r="L46" s="30"/>
      <c r="M46" s="30"/>
      <c r="N46" s="30"/>
      <c r="O46" s="30"/>
      <c r="P46" s="30"/>
      <c r="Q46" s="28" t="s">
        <v>19</v>
      </c>
      <c r="R46" s="28"/>
      <c r="S46" s="28"/>
      <c r="T46" s="28"/>
      <c r="U46" s="28"/>
      <c r="V46" s="28"/>
      <c r="W46" s="28"/>
      <c r="X46" s="28"/>
      <c r="Y46" s="28" t="s">
        <v>19</v>
      </c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6">
        <f t="shared" si="1"/>
        <v>14.965986394557824</v>
      </c>
    </row>
    <row r="47" spans="1:38" x14ac:dyDescent="0.25">
      <c r="A47" s="5"/>
      <c r="B47" s="11"/>
      <c r="C47" s="12" t="s">
        <v>1</v>
      </c>
      <c r="D47" s="18"/>
      <c r="E47" s="41"/>
      <c r="F47" s="41"/>
      <c r="G47" s="27"/>
      <c r="H47" s="27"/>
      <c r="I47" s="30">
        <f>COUNTIF(I9:I46,"x")</f>
        <v>34</v>
      </c>
      <c r="J47" s="42">
        <f>I47/38*100</f>
        <v>89.473684210526315</v>
      </c>
      <c r="K47" s="30">
        <f>COUNTIF(K9:K46,"x")</f>
        <v>0</v>
      </c>
      <c r="L47" s="42">
        <f>K47/38*100</f>
        <v>0</v>
      </c>
      <c r="M47" s="30">
        <f t="shared" ref="M47" si="2">COUNTIF(M9:M46,"x")</f>
        <v>3</v>
      </c>
      <c r="N47" s="42">
        <f>M47/38*100</f>
        <v>7.8947368421052628</v>
      </c>
      <c r="O47" s="30">
        <f t="shared" ref="O47" si="3">COUNTIF(O9:O46,"x")</f>
        <v>1</v>
      </c>
      <c r="P47" s="42">
        <f>O47/38*100</f>
        <v>2.6315789473684208</v>
      </c>
      <c r="Q47" s="30">
        <f>COUNTIF(Q9:Q46,"x")</f>
        <v>34</v>
      </c>
      <c r="R47" s="42">
        <f>Q47/38*100</f>
        <v>89.473684210526315</v>
      </c>
      <c r="S47" s="30">
        <f>COUNTIF(S9:S46,"x")</f>
        <v>0</v>
      </c>
      <c r="T47" s="42">
        <f>S47/38*100</f>
        <v>0</v>
      </c>
      <c r="U47" s="30">
        <f t="shared" ref="U47" si="4">COUNTIF(U9:U46,"x")</f>
        <v>4</v>
      </c>
      <c r="V47" s="42">
        <f>U47/38*100</f>
        <v>10.526315789473683</v>
      </c>
      <c r="W47" s="30">
        <f t="shared" ref="W47" si="5">COUNTIF(W9:W46,"x")</f>
        <v>0</v>
      </c>
      <c r="X47" s="42">
        <f>W47/38*100</f>
        <v>0</v>
      </c>
      <c r="Y47" s="43">
        <f>+COUNTIF(Y9:Y46,"x")</f>
        <v>35</v>
      </c>
      <c r="Z47" s="42">
        <f>Y47/38*100</f>
        <v>92.10526315789474</v>
      </c>
      <c r="AA47" s="30">
        <f>COUNTIF(AA9:AA46,"x")</f>
        <v>0</v>
      </c>
      <c r="AB47" s="42">
        <f>AA47/38*100</f>
        <v>0</v>
      </c>
      <c r="AC47" s="30">
        <f t="shared" ref="AC47" si="6">COUNTIF(AC9:AC46,"x")</f>
        <v>3</v>
      </c>
      <c r="AD47" s="42">
        <f>AC47/38*100</f>
        <v>7.8947368421052628</v>
      </c>
      <c r="AE47" s="30">
        <f t="shared" ref="AE47" si="7">COUNTIF(AE9:AE46,"x")</f>
        <v>0</v>
      </c>
      <c r="AF47" s="42">
        <f>AE47/38*100</f>
        <v>0</v>
      </c>
      <c r="AG47" s="30">
        <f t="shared" ref="AG47" si="8">COUNTIF(AG9:AG46,"x")</f>
        <v>0</v>
      </c>
      <c r="AH47" s="42">
        <f>AG47/38*100</f>
        <v>0</v>
      </c>
      <c r="AI47" s="30">
        <f t="shared" ref="AI47" si="9">COUNTIF(AI9:AI46,"x")</f>
        <v>0</v>
      </c>
      <c r="AJ47" s="42">
        <f>AI47/38*100</f>
        <v>0</v>
      </c>
      <c r="AK47" s="42"/>
      <c r="AL47" s="1"/>
    </row>
  </sheetData>
  <mergeCells count="29">
    <mergeCell ref="A1:F1"/>
    <mergeCell ref="A2:F2"/>
    <mergeCell ref="A3:AK3"/>
    <mergeCell ref="A4:AJ4"/>
    <mergeCell ref="I5:AJ5"/>
    <mergeCell ref="AK5:AK8"/>
    <mergeCell ref="D5:D8"/>
    <mergeCell ref="A5:A8"/>
    <mergeCell ref="B5:B8"/>
    <mergeCell ref="C5:C8"/>
    <mergeCell ref="E5:E8"/>
    <mergeCell ref="F5:F8"/>
    <mergeCell ref="Q7:Q8"/>
    <mergeCell ref="AL5:AL8"/>
    <mergeCell ref="I6:P6"/>
    <mergeCell ref="Q6:X6"/>
    <mergeCell ref="Y6:AJ6"/>
    <mergeCell ref="I7:I8"/>
    <mergeCell ref="L7:L8"/>
    <mergeCell ref="M7:P7"/>
    <mergeCell ref="T7:T8"/>
    <mergeCell ref="U7:X7"/>
    <mergeCell ref="Y7:Y8"/>
    <mergeCell ref="AB7:AB8"/>
    <mergeCell ref="AC7:AF7"/>
    <mergeCell ref="AG7:AG8"/>
    <mergeCell ref="AH7:AH8"/>
    <mergeCell ref="AI7:AI8"/>
    <mergeCell ref="AJ7:AJ8"/>
  </mergeCells>
  <pageMargins left="0.11811023622047245" right="0.11811023622047245" top="0.23" bottom="0.15748031496062992" header="0.31496062992125984" footer="0.2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L1 4B1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2022-09-20T02:44:19Z</cp:lastPrinted>
  <dcterms:created xsi:type="dcterms:W3CDTF">2019-08-09T00:47:19Z</dcterms:created>
  <dcterms:modified xsi:type="dcterms:W3CDTF">2022-09-20T02:44:52Z</dcterms:modified>
</cp:coreProperties>
</file>