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0" yWindow="-120" windowWidth="20730" windowHeight="11160" tabRatio="770" firstSheet="1" activeTab="1"/>
  </bookViews>
  <sheets>
    <sheet name="SGV" sheetId="41" state="veryHidden" r:id="rId1"/>
    <sheet name="KH CD1" sheetId="45" r:id="rId2"/>
  </sheets>
  <definedNames>
    <definedName name="_xlnm._FilterDatabase" localSheetId="1" hidden="1">'KH CD1'!$Q$4:$AD$777</definedName>
    <definedName name="_xlnm.Print_Area" localSheetId="1">'KH CD1'!$A$1:$WR$780</definedName>
    <definedName name="_xlnm.Print_Titles" localSheetId="1">'KH CD1'!$2:$6</definedName>
  </definedNames>
  <calcPr calcId="124519"/>
</workbook>
</file>

<file path=xl/calcChain.xml><?xml version="1.0" encoding="utf-8"?>
<calcChain xmlns="http://schemas.openxmlformats.org/spreadsheetml/2006/main">
  <c r="CP775" i="45"/>
  <c r="CQ771" l="1"/>
  <c r="CR771"/>
  <c r="CQ770"/>
  <c r="CR770"/>
  <c r="CQ769"/>
  <c r="CR769"/>
  <c r="CQ768"/>
  <c r="CR768"/>
  <c r="CQ767"/>
  <c r="CR767"/>
  <c r="CQ766"/>
  <c r="CR766"/>
  <c r="CQ765"/>
  <c r="CR765"/>
  <c r="CQ764"/>
  <c r="CR764"/>
  <c r="CQ763"/>
  <c r="CR763"/>
  <c r="CP769"/>
  <c r="CP768"/>
  <c r="CP767"/>
  <c r="CP766"/>
  <c r="CP765"/>
  <c r="CP764"/>
  <c r="CP763"/>
  <c r="CQ761"/>
  <c r="CR761"/>
  <c r="CQ760"/>
  <c r="CR760"/>
  <c r="CQ759"/>
  <c r="CR759"/>
  <c r="CQ758"/>
  <c r="CR758"/>
  <c r="CQ757"/>
  <c r="CR757"/>
  <c r="CP761"/>
  <c r="CP760"/>
  <c r="CP759"/>
  <c r="CP758"/>
  <c r="CP757"/>
  <c r="CQ777"/>
  <c r="CQ775"/>
  <c r="CS757"/>
  <c r="CT757"/>
  <c r="CU757"/>
  <c r="CV757"/>
  <c r="CW757"/>
  <c r="CX757"/>
  <c r="CY757"/>
  <c r="CZ757"/>
  <c r="DA757"/>
  <c r="DB757"/>
  <c r="DC757"/>
  <c r="DD757"/>
  <c r="DE757"/>
  <c r="DF757"/>
  <c r="DG757"/>
  <c r="DH757"/>
  <c r="DI757"/>
  <c r="DJ757"/>
  <c r="DK757"/>
  <c r="DL757"/>
  <c r="DM757"/>
  <c r="DN757"/>
  <c r="DO757"/>
  <c r="DP757"/>
  <c r="DQ757"/>
  <c r="DR757"/>
  <c r="DS757"/>
  <c r="DT757"/>
  <c r="DU757"/>
  <c r="DV757"/>
  <c r="DW757"/>
  <c r="DX757"/>
  <c r="DY757"/>
  <c r="DZ757"/>
  <c r="EA757"/>
  <c r="EB757"/>
  <c r="EC757"/>
  <c r="ED757"/>
  <c r="EE757"/>
  <c r="EF757"/>
  <c r="EG757"/>
  <c r="EH757"/>
  <c r="EI757"/>
  <c r="EJ757"/>
  <c r="EK757"/>
  <c r="EL757"/>
  <c r="EM757"/>
  <c r="EN757"/>
  <c r="EO757"/>
  <c r="EP757"/>
  <c r="EQ757"/>
  <c r="ER757"/>
  <c r="ES757"/>
  <c r="ET757"/>
  <c r="EU757"/>
  <c r="EV757"/>
  <c r="EW757"/>
  <c r="EX757"/>
  <c r="EY757"/>
  <c r="EZ757"/>
  <c r="FA757"/>
  <c r="FB757"/>
  <c r="FC757"/>
  <c r="FD757"/>
  <c r="FE757"/>
  <c r="FF757"/>
  <c r="FG757"/>
  <c r="FH757"/>
  <c r="FI757"/>
  <c r="FJ757"/>
  <c r="FK757"/>
  <c r="FL757"/>
  <c r="FM757"/>
  <c r="FN757"/>
  <c r="FO757"/>
  <c r="FP757"/>
  <c r="FQ757"/>
  <c r="FR757"/>
  <c r="FS757"/>
  <c r="FT757"/>
  <c r="FU757"/>
  <c r="FV757"/>
  <c r="FW757"/>
  <c r="FX757"/>
  <c r="FY757"/>
  <c r="FZ757"/>
  <c r="GA757"/>
  <c r="GB757"/>
  <c r="GC757"/>
  <c r="GD757"/>
  <c r="GE757"/>
  <c r="GF757"/>
  <c r="GG757"/>
  <c r="GH757"/>
  <c r="GI757"/>
  <c r="GJ757"/>
  <c r="GK757"/>
  <c r="GL757"/>
  <c r="GM757"/>
  <c r="GN757"/>
  <c r="GO757"/>
  <c r="GP757"/>
  <c r="GQ757"/>
  <c r="GR757"/>
  <c r="GS757"/>
  <c r="GT757"/>
  <c r="GU757"/>
  <c r="GV757"/>
  <c r="GW757"/>
  <c r="GX757"/>
  <c r="GY757"/>
  <c r="GZ757"/>
  <c r="HA757"/>
  <c r="HB757"/>
  <c r="HC757"/>
  <c r="HD757"/>
  <c r="HE757"/>
  <c r="HF757"/>
  <c r="HG757"/>
  <c r="HH757"/>
  <c r="HI757"/>
  <c r="HJ757"/>
  <c r="HK757"/>
  <c r="HL757"/>
  <c r="HM757"/>
  <c r="HN757"/>
  <c r="HO757"/>
  <c r="HP757"/>
  <c r="HQ757"/>
  <c r="HR757"/>
  <c r="HS757"/>
  <c r="HT757"/>
  <c r="HU757"/>
  <c r="HV757"/>
  <c r="HW757"/>
  <c r="HX757"/>
  <c r="HY757"/>
  <c r="HZ757"/>
  <c r="IA757"/>
  <c r="IB757"/>
  <c r="IC757"/>
  <c r="ID757"/>
  <c r="IE757"/>
  <c r="IF757"/>
  <c r="IG757"/>
  <c r="IH757"/>
  <c r="II757"/>
  <c r="IJ757"/>
  <c r="IK757"/>
  <c r="IL757"/>
  <c r="IM757"/>
  <c r="IN757"/>
  <c r="IO757"/>
  <c r="IP757"/>
  <c r="IQ757"/>
  <c r="IR757"/>
  <c r="IS757"/>
  <c r="IT757"/>
  <c r="IU757"/>
  <c r="IV757"/>
  <c r="IW757"/>
  <c r="IX757"/>
  <c r="IY757"/>
  <c r="IZ757"/>
  <c r="JA757"/>
  <c r="JB757"/>
  <c r="JC757"/>
  <c r="JD757"/>
  <c r="JE757"/>
  <c r="JF757"/>
  <c r="JG757"/>
  <c r="JH757"/>
  <c r="JI757"/>
  <c r="JJ757"/>
  <c r="JK757"/>
  <c r="JL757"/>
  <c r="JM757"/>
  <c r="JN757"/>
  <c r="JO757"/>
  <c r="JP757"/>
  <c r="JQ757"/>
  <c r="JR757"/>
  <c r="JS757"/>
  <c r="JT757"/>
  <c r="JU757"/>
  <c r="JV757"/>
  <c r="JW757"/>
  <c r="JX757"/>
  <c r="JY757"/>
  <c r="JZ757"/>
  <c r="KA757"/>
  <c r="KB757"/>
  <c r="KC757"/>
  <c r="KD757"/>
  <c r="KE757"/>
  <c r="KF757"/>
  <c r="KG757"/>
  <c r="KH757"/>
  <c r="KI757"/>
  <c r="KJ757"/>
  <c r="KK757"/>
  <c r="KL757"/>
  <c r="KM757"/>
  <c r="KN757"/>
  <c r="KO757"/>
  <c r="KP757"/>
  <c r="KQ757"/>
  <c r="KR757"/>
  <c r="KS757"/>
  <c r="KT757"/>
  <c r="KU757"/>
  <c r="KV757"/>
  <c r="KW757"/>
  <c r="KX757"/>
  <c r="KY757"/>
  <c r="KZ757"/>
  <c r="LA757"/>
  <c r="LB757"/>
  <c r="LC757"/>
  <c r="LD757"/>
  <c r="LE757"/>
  <c r="LF757"/>
  <c r="LG757"/>
  <c r="LH757"/>
  <c r="LI757"/>
  <c r="LJ757"/>
  <c r="LK757"/>
  <c r="LL757"/>
  <c r="LM757"/>
  <c r="LN757"/>
  <c r="LO757"/>
  <c r="LP757"/>
  <c r="LQ757"/>
  <c r="LR757"/>
  <c r="LS757"/>
  <c r="LT757"/>
  <c r="LU757"/>
  <c r="LV757"/>
  <c r="LW757"/>
  <c r="LX757"/>
  <c r="LY757"/>
  <c r="LZ757"/>
  <c r="MA757"/>
  <c r="MB757"/>
  <c r="MC757"/>
  <c r="MD757"/>
  <c r="ME757"/>
  <c r="MF757"/>
  <c r="MG757"/>
  <c r="MH757"/>
  <c r="MI757"/>
  <c r="MJ757"/>
  <c r="MK757"/>
  <c r="ML757"/>
  <c r="MM757"/>
  <c r="MN757"/>
  <c r="MO757"/>
  <c r="MP757"/>
  <c r="MQ757"/>
  <c r="MR757"/>
  <c r="MS757"/>
  <c r="MT757"/>
  <c r="MU757"/>
  <c r="MV757"/>
  <c r="MW757"/>
  <c r="MX757"/>
  <c r="MY757"/>
  <c r="MZ757"/>
  <c r="NA757"/>
  <c r="NB757"/>
  <c r="NC757"/>
  <c r="ND757"/>
  <c r="NE757"/>
  <c r="NF757"/>
  <c r="NG757"/>
  <c r="NH757"/>
  <c r="NI757"/>
  <c r="NJ757"/>
  <c r="NK757"/>
  <c r="NL757"/>
  <c r="NM757"/>
  <c r="NN757"/>
  <c r="NO757"/>
  <c r="NP757"/>
  <c r="NQ757"/>
  <c r="NR757"/>
  <c r="NS757"/>
  <c r="NT757"/>
  <c r="NU757"/>
  <c r="NV757"/>
  <c r="NW757"/>
  <c r="NX757"/>
  <c r="NY757"/>
  <c r="NZ757"/>
  <c r="OA757"/>
  <c r="OB757"/>
  <c r="OC757"/>
  <c r="OD757"/>
  <c r="OE757"/>
  <c r="OF757"/>
  <c r="OG757"/>
  <c r="OH757"/>
  <c r="OI757"/>
  <c r="OJ757"/>
  <c r="OK757"/>
  <c r="OL757"/>
  <c r="OM757"/>
  <c r="ON757"/>
  <c r="OO757"/>
  <c r="OP757"/>
  <c r="OQ757"/>
  <c r="OR757"/>
  <c r="OS757"/>
  <c r="OT757"/>
  <c r="OU757"/>
  <c r="OV757"/>
  <c r="OW757"/>
  <c r="OX757"/>
  <c r="OY757"/>
  <c r="OZ757"/>
  <c r="PA757"/>
  <c r="PB757"/>
  <c r="PC757"/>
  <c r="PD757"/>
  <c r="PE757"/>
  <c r="PF757"/>
  <c r="PG757"/>
  <c r="PH757"/>
  <c r="PI757"/>
  <c r="PJ757"/>
  <c r="PK757"/>
  <c r="PL757"/>
  <c r="PM757"/>
  <c r="PN757"/>
  <c r="PO757"/>
  <c r="PP757"/>
  <c r="PQ757"/>
  <c r="PR757"/>
  <c r="PS757"/>
  <c r="PT757"/>
  <c r="PU757"/>
  <c r="PV757"/>
  <c r="PW757"/>
  <c r="PX757"/>
  <c r="PY757"/>
  <c r="PZ757"/>
  <c r="QA757"/>
  <c r="QB757"/>
  <c r="QC757"/>
  <c r="QD757"/>
  <c r="QE757"/>
  <c r="QF757"/>
  <c r="QG757"/>
  <c r="QH757"/>
  <c r="QI757"/>
  <c r="QJ757"/>
  <c r="QK757"/>
  <c r="QL757"/>
  <c r="QM757"/>
  <c r="QN757"/>
  <c r="QO757"/>
  <c r="QP757"/>
  <c r="QQ757"/>
  <c r="QR757"/>
  <c r="QS757"/>
  <c r="QT757"/>
  <c r="QU757"/>
  <c r="QV757"/>
  <c r="QW757"/>
  <c r="QX757"/>
  <c r="QY757"/>
  <c r="QZ757"/>
  <c r="RA757"/>
  <c r="RB757"/>
  <c r="RC757"/>
  <c r="RD757"/>
  <c r="RE757"/>
  <c r="RF757"/>
  <c r="RG757"/>
  <c r="RH757"/>
  <c r="RI757"/>
  <c r="RJ757"/>
  <c r="RK757"/>
  <c r="RL757"/>
  <c r="RM757"/>
  <c r="RN757"/>
  <c r="RO757"/>
  <c r="RP757"/>
  <c r="RQ757"/>
  <c r="RR757"/>
  <c r="RS757"/>
  <c r="RT757"/>
  <c r="RU757"/>
  <c r="RV757"/>
  <c r="RW757"/>
  <c r="RX757"/>
  <c r="RY757"/>
  <c r="RZ757"/>
  <c r="SA757"/>
  <c r="SB757"/>
  <c r="SC757"/>
  <c r="SD757"/>
  <c r="SE757"/>
  <c r="SF757"/>
  <c r="SG757"/>
  <c r="SH757"/>
  <c r="SI757"/>
  <c r="SJ757"/>
  <c r="SK757"/>
  <c r="SL757"/>
  <c r="SM757"/>
  <c r="SN757"/>
  <c r="SO757"/>
  <c r="SP757"/>
  <c r="SQ757"/>
  <c r="SR757"/>
  <c r="SS757"/>
  <c r="ST757"/>
  <c r="SU757"/>
  <c r="SV757"/>
  <c r="SW757"/>
  <c r="SX757"/>
  <c r="SY757"/>
  <c r="SZ757"/>
  <c r="TA757"/>
  <c r="TB757"/>
  <c r="TC757"/>
  <c r="TD757"/>
  <c r="TE757"/>
  <c r="TF757"/>
  <c r="TG757"/>
  <c r="TH757"/>
  <c r="TI757"/>
  <c r="TJ757"/>
  <c r="TK757"/>
  <c r="TL757"/>
  <c r="TM757"/>
  <c r="TN757"/>
  <c r="TO757"/>
  <c r="TP757"/>
  <c r="TQ757"/>
  <c r="TR757"/>
  <c r="TS757"/>
  <c r="TT757"/>
  <c r="TU757"/>
  <c r="TV757"/>
  <c r="TW757"/>
  <c r="TX757"/>
  <c r="TY757"/>
  <c r="TZ757"/>
  <c r="UA757"/>
  <c r="UB757"/>
  <c r="UC757"/>
  <c r="UD757"/>
  <c r="UE757"/>
  <c r="UF757"/>
  <c r="UG757"/>
  <c r="UH757"/>
  <c r="UI757"/>
  <c r="UJ757"/>
  <c r="UK757"/>
  <c r="UL757"/>
  <c r="UM757"/>
  <c r="UN757"/>
  <c r="UO757"/>
  <c r="UP757"/>
  <c r="UQ757"/>
  <c r="UR757"/>
  <c r="US757"/>
  <c r="UT757"/>
  <c r="UU757"/>
  <c r="UV757"/>
  <c r="UW757"/>
  <c r="UX757"/>
  <c r="UY757"/>
  <c r="UZ757"/>
  <c r="VA757"/>
  <c r="VB757"/>
  <c r="VC757"/>
  <c r="VD757"/>
  <c r="VE757"/>
  <c r="VF757"/>
  <c r="VG757"/>
  <c r="VH757"/>
  <c r="VI757"/>
  <c r="VJ757"/>
  <c r="VK757"/>
  <c r="VL757"/>
  <c r="VM757"/>
  <c r="VN757"/>
  <c r="VO757"/>
  <c r="VP757"/>
  <c r="VQ757"/>
  <c r="VR757"/>
  <c r="VS757"/>
  <c r="VT757"/>
  <c r="VU757"/>
  <c r="VV757"/>
  <c r="VW757"/>
  <c r="VX757"/>
  <c r="VY757"/>
  <c r="VZ757"/>
  <c r="WA757"/>
  <c r="WB757"/>
  <c r="WC757"/>
  <c r="WD757"/>
  <c r="WE757"/>
  <c r="WF757"/>
  <c r="WG757"/>
  <c r="WH757"/>
  <c r="WI757"/>
  <c r="WJ757"/>
  <c r="WK757"/>
  <c r="WL757"/>
  <c r="WM757"/>
  <c r="WN757"/>
  <c r="WO757"/>
  <c r="WP757"/>
  <c r="WQ757"/>
  <c r="CR777"/>
  <c r="CP777"/>
  <c r="CQ776"/>
  <c r="CR776"/>
  <c r="CP776"/>
  <c r="CR775"/>
  <c r="CQ774"/>
  <c r="CR774"/>
  <c r="CP774"/>
  <c r="CQ773"/>
  <c r="CR773"/>
  <c r="CP773"/>
  <c r="CP771"/>
  <c r="CP770"/>
  <c r="CS769"/>
  <c r="CT769"/>
  <c r="CU769"/>
  <c r="CV769"/>
  <c r="CW769"/>
  <c r="CX769"/>
  <c r="CY769"/>
  <c r="CZ769"/>
  <c r="DA769"/>
  <c r="DB769"/>
  <c r="DC769"/>
  <c r="DD769"/>
  <c r="DE769"/>
  <c r="DF769"/>
  <c r="DG769"/>
  <c r="DH769"/>
  <c r="DI769"/>
  <c r="DJ769"/>
  <c r="DK769"/>
  <c r="DL769"/>
  <c r="DM769"/>
  <c r="DN769"/>
  <c r="DO769"/>
  <c r="DP769"/>
  <c r="DQ769"/>
  <c r="DR769"/>
  <c r="DS769"/>
  <c r="DT769"/>
  <c r="DU769"/>
  <c r="DV769"/>
  <c r="DW769"/>
  <c r="DX769"/>
  <c r="DY769"/>
  <c r="DZ769"/>
  <c r="EA769"/>
  <c r="EB769"/>
  <c r="EC769"/>
  <c r="ED769"/>
  <c r="EE769"/>
  <c r="EF769"/>
  <c r="EG769"/>
  <c r="EH769"/>
  <c r="EI769"/>
  <c r="EJ769"/>
  <c r="EK769"/>
  <c r="EL769"/>
  <c r="EM769"/>
  <c r="EN769"/>
  <c r="EO769"/>
  <c r="EP769"/>
  <c r="EQ769"/>
  <c r="ER769"/>
  <c r="ES769"/>
  <c r="ET769"/>
  <c r="EU769"/>
  <c r="EV769"/>
  <c r="EW769"/>
  <c r="EX769"/>
  <c r="EY769"/>
  <c r="EZ769"/>
  <c r="FA769"/>
  <c r="FB769"/>
  <c r="FC769"/>
  <c r="FD769"/>
  <c r="FE769"/>
  <c r="FF769"/>
  <c r="FG769"/>
  <c r="FH769"/>
  <c r="FI769"/>
  <c r="FJ769"/>
  <c r="FK769"/>
  <c r="FL769"/>
  <c r="FM769"/>
  <c r="FN769"/>
  <c r="FO769"/>
  <c r="FP769"/>
  <c r="FQ769"/>
  <c r="FR769"/>
  <c r="FS769"/>
  <c r="FT769"/>
  <c r="FU769"/>
  <c r="FV769"/>
  <c r="FW769"/>
  <c r="FX769"/>
  <c r="FY769"/>
  <c r="FZ769"/>
  <c r="GA769"/>
  <c r="GB769"/>
  <c r="GC769"/>
  <c r="GD769"/>
  <c r="GE769"/>
  <c r="GF769"/>
  <c r="GG769"/>
  <c r="GH769"/>
  <c r="GI769"/>
  <c r="GJ769"/>
  <c r="GK769"/>
  <c r="GL769"/>
  <c r="GM769"/>
  <c r="GN769"/>
  <c r="GO769"/>
  <c r="GP769"/>
  <c r="GQ769"/>
  <c r="GR769"/>
  <c r="GS769"/>
  <c r="GT769"/>
  <c r="GU769"/>
  <c r="GV769"/>
  <c r="GW769"/>
  <c r="GX769"/>
  <c r="GY769"/>
  <c r="GZ769"/>
  <c r="HA769"/>
  <c r="HB769"/>
  <c r="HC769"/>
  <c r="HD769"/>
  <c r="HE769"/>
  <c r="HF769"/>
  <c r="HG769"/>
  <c r="HH769"/>
  <c r="HI769"/>
  <c r="HJ769"/>
  <c r="HK769"/>
  <c r="HL769"/>
  <c r="HM769"/>
  <c r="HN769"/>
  <c r="HO769"/>
  <c r="HP769"/>
  <c r="HQ769"/>
  <c r="HR769"/>
  <c r="HS769"/>
  <c r="HT769"/>
  <c r="HU769"/>
  <c r="HV769"/>
  <c r="HW769"/>
  <c r="HX769"/>
  <c r="HY769"/>
  <c r="HZ769"/>
  <c r="IA769"/>
  <c r="IB769"/>
  <c r="IC769"/>
  <c r="ID769"/>
  <c r="IE769"/>
  <c r="IF769"/>
  <c r="IG769"/>
  <c r="IH769"/>
  <c r="II769"/>
  <c r="IJ769"/>
  <c r="IK769"/>
  <c r="IL769"/>
  <c r="IM769"/>
  <c r="IN769"/>
  <c r="IO769"/>
  <c r="IP769"/>
  <c r="IQ769"/>
  <c r="IR769"/>
  <c r="IS769"/>
  <c r="IT769"/>
  <c r="IU769"/>
  <c r="IV769"/>
  <c r="IW769"/>
  <c r="IX769"/>
  <c r="IY769"/>
  <c r="IZ769"/>
  <c r="JA769"/>
  <c r="JB769"/>
  <c r="JC769"/>
  <c r="JD769"/>
  <c r="JE769"/>
  <c r="JF769"/>
  <c r="JG769"/>
  <c r="JH769"/>
  <c r="JI769"/>
  <c r="JJ769"/>
  <c r="JK769"/>
  <c r="JL769"/>
  <c r="JM769"/>
  <c r="JN769"/>
  <c r="JO769"/>
  <c r="JP769"/>
  <c r="JQ769"/>
  <c r="JR769"/>
  <c r="JS769"/>
  <c r="JT769"/>
  <c r="JU769"/>
  <c r="JV769"/>
  <c r="JW769"/>
  <c r="JX769"/>
  <c r="JY769"/>
  <c r="JZ769"/>
  <c r="KA769"/>
  <c r="KB769"/>
  <c r="KC769"/>
  <c r="KD769"/>
  <c r="KE769"/>
  <c r="KF769"/>
  <c r="KG769"/>
  <c r="KH769"/>
  <c r="KI769"/>
  <c r="KJ769"/>
  <c r="KK769"/>
  <c r="KL769"/>
  <c r="KM769"/>
  <c r="KN769"/>
  <c r="KO769"/>
  <c r="KP769"/>
  <c r="KQ769"/>
  <c r="KR769"/>
  <c r="KS769"/>
  <c r="KT769"/>
  <c r="KU769"/>
  <c r="KV769"/>
  <c r="KW769"/>
  <c r="KX769"/>
  <c r="KY769"/>
  <c r="KZ769"/>
  <c r="LA769"/>
  <c r="LB769"/>
  <c r="LC769"/>
  <c r="LD769"/>
  <c r="LE769"/>
  <c r="LF769"/>
  <c r="LG769"/>
  <c r="LH769"/>
  <c r="LI769"/>
  <c r="LJ769"/>
  <c r="LK769"/>
  <c r="LL769"/>
  <c r="LM769"/>
  <c r="LN769"/>
  <c r="LO769"/>
  <c r="LP769"/>
  <c r="LQ769"/>
  <c r="LR769"/>
  <c r="LS769"/>
  <c r="LT769"/>
  <c r="LU769"/>
  <c r="LV769"/>
  <c r="LW769"/>
  <c r="LX769"/>
  <c r="LY769"/>
  <c r="LZ769"/>
  <c r="MA769"/>
  <c r="MB769"/>
  <c r="MC769"/>
  <c r="MD769"/>
  <c r="ME769"/>
  <c r="MF769"/>
  <c r="MG769"/>
  <c r="MH769"/>
  <c r="MI769"/>
  <c r="MJ769"/>
  <c r="MK769"/>
  <c r="ML769"/>
  <c r="MM769"/>
  <c r="MN769"/>
  <c r="MO769"/>
  <c r="MP769"/>
  <c r="MQ769"/>
  <c r="MR769"/>
  <c r="MS769"/>
  <c r="MT769"/>
  <c r="MU769"/>
  <c r="MV769"/>
  <c r="MW769"/>
  <c r="MX769"/>
  <c r="MY769"/>
  <c r="MZ769"/>
  <c r="NA769"/>
  <c r="NB769"/>
  <c r="NC769"/>
  <c r="ND769"/>
  <c r="NE769"/>
  <c r="NF769"/>
  <c r="NG769"/>
  <c r="NH769"/>
  <c r="NI769"/>
  <c r="NJ769"/>
  <c r="NK769"/>
  <c r="NL769"/>
  <c r="NM769"/>
  <c r="NN769"/>
  <c r="NO769"/>
  <c r="NP769"/>
  <c r="NQ769"/>
  <c r="NR769"/>
  <c r="NS769"/>
  <c r="NT769"/>
  <c r="NU769"/>
  <c r="NV769"/>
  <c r="NW769"/>
  <c r="NX769"/>
  <c r="NY769"/>
  <c r="NZ769"/>
  <c r="OA769"/>
  <c r="OB769"/>
  <c r="OC769"/>
  <c r="OD769"/>
  <c r="OE769"/>
  <c r="OF769"/>
  <c r="OG769"/>
  <c r="OH769"/>
  <c r="OI769"/>
  <c r="OJ769"/>
  <c r="OK769"/>
  <c r="OL769"/>
  <c r="OM769"/>
  <c r="ON769"/>
  <c r="OO769"/>
  <c r="OP769"/>
  <c r="OQ769"/>
  <c r="OR769"/>
  <c r="OS769"/>
  <c r="OT769"/>
  <c r="OU769"/>
  <c r="OV769"/>
  <c r="OW769"/>
  <c r="OX769"/>
  <c r="OY769"/>
  <c r="OZ769"/>
  <c r="PA769"/>
  <c r="PB769"/>
  <c r="PC769"/>
  <c r="PD769"/>
  <c r="PE769"/>
  <c r="PF769"/>
  <c r="PG769"/>
  <c r="PH769"/>
  <c r="PI769"/>
  <c r="PJ769"/>
  <c r="PK769"/>
  <c r="PL769"/>
  <c r="PM769"/>
  <c r="PN769"/>
  <c r="PO769"/>
  <c r="PP769"/>
  <c r="PQ769"/>
  <c r="PR769"/>
  <c r="PS769"/>
  <c r="PT769"/>
  <c r="PU769"/>
  <c r="PV769"/>
  <c r="PW769"/>
  <c r="PX769"/>
  <c r="PY769"/>
  <c r="PZ769"/>
  <c r="QA769"/>
  <c r="QB769"/>
  <c r="QC769"/>
  <c r="QD769"/>
  <c r="QE769"/>
  <c r="QF769"/>
  <c r="QG769"/>
  <c r="QH769"/>
  <c r="QI769"/>
  <c r="QJ769"/>
  <c r="QK769"/>
  <c r="QL769"/>
  <c r="QM769"/>
  <c r="QN769"/>
  <c r="QO769"/>
  <c r="QP769"/>
  <c r="QQ769"/>
  <c r="QR769"/>
  <c r="QS769"/>
  <c r="QT769"/>
  <c r="QU769"/>
  <c r="QV769"/>
  <c r="QW769"/>
  <c r="QX769"/>
  <c r="QY769"/>
  <c r="QZ769"/>
  <c r="RA769"/>
  <c r="RB769"/>
  <c r="RC769"/>
  <c r="RD769"/>
  <c r="RE769"/>
  <c r="RF769"/>
  <c r="RG769"/>
  <c r="RH769"/>
  <c r="RI769"/>
  <c r="RJ769"/>
  <c r="RK769"/>
  <c r="RL769"/>
  <c r="RM769"/>
  <c r="RN769"/>
  <c r="RO769"/>
  <c r="RP769"/>
  <c r="RQ769"/>
  <c r="RR769"/>
  <c r="RS769"/>
  <c r="RT769"/>
  <c r="RU769"/>
  <c r="RV769"/>
  <c r="RW769"/>
  <c r="RX769"/>
  <c r="RY769"/>
  <c r="RZ769"/>
  <c r="SA769"/>
  <c r="SB769"/>
  <c r="SC769"/>
  <c r="SD769"/>
  <c r="SE769"/>
  <c r="SF769"/>
  <c r="SG769"/>
  <c r="SH769"/>
  <c r="SI769"/>
  <c r="SJ769"/>
  <c r="SK769"/>
  <c r="SL769"/>
  <c r="SM769"/>
  <c r="SN769"/>
  <c r="SO769"/>
  <c r="SP769"/>
  <c r="SQ769"/>
  <c r="SR769"/>
  <c r="SS769"/>
  <c r="ST769"/>
  <c r="SU769"/>
  <c r="SV769"/>
  <c r="SW769"/>
  <c r="SX769"/>
  <c r="SY769"/>
  <c r="SZ769"/>
  <c r="TA769"/>
  <c r="TB769"/>
  <c r="TC769"/>
  <c r="TD769"/>
  <c r="TE769"/>
  <c r="TF769"/>
  <c r="TG769"/>
  <c r="TH769"/>
  <c r="TI769"/>
  <c r="TJ769"/>
  <c r="TK769"/>
  <c r="TL769"/>
  <c r="TM769"/>
  <c r="TN769"/>
  <c r="TO769"/>
  <c r="TP769"/>
  <c r="TQ769"/>
  <c r="TR769"/>
  <c r="TS769"/>
  <c r="TT769"/>
  <c r="TU769"/>
  <c r="TV769"/>
  <c r="TW769"/>
  <c r="TX769"/>
  <c r="TY769"/>
  <c r="TZ769"/>
  <c r="UA769"/>
  <c r="UB769"/>
  <c r="UC769"/>
  <c r="UD769"/>
  <c r="UE769"/>
  <c r="UF769"/>
  <c r="UG769"/>
  <c r="UH769"/>
  <c r="UI769"/>
  <c r="UJ769"/>
  <c r="UK769"/>
  <c r="UL769"/>
  <c r="UM769"/>
  <c r="UN769"/>
  <c r="UO769"/>
  <c r="UP769"/>
  <c r="UQ769"/>
  <c r="UR769"/>
  <c r="US769"/>
  <c r="UT769"/>
  <c r="UU769"/>
  <c r="UV769"/>
  <c r="UW769"/>
  <c r="UX769"/>
  <c r="UY769"/>
  <c r="UZ769"/>
  <c r="VA769"/>
  <c r="VB769"/>
  <c r="VC769"/>
  <c r="VD769"/>
  <c r="VE769"/>
  <c r="VF769"/>
  <c r="VG769"/>
  <c r="VH769"/>
  <c r="VI769"/>
  <c r="VJ769"/>
  <c r="VK769"/>
  <c r="VL769"/>
  <c r="VM769"/>
  <c r="VN769"/>
  <c r="VO769"/>
  <c r="VP769"/>
  <c r="VQ769"/>
  <c r="VR769"/>
  <c r="VS769"/>
  <c r="VT769"/>
  <c r="VU769"/>
  <c r="VV769"/>
  <c r="VW769"/>
  <c r="VX769"/>
  <c r="VY769"/>
  <c r="VZ769"/>
  <c r="WA769"/>
  <c r="WB769"/>
  <c r="WC769"/>
  <c r="WD769"/>
  <c r="WE769"/>
  <c r="WF769"/>
  <c r="WG769"/>
  <c r="WH769"/>
  <c r="WI769"/>
  <c r="WJ769"/>
  <c r="WK769"/>
  <c r="WL769"/>
  <c r="WM769"/>
  <c r="WN769"/>
  <c r="WO769"/>
  <c r="WP769"/>
  <c r="WQ769"/>
  <c r="P206"/>
  <c r="G62"/>
  <c r="G346"/>
  <c r="O346"/>
  <c r="CO360"/>
  <c r="CQ772" l="1"/>
  <c r="CQ762" s="1"/>
  <c r="CR756"/>
  <c r="CQ756"/>
  <c r="CP756"/>
  <c r="CR772"/>
  <c r="CR762" s="1"/>
  <c r="CP772"/>
  <c r="CP762" s="1"/>
  <c r="CO685"/>
  <c r="CO686"/>
  <c r="CO687"/>
  <c r="CO688"/>
  <c r="CO689"/>
  <c r="CO690"/>
  <c r="CO691"/>
  <c r="CO692"/>
  <c r="CO693"/>
  <c r="CO694"/>
  <c r="CO696"/>
  <c r="CO672"/>
  <c r="CO673"/>
  <c r="CO674"/>
  <c r="CO675"/>
  <c r="CO676"/>
  <c r="CO656"/>
  <c r="CO657"/>
  <c r="CO658"/>
  <c r="CO581"/>
  <c r="CO582"/>
  <c r="CO583"/>
  <c r="CO584"/>
  <c r="CO585"/>
  <c r="CO587"/>
  <c r="CO588"/>
  <c r="CO589"/>
  <c r="CO590"/>
  <c r="CO591"/>
  <c r="CO592"/>
  <c r="CO594"/>
  <c r="CO575"/>
  <c r="CO552"/>
  <c r="CO553"/>
  <c r="CO554"/>
  <c r="CO555"/>
  <c r="CO556"/>
  <c r="CO557"/>
  <c r="CO558"/>
  <c r="CO559"/>
  <c r="CO560"/>
  <c r="CO561"/>
  <c r="CO562"/>
  <c r="CO564"/>
  <c r="CO565"/>
  <c r="CO566"/>
  <c r="CO567"/>
  <c r="CO568"/>
  <c r="CO571"/>
  <c r="CO572"/>
  <c r="CO573"/>
  <c r="CO574"/>
  <c r="CO576"/>
  <c r="CO526"/>
  <c r="CO527"/>
  <c r="CO528"/>
  <c r="CO529"/>
  <c r="CO530"/>
  <c r="CO531"/>
  <c r="CO532"/>
  <c r="CO533"/>
  <c r="CO534"/>
  <c r="CO535"/>
  <c r="CO536"/>
  <c r="CO537"/>
  <c r="CO538"/>
  <c r="CO539"/>
  <c r="CO540"/>
  <c r="CO541"/>
  <c r="CO542"/>
  <c r="CO543"/>
  <c r="CO512"/>
  <c r="CO513"/>
  <c r="CO514"/>
  <c r="CO515"/>
  <c r="CO516"/>
  <c r="CO517"/>
  <c r="CO518"/>
  <c r="CO519"/>
  <c r="CO520"/>
  <c r="CO521"/>
  <c r="CO522"/>
  <c r="CO523"/>
  <c r="CO524"/>
  <c r="CO525"/>
  <c r="CO499"/>
  <c r="CO500"/>
  <c r="CO501"/>
  <c r="CO502"/>
  <c r="CO503"/>
  <c r="CO504"/>
  <c r="CO505"/>
  <c r="CO506"/>
  <c r="CO507"/>
  <c r="CO508"/>
  <c r="CO509"/>
  <c r="CO510"/>
  <c r="CO511"/>
  <c r="CO490"/>
  <c r="CO491"/>
  <c r="CO492"/>
  <c r="CO493"/>
  <c r="CO494"/>
  <c r="CO495"/>
  <c r="CO496"/>
  <c r="CO497"/>
  <c r="CO473"/>
  <c r="CO474"/>
  <c r="CO475"/>
  <c r="CO476"/>
  <c r="CO477"/>
  <c r="CO478"/>
  <c r="CO479"/>
  <c r="CO480"/>
  <c r="CO482"/>
  <c r="CO483"/>
  <c r="CO461"/>
  <c r="CO462"/>
  <c r="CO463"/>
  <c r="CO464"/>
  <c r="CO470"/>
  <c r="CO471"/>
  <c r="CO472"/>
  <c r="CO456"/>
  <c r="CO457"/>
  <c r="CO458"/>
  <c r="CO459"/>
  <c r="CO460"/>
  <c r="CO449"/>
  <c r="CO450"/>
  <c r="CO451"/>
  <c r="CO452"/>
  <c r="CO453"/>
  <c r="CO454"/>
  <c r="CO455"/>
  <c r="CO445"/>
  <c r="CO446"/>
  <c r="CO447"/>
  <c r="CO440"/>
  <c r="CO441"/>
  <c r="CO442"/>
  <c r="CO433"/>
  <c r="CO434"/>
  <c r="CO435"/>
  <c r="CO436"/>
  <c r="CO437"/>
  <c r="CO438"/>
  <c r="CO439"/>
  <c r="CO427"/>
  <c r="CO426"/>
  <c r="CO424"/>
  <c r="CO423"/>
  <c r="CO421"/>
  <c r="CO419"/>
  <c r="CO415"/>
  <c r="CO396"/>
  <c r="CO393"/>
  <c r="CO394"/>
  <c r="CO395"/>
  <c r="CO389"/>
  <c r="CO390"/>
  <c r="CO391"/>
  <c r="CO392"/>
  <c r="CO388"/>
  <c r="CO377"/>
  <c r="CO378"/>
  <c r="CO373"/>
  <c r="CO374"/>
  <c r="CO368"/>
  <c r="CO361"/>
  <c r="CO362"/>
  <c r="CO363"/>
  <c r="CO364"/>
  <c r="CO365"/>
  <c r="CO34"/>
  <c r="CO408" l="1"/>
  <c r="CO409"/>
  <c r="CO410"/>
  <c r="CO413"/>
  <c r="CO207"/>
  <c r="CO208"/>
  <c r="CO209"/>
  <c r="CO210"/>
  <c r="CO214"/>
  <c r="CO215"/>
  <c r="CO216"/>
  <c r="CO217"/>
  <c r="CO218"/>
  <c r="CO219"/>
  <c r="CO220"/>
  <c r="CO221"/>
  <c r="CO222"/>
  <c r="CO223"/>
  <c r="CO224"/>
  <c r="CO225"/>
  <c r="CO229"/>
  <c r="CO230"/>
  <c r="CO231"/>
  <c r="CO232"/>
  <c r="CO233"/>
  <c r="CO234"/>
  <c r="CO236"/>
  <c r="CO237"/>
  <c r="CO238"/>
  <c r="CO239"/>
  <c r="CO240"/>
  <c r="CO241"/>
  <c r="CO242"/>
  <c r="CO243"/>
  <c r="CO244"/>
  <c r="CO245"/>
  <c r="CO246"/>
  <c r="CO247"/>
  <c r="CO248"/>
  <c r="CO249"/>
  <c r="CO250"/>
  <c r="CO251"/>
  <c r="CO252"/>
  <c r="CO253"/>
  <c r="CO254"/>
  <c r="CO255"/>
  <c r="CO256"/>
  <c r="CO257"/>
  <c r="CO258"/>
  <c r="CO259"/>
  <c r="CO260"/>
  <c r="CO262"/>
  <c r="CO263"/>
  <c r="CO264"/>
  <c r="CO265"/>
  <c r="CO266"/>
  <c r="CO267"/>
  <c r="CO268"/>
  <c r="CO269"/>
  <c r="CO270"/>
  <c r="CO271"/>
  <c r="CO272"/>
  <c r="CO273"/>
  <c r="CO274"/>
  <c r="CO275"/>
  <c r="CO276"/>
  <c r="CO277"/>
  <c r="CO278"/>
  <c r="CO279"/>
  <c r="CO280"/>
  <c r="CO281"/>
  <c r="CO284"/>
  <c r="CO600"/>
  <c r="CO601"/>
  <c r="CO602"/>
  <c r="CO603"/>
  <c r="CO604"/>
  <c r="CO605"/>
  <c r="CO606"/>
  <c r="CO607"/>
  <c r="CO608"/>
  <c r="CO609"/>
  <c r="CO610"/>
  <c r="CO611"/>
  <c r="CO613"/>
  <c r="CO614"/>
  <c r="CO615"/>
  <c r="CO616"/>
  <c r="CO617"/>
  <c r="CO618"/>
  <c r="CO619"/>
  <c r="CO620"/>
  <c r="CO621"/>
  <c r="CO622"/>
  <c r="CO623"/>
  <c r="CO624"/>
  <c r="CO625"/>
  <c r="CO626"/>
  <c r="CO627"/>
  <c r="CO628"/>
  <c r="CO629"/>
  <c r="CO630"/>
  <c r="CO631"/>
  <c r="CO632"/>
  <c r="CO633"/>
  <c r="CO634"/>
  <c r="CO638"/>
  <c r="CO639"/>
  <c r="CO640"/>
  <c r="CO641"/>
  <c r="CO642"/>
  <c r="CO643"/>
  <c r="CO644"/>
  <c r="CO645"/>
  <c r="CO646"/>
  <c r="CO647"/>
  <c r="CO648"/>
  <c r="CO649"/>
  <c r="CO650"/>
  <c r="CO651"/>
  <c r="CO652"/>
  <c r="CO653"/>
  <c r="CO654"/>
  <c r="CO655"/>
  <c r="CO577"/>
  <c r="CO578"/>
  <c r="CO579"/>
  <c r="CO580"/>
  <c r="CO697"/>
  <c r="CO698"/>
  <c r="CO699"/>
  <c r="CO700"/>
  <c r="CO701"/>
  <c r="CO702"/>
  <c r="CO703"/>
  <c r="CO704"/>
  <c r="CO705"/>
  <c r="CO706"/>
  <c r="CO707"/>
  <c r="CO708"/>
  <c r="CO709"/>
  <c r="CO710"/>
  <c r="CO711"/>
  <c r="CO712"/>
  <c r="CO713"/>
  <c r="CO714"/>
  <c r="CO715"/>
  <c r="CO716"/>
  <c r="CO717"/>
  <c r="CO718"/>
  <c r="CO719"/>
  <c r="CO720"/>
  <c r="CO721"/>
  <c r="CO737"/>
  <c r="CO738"/>
  <c r="CO739"/>
  <c r="CO740"/>
  <c r="CO742"/>
  <c r="CO743"/>
  <c r="CO744"/>
  <c r="CO745"/>
  <c r="CO746"/>
  <c r="CO747"/>
  <c r="CO748"/>
  <c r="CO749"/>
  <c r="CO750"/>
  <c r="CO751"/>
  <c r="CO752"/>
  <c r="CO753"/>
  <c r="CO754"/>
  <c r="CO755"/>
  <c r="CO722"/>
  <c r="CO723"/>
  <c r="CO724"/>
  <c r="CO725"/>
  <c r="CO726"/>
  <c r="CO727"/>
  <c r="CO730"/>
  <c r="CO731"/>
  <c r="CO732"/>
  <c r="CO733"/>
  <c r="CO734"/>
  <c r="CO735"/>
  <c r="CO736"/>
  <c r="CO10"/>
  <c r="Y757" l="1"/>
  <c r="Z757"/>
  <c r="Y758"/>
  <c r="Z758"/>
  <c r="Y759"/>
  <c r="Z759"/>
  <c r="Y760"/>
  <c r="Z760"/>
  <c r="Y761"/>
  <c r="Z761"/>
  <c r="Z756" l="1"/>
  <c r="Y756"/>
  <c r="CO357"/>
  <c r="CO358"/>
  <c r="CO352"/>
  <c r="CO330"/>
  <c r="CO321"/>
  <c r="CO322" l="1"/>
  <c r="CO317"/>
  <c r="CO318"/>
  <c r="CO314"/>
  <c r="CO305"/>
  <c r="CO306"/>
  <c r="CO307"/>
  <c r="CO308"/>
  <c r="CO309"/>
  <c r="CO310"/>
  <c r="CO311"/>
  <c r="CO312"/>
  <c r="CO313"/>
  <c r="CO301"/>
  <c r="CO302"/>
  <c r="CO297"/>
  <c r="CO298"/>
  <c r="CO285"/>
  <c r="CO286"/>
  <c r="CO287"/>
  <c r="CO288"/>
  <c r="CO289"/>
  <c r="CO290"/>
  <c r="CO291"/>
  <c r="CO292"/>
  <c r="CO293"/>
  <c r="CO294"/>
  <c r="CO202" l="1"/>
  <c r="CO203"/>
  <c r="CO200"/>
  <c r="CO199"/>
  <c r="CO196"/>
  <c r="CO197"/>
  <c r="CO192"/>
  <c r="CO190"/>
  <c r="CO188"/>
  <c r="CO184"/>
  <c r="CO185"/>
  <c r="CO181"/>
  <c r="CO176"/>
  <c r="CO177"/>
  <c r="CO178"/>
  <c r="CO179"/>
  <c r="CO170"/>
  <c r="CO171"/>
  <c r="CO172"/>
  <c r="CO173"/>
  <c r="CO174"/>
  <c r="CO165"/>
  <c r="CO166"/>
  <c r="CO167"/>
  <c r="CO168"/>
  <c r="CO159"/>
  <c r="CO160"/>
  <c r="CO161"/>
  <c r="CO162"/>
  <c r="CO163"/>
  <c r="CO153"/>
  <c r="CO154"/>
  <c r="CO155"/>
  <c r="CO149"/>
  <c r="CO150"/>
  <c r="CO151"/>
  <c r="CO152"/>
  <c r="CO144"/>
  <c r="CO145"/>
  <c r="CO146"/>
  <c r="CO147"/>
  <c r="CO140"/>
  <c r="CO141"/>
  <c r="CO142"/>
  <c r="CO136"/>
  <c r="CO137"/>
  <c r="CO138"/>
  <c r="CO134"/>
  <c r="CO131"/>
  <c r="CO132"/>
  <c r="CO133"/>
  <c r="CO128"/>
  <c r="CO127" l="1"/>
  <c r="CO129"/>
  <c r="CO119"/>
  <c r="CO114"/>
  <c r="CO117"/>
  <c r="CO118"/>
  <c r="CO111"/>
  <c r="CO112"/>
  <c r="CO113"/>
  <c r="CO115"/>
  <c r="CO110"/>
  <c r="CO101"/>
  <c r="CO102"/>
  <c r="CO99"/>
  <c r="CO100"/>
  <c r="CO98"/>
  <c r="CO97"/>
  <c r="CO91"/>
  <c r="CO92"/>
  <c r="CO93"/>
  <c r="CO87"/>
  <c r="CO90"/>
  <c r="CO81" l="1"/>
  <c r="CO82"/>
  <c r="CO83"/>
  <c r="CO79"/>
  <c r="CO76"/>
  <c r="CO64"/>
  <c r="CO65"/>
  <c r="CO66"/>
  <c r="CO67"/>
  <c r="CO68"/>
  <c r="CO69"/>
  <c r="CO70"/>
  <c r="CO71"/>
  <c r="CO72"/>
  <c r="CO63"/>
  <c r="CO44"/>
  <c r="CO347" l="1"/>
  <c r="P346" l="1"/>
  <c r="X758"/>
  <c r="AB191" l="1"/>
  <c r="AB189"/>
  <c r="AB187"/>
  <c r="AB186"/>
  <c r="AB183"/>
  <c r="AB182"/>
  <c r="AB180"/>
  <c r="AB175"/>
  <c r="AB169"/>
  <c r="AB164"/>
  <c r="AB158"/>
  <c r="O109"/>
  <c r="P109"/>
  <c r="AC763" l="1"/>
  <c r="AD763"/>
  <c r="AC764"/>
  <c r="AD764"/>
  <c r="AC765"/>
  <c r="AD765"/>
  <c r="AC766"/>
  <c r="AD766"/>
  <c r="AC767"/>
  <c r="AD767"/>
  <c r="AC768"/>
  <c r="AD768"/>
  <c r="AC769"/>
  <c r="AD769"/>
  <c r="AC770"/>
  <c r="AD770"/>
  <c r="AC771"/>
  <c r="AD771"/>
  <c r="AC773"/>
  <c r="AD773"/>
  <c r="AC774"/>
  <c r="AD774"/>
  <c r="AC775"/>
  <c r="AD775"/>
  <c r="AC776"/>
  <c r="AD776"/>
  <c r="AC777"/>
  <c r="AD777"/>
  <c r="AB777"/>
  <c r="AB776"/>
  <c r="AB775"/>
  <c r="AB774"/>
  <c r="AB773"/>
  <c r="AB765"/>
  <c r="AB771"/>
  <c r="AB770"/>
  <c r="AB769"/>
  <c r="AB768"/>
  <c r="AB767"/>
  <c r="AB766"/>
  <c r="AD772" l="1"/>
  <c r="AD762" s="1"/>
  <c r="AC772"/>
  <c r="AC762" s="1"/>
  <c r="AB764"/>
  <c r="AB763"/>
  <c r="AC757" l="1"/>
  <c r="AD757"/>
  <c r="AC759"/>
  <c r="AD759"/>
  <c r="AC760"/>
  <c r="AD760"/>
  <c r="AC761"/>
  <c r="AD761"/>
  <c r="AB761"/>
  <c r="AB760"/>
  <c r="AB759"/>
  <c r="AB757"/>
  <c r="AB756" l="1"/>
  <c r="AD756"/>
  <c r="AC756"/>
  <c r="AE763" l="1"/>
  <c r="AF763"/>
  <c r="AG763"/>
  <c r="AH763"/>
  <c r="AI763"/>
  <c r="AJ763"/>
  <c r="AK763"/>
  <c r="AL763"/>
  <c r="AW763"/>
  <c r="AX763"/>
  <c r="AY763"/>
  <c r="AZ763"/>
  <c r="BA763"/>
  <c r="BB763"/>
  <c r="BC763"/>
  <c r="BD763"/>
  <c r="BE763"/>
  <c r="BF763"/>
  <c r="BG763"/>
  <c r="BH763"/>
  <c r="BI763"/>
  <c r="BJ763"/>
  <c r="BK763"/>
  <c r="BL763"/>
  <c r="BM763"/>
  <c r="BN763"/>
  <c r="BO763"/>
  <c r="BP763"/>
  <c r="BQ763"/>
  <c r="BR763"/>
  <c r="BS763"/>
  <c r="BT763"/>
  <c r="BU763"/>
  <c r="BV763"/>
  <c r="BW763"/>
  <c r="BX763"/>
  <c r="BY763"/>
  <c r="BZ763"/>
  <c r="CA763"/>
  <c r="CB763"/>
  <c r="CC763"/>
  <c r="CD763"/>
  <c r="CE763"/>
  <c r="CF763"/>
  <c r="CG763"/>
  <c r="CH763"/>
  <c r="CI763"/>
  <c r="CJ763"/>
  <c r="CK763"/>
  <c r="CL763"/>
  <c r="CM763"/>
  <c r="CN763"/>
  <c r="AE764"/>
  <c r="AF764"/>
  <c r="AG764"/>
  <c r="AH764"/>
  <c r="AI764"/>
  <c r="AJ764"/>
  <c r="AK764"/>
  <c r="AL764"/>
  <c r="AM764"/>
  <c r="AN764"/>
  <c r="AO764"/>
  <c r="AP764"/>
  <c r="AQ764"/>
  <c r="AR764"/>
  <c r="AS764"/>
  <c r="AT764"/>
  <c r="AU764"/>
  <c r="AV764"/>
  <c r="AW764"/>
  <c r="AX764"/>
  <c r="AY764"/>
  <c r="AZ764"/>
  <c r="BA764"/>
  <c r="BB764"/>
  <c r="BC764"/>
  <c r="BD764"/>
  <c r="BE764"/>
  <c r="BF764"/>
  <c r="BG764"/>
  <c r="BH764"/>
  <c r="BI764"/>
  <c r="BJ764"/>
  <c r="BK764"/>
  <c r="BL764"/>
  <c r="BM764"/>
  <c r="BN764"/>
  <c r="BO764"/>
  <c r="BP764"/>
  <c r="BQ764"/>
  <c r="BR764"/>
  <c r="BS764"/>
  <c r="BT764"/>
  <c r="BU764"/>
  <c r="BV764"/>
  <c r="BW764"/>
  <c r="BX764"/>
  <c r="BY764"/>
  <c r="BZ764"/>
  <c r="CA764"/>
  <c r="CB764"/>
  <c r="CC764"/>
  <c r="CD764"/>
  <c r="CE764"/>
  <c r="CF764"/>
  <c r="CG764"/>
  <c r="CH764"/>
  <c r="CI764"/>
  <c r="CJ764"/>
  <c r="CK764"/>
  <c r="CL764"/>
  <c r="CM764"/>
  <c r="CN764"/>
  <c r="AE765"/>
  <c r="AF765"/>
  <c r="AG765"/>
  <c r="AH765"/>
  <c r="AI765"/>
  <c r="AJ765"/>
  <c r="AK765"/>
  <c r="AL765"/>
  <c r="AM765"/>
  <c r="AN765"/>
  <c r="AO765"/>
  <c r="AP765"/>
  <c r="AQ765"/>
  <c r="AR765"/>
  <c r="AS765"/>
  <c r="AT765"/>
  <c r="AU765"/>
  <c r="AV765"/>
  <c r="AW765"/>
  <c r="AX765"/>
  <c r="AY765"/>
  <c r="AZ765"/>
  <c r="BA765"/>
  <c r="BB765"/>
  <c r="BC765"/>
  <c r="BD765"/>
  <c r="BE765"/>
  <c r="BF765"/>
  <c r="BG765"/>
  <c r="BH765"/>
  <c r="BI765"/>
  <c r="BJ765"/>
  <c r="BK765"/>
  <c r="BL765"/>
  <c r="BM765"/>
  <c r="BN765"/>
  <c r="BO765"/>
  <c r="BP765"/>
  <c r="BQ765"/>
  <c r="BR765"/>
  <c r="BS765"/>
  <c r="BT765"/>
  <c r="BU765"/>
  <c r="BV765"/>
  <c r="BW765"/>
  <c r="BX765"/>
  <c r="BY765"/>
  <c r="BZ765"/>
  <c r="CA765"/>
  <c r="CB765"/>
  <c r="CC765"/>
  <c r="CD765"/>
  <c r="CE765"/>
  <c r="CF765"/>
  <c r="CG765"/>
  <c r="CH765"/>
  <c r="CI765"/>
  <c r="CJ765"/>
  <c r="CK765"/>
  <c r="CL765"/>
  <c r="CM765"/>
  <c r="CN765"/>
  <c r="AE766"/>
  <c r="AF766"/>
  <c r="AG766"/>
  <c r="AH766"/>
  <c r="AI766"/>
  <c r="AJ766"/>
  <c r="AK766"/>
  <c r="AL766"/>
  <c r="AM766"/>
  <c r="AN766"/>
  <c r="AO766"/>
  <c r="AP766"/>
  <c r="AQ766"/>
  <c r="AR766"/>
  <c r="AS766"/>
  <c r="AT766"/>
  <c r="AU766"/>
  <c r="AV766"/>
  <c r="AW766"/>
  <c r="AX766"/>
  <c r="AY766"/>
  <c r="AZ766"/>
  <c r="BA766"/>
  <c r="BB766"/>
  <c r="BC766"/>
  <c r="BD766"/>
  <c r="BE766"/>
  <c r="BF766"/>
  <c r="BG766"/>
  <c r="BH766"/>
  <c r="BI766"/>
  <c r="BJ766"/>
  <c r="BK766"/>
  <c r="BL766"/>
  <c r="BM766"/>
  <c r="BN766"/>
  <c r="BO766"/>
  <c r="BP766"/>
  <c r="BQ766"/>
  <c r="BR766"/>
  <c r="BS766"/>
  <c r="BT766"/>
  <c r="BU766"/>
  <c r="BV766"/>
  <c r="BW766"/>
  <c r="BX766"/>
  <c r="BY766"/>
  <c r="BZ766"/>
  <c r="CA766"/>
  <c r="CB766"/>
  <c r="CC766"/>
  <c r="CD766"/>
  <c r="CE766"/>
  <c r="CF766"/>
  <c r="CG766"/>
  <c r="CH766"/>
  <c r="CI766"/>
  <c r="CJ766"/>
  <c r="CK766"/>
  <c r="CL766"/>
  <c r="CM766"/>
  <c r="CN766"/>
  <c r="AE767"/>
  <c r="AF767"/>
  <c r="AG767"/>
  <c r="AH767"/>
  <c r="AI767"/>
  <c r="AJ767"/>
  <c r="AK767"/>
  <c r="AL767"/>
  <c r="AM767"/>
  <c r="AN767"/>
  <c r="AO767"/>
  <c r="AP767"/>
  <c r="AQ767"/>
  <c r="AR767"/>
  <c r="AS767"/>
  <c r="AT767"/>
  <c r="AU767"/>
  <c r="AV767"/>
  <c r="AW767"/>
  <c r="AX767"/>
  <c r="AY767"/>
  <c r="AZ767"/>
  <c r="BA767"/>
  <c r="BB767"/>
  <c r="BC767"/>
  <c r="BD767"/>
  <c r="BE767"/>
  <c r="BF767"/>
  <c r="BG767"/>
  <c r="BH767"/>
  <c r="BI767"/>
  <c r="BJ767"/>
  <c r="BK767"/>
  <c r="BL767"/>
  <c r="BM767"/>
  <c r="BN767"/>
  <c r="BO767"/>
  <c r="BP767"/>
  <c r="BQ767"/>
  <c r="BR767"/>
  <c r="BS767"/>
  <c r="BT767"/>
  <c r="BU767"/>
  <c r="BV767"/>
  <c r="BW767"/>
  <c r="BX767"/>
  <c r="BY767"/>
  <c r="BZ767"/>
  <c r="CA767"/>
  <c r="CB767"/>
  <c r="CC767"/>
  <c r="CD767"/>
  <c r="CE767"/>
  <c r="CF767"/>
  <c r="CG767"/>
  <c r="CH767"/>
  <c r="CI767"/>
  <c r="CJ767"/>
  <c r="CK767"/>
  <c r="CL767"/>
  <c r="CM767"/>
  <c r="CN767"/>
  <c r="AE769"/>
  <c r="AF769"/>
  <c r="AG769"/>
  <c r="AH769"/>
  <c r="AI769"/>
  <c r="AJ769"/>
  <c r="AK769"/>
  <c r="AL769"/>
  <c r="AW769"/>
  <c r="AX769"/>
  <c r="AY769"/>
  <c r="AZ769"/>
  <c r="BA769"/>
  <c r="BB769"/>
  <c r="BC769"/>
  <c r="BD769"/>
  <c r="BE769"/>
  <c r="BF769"/>
  <c r="BG769"/>
  <c r="BH769"/>
  <c r="BI769"/>
  <c r="BJ769"/>
  <c r="BK769"/>
  <c r="BL769"/>
  <c r="BM769"/>
  <c r="BN769"/>
  <c r="BO769"/>
  <c r="BP769"/>
  <c r="BQ769"/>
  <c r="BR769"/>
  <c r="BS769"/>
  <c r="BT769"/>
  <c r="BU769"/>
  <c r="BV769"/>
  <c r="BW769"/>
  <c r="BX769"/>
  <c r="BY769"/>
  <c r="BZ769"/>
  <c r="CA769"/>
  <c r="CB769"/>
  <c r="CC769"/>
  <c r="CD769"/>
  <c r="CE769"/>
  <c r="CF769"/>
  <c r="CG769"/>
  <c r="CH769"/>
  <c r="CI769"/>
  <c r="CJ769"/>
  <c r="CK769"/>
  <c r="CL769"/>
  <c r="CM769"/>
  <c r="CN769"/>
  <c r="AE770"/>
  <c r="AF770"/>
  <c r="AG770"/>
  <c r="AH770"/>
  <c r="AI770"/>
  <c r="AJ770"/>
  <c r="AK770"/>
  <c r="AL770"/>
  <c r="AW770"/>
  <c r="AX770"/>
  <c r="AY770"/>
  <c r="AZ770"/>
  <c r="BA770"/>
  <c r="BB770"/>
  <c r="BC770"/>
  <c r="BD770"/>
  <c r="BE770"/>
  <c r="BF770"/>
  <c r="BG770"/>
  <c r="BH770"/>
  <c r="BI770"/>
  <c r="BJ770"/>
  <c r="BK770"/>
  <c r="BL770"/>
  <c r="BM770"/>
  <c r="BN770"/>
  <c r="BO770"/>
  <c r="BP770"/>
  <c r="BQ770"/>
  <c r="BR770"/>
  <c r="BS770"/>
  <c r="BT770"/>
  <c r="BU770"/>
  <c r="BV770"/>
  <c r="BW770"/>
  <c r="BX770"/>
  <c r="BY770"/>
  <c r="BZ770"/>
  <c r="CA770"/>
  <c r="CB770"/>
  <c r="CC770"/>
  <c r="CD770"/>
  <c r="CE770"/>
  <c r="CF770"/>
  <c r="CG770"/>
  <c r="CH770"/>
  <c r="CI770"/>
  <c r="CJ770"/>
  <c r="CK770"/>
  <c r="CL770"/>
  <c r="CM770"/>
  <c r="CN770"/>
  <c r="AE771"/>
  <c r="AF771"/>
  <c r="AG771"/>
  <c r="AH771"/>
  <c r="AI771"/>
  <c r="AJ771"/>
  <c r="AK771"/>
  <c r="AL771"/>
  <c r="AW771"/>
  <c r="AX771"/>
  <c r="AY771"/>
  <c r="AZ771"/>
  <c r="BA771"/>
  <c r="BB771"/>
  <c r="BC771"/>
  <c r="BD771"/>
  <c r="BE771"/>
  <c r="BF771"/>
  <c r="BG771"/>
  <c r="BH771"/>
  <c r="BI771"/>
  <c r="BJ771"/>
  <c r="BK771"/>
  <c r="BL771"/>
  <c r="BM771"/>
  <c r="BN771"/>
  <c r="BO771"/>
  <c r="BP771"/>
  <c r="BQ771"/>
  <c r="BR771"/>
  <c r="BS771"/>
  <c r="BT771"/>
  <c r="BU771"/>
  <c r="BV771"/>
  <c r="BW771"/>
  <c r="BX771"/>
  <c r="BY771"/>
  <c r="BZ771"/>
  <c r="CA771"/>
  <c r="CB771"/>
  <c r="CC771"/>
  <c r="CD771"/>
  <c r="CE771"/>
  <c r="CF771"/>
  <c r="CG771"/>
  <c r="CH771"/>
  <c r="CI771"/>
  <c r="CJ771"/>
  <c r="CK771"/>
  <c r="CL771"/>
  <c r="CM771"/>
  <c r="CN771"/>
  <c r="AE772"/>
  <c r="AF772"/>
  <c r="AG772"/>
  <c r="AH772"/>
  <c r="AI772"/>
  <c r="AJ772"/>
  <c r="AK772"/>
  <c r="AL772"/>
  <c r="AW772"/>
  <c r="AX772"/>
  <c r="AY772"/>
  <c r="AZ772"/>
  <c r="BA772"/>
  <c r="BB772"/>
  <c r="BC772"/>
  <c r="BD772"/>
  <c r="BE772"/>
  <c r="BF772"/>
  <c r="BG772"/>
  <c r="BH772"/>
  <c r="BI772"/>
  <c r="BJ772"/>
  <c r="BK772"/>
  <c r="BL772"/>
  <c r="BM772"/>
  <c r="BN772"/>
  <c r="BO772"/>
  <c r="BP772"/>
  <c r="BQ772"/>
  <c r="BR772"/>
  <c r="BS772"/>
  <c r="BT772"/>
  <c r="BU772"/>
  <c r="BV772"/>
  <c r="BW772"/>
  <c r="BX772"/>
  <c r="BY772"/>
  <c r="BZ772"/>
  <c r="CA772"/>
  <c r="CB772"/>
  <c r="CC772"/>
  <c r="CD772"/>
  <c r="CE772"/>
  <c r="CF772"/>
  <c r="CG772"/>
  <c r="CH772"/>
  <c r="CI772"/>
  <c r="CJ772"/>
  <c r="CK772"/>
  <c r="CL772"/>
  <c r="CM772"/>
  <c r="CN772"/>
  <c r="AE773"/>
  <c r="AF773"/>
  <c r="AG773"/>
  <c r="AH773"/>
  <c r="AI773"/>
  <c r="AJ773"/>
  <c r="AK773"/>
  <c r="AL773"/>
  <c r="AW773"/>
  <c r="AX773"/>
  <c r="AY773"/>
  <c r="AZ773"/>
  <c r="BA773"/>
  <c r="BB773"/>
  <c r="BC773"/>
  <c r="BD773"/>
  <c r="BE773"/>
  <c r="BF773"/>
  <c r="BG773"/>
  <c r="BH773"/>
  <c r="BI773"/>
  <c r="BJ773"/>
  <c r="BK773"/>
  <c r="BL773"/>
  <c r="BM773"/>
  <c r="BN773"/>
  <c r="BO773"/>
  <c r="BP773"/>
  <c r="BQ773"/>
  <c r="BR773"/>
  <c r="BS773"/>
  <c r="BT773"/>
  <c r="BU773"/>
  <c r="BV773"/>
  <c r="BW773"/>
  <c r="BX773"/>
  <c r="BY773"/>
  <c r="BZ773"/>
  <c r="CA773"/>
  <c r="CB773"/>
  <c r="CC773"/>
  <c r="CD773"/>
  <c r="CE773"/>
  <c r="CF773"/>
  <c r="CG773"/>
  <c r="CH773"/>
  <c r="CI773"/>
  <c r="CJ773"/>
  <c r="CK773"/>
  <c r="CL773"/>
  <c r="CM773"/>
  <c r="CN773"/>
  <c r="AE774"/>
  <c r="AF774"/>
  <c r="AG774"/>
  <c r="AH774"/>
  <c r="AI774"/>
  <c r="AJ774"/>
  <c r="AK774"/>
  <c r="AL774"/>
  <c r="AW774"/>
  <c r="AX774"/>
  <c r="AY774"/>
  <c r="AZ774"/>
  <c r="BA774"/>
  <c r="BB774"/>
  <c r="BC774"/>
  <c r="BD774"/>
  <c r="BE774"/>
  <c r="BF774"/>
  <c r="BG774"/>
  <c r="BH774"/>
  <c r="BI774"/>
  <c r="BJ774"/>
  <c r="BK774"/>
  <c r="BL774"/>
  <c r="BM774"/>
  <c r="BN774"/>
  <c r="BO774"/>
  <c r="BP774"/>
  <c r="BQ774"/>
  <c r="BR774"/>
  <c r="BS774"/>
  <c r="BT774"/>
  <c r="BU774"/>
  <c r="BV774"/>
  <c r="BW774"/>
  <c r="BX774"/>
  <c r="BY774"/>
  <c r="BZ774"/>
  <c r="CA774"/>
  <c r="CB774"/>
  <c r="CC774"/>
  <c r="CD774"/>
  <c r="CE774"/>
  <c r="CF774"/>
  <c r="CG774"/>
  <c r="CH774"/>
  <c r="CI774"/>
  <c r="CJ774"/>
  <c r="CK774"/>
  <c r="CL774"/>
  <c r="CM774"/>
  <c r="CN774"/>
  <c r="AE775"/>
  <c r="AF775"/>
  <c r="AG775"/>
  <c r="AH775"/>
  <c r="AI775"/>
  <c r="AJ775"/>
  <c r="AK775"/>
  <c r="AL775"/>
  <c r="AW775"/>
  <c r="AX775"/>
  <c r="AY775"/>
  <c r="AZ775"/>
  <c r="BA775"/>
  <c r="BB775"/>
  <c r="BC775"/>
  <c r="BD775"/>
  <c r="BE775"/>
  <c r="BF775"/>
  <c r="BG775"/>
  <c r="BH775"/>
  <c r="BI775"/>
  <c r="BJ775"/>
  <c r="BK775"/>
  <c r="BL775"/>
  <c r="BM775"/>
  <c r="BN775"/>
  <c r="BO775"/>
  <c r="BP775"/>
  <c r="BQ775"/>
  <c r="BR775"/>
  <c r="BS775"/>
  <c r="BT775"/>
  <c r="BU775"/>
  <c r="BV775"/>
  <c r="BW775"/>
  <c r="BX775"/>
  <c r="BY775"/>
  <c r="BZ775"/>
  <c r="CA775"/>
  <c r="CB775"/>
  <c r="CC775"/>
  <c r="CD775"/>
  <c r="CE775"/>
  <c r="CF775"/>
  <c r="CG775"/>
  <c r="CH775"/>
  <c r="CI775"/>
  <c r="CJ775"/>
  <c r="CK775"/>
  <c r="CL775"/>
  <c r="CM775"/>
  <c r="CN775"/>
  <c r="AE776"/>
  <c r="AF776"/>
  <c r="AG776"/>
  <c r="AH776"/>
  <c r="AI776"/>
  <c r="AJ776"/>
  <c r="AK776"/>
  <c r="AL776"/>
  <c r="AW776"/>
  <c r="AX776"/>
  <c r="AY776"/>
  <c r="AZ776"/>
  <c r="BA776"/>
  <c r="BB776"/>
  <c r="BC776"/>
  <c r="BD776"/>
  <c r="BE776"/>
  <c r="BF776"/>
  <c r="BG776"/>
  <c r="BH776"/>
  <c r="BI776"/>
  <c r="BJ776"/>
  <c r="BK776"/>
  <c r="BL776"/>
  <c r="BM776"/>
  <c r="BN776"/>
  <c r="BO776"/>
  <c r="BP776"/>
  <c r="BQ776"/>
  <c r="BR776"/>
  <c r="BS776"/>
  <c r="BT776"/>
  <c r="BU776"/>
  <c r="BV776"/>
  <c r="BW776"/>
  <c r="BX776"/>
  <c r="BY776"/>
  <c r="BZ776"/>
  <c r="CA776"/>
  <c r="CB776"/>
  <c r="CC776"/>
  <c r="CD776"/>
  <c r="CE776"/>
  <c r="CF776"/>
  <c r="CG776"/>
  <c r="CH776"/>
  <c r="CI776"/>
  <c r="CJ776"/>
  <c r="CK776"/>
  <c r="CL776"/>
  <c r="CM776"/>
  <c r="CN776"/>
  <c r="AE777"/>
  <c r="AF777"/>
  <c r="AG777"/>
  <c r="AH777"/>
  <c r="AI777"/>
  <c r="AJ777"/>
  <c r="AK777"/>
  <c r="AL777"/>
  <c r="AW777"/>
  <c r="AX777"/>
  <c r="AY777"/>
  <c r="AZ777"/>
  <c r="BA777"/>
  <c r="BB777"/>
  <c r="BC777"/>
  <c r="BD777"/>
  <c r="BE777"/>
  <c r="BF777"/>
  <c r="BG777"/>
  <c r="BH777"/>
  <c r="BI777"/>
  <c r="BJ777"/>
  <c r="BK777"/>
  <c r="BL777"/>
  <c r="BM777"/>
  <c r="BN777"/>
  <c r="BO777"/>
  <c r="BP777"/>
  <c r="BQ777"/>
  <c r="BR777"/>
  <c r="BS777"/>
  <c r="BT777"/>
  <c r="BU777"/>
  <c r="BV777"/>
  <c r="BW777"/>
  <c r="BX777"/>
  <c r="BY777"/>
  <c r="BZ777"/>
  <c r="CA777"/>
  <c r="CB777"/>
  <c r="CC777"/>
  <c r="CD777"/>
  <c r="CE777"/>
  <c r="CF777"/>
  <c r="CG777"/>
  <c r="CH777"/>
  <c r="CI777"/>
  <c r="CJ777"/>
  <c r="CK777"/>
  <c r="CL777"/>
  <c r="CM777"/>
  <c r="CN777"/>
  <c r="AB772"/>
  <c r="CN768" l="1"/>
  <c r="CM768"/>
  <c r="CL768"/>
  <c r="CK768"/>
  <c r="CJ768"/>
  <c r="CI768"/>
  <c r="CH768"/>
  <c r="CG768"/>
  <c r="CF768"/>
  <c r="CE768"/>
  <c r="CD768"/>
  <c r="CC768"/>
  <c r="CB768"/>
  <c r="CA768"/>
  <c r="BZ768"/>
  <c r="BY768"/>
  <c r="BX768"/>
  <c r="BW768"/>
  <c r="BV768"/>
  <c r="BU768"/>
  <c r="BT768"/>
  <c r="BS768"/>
  <c r="BR768"/>
  <c r="BQ768"/>
  <c r="BP768"/>
  <c r="BO768"/>
  <c r="BN768"/>
  <c r="BM768"/>
  <c r="BL768"/>
  <c r="BK768"/>
  <c r="BJ768"/>
  <c r="BI768"/>
  <c r="BH768"/>
  <c r="BG768"/>
  <c r="BF768"/>
  <c r="BE768"/>
  <c r="BD768"/>
  <c r="BC768"/>
  <c r="BB768"/>
  <c r="BA768"/>
  <c r="AZ768"/>
  <c r="AY768"/>
  <c r="AX768"/>
  <c r="AW768"/>
  <c r="AL768"/>
  <c r="AK768"/>
  <c r="AJ768"/>
  <c r="AI768"/>
  <c r="AH768"/>
  <c r="AG768"/>
  <c r="AF768"/>
  <c r="AE768"/>
  <c r="CN762"/>
  <c r="CM762"/>
  <c r="CL762"/>
  <c r="CK762"/>
  <c r="CJ762"/>
  <c r="CI762"/>
  <c r="CH762"/>
  <c r="CG762"/>
  <c r="CF762"/>
  <c r="CE762"/>
  <c r="CD762"/>
  <c r="CC762"/>
  <c r="CB762"/>
  <c r="CA762"/>
  <c r="BZ762"/>
  <c r="BY762"/>
  <c r="BX762"/>
  <c r="BW762"/>
  <c r="BV762"/>
  <c r="BU762"/>
  <c r="BT762"/>
  <c r="BS762"/>
  <c r="BR762"/>
  <c r="BQ762"/>
  <c r="BP762"/>
  <c r="BO762"/>
  <c r="BN762"/>
  <c r="BM762"/>
  <c r="BL762"/>
  <c r="BK762"/>
  <c r="BJ762"/>
  <c r="BI762"/>
  <c r="BH762"/>
  <c r="BG762"/>
  <c r="BF762"/>
  <c r="BE762"/>
  <c r="BD762"/>
  <c r="BC762"/>
  <c r="BB762"/>
  <c r="BA762"/>
  <c r="AZ762"/>
  <c r="AY762"/>
  <c r="AX762"/>
  <c r="AW762"/>
  <c r="AL762"/>
  <c r="AK762"/>
  <c r="AJ762"/>
  <c r="AI762"/>
  <c r="AH762"/>
  <c r="AG762"/>
  <c r="AF762"/>
  <c r="AE762"/>
  <c r="CO348" l="1"/>
  <c r="R757"/>
  <c r="S757"/>
  <c r="T757"/>
  <c r="U757"/>
  <c r="V757"/>
  <c r="W757"/>
  <c r="X757"/>
  <c r="AA757"/>
  <c r="R758"/>
  <c r="S758"/>
  <c r="T758"/>
  <c r="U758"/>
  <c r="V758"/>
  <c r="W758"/>
  <c r="AA758"/>
  <c r="R759"/>
  <c r="S759"/>
  <c r="T759"/>
  <c r="U759"/>
  <c r="V759"/>
  <c r="W759"/>
  <c r="X759"/>
  <c r="AA759"/>
  <c r="R760"/>
  <c r="S760"/>
  <c r="T760"/>
  <c r="U760"/>
  <c r="V760"/>
  <c r="W760"/>
  <c r="X760"/>
  <c r="AA760"/>
  <c r="R761"/>
  <c r="S761"/>
  <c r="T761"/>
  <c r="U761"/>
  <c r="V761"/>
  <c r="W761"/>
  <c r="X761"/>
  <c r="AA761"/>
  <c r="AA756" l="1"/>
  <c r="X756"/>
  <c r="W756"/>
  <c r="V756"/>
  <c r="U756"/>
  <c r="T756"/>
  <c r="S756"/>
  <c r="R756"/>
  <c r="O593" l="1"/>
  <c r="G728"/>
  <c r="G549"/>
  <c r="G366"/>
  <c r="G355"/>
  <c r="G371"/>
  <c r="P125"/>
  <c r="P157"/>
  <c r="P193"/>
  <c r="G125"/>
  <c r="G109"/>
  <c r="P43"/>
  <c r="P22"/>
  <c r="G443"/>
  <c r="G354" l="1"/>
  <c r="P108"/>
  <c r="G35"/>
  <c r="G29"/>
  <c r="Q761" l="1"/>
  <c r="Q760"/>
  <c r="Q759"/>
  <c r="Q758"/>
  <c r="Q757"/>
  <c r="P728"/>
  <c r="O728"/>
  <c r="CO684"/>
  <c r="CO682"/>
  <c r="CO681"/>
  <c r="CO680"/>
  <c r="CO679"/>
  <c r="CO678"/>
  <c r="CO677"/>
  <c r="CO671"/>
  <c r="CO670"/>
  <c r="CO669"/>
  <c r="CO668"/>
  <c r="CO667"/>
  <c r="CO666"/>
  <c r="CO665"/>
  <c r="CO664"/>
  <c r="CO659"/>
  <c r="P611"/>
  <c r="O611"/>
  <c r="G611"/>
  <c r="CO599"/>
  <c r="P598"/>
  <c r="O598"/>
  <c r="G598"/>
  <c r="CO596"/>
  <c r="CO595"/>
  <c r="P593"/>
  <c r="G593"/>
  <c r="P570"/>
  <c r="O570"/>
  <c r="O569" s="1"/>
  <c r="G570"/>
  <c r="P557"/>
  <c r="O557"/>
  <c r="G557"/>
  <c r="CO551"/>
  <c r="CO550"/>
  <c r="P549"/>
  <c r="O549"/>
  <c r="CO548"/>
  <c r="CO547"/>
  <c r="P546"/>
  <c r="O546"/>
  <c r="G546"/>
  <c r="P509"/>
  <c r="O509"/>
  <c r="G509"/>
  <c r="CO498"/>
  <c r="CO489"/>
  <c r="CO488"/>
  <c r="CO487"/>
  <c r="CO486"/>
  <c r="CO485"/>
  <c r="CO484"/>
  <c r="CO448"/>
  <c r="CO444"/>
  <c r="P443"/>
  <c r="O443"/>
  <c r="CO432"/>
  <c r="CO430"/>
  <c r="CO429"/>
  <c r="CO428"/>
  <c r="CO407"/>
  <c r="CO406"/>
  <c r="CO405"/>
  <c r="CO404"/>
  <c r="CO403"/>
  <c r="CO402"/>
  <c r="CO401"/>
  <c r="CO400"/>
  <c r="CO397"/>
  <c r="CO387"/>
  <c r="CO386"/>
  <c r="CO385"/>
  <c r="P384"/>
  <c r="O384"/>
  <c r="G384"/>
  <c r="CO382"/>
  <c r="CO381"/>
  <c r="CO380"/>
  <c r="CO379"/>
  <c r="CO376"/>
  <c r="CO375"/>
  <c r="CO372"/>
  <c r="P371"/>
  <c r="O371"/>
  <c r="CO367"/>
  <c r="P366"/>
  <c r="O366"/>
  <c r="CO359"/>
  <c r="CO356"/>
  <c r="P355"/>
  <c r="O355"/>
  <c r="CO353"/>
  <c r="CO351"/>
  <c r="P350"/>
  <c r="O350"/>
  <c r="G350"/>
  <c r="CO349"/>
  <c r="CO345"/>
  <c r="CO344"/>
  <c r="P343"/>
  <c r="O343"/>
  <c r="G343"/>
  <c r="CO342"/>
  <c r="P341"/>
  <c r="O341"/>
  <c r="G341"/>
  <c r="CO340"/>
  <c r="P339"/>
  <c r="O339"/>
  <c r="G339"/>
  <c r="CO337"/>
  <c r="CO335"/>
  <c r="CO334"/>
  <c r="CO333"/>
  <c r="CO332"/>
  <c r="CO331"/>
  <c r="CO329"/>
  <c r="CO328"/>
  <c r="CO327"/>
  <c r="CO326"/>
  <c r="P325"/>
  <c r="O325"/>
  <c r="G325"/>
  <c r="CO320"/>
  <c r="P319"/>
  <c r="O319"/>
  <c r="G319"/>
  <c r="CO316"/>
  <c r="P315"/>
  <c r="O315"/>
  <c r="G315"/>
  <c r="CO304"/>
  <c r="CO300"/>
  <c r="P299"/>
  <c r="O299"/>
  <c r="G299"/>
  <c r="CO296"/>
  <c r="P295"/>
  <c r="O295"/>
  <c r="G295"/>
  <c r="P283"/>
  <c r="O283"/>
  <c r="G283"/>
  <c r="P261"/>
  <c r="O261"/>
  <c r="G261"/>
  <c r="P235"/>
  <c r="O235"/>
  <c r="G235"/>
  <c r="P212"/>
  <c r="O212"/>
  <c r="G212"/>
  <c r="O206"/>
  <c r="G206"/>
  <c r="CO201"/>
  <c r="CO198"/>
  <c r="CO195"/>
  <c r="CO194"/>
  <c r="O193"/>
  <c r="G193"/>
  <c r="CO191"/>
  <c r="CO189"/>
  <c r="CO187"/>
  <c r="CO186"/>
  <c r="CO183"/>
  <c r="CO182"/>
  <c r="CO180"/>
  <c r="CO175"/>
  <c r="CO169"/>
  <c r="CO164"/>
  <c r="CO158"/>
  <c r="O157"/>
  <c r="G157"/>
  <c r="CO156"/>
  <c r="CO148"/>
  <c r="CO143"/>
  <c r="CO139"/>
  <c r="CO135"/>
  <c r="CO130"/>
  <c r="CO126"/>
  <c r="O125"/>
  <c r="CO124"/>
  <c r="CO123"/>
  <c r="CO122"/>
  <c r="CO121"/>
  <c r="CO120"/>
  <c r="CO116"/>
  <c r="CO107"/>
  <c r="CO106"/>
  <c r="CO105"/>
  <c r="CO104"/>
  <c r="CO103"/>
  <c r="CO96"/>
  <c r="CO95"/>
  <c r="CO94"/>
  <c r="CO89"/>
  <c r="CO88"/>
  <c r="CO86"/>
  <c r="CO85"/>
  <c r="CO84"/>
  <c r="CO80"/>
  <c r="CO78"/>
  <c r="CO77"/>
  <c r="CO75"/>
  <c r="P74"/>
  <c r="O74"/>
  <c r="G74"/>
  <c r="CO73"/>
  <c r="P62"/>
  <c r="O62"/>
  <c r="CO61"/>
  <c r="CO60"/>
  <c r="CO59"/>
  <c r="CO58"/>
  <c r="CO57"/>
  <c r="P56"/>
  <c r="O56"/>
  <c r="G56"/>
  <c r="CO55"/>
  <c r="CO54"/>
  <c r="CO53"/>
  <c r="CO52"/>
  <c r="CO51"/>
  <c r="CO50"/>
  <c r="CO49"/>
  <c r="CO48"/>
  <c r="CO47"/>
  <c r="CO46"/>
  <c r="CO45"/>
  <c r="O43"/>
  <c r="G43"/>
  <c r="CO42"/>
  <c r="CO41"/>
  <c r="CO40"/>
  <c r="CO39"/>
  <c r="CO38"/>
  <c r="CO37"/>
  <c r="CO36"/>
  <c r="P35"/>
  <c r="O35"/>
  <c r="CO33"/>
  <c r="CO32"/>
  <c r="CO31"/>
  <c r="CO30"/>
  <c r="P29"/>
  <c r="O29"/>
  <c r="CO28"/>
  <c r="CO27"/>
  <c r="CO26"/>
  <c r="CO25"/>
  <c r="CO24"/>
  <c r="CO23"/>
  <c r="O22"/>
  <c r="G22"/>
  <c r="CO20"/>
  <c r="CO17"/>
  <c r="CO16"/>
  <c r="CO15"/>
  <c r="CO14"/>
  <c r="CO13"/>
  <c r="CO12"/>
  <c r="CO11"/>
  <c r="P9"/>
  <c r="O9"/>
  <c r="G9"/>
  <c r="G569" l="1"/>
  <c r="O383"/>
  <c r="O21"/>
  <c r="O8" s="1"/>
  <c r="G597"/>
  <c r="G761" s="1"/>
  <c r="CO759"/>
  <c r="CO758"/>
  <c r="CO757"/>
  <c r="O108"/>
  <c r="G108"/>
  <c r="G282"/>
  <c r="P354"/>
  <c r="CO760"/>
  <c r="CO761"/>
  <c r="P569"/>
  <c r="P383"/>
  <c r="P759" s="1"/>
  <c r="G211"/>
  <c r="P282"/>
  <c r="P545"/>
  <c r="O545"/>
  <c r="O544" s="1"/>
  <c r="O760" s="1"/>
  <c r="G545"/>
  <c r="G544" s="1"/>
  <c r="G760" s="1"/>
  <c r="O211"/>
  <c r="O324"/>
  <c r="G324"/>
  <c r="P597"/>
  <c r="P761" s="1"/>
  <c r="G21"/>
  <c r="G8" s="1"/>
  <c r="P211"/>
  <c r="P324"/>
  <c r="O354"/>
  <c r="Q756"/>
  <c r="O282"/>
  <c r="G759"/>
  <c r="O597"/>
  <c r="O761" s="1"/>
  <c r="O759"/>
  <c r="O757" l="1"/>
  <c r="G7"/>
  <c r="G205"/>
  <c r="G204" s="1"/>
  <c r="P205"/>
  <c r="P204" s="1"/>
  <c r="P758" s="1"/>
  <c r="P544"/>
  <c r="P760" s="1"/>
  <c r="O7"/>
  <c r="CO756"/>
  <c r="O205"/>
  <c r="O204" s="1"/>
  <c r="G757"/>
  <c r="P21"/>
  <c r="P8" s="1"/>
  <c r="P7" s="1"/>
  <c r="P757" l="1"/>
  <c r="P756" s="1"/>
  <c r="AS7"/>
  <c r="AQ7"/>
  <c r="AO7"/>
  <c r="AM7"/>
  <c r="AU7" l="1"/>
  <c r="AU772" s="1"/>
  <c r="AN7"/>
  <c r="AN763" s="1"/>
  <c r="AN762" s="1"/>
  <c r="AP7"/>
  <c r="AP763" s="1"/>
  <c r="AP762" s="1"/>
  <c r="AR7"/>
  <c r="AR770" s="1"/>
  <c r="AT7"/>
  <c r="AV7" s="1"/>
  <c r="AV772" s="1"/>
  <c r="AM763"/>
  <c r="AM762" s="1"/>
  <c r="AO763"/>
  <c r="AO762" s="1"/>
  <c r="AQ763"/>
  <c r="AQ762" s="1"/>
  <c r="AS763"/>
  <c r="AS762" s="1"/>
  <c r="CO763"/>
  <c r="CO764"/>
  <c r="CO765"/>
  <c r="CO766"/>
  <c r="CO767"/>
  <c r="AM769"/>
  <c r="AO769"/>
  <c r="AQ769"/>
  <c r="AS769"/>
  <c r="CO769"/>
  <c r="AM770"/>
  <c r="AO770"/>
  <c r="AQ770"/>
  <c r="AS770"/>
  <c r="CO770"/>
  <c r="AM771"/>
  <c r="AO771"/>
  <c r="AQ771"/>
  <c r="AS771"/>
  <c r="AM772"/>
  <c r="AO772"/>
  <c r="AQ772"/>
  <c r="AS772"/>
  <c r="AM773"/>
  <c r="AO773"/>
  <c r="AQ773"/>
  <c r="AS773"/>
  <c r="AM774"/>
  <c r="AO774"/>
  <c r="AQ774"/>
  <c r="AS774"/>
  <c r="AM775"/>
  <c r="AO775"/>
  <c r="AQ775"/>
  <c r="AS775"/>
  <c r="AM776"/>
  <c r="AO776"/>
  <c r="AP776"/>
  <c r="AQ776"/>
  <c r="AS776"/>
  <c r="AM777"/>
  <c r="AN777"/>
  <c r="AO777"/>
  <c r="AQ777"/>
  <c r="AS777"/>
  <c r="AB762"/>
  <c r="AT774" l="1"/>
  <c r="AT772"/>
  <c r="AU777"/>
  <c r="AU776"/>
  <c r="AU775"/>
  <c r="AU773"/>
  <c r="AU771"/>
  <c r="AU770"/>
  <c r="AU769"/>
  <c r="AU763"/>
  <c r="AU762" s="1"/>
  <c r="AV777"/>
  <c r="AT777"/>
  <c r="AV776"/>
  <c r="AT776"/>
  <c r="AV775"/>
  <c r="AT775"/>
  <c r="AU774"/>
  <c r="AV773"/>
  <c r="AT773"/>
  <c r="AV771"/>
  <c r="AT771"/>
  <c r="AV770"/>
  <c r="AT770"/>
  <c r="AV769"/>
  <c r="AT769"/>
  <c r="AV763"/>
  <c r="AV762" s="1"/>
  <c r="AT763"/>
  <c r="AT762" s="1"/>
  <c r="AV774"/>
  <c r="AN770"/>
  <c r="AN769"/>
  <c r="AN776"/>
  <c r="AN775"/>
  <c r="AN774"/>
  <c r="AN773"/>
  <c r="AN772"/>
  <c r="AN771"/>
  <c r="AP770"/>
  <c r="AP772"/>
  <c r="AR773"/>
  <c r="CO768"/>
  <c r="AR777"/>
  <c r="AR771"/>
  <c r="AR775"/>
  <c r="AS768"/>
  <c r="AP769"/>
  <c r="AP774"/>
  <c r="AQ768"/>
  <c r="AM768"/>
  <c r="AO768"/>
  <c r="CO762"/>
  <c r="AR769"/>
  <c r="AR763"/>
  <c r="AR762" s="1"/>
  <c r="AP777"/>
  <c r="AR776"/>
  <c r="AP775"/>
  <c r="AR774"/>
  <c r="AP773"/>
  <c r="AR772"/>
  <c r="AP771"/>
  <c r="AV768" l="1"/>
  <c r="AU768"/>
  <c r="AT768"/>
  <c r="AN768"/>
  <c r="AP768"/>
  <c r="AR768"/>
  <c r="G758"/>
  <c r="G756" s="1"/>
  <c r="O756"/>
  <c r="O758"/>
</calcChain>
</file>

<file path=xl/sharedStrings.xml><?xml version="1.0" encoding="utf-8"?>
<sst xmlns="http://schemas.openxmlformats.org/spreadsheetml/2006/main" count="8905" uniqueCount="1422">
  <si>
    <t>KQMĐ</t>
  </si>
  <si>
    <t>TLHD</t>
  </si>
  <si>
    <t>NDCT</t>
  </si>
  <si>
    <t>ĐP</t>
  </si>
  <si>
    <t>Đi thay đổi tốc độ theo hiệu lệnh</t>
  </si>
  <si>
    <t>1. Các bộ phận cơ thể con người</t>
  </si>
  <si>
    <t>Đặc điểm nổi bật, công dụng, cách sử dụng đồ dùng, đồ chơi</t>
  </si>
  <si>
    <t>* Phương tiện giao thông</t>
  </si>
  <si>
    <t>3. Động vật và thực vật</t>
  </si>
  <si>
    <t>* Ngày và đêm, mặt trời, mặt trăng</t>
  </si>
  <si>
    <t>*Nước</t>
  </si>
  <si>
    <t>* Không khí, ánh sáng</t>
  </si>
  <si>
    <t>* Đất, đá, cát, sỏi</t>
  </si>
  <si>
    <t>Biết một vài đặc điểm, tính chất của đất,đá, cát, sỏi</t>
  </si>
  <si>
    <t>B. Làm quen với một số khái niệm sơ đẳng về toán</t>
  </si>
  <si>
    <t>C. Khám phá xã hội</t>
  </si>
  <si>
    <t>3. Nhận biết một số lễ hội và danh lam, thắng cảnh</t>
  </si>
  <si>
    <t>I. LĨNH VỰC GIÁO DỤC PHÁT TRIỂN THỂ CHẤT</t>
  </si>
  <si>
    <t>Mời cô, mời bạn khi ăn</t>
  </si>
  <si>
    <t>Một số cách bảo quản thực phẩm/ thức ăn đơn giản</t>
  </si>
  <si>
    <t>Giữ vệ sinh thân thể</t>
  </si>
  <si>
    <t>Đi vệ sinh đúng nơi quy định</t>
  </si>
  <si>
    <t>Một số khu vực nguy hiểm</t>
  </si>
  <si>
    <t>A. Khám phá khoa học</t>
  </si>
  <si>
    <t>II. LĨNH VỰC GIÁO DỤC PHÁT TRIỂN NHẬN THỨC</t>
  </si>
  <si>
    <t>III. LĨNH VỰC GIÁO DỤC PHÁT TRIỂN NGÔN NGỮ</t>
  </si>
  <si>
    <t>V. LĨNH VỰC GIÁO DỤC PHÁT TRIỂN THẨM MỸ</t>
  </si>
  <si>
    <t>Làm quen một số cách bảo quản thực phẩm/ thức ăn đơn giản.</t>
  </si>
  <si>
    <t>x</t>
  </si>
  <si>
    <t>Biết một số đặc điểm nổi bật và cách sử dụng đồ dùng, đồ chơi quen thuộc</t>
  </si>
  <si>
    <t>Các giác quan và chức năng của các giác quan</t>
  </si>
  <si>
    <t>5. Công nghệ</t>
  </si>
  <si>
    <t>Yêu mến, quan tâm đến người thân trong gia đình</t>
  </si>
  <si>
    <t>Thích thú, ngắm nhìn và biết sử dụng các từ gợi cảm nói lên cảm xúc của mình trước vẻ đẹp nổi bật (về màu sắc, hình dáng, bố cục…) của tác phẩm tạo hình</t>
  </si>
  <si>
    <t>A. Phát triển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</si>
  <si>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</si>
  <si>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</si>
  <si>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</si>
  <si>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</si>
  <si>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</si>
  <si>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</si>
  <si>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</si>
  <si>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</si>
  <si>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</si>
  <si>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</si>
  <si>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</si>
  <si>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</si>
  <si>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</si>
  <si>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</si>
  <si>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</si>
  <si>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</si>
  <si>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</si>
  <si>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</si>
  <si>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</si>
  <si>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</si>
  <si>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</si>
  <si>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</si>
  <si>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</si>
  <si>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 Vận động: bò, trườn, trèo</t>
  </si>
  <si>
    <t>* Vận động: tung, ném, bắt</t>
  </si>
  <si>
    <t>* Vận động: bật, nhảy</t>
  </si>
  <si>
    <t>Nội dung năm</t>
  </si>
  <si>
    <t>Nguồn</t>
  </si>
  <si>
    <t>* Vận động: đi</t>
  </si>
  <si>
    <t>* Vận động: chạy</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</si>
  <si>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</si>
  <si>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</si>
  <si>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</si>
  <si>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</si>
  <si>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</si>
  <si>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</si>
  <si>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</si>
  <si>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</si>
  <si>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Thuộc lĩnh vực</t>
  </si>
  <si>
    <t>* Đồ dùng, đồ chơi</t>
  </si>
  <si>
    <t>* Thời tiết, mùa</t>
  </si>
  <si>
    <t>1. Nhận biết tập hợp, số lượng, số thứ tự, đếm</t>
  </si>
  <si>
    <t>5. Hình dạng</t>
  </si>
  <si>
    <t>Thể chất</t>
  </si>
  <si>
    <t>Ngôn ngữ</t>
  </si>
  <si>
    <t>Nhận thức</t>
  </si>
  <si>
    <t>Thẩm mỹ</t>
  </si>
  <si>
    <t>#</t>
  </si>
  <si>
    <t>3+4+5T</t>
  </si>
  <si>
    <t>Một số đồ vật gây nguy hiểm</t>
  </si>
  <si>
    <t>Biết sử dụng các từ biểu thị sự lễ phép trong giao tiếp</t>
  </si>
  <si>
    <t>Thực hiện được một số quy định ở lớp, gia đình và nơi công cộng phù hợp độ tuổi</t>
  </si>
  <si>
    <t>C. Thể hiện sự sáng tạo khi tham gia các hoạt động nghệ thuật (âm nhạc, tạo hình)</t>
  </si>
  <si>
    <t>TCKNXH</t>
  </si>
  <si>
    <t>CỘNG TỔNG SỐ NỘI DUNG TRONG NĂM HỌC PHÂN BỔ THEO ĐỘ TUỔI</t>
  </si>
  <si>
    <t>Có khả năng đọc thuộc bài thơ, ca dao, đồng dao phù hợp độ tuổi và chủ đề thực hiện. Có khả năng đọc biểu cảm bài thơ, ca dao, đồng dao phù hợp độ tuổi</t>
  </si>
  <si>
    <t>2. Đồ vật</t>
  </si>
  <si>
    <t>Trẻ được chăm sóc sức khỏe, dinh dưỡng theo khoa học</t>
  </si>
  <si>
    <t>Phân bổ nguyên bản
 theo sách CT.GDMN</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</si>
  <si>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</si>
  <si>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</si>
  <si>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</si>
  <si>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</si>
  <si>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</si>
  <si>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T/C: Bắt vịt dưới ao, đánh pháo đất, chơi đu, đấu vật, hát đối...</t>
  </si>
  <si>
    <t>Biết một số hoạt động của các ngày lễ hội trong năm</t>
  </si>
  <si>
    <t>Một số hoạt động của di tích lịch sử đình Hà Hương.</t>
  </si>
  <si>
    <t>Biết một số hoạt động của di tích lịch sử đình Hà Hương.</t>
  </si>
  <si>
    <t>Địa điểm tổ chức</t>
  </si>
  <si>
    <t>TMN</t>
  </si>
  <si>
    <t>BT</t>
  </si>
  <si>
    <t>GĐ</t>
  </si>
  <si>
    <t>NN</t>
  </si>
  <si>
    <t>ĐV</t>
  </si>
  <si>
    <t>TV</t>
  </si>
  <si>
    <t>HTTN</t>
  </si>
  <si>
    <t>Tài nguyên học liệu</t>
  </si>
  <si>
    <t>Phạm vi thực hiện</t>
  </si>
  <si>
    <t>Sân chơi</t>
  </si>
  <si>
    <t>Lớp học</t>
  </si>
  <si>
    <t>Đọc bài thơ, ca dao, đồng dao phù hợp độ tuổi và chủ đề "Trường mầm non"</t>
  </si>
  <si>
    <t>Đọc bài thơ, ca dao, đồng dao phù hợp độ tuổi và chủ đề "Bản thân"</t>
  </si>
  <si>
    <t>Đọc bài thơ, ca dao, đồng dao phù hợp độ tuổi và chủ đề "Gia đình"</t>
  </si>
  <si>
    <t>Đọc bài thơ, ca dao, đồng dao phù hợp độ tuổi và chủ đề "Nghề nghiệp"</t>
  </si>
  <si>
    <t>Đọc bài thơ, ca dao, đồng dao phù hợp độ tuổi và chủ đề "Động vật"</t>
  </si>
  <si>
    <t>Đọc bài thơ, ca dao, đồng dao phù hợp độ tuổi và chủ đề "Thực vật"</t>
  </si>
  <si>
    <t>Đọc bài thơ, ca dao, đồng dao phù hợp độ tuổi và chủ đề "Giao thông"</t>
  </si>
  <si>
    <t>Làm đồ chơi chủ đề giao thông</t>
  </si>
  <si>
    <t>* Trò chơi vận động.</t>
  </si>
  <si>
    <t>Thích chơi các trò chơi vận động. Biết luật chơi, cách chơi. Phối hợp với bạn trọng khi chơi.</t>
  </si>
  <si>
    <t>Chơi trò chơi vận động</t>
  </si>
  <si>
    <t>Tổ</t>
  </si>
  <si>
    <t>Lớp</t>
  </si>
  <si>
    <t>Ngoài nhà trường</t>
  </si>
  <si>
    <t>ATGT</t>
  </si>
  <si>
    <t>Nhận biết một số tình huống nguy hiểm và cách phòng tránh</t>
  </si>
  <si>
    <t>Phân biệt hành vi đúng sai khi tham gia giao thông</t>
  </si>
  <si>
    <t>Phân biệt hành vi đúng sai khi tham gia giao thông đường sắt</t>
  </si>
  <si>
    <t>Phân biệt hành vi đúng sai khi tham gia giao thông đường bộ</t>
  </si>
  <si>
    <t>Phân biệt hành vi đúng sai khi tham gia giao thông đường thuỷ</t>
  </si>
  <si>
    <t>Phân biệt hành vi đúng sai khi tham gia giao thông đường hàng không</t>
  </si>
  <si>
    <t>Bảo vệ, chăm sóc con vật</t>
  </si>
  <si>
    <t>Thích chăm sóc cây cối, rau xanh.</t>
  </si>
  <si>
    <t>Bảo vệ, chăm sóc cây</t>
  </si>
  <si>
    <t>Mục tiêu năm</t>
  </si>
  <si>
    <t>Trong đó: - Lĩnh vực thể chất</t>
  </si>
  <si>
    <t>.</t>
  </si>
  <si>
    <t>Tập kết hợp 5 động tác cơ bản trong bài tập thể dục kết hợp với nhạc bài háttheo chủ đề "Trường mầm non"</t>
  </si>
  <si>
    <t>Trườn thẳng hướng đích, liên tục 2m và theo khả năng</t>
  </si>
  <si>
    <t>Tung bóng thẳng lên cao và bắt bóng bằng 2 tay ở độ cao 40-50cm, không làm rơi bóng</t>
  </si>
  <si>
    <t>Biết súc miệng bằng nước muối</t>
  </si>
  <si>
    <t>Tập súc miệng bằng nước muối</t>
  </si>
  <si>
    <t>Không kén chọn thức ăn, ăn hết suất</t>
  </si>
  <si>
    <t>Biết chọn thực phẩm sạch, tươi ngon có lợi cho sức khỏe</t>
  </si>
  <si>
    <t>Lựa chọn thực phẩm sạch, tươi ngon có lợi cho sức khỏe</t>
  </si>
  <si>
    <t>Biết chấp nhận và thực hiện được một số hành vi tốt trong vệ sinh phòng bệnh khi được nhắc nhở</t>
  </si>
  <si>
    <t>Bỏ rác đúng nơi quy định</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</si>
  <si>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</si>
  <si>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</si>
  <si>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Có khả năng so sánh số lượng hai nhóm đối tượng trong phạm vi 5 bằng các cách khác nhau và nói được các từ: bằng nhau, nhiều hơn, ít hơn</t>
  </si>
  <si>
    <t>So sánh số lượng hai nhóm đối tượng trong phạm vi 5 bằng các cách khác nhau và nói được các từ: bằng nhau, nhiều hơn, ít hơn</t>
  </si>
  <si>
    <t xml:space="preserve"> Xếp tương ứng 1 - 1, ghép đôi</t>
  </si>
  <si>
    <t>Nhận ra một số sắc thái biểu cảm của lời nói (vui, buồn, sợ hãi)</t>
  </si>
  <si>
    <t>Một số sắc thái biểu cảm của lời nói (vui, buồn, sợ hãi)</t>
  </si>
  <si>
    <t>Biết đặt và trả lời các câu hỏi đơn giản</t>
  </si>
  <si>
    <t>Cố gắng thực hiện công việc đơn giản được giao</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</si>
  <si>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</si>
  <si>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</si>
  <si>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Hào hứng tham gia vào các hoạt động trong các ngày lễ hội (tết Trung thu, ngày hội đến trường, 22/12...</t>
  </si>
  <si>
    <t>Lời nói và cử chỉ lễ phép trong giao tiếp</t>
  </si>
  <si>
    <t>Thích chăm sóc con vật quen thuộc</t>
  </si>
  <si>
    <t>Nghe bài hát, bản nhạc; thơ, đồng dao, ca dao, tục ngữ; kể chuyện phù hợp với chủ đề "Bản thân"</t>
  </si>
  <si>
    <t>Nói cảm nhận về vẻ đẹp nổi bật của tác phẩm tạo hình</t>
  </si>
  <si>
    <t>TTHP</t>
  </si>
  <si>
    <t>TTKL</t>
  </si>
  <si>
    <t>DỰ KIẾN PHÂN PHỐI VÀ CHỦ ĐỀ/ THÁNG</t>
  </si>
  <si>
    <t>3T</t>
  </si>
  <si>
    <t>Thực hiện đủ các bước của động tác hô hấp trong bài tập thể dục theo hướng dẫn</t>
  </si>
  <si>
    <t>Tập kết hợp 5 động tác cơ bản trong bài tập thể dục kết hợp với nhạc bài hát theo chủ đề "Trường mầm non"</t>
  </si>
  <si>
    <t>Tập kết hợp 5 động tác cơ bản trong bài tập thể dục kết hợp với nhạc bài háttheo chủ đề "Bản thân"</t>
  </si>
  <si>
    <t>Tập kết hợp 5 động tác cơ bản trong bài tập thể dục kết hợp với nhạc bài háttheo chủ đề "Gia đình"</t>
  </si>
  <si>
    <t>Tập kết hợp 5 động tác cơ bản trong bài tập thể dục kết hợp với nhạc bài háttheo chủ đề "Động vật"</t>
  </si>
  <si>
    <t>Tập kết hợp 5 động tác cơ bản trong bài tập thể dục kết hợp với nhạc bài háttheo chủ đề "Nghề nghiệp"</t>
  </si>
  <si>
    <t>Tập kết hợp 5 động tác cơ bản trong bài tập thể dục kết hợp với nhạc bài háttheo chủ đề "Thực vật"</t>
  </si>
  <si>
    <t>Tập kết hợp 5 động tác cơ bản trong bài tập thể dục kết hợp với nhạc bài háttheo chủ đề "Giao thông"</t>
  </si>
  <si>
    <t>Tập kết hợp 5 động tác cơ bản trong bài tập thể dục kết hợp với nhạc bài háttheo chủ đề "Hiện tượng tự nhiên"</t>
  </si>
  <si>
    <t>Tập kết hợp 5 động tác cơ bản trong bài tập thể dục kết hợp với nhạc bài háttheo chủ đề "Quê hương- Bác Hồ"</t>
  </si>
  <si>
    <t>Giữ được thăng bằng cơ thể khi thực hiện vận động đi kiễng gót liên tục 3m</t>
  </si>
  <si>
    <t>Đi kiễng gót liên tục 3m</t>
  </si>
  <si>
    <t>Kiểm soát được vận động đi thay đổi tốc độ theo đúng hiệu lệnh khoảng 3-4 lần</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</si>
  <si>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</si>
  <si>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</si>
  <si>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</si>
  <si>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</si>
  <si>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https://drive.google.com/file/d/1Jv3hdKAhfZEisEriPLFAmY4QBSlQK5Sb/view?usp=sharing</t>
  </si>
  <si>
    <t>Giữ được thăng bằng cơ thể khi thực hiện vận động đi trong đường hẹp 3m x 0,2m, đầu đội túi cát</t>
  </si>
  <si>
    <t>Đi trong đường hẹp 3m x 0,2m, đầu đội túi cát</t>
  </si>
  <si>
    <t>Giữ được thăng bằng cơ thể khi thực hiện vận động đi bước qua vật cản.</t>
  </si>
  <si>
    <t>Đi bước qua vật cản.</t>
  </si>
  <si>
    <t>Kiểm soát được vận động chạy thay đổi tốc độ theo đúng hiệu lệnh</t>
  </si>
  <si>
    <t>Chạy thay đổi tốc độ theo hiệu lệnh</t>
  </si>
  <si>
    <t xml:space="preserve">Kiểm soát được vận động chạy liên tục trong đường rộng 50cm, có 5-6 điểm zíc zắc không chệch ra ngoài </t>
  </si>
  <si>
    <t>Chạy thay đổi hướng theo 5-6 điểm zic zắc</t>
  </si>
  <si>
    <t>Chạy được 15m liên tục theo hướng thẳng</t>
  </si>
  <si>
    <t>Chạy 15m liên tục theo hướng thẳng</t>
  </si>
  <si>
    <t>Chạy được 18-20m liên tục theo hướng thẳng</t>
  </si>
  <si>
    <t>Chạy 18-20m liên tục theo hướng thẳng</t>
  </si>
  <si>
    <t>Chạy 15-18m liên tục theo hướng thẳng</t>
  </si>
  <si>
    <t xml:space="preserve">Đá được quả bóng vào đích ở khoảng cách xa 1,5 m </t>
  </si>
  <si>
    <t>Bò thẳng hướng thẳng hướng đích, liên tục 2m.</t>
  </si>
  <si>
    <t>Bò theo hướng thẳng.</t>
  </si>
  <si>
    <t>Lớp học + sân chơi</t>
  </si>
  <si>
    <t xml:space="preserve">Bò trong đường hẹp (3m x 0,4m) không chệch ra ngoài </t>
  </si>
  <si>
    <t>Trườn theo hướng thẳng.</t>
  </si>
  <si>
    <t>Bò theo đường zíc zắc (rộng 50cm, có 3-4 điểm zic zắc, mỗi điểm cách nhau 2,5m) không chệch ra ngoài</t>
  </si>
  <si>
    <t>Bò theo đường zíc zắc (rộng 50cm, có 3-4 điểm zic zắc, mỗi điểm cách nhau 2,5m)</t>
  </si>
  <si>
    <t>https://drive.google.com/file/d/1fivBKNY_0gwLIGXrMxJtQoBf5c0PbbOc/view?usp=sharing</t>
  </si>
  <si>
    <t>Bò theo đường zíc zắc (rộng 50cm, có 5-6 điểm zic zắc, mỗi điểm cách nhau 2,5m) không chệch ra ngoài</t>
  </si>
  <si>
    <t>Bò theo đường zíc zắc (rộng 50cm, có 5-6 điểm zic zắc, mỗi điểm cách nhau 2,5m)</t>
  </si>
  <si>
    <t>Bò chui qua cổng (cao 40cm, rộng 40cm) không chạm cổng</t>
  </si>
  <si>
    <t xml:space="preserve">Bò chui qua cổng/dây (cao 40cm, rộng 40cm) </t>
  </si>
  <si>
    <t>Giữ được thăng bằng khi bước lên, xuống bục cao 30cm</t>
  </si>
  <si>
    <t>Bước lên, xuống bục cao 30cm</t>
  </si>
  <si>
    <t>Lăn bóng với cô/bạn ở khoảng cách 1,5m, không để bóng lăn ra ngoài.</t>
  </si>
  <si>
    <t>Lăn bóng với cô</t>
  </si>
  <si>
    <t>Tung bóng lên cao bằng 2 tay.</t>
  </si>
  <si>
    <t>Tung bắt bóng với cô 3 lần liền không rơi bóng với khoảng cách 2.5m</t>
  </si>
  <si>
    <t>Tung bóng với cô ở khoảng cách xa 2m</t>
  </si>
  <si>
    <t>Tung bắt bóng với cô 3 lần liền không rơi bóng với khoảng cách 3 m</t>
  </si>
  <si>
    <t>Tung bóng với cô ở khoảng cách xa 3m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</si>
  <si>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</si>
  <si>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</si>
  <si>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</si>
  <si>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</si>
  <si>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được trúng đích ngang ở khoảng cách xa 2m bằng 1 tay</t>
  </si>
  <si>
    <t>Ném trúng đích thẳng đứng (khoảng cách 0.8-1m cao 0.6-0.7m)</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</si>
  <si>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</si>
  <si>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</si>
  <si>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</si>
  <si>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</si>
  <si>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</si>
  <si>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</si>
  <si>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</si>
  <si>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</si>
  <si>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Bật nhảy tại chỗ 3-5 lần liên tiếp đúng kỹ thuật</t>
  </si>
  <si>
    <t>Bật nhảy tại chỗ</t>
  </si>
  <si>
    <t>Giữ được thăng bằng cơ thể khi thực hiện vận động bật tiến về phía trước</t>
  </si>
  <si>
    <t>Bật tiến về phía trước</t>
  </si>
  <si>
    <t xml:space="preserve">Bật liên tục qua các ô, không dẫm vạch </t>
  </si>
  <si>
    <t>Bật liên tục qua các ô.</t>
  </si>
  <si>
    <t>Giữ được thăng bằng cơ thể khi thực hiện vận động bật xa 25cm</t>
  </si>
  <si>
    <t>Bật xa 20 cm</t>
  </si>
  <si>
    <t>Bật xa 20cm</t>
  </si>
  <si>
    <t>Giữ được thăng bằng cơ thể khi thực hiện vận động bật xa 30 cm</t>
  </si>
  <si>
    <t>Bật xa 30cm</t>
  </si>
  <si>
    <t>Bật xa 30 cm</t>
  </si>
  <si>
    <t>Thực hiện được vận động xoay tròn cổ tay</t>
  </si>
  <si>
    <t>Xoay tròn cổ tay</t>
  </si>
  <si>
    <t>Luyện tập cử động, bàn tay, ngón tay.</t>
  </si>
  <si>
    <t>Thực hiện được vận động gập, đan ngón tay vào nhau</t>
  </si>
  <si>
    <t>Co duỗi các ngón tay, đan các ngón tay vào nhau</t>
  </si>
  <si>
    <t>Thực hiện được một số vận động khéo léo của đôi bàn tay.</t>
  </si>
  <si>
    <t>Vẽ được hình tròn theo mẫu</t>
  </si>
  <si>
    <t>Vẽ hình tròn theo mẫu</t>
  </si>
  <si>
    <t>Tập phối hợp cử động các ngón tay, bàn tay.</t>
  </si>
  <si>
    <t>Bước đầu làm quen với việc sử dụng kéo cắt thẳng được một đoạn 10cm</t>
  </si>
  <si>
    <t>Tập phối hợp cử động các ngón tay, bàn tay, tập sử dụng kéo.</t>
  </si>
  <si>
    <t>HĐG,Cắt, xé đường thẳng dài hơn 10cm</t>
  </si>
  <si>
    <t>Xếp chồng được 8-10 khối không đổ</t>
  </si>
  <si>
    <t>Xếp chồng các hình khối khác nhau</t>
  </si>
  <si>
    <t>Thực hiện vận động khéo léo của bàn tay, ngón tay.</t>
  </si>
  <si>
    <t>Biết tự cài, cởi cúc to</t>
  </si>
  <si>
    <t>Cài - cởi cúc to.</t>
  </si>
  <si>
    <t>Tập vận động khéo léo của bàn tay, ngón tay.</t>
  </si>
  <si>
    <t>https://drive.google.com/file/d/1vXIPnGP1xay4jbzGsE0muG4gwar8LJZp/view?usp=sharing</t>
  </si>
  <si>
    <t>Bước đầu biết sử dụng bút tô vẽ nguệch ngoạc một số hình đơn giản hoặc theo ý thích</t>
  </si>
  <si>
    <t>Tập sử dụng bút tô vẽ nguệch ngoạc</t>
  </si>
  <si>
    <t>Tập phối hợp cử động các ngón tay, bàn tay, tập sử dụng bút.</t>
  </si>
  <si>
    <t>Xé - dán giấy dài khoảng 10cm</t>
  </si>
  <si>
    <t>Xé - dán giấy chủ đề "Động vật"</t>
  </si>
  <si>
    <t>Tập phối hợp cử động các ngón tay.</t>
  </si>
  <si>
    <t>Xé - dán giấy chủ đề "Nghề nghiệp"</t>
  </si>
  <si>
    <t>Sử dụng một số thiết bị văn phòng phẩm: : kéo, bút dạ/sáp màu, hồ dán vào chủ đề "Thực vật"</t>
  </si>
  <si>
    <t>Tập phối hợp cử động các ngón tay, bàn tay, tập sử dụng bút, kéo, hồ dan.</t>
  </si>
  <si>
    <t>Sử dụng một số thiết bị văn phòng phẩm: : kéo, bút dạ/sáp màu, hồ dán vào chủ đề "Giao thông"</t>
  </si>
  <si>
    <t>Nói đúng tên một số thực phẩm quen thuộc, sẵn có tại địa phương</t>
  </si>
  <si>
    <t>Nhận biết tên gọi một số thực phẩm quen thuộc.</t>
  </si>
  <si>
    <t>Làm quen với các món ăn trong trường mầm non và lợi ích của các món ăn đối với sức khỏe của bé.</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</si>
  <si>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</si>
  <si>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</si>
  <si>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Nhận biết các loại thực phẩm có lợi đối với sức khỏe của bé.</t>
  </si>
  <si>
    <t>Biết được tên một số món ăn quen thuộc hàng ngày, sẵn có tại địa phương</t>
  </si>
  <si>
    <t>Các món ăn quen thuộc của gia đình và tác dụng của việc ăn uống đối với cơ thể.</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</si>
  <si>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</si>
  <si>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</si>
  <si>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Tác dụng của việc ăn uống đủ chất hợp vệ sinh.</t>
  </si>
  <si>
    <t xml:space="preserve">- Hướng dẫn cách chế biến một số món ăn dành cho trẻ
</t>
  </si>
  <si>
    <t>Các món ăn cần thiết cho sức khỏe.</t>
  </si>
  <si>
    <t xml:space="preserve">
- Một số chế độ ăn khi trẻ bị bệnh (táo bón, tiêu chảy, sốt, suy dinh dưỡng, thừa cân béo phì,…)
</t>
  </si>
  <si>
    <t xml:space="preserve">
- Hướng dẫn kỹ thuật sơ cứu thông thường</t>
  </si>
  <si>
    <t>Bước đầu làm quen với các thao tác rửa tay bằng xà phòng. Biết rửa tay với sự giúp đỡ của người lớn</t>
  </si>
  <si>
    <t>Tập rửa tay bằng xà phòng</t>
  </si>
  <si>
    <t>Tập một số thao tác vệ sinh sá nhân: rửa tay bằng xà phòng.</t>
  </si>
  <si>
    <t>https://drive.google.com/file/d/1yfOSh3_4G7Rz6NxrjdUti-locleAkSWQ/view?usp=sharing</t>
  </si>
  <si>
    <t>Bước đầu làm quen với các thao tác lau mặt. Biết lau mặt với sự giúp đỡ của người lớn</t>
  </si>
  <si>
    <t>Làm quen thao tác lau mặt</t>
  </si>
  <si>
    <t>Tập một số thao tác vệ sinh sá nhân: lau mặt.</t>
  </si>
  <si>
    <t>Tập luyện một số thao tác vệ sinh cá nhân: súc miệng bằng nước muối.</t>
  </si>
  <si>
    <t>3+4T</t>
  </si>
  <si>
    <t>Biết tháo tất, cởi quần áo với sự giúp đỡ của người lớn</t>
  </si>
  <si>
    <t>Cởi mặc quần áo đơn giản</t>
  </si>
  <si>
    <t>Tập vận động khéo léo của bàn tay, ngón tay: tháo tất, cới mặc quần áo.</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</si>
  <si>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</si>
  <si>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</si>
  <si>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</si>
  <si>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</si>
  <si>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</si>
  <si>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</si>
  <si>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Sủ dụng bát, thìa, cốc đúng cách.</t>
  </si>
  <si>
    <t>Có một số hành vi tốt trong ăn uống khi được nhắc nhở</t>
  </si>
  <si>
    <t>Luyện tập các thói quen trong ăn uống: chào mời khi ăn.</t>
  </si>
  <si>
    <t>Không đùa nghịch làm đổ vãi thức ăn</t>
  </si>
  <si>
    <t>Luyện tập các thói quen trong ăn uống: không đùa nghịch làm đổ vãi thức ăn.</t>
  </si>
  <si>
    <t>Cách sử dụng, bảo quản thực phẩm, thức ăn đơn giản.</t>
  </si>
  <si>
    <t>Cách phòng ngựa bệnh khi thời tiết thay đổi.</t>
  </si>
  <si>
    <t>Giữ gìn vệ sinh cá nhân.</t>
  </si>
  <si>
    <t>Giữ gìn vệ sinh môi trường.</t>
  </si>
  <si>
    <t>Luyện tập kĩ năng tự phục vụ: tửa tay, lau mặt, xúc miệng, tháo tất, cới quân áo.</t>
  </si>
  <si>
    <t>Có khả năng nhận biết trang phục theo thời tiết. Bước đầu tập mặc quần áo</t>
  </si>
  <si>
    <t>Nhận biết trang phục theo thời tiết. Bước đầu tập mặc quần áo</t>
  </si>
  <si>
    <t>Sự thay đổi của thời tiết, nhận biết trang phục phù hợp.</t>
  </si>
  <si>
    <t>Có khả năng nhận biết một số biểu hiện  khi ốm. Biết nói với người lớn khi bị đau, chảy máu</t>
  </si>
  <si>
    <t>Nhận biết một số biểu hiện khi ốm</t>
  </si>
  <si>
    <t>Nhận ra và biết tránh một số vật dụng nguy hiểm khi được nhắc nhở</t>
  </si>
  <si>
    <t>Một số đồ dùng, dụng cụ dễ gây nguy hiểm.</t>
  </si>
  <si>
    <t>https://drive.google.com/file/d/13weXfgFXvVRjaGY75P7Wda-EJYW0sDho/view?usp=sharing</t>
  </si>
  <si>
    <t>Nhận ra và biết tránh nơi nguy hiểm khi được nhắc nhở</t>
  </si>
  <si>
    <t>Biết và thực hiện được một số quy tắc an toàn đơn giản</t>
  </si>
  <si>
    <t>Một số quy tắc an toàn đơn giản (quy tắc đi lên xuống cầu thang, chờ người lớn đưa sang đường,…)</t>
  </si>
  <si>
    <t>Biết một số bộ phận của cơ thể và chức năng của chúng</t>
  </si>
  <si>
    <t>Một số bộ phận cơ thể và chức năng của chúng (khám phá đôi  bàn tay, đôi bàn chân)</t>
  </si>
  <si>
    <t>Chấp hành một số luật lệ giao thông đường bộ, không chơi đùa trên đường.</t>
  </si>
  <si>
    <t>Các tình huống nguy hiểm và cách phòng tránh (xe đang chuyển hướng, chướng ngại vật trên đường, tầm nhìn bị che khuất, vội vàng đi lên xuống xe, xe ô tô đột ngột mở cửa…)</t>
  </si>
  <si>
    <t>Những tình huống nguy hiểm (xe đang chuyển hướng, chướng ngại vật trên đường, tầm nhìn bị che khuất, vội vàng đi lên xuống xe, xe ô tô đột ngột mở cửa…) và phòng tránh.</t>
  </si>
  <si>
    <t>Biết đặc điểm nổi bật và ích lợi của con vật, quen thuộc</t>
  </si>
  <si>
    <t>Đặc điểm nổi bật và ích lợi của con vật, quen thuộc</t>
  </si>
  <si>
    <t>Những bộ phận chính, đặc điểm nổi bật của các con vật quen thuộc.</t>
  </si>
  <si>
    <t>Biết được mối liên hệ đơn giản giữa con vật quen thuộc với môi trường sống. Cách chăm sóc bảo vệ chúng</t>
  </si>
  <si>
    <t>Mối liên hệ đơn giản giữa con vật với môi trường sống và cách chăm sóc bảo vệ</t>
  </si>
  <si>
    <t>Môi trường sống, cách chăm sóc và bảo vệ con vật.</t>
  </si>
  <si>
    <t>Biết đặc điểm nổi bật và ích lợi của cây, hoa, quả quen thuộc</t>
  </si>
  <si>
    <t>Đặc điểm nổi bật và ích lợi của cây, hoa, quả quen thuộc</t>
  </si>
  <si>
    <t>Biết được mối liên hệ đơn giản giữa cây quen thuộc với môi trường sống. Cách chăm sóc bảo vệ chúng</t>
  </si>
  <si>
    <t>Mối liên hệ đơn giản giữa cây với môi trường sống và cách chăm sóc bảo vệ</t>
  </si>
  <si>
    <t>Điều kiện sống của cây, hoa, rau, quả quen thuộc.</t>
  </si>
  <si>
    <t>Môi trường sống, cách kiếm mồi, thức ăn, tập tính, thói quen của con vật.</t>
  </si>
  <si>
    <t>4. Một số hiện tượng tự nhiên
*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</si>
  <si>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</si>
  <si>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</si>
  <si>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Biết một số dấu hiệu nổi bật của ngày và đêm</t>
  </si>
  <si>
    <t>Một số dấu hiệu nổi bật của ngày và đêm</t>
  </si>
  <si>
    <t>Biết một số nguồn nước trong sinh hoạt hàng ngày. Ích lợi của nước với đời sống con người, con vật, cây</t>
  </si>
  <si>
    <t>Một số nguồn nước trong sinh hoạt hàng ngày.</t>
  </si>
  <si>
    <t>Các nguồn nước trong sinh hoạt hàng ngày.</t>
  </si>
  <si>
    <t>Ích lợi của nước với đời sống con người, con vật, cây</t>
  </si>
  <si>
    <t>Đặc điểm của nước và ích lợi của nước đối với đời sống con người, con vật, cây.</t>
  </si>
  <si>
    <t>Có một số hiểu biết về nguồn ánh sáng trong sinh hoạt hàng ngày</t>
  </si>
  <si>
    <t>Một số nguồn ánh sáng trong sinh hoạt hàng ngày</t>
  </si>
  <si>
    <t>Đặc điểm chung, tính chất nổi bật của đất</t>
  </si>
  <si>
    <t>Quan tâm đến số lượng và biết đếm trên các đối tượng giống nhau, đếm đến 2 và đếm theo khả năng</t>
  </si>
  <si>
    <t>Đếm trên đối tượng trong phạm vi 2 và đếm theo khả năng</t>
  </si>
  <si>
    <t>Quan tâm đến số lượng và biết đếm trên các đối tượng giống nhau, đếm đến 3 và đếm theo khả năng</t>
  </si>
  <si>
    <t>Đếm trên đối tượng trong phạm vi 3 và đếm theo khả năng</t>
  </si>
  <si>
    <t>Quan tâm đến số lượng và biết đếm trên các đối tượng giống nhau, đếm đến 4 và đếm theo khả năng</t>
  </si>
  <si>
    <t>Đếm trên đối tượng trong phạm vi 4 và đếm theo khả năng</t>
  </si>
  <si>
    <t>https://drive.google.com/file/d/10qN4sZpXjxDf_CWKLCl6nol2QblBxdpA/view?usp=sharing</t>
  </si>
  <si>
    <t>Quan tâm đến số lượng và biết đếm trên các đối tượng giống nhau, đếm đến 5 và đếm theo khả năng</t>
  </si>
  <si>
    <t>Đếm trên đối tượng trong phạm vi 5 và đếm theo khả năng</t>
  </si>
  <si>
    <t>Nhận biết, phân biệt được 1 và nhiều</t>
  </si>
  <si>
    <t>https://drive.google.com/file/d/1NFvR9icj0UFJeI-A4UtdJpAEXryhdGEB/view?usp=sharing</t>
  </si>
  <si>
    <t>Có khả năng so sánh số lượng hai nhóm đối tượng trong phạm vi 3 bằng các cách khác nhau và nói được các từ: bằng nhau, nhiều hơn, ít hơn</t>
  </si>
  <si>
    <t>So sánh số lượng hai nhóm đối tượng trong phạm vi 3 bằng các cách khác nhau và nói được các từ: bằng nhau, nhiều hơn, ít hơn</t>
  </si>
  <si>
    <t xml:space="preserve">Biết gộp, tách và đếm hai nhóm đối tượng cùng loại có tổng trong phạm vi 3. </t>
  </si>
  <si>
    <t xml:space="preserve">Gộp, tách và đếm hai nhóm đối tượng cùng loại có tổng trong phạm vi 3. </t>
  </si>
  <si>
    <t xml:space="preserve">Biết gộp, tách và đếm hai nhóm đối tượng cùng loại có tổng trong phạm vi 4. </t>
  </si>
  <si>
    <t xml:space="preserve">Gộp, tách và đếm hai nhóm đối tượng cùng loại có tổng trong phạm vi 4. </t>
  </si>
  <si>
    <t xml:space="preserve">Biết gộp, tách và đếm hai nhóm đối tượng cùng loại có tổng trong phạm vi 5. </t>
  </si>
  <si>
    <t xml:space="preserve">Gộp, tách và đếm hai nhóm đối tượng cùng loại có tổng trong phạm vi 5. </t>
  </si>
  <si>
    <t>https://drive.google.com/file/d/1eqjuZBiRpmzf8OucbhtZ983TKE6OSu8V/view?usp=sharing</t>
  </si>
  <si>
    <t>Có khả năng xếp tương ứng 1 - 1, ghép đôi</t>
  </si>
  <si>
    <t xml:space="preserve">Nhận ra được quy tắc sắp xếp của 2 đối tượng (AB) và tiếp tục thực hiện sao chép lại </t>
  </si>
  <si>
    <t>Xếp xen kẽ (AB)</t>
  </si>
  <si>
    <t>Biết so sánh 2 đối tượng về kích thước và nói được các từ: dài hơn / ngắn hơn</t>
  </si>
  <si>
    <t>So sánh dài - ngắn của 2 đối tượng</t>
  </si>
  <si>
    <t>Biết so sánh 2 đối tượng về kích thước và nói được các từ: cao hơn / thấp hơn</t>
  </si>
  <si>
    <t>So sánh cao - thấp của 2 đối tượng</t>
  </si>
  <si>
    <t>Nhận biết và gọi tên được các hình: hình vuông, hình tròn và nhận dạng các hình đó trong thực tế</t>
  </si>
  <si>
    <t>Nhận biết và gọi tên được các hình: hình tam giác, hình chữ nhậtvà nhận dạng các hình đó trong thực tế</t>
  </si>
  <si>
    <t>Có khả năng sử dụng các hình hình học để chắp ghép</t>
  </si>
  <si>
    <t>Sử dụng các hình hình học để chắp ghép</t>
  </si>
  <si>
    <t>Nhận biết được phía trên - phía dưới - phía trước - phái sau, tay phải - tay trái của bản thân</t>
  </si>
  <si>
    <t>Nhận biết  phía trên - phía dưới, phía trước - phía sau, tay phải- tay trái của bản thân chủ đề "Bản thân"</t>
  </si>
  <si>
    <t>Nhận biết được phía trên - phía dưới - phía trước - phái sau của dồ vật so với bản thân trẻ.</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</si>
  <si>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</si>
  <si>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</si>
  <si>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</si>
  <si>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</si>
  <si>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</si>
  <si>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</si>
  <si>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</si>
  <si>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Tên gọi, sản phẩm, ích lợi của nghề nông, nghề xây dựng,..</t>
  </si>
  <si>
    <t>Kể được tên một số lễ hội: Ngày khai giảng, tết trung thu….qua trò chuyện, tranh ảnh</t>
  </si>
  <si>
    <t>Tên một số lễ hội: Trung thu</t>
  </si>
  <si>
    <t>Lễ hội: Trung thu</t>
  </si>
  <si>
    <t>Tên một số lễ hội: Ngày 22/12</t>
  </si>
  <si>
    <t>Tên một số lễ hội: Tết Nguyên Đán</t>
  </si>
  <si>
    <t>Kể được tên một vài danh lam, thắng cảnh ở địa phương</t>
  </si>
  <si>
    <t>Danh lam, thắng cảnh ở địa phương</t>
  </si>
  <si>
    <t>Trẻ biết tên, cách chơi một số trò chơi dân gian ở địa phương.</t>
  </si>
  <si>
    <t>Nhận biết cờ Tổ quốc</t>
  </si>
  <si>
    <t>Cờ Tổ quốc</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</si>
  <si>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</si>
  <si>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</si>
  <si>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</si>
  <si>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</si>
  <si>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</si>
  <si>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</si>
  <si>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Nghe hiểu nội dung truyện kể, truyện đọc phù hợp với độ tuổi và chủ đề trường mầm non</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</si>
  <si>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</si>
  <si>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</si>
  <si>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động vật</t>
  </si>
  <si>
    <t>Nghe hiểu nội dung truyện kể, truyện đọc phù hợp với độ tuổi và chủ đề nghề nghiệp</t>
  </si>
  <si>
    <t>Nghe hiểu nội dung truyện kể, truyện đọc phù hợp với độ tuổi và chủ đề thực vật</t>
  </si>
  <si>
    <t>Nghe hiểu nội dung truyện kể, truyện đọc phù hợp với độ tuổi và chủ đề giao thông</t>
  </si>
  <si>
    <t>Nghe hiểu nội dung truyện kể, truyện đọc phù hợp với độ tuổi và chủ đề hiện tượng tự nhiên.</t>
  </si>
  <si>
    <t>Nghe hiểu nội dung truyện kể, truyện đọc phù hợp với độ tuổi và chủ đề quê hương - Bác Hồ</t>
  </si>
  <si>
    <t>Nghe các bài hát, bài thơ, ca dao, đồng dao, tục ngữ, câu đố, hò, vè về chủ đề gia đình</t>
  </si>
  <si>
    <t>Nghe các bài hát, bài thơ, ca dao, đồng dao, tục ngữ, câu đố, hò, vè về chủ đề động vật</t>
  </si>
  <si>
    <t>Nghe các bài hát, bài thơ, ca dao, đồng dao, tục ngữ, câu đố, hò, vè về chủ đề thực vật</t>
  </si>
  <si>
    <t>Nghe các bài hát, bài thơ, ca dao, đồng dao, tục ngữ, câu đố, hò, vè về chủ đề giao thông</t>
  </si>
  <si>
    <t>Nghe các bài hát, bài thơ, ca dao, đồng dao, tục ngữ, câu đố, hò, vè về chủ đề hiện tượng tự nhiên</t>
  </si>
  <si>
    <t>Những trạng thái cảm xúc vui buồn, sợ hãi.</t>
  </si>
  <si>
    <t>Biết lắng nghe và trả lời được câu hỏi của người đối thoại</t>
  </si>
  <si>
    <t>Lắng nghe và trả lời câu hỏi của người đối thoại</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</si>
  <si>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</si>
  <si>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</si>
  <si>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</si>
  <si>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</si>
  <si>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</si>
  <si>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 của bản thân.</t>
  </si>
  <si>
    <t>Kể lại được những sự việc đơn giản đã diễn ra của bản thân như: thăm ông bà, đi chơi, xem phim</t>
  </si>
  <si>
    <t>Kể lại sự việc đơn giản 1-2 tình tiết.</t>
  </si>
  <si>
    <t>Đọc bài thơ, ca dao, đồng dao phù hợp độ tuổi và chủ đề "Hiện tượng tự nhiên"</t>
  </si>
  <si>
    <t>Đọc bài thơ, ca dao, đồng dao phù hợp độ tuổi và chủ đề "Quê hương - Bác Hồ"</t>
  </si>
  <si>
    <t>Kể lại được chuyện đơn giản đã được nghe với sự giúp đỡ của người lớn</t>
  </si>
  <si>
    <t>Kể lại một vài tình tiết của chuyện đã được nghe chủ đề "Gia đình"</t>
  </si>
  <si>
    <t>Kể lại một vài tình tiết của chuyện đã được nghe chủ đề "Bản thân"</t>
  </si>
  <si>
    <t>Kể lại một vài tình tiết của chuyện đã được nghe chủ đề "Động vật"</t>
  </si>
  <si>
    <t>Kể lại một vài tình tiết của chuyện đã được nghe chủ đề "Nghề nghiệp"</t>
  </si>
  <si>
    <t>Kể lại một vài tình tiết của chuyện đã được nghe chủ đề "Thực vật"</t>
  </si>
  <si>
    <t>Kể lại một vài tình tiết của chuyện đã được nghe chủ đề "Giao thông"</t>
  </si>
  <si>
    <t>Kể lại một vài tình tiết của chuyện đã được nghe chủ đề "Hiện tượng tự nhiên"</t>
  </si>
  <si>
    <t>Có khả năng bắt chước giọng nói của nhân vật trong truyện</t>
  </si>
  <si>
    <t>Tập đóng vai theo lời dẫn chuyện của giáo viên chủ đề "Động vật"</t>
  </si>
  <si>
    <t>Tập đóng vai theo lời dẫn chuyện của giáo viên chủ đề "Thực vật"</t>
  </si>
  <si>
    <t>Tập đóng vai theo lời dẫn chuyện của giáo viên chủ đề "Giao thông"</t>
  </si>
  <si>
    <t>Tập đóng vai theo lời dẫn chuyện của giáo viên chủ đề "Hiện tượng tự nhiên"</t>
  </si>
  <si>
    <t>Biết nói đủ nghe, không nói lí nhí</t>
  </si>
  <si>
    <t>Nói đủ nghe, không nói lí nhí</t>
  </si>
  <si>
    <t>Trả lời và đặt các câu hỏi: "Ai?"; "Cái gì?"; "Ở đâu?"; "Khi nào?"</t>
  </si>
  <si>
    <t xml:space="preserve">Biết đề nghị người khác đọc sách cho nghe, tự giở sách xem tranh. </t>
  </si>
  <si>
    <t>Tiếp xúc với chữ, sách, truyện</t>
  </si>
  <si>
    <t xml:space="preserve">Biết nhìn vào tranh minh họa và gọi tên nhân vật trong tranh. Biết cầm sách đúng chiều và mở sách, xem tranh và "đọc" truyện. </t>
  </si>
  <si>
    <t xml:space="preserve">Xem và nghe đọc các loại sách khác nhau. Cầm sách đúng chiều và mở sách, xem tranh và "đọc" truyện. </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</si>
  <si>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</si>
  <si>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</si>
  <si>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</si>
  <si>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</si>
  <si>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</si>
  <si>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</si>
  <si>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Một số kí hiệu thông thường ở gia đình, trường lớp</t>
  </si>
  <si>
    <t>Thích tiếp xúc với chữ, sách truyện. Thích vẽ nguệch ngoạc.</t>
  </si>
  <si>
    <t>Tiếp xúc với chữ, sách truyện. Vẽ, tô màu.</t>
  </si>
  <si>
    <t>Tiếp xúc với chữ, sách truyện</t>
  </si>
  <si>
    <t>Thích vẽ, "viết" nguệch ngoạc</t>
  </si>
  <si>
    <t xml:space="preserve">Vẽ, tô màu </t>
  </si>
  <si>
    <t>Vẽ, tô màu chủ đề.</t>
  </si>
  <si>
    <t xml:space="preserve">Nói được tên, tuổi, giới tính của bản thân </t>
  </si>
  <si>
    <t>Nói được điều bé thích, không thích</t>
  </si>
  <si>
    <t>Những điều bé thích, không thích</t>
  </si>
  <si>
    <t>Mạnh dạn tham gia vào các hoạt động, mạnh dạn khi trả lời câu hỏi</t>
  </si>
  <si>
    <t>Kể về bản thân thông qua những câu hỏi gợi mở của cô</t>
  </si>
  <si>
    <t>Xếp dọn đồ dùng đồ chơi</t>
  </si>
  <si>
    <t>Sắp xếp đồ dùng, đồ chơi gọn gàng, ngăn nắp.</t>
  </si>
  <si>
    <t>Bóc trứng chim cút</t>
  </si>
  <si>
    <t>Đi tất/ găng tay</t>
  </si>
  <si>
    <t>Lau bàn ghế</t>
  </si>
  <si>
    <t>Những trạng thái cảm xúc: vui, buồn, sợ hãi, tức giận, ngạc nhiên.</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</si>
  <si>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</si>
  <si>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</si>
  <si>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</si>
  <si>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</si>
  <si>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</si>
  <si>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</si>
  <si>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Lớp-khối</t>
  </si>
  <si>
    <t>Hào hứng tham gia vào các hoạt động trong ngày lễ tết Trung thu</t>
  </si>
  <si>
    <t>Hào hứng tham gia vào các hoạt động trong ngày lễ hội 22/12</t>
  </si>
  <si>
    <t>Hào hứng tham gia vào các hoạt động trong ngày lễ tết nguyên đán.</t>
  </si>
  <si>
    <t>Hào hứng tham gia vào các hoạt động trong ngày sinh nhật Bác.</t>
  </si>
  <si>
    <t>Một số quy định ở lớp và gia đình</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</si>
  <si>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</si>
  <si>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</si>
  <si>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</si>
  <si>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</si>
  <si>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 giúp đỡ bạn khi cần thiết.</t>
  </si>
  <si>
    <t>Chơi cùng bạn theo nhóm nhỏ, giúp đỡ bạn khi cần thiết.</t>
  </si>
  <si>
    <t>Biết bỏ rác đúng nơi quy định khi được nhắc nhở</t>
  </si>
  <si>
    <t>Giữ gìn vệ sinh môi trường</t>
  </si>
  <si>
    <t>Nghe âm thanh, các bài hát, bản nhạc gần gũi về chủ đề "Trường mầm non"</t>
  </si>
  <si>
    <t>Nghe âm thanh, các bài hát, bản nhạc gần gũi về chủ đề "Gia đình"</t>
  </si>
  <si>
    <t>Nghe âm thanh, các bài hát, bản nhạc gần gũi và ngắm nhìn về chủ đề "Nghề nghiệp"</t>
  </si>
  <si>
    <t>Nghe bài hát, bản nhạc; thơ, đồng dao, ca dao, tục ngữ; kể chuyện phù hợp với độ tuổi và chủ đề thực hiện</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</si>
  <si>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</si>
  <si>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</si>
  <si>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</si>
  <si>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Hát đúng giai điệu, lời ca bài hát chủ đề trường mầm non</t>
  </si>
  <si>
    <t>Hát đúng giai điệu, lời ca bài hát chủ đề bản thân</t>
  </si>
  <si>
    <t>Hát đúng giai điệu, lời ca bài hát chủ đề gia đình</t>
  </si>
  <si>
    <t>Hát đúng giai điệu, lời ca bài hát chủ đề động vật</t>
  </si>
  <si>
    <t>Hát đúng giai điệu, lời ca bài hát chủ đề nghề nghiệp</t>
  </si>
  <si>
    <t>Hát đúng giai điệu, lời ca bài hát chủ đề thực vật</t>
  </si>
  <si>
    <t>Hát đúng giai điệu, lời ca bài hát chủ đề giao thông</t>
  </si>
  <si>
    <t>Hát đúng giai điệu, lời ca bài hát chủ đề hiện tượng tự nhiên</t>
  </si>
  <si>
    <t>Có khả năng vận động theo nhịp điệu bài hát, bản nhạc (vỗ tay theo phách, nhịp, vận động minh họa)</t>
  </si>
  <si>
    <t>Vận động đơn giản theo nhịp điệu của các bài hát, bản nhạc / Sử dụng các dụng cụ gõ đệm theo phách chủ để bản thân</t>
  </si>
  <si>
    <t>Vận động theo ý thích khi hát / nghe các bài hát, bản nhạc quen thuộc chủ đề Bản thân</t>
  </si>
  <si>
    <t>Vận động đơn giản theo nhịp điệu của các bài hát, bản nhạc / Sử dụng các dụng cụ gõ đệm theo phách chủ để động vật</t>
  </si>
  <si>
    <t>Vận động theo ý thích khi hát / nghe các bài hát, bản nhạc quen thuộc chủ đề động vật.</t>
  </si>
  <si>
    <t>Vận động đơn giản theo nhịp điệu của các bài hát, bản nhạc / Sử dụng các dụng cụ gõ đệm theo phách chủ đề giao thông</t>
  </si>
  <si>
    <t>Vận động đơn giản theo nhịp điệu của các bài hát, bản nhạc / Sử dụng các dụng cụ gõ đệm theo phách chủ đề hiện tượng tự nhiên</t>
  </si>
  <si>
    <t>Biết sử dụng các nguyên vật liệu tạo hình để tạo ra sản phẩm theo sự gợi ý</t>
  </si>
  <si>
    <t>Sử dụng các nguyên vật liệu tạo hình để tạo ra các sản phẩm chủ đề bản thân</t>
  </si>
  <si>
    <t>Sử dụng các nguyên vật liệu tạo hình để tạo ra các sản phẩm chủ đề động vật</t>
  </si>
  <si>
    <t>Sử dụng các nguyên vật liệu tạo hình để tạo ra các sản phẩm chủ đề gia đình</t>
  </si>
  <si>
    <t xml:space="preserve">Sử dụng các nguyên vật liệu tạo hình để tạo ra các sản phẩm đồ dùng  gia đình: </t>
  </si>
  <si>
    <t>Sử dụng các nguyên vật liệu tạo hình để tạo ra các sản phẩm chủ đề nghề nghiệp</t>
  </si>
  <si>
    <t>Sử dụng các nguyên vật liệu tạo hình để tạo ra các sản phẩm chủ đề thực vật</t>
  </si>
  <si>
    <t>Sử dụng các nguyên vật liệu tạo hình để tạo ra các sản phẩm chủ đề giao thông</t>
  </si>
  <si>
    <t>Sử dụng các nguyên vật liệu tạo hình để tạo ra các sản phẩm chủ đề quê hương - đất nước</t>
  </si>
  <si>
    <t>Biết tô màu trong hình rỗng không chờm ra ngoài</t>
  </si>
  <si>
    <t>Tô màu hình vẽ chủ đề trường mầm non</t>
  </si>
  <si>
    <t>Tô màu hình vẽ chủ đề bản thân</t>
  </si>
  <si>
    <t>Tô màu hình vẽ chủ đề gia đình</t>
  </si>
  <si>
    <t>Tô màu hình vẽ chủ đề động vật</t>
  </si>
  <si>
    <t>Tô màu hình vẽ chủ đề nghề nghiệp</t>
  </si>
  <si>
    <t>Tô màu hình vẽ chủ đề thực vật</t>
  </si>
  <si>
    <t>Tô màu hình vẽ chủ đề giao thông</t>
  </si>
  <si>
    <t>Tô màu hình vẽ chủ đề hiện tượng tự nhiên</t>
  </si>
  <si>
    <t>Biết vẽ các nét thẳng, xiên, ngang để tạo thành bức tranh đơn giản</t>
  </si>
  <si>
    <t>Sử dụng một số kỹ năng vẽ nét thẳng, xiên, ngang để tạo thành bức tranh đơn giản chủ đề bản thân.</t>
  </si>
  <si>
    <t xml:space="preserve">Sử dụng một số kỹ năng vẽ nét thẳng, xiên, ngang để tạo thành bức tranh đơn giản về chủ đề </t>
  </si>
  <si>
    <t>Sử dụng một số kỹ năng vẽ nét thẳng, xiên, ngang để tạo thành bức tranh đơn giản chủ đề nghề nghiệp</t>
  </si>
  <si>
    <t>Sử dụng một số kỹ năng vẽ nét thẳng, xiên, ngang để tạo thành bức tranh đơn giản chủ đề gia đình</t>
  </si>
  <si>
    <t>Sử dụng một số kỹ năng vẽ nét thẳng, xiên, ngang để tạo thành bức tranh đơn giản chủ đề gia đình: vẽ tóc cho mẹ, cho bà…</t>
  </si>
  <si>
    <t>Sử dụng một số kỹ năng vẽ nét thẳng, xiên, ngang để tạo thành bức tranh đơn giản chủ đề thực vật</t>
  </si>
  <si>
    <t>Sử dụng một số kỹ năng vẽ nét thẳng, xiên, ngang để tạo thành bức tranh đơn giản chủ đề thực vật: vẽ cây, hoa…</t>
  </si>
  <si>
    <t>Sử dụng một số kỹ năng vẽ nét thẳng, xiên, ngang để tạo thành bức tranh đơn giản chủ đề hiện tượng tự nhiên</t>
  </si>
  <si>
    <t>Sử dụng một số kỹ năng vẽ nét thẳng, xiên, ngang để tạo thành bức tranh đơn giản chủ đề hiện tượng tự nhiên: vẽ mưa…</t>
  </si>
  <si>
    <t>Biết xé theo dải, xé vụn và dán thành sản phẩm đơn giản</t>
  </si>
  <si>
    <t>Xé theo dải, xé vụn và dán thành sản phẩm đơn giản chủ đề trường mầm non</t>
  </si>
  <si>
    <t>Xé theo dải, xé vụn và dán thành sản phẩm đơn giản chủ đề nghề nghiệp</t>
  </si>
  <si>
    <t>Xé theo dải, xé vụn và dán thành sản phẩm đơn giản chủ đề thực vật</t>
  </si>
  <si>
    <t>Xé theo dải, xé vụn và dán thành sản phẩm đơn giản chủ đề giao thông</t>
  </si>
  <si>
    <t>Biết lăn dọc, xoay tròn, ấn dẹt đất nặn để tạo thành các sản phẩm có 1 khối hoặc 2 khối</t>
  </si>
  <si>
    <t xml:space="preserve"> Lăn dọc, xoay tròn, ấn dẹt đất nặn để tạo thành các sản phẩm có 1 khối hoặc 2 khối chủ đề trường mầm non.</t>
  </si>
  <si>
    <t xml:space="preserve"> Lăn dọc, xoay tròn, ấn dẹt đất nặn để tạo thành các sản phẩm có 1 khối hoặc 2 khối chủ đề bản thân</t>
  </si>
  <si>
    <t xml:space="preserve"> Lăn dọc, xoay tròn, ấn dẹt đất nặn để tạo thành các sản phẩm có 1 khối hoặc 2 khối chủ đề gia đình</t>
  </si>
  <si>
    <t xml:space="preserve"> Lăn dọc, xoay tròn, ấn dẹt đất nặn để tạo thành các sản phẩm có 1 khối hoặc 2 khối chủ đề nghề nghiệp</t>
  </si>
  <si>
    <t xml:space="preserve"> Lăn dọc, xoay tròn, ấn dẹt đất nặn để tạo thành các sản phẩm có 1 khối hoặc 2 khối chủ đề thực vật</t>
  </si>
  <si>
    <t xml:space="preserve"> Lăn dọc, xoay tròn, ấn dẹt đất nặn để tạo thành các sản phẩm có 1 khối hoặc 2 khối chủ đề giao thông</t>
  </si>
  <si>
    <t xml:space="preserve"> Lăn dọc, xoay tròn, ấn dẹt đất nặn để tạo thành các sản phẩm </t>
  </si>
  <si>
    <t>Biết xếp chồng, xếp cạnh, xếp cách tạo thành các sản phẩm có cấu trúc đơn giản</t>
  </si>
  <si>
    <t>Xếp những sản phẩm có cấu trúc đơn giản chủ đề bản thân</t>
  </si>
  <si>
    <t>Xếp những sản phẩm có cấu trúc đơn giản chủ đề giao thông</t>
  </si>
  <si>
    <t>Xếp những sản phẩm có cấu trúc đơn giản chủ đề quê hương Bác Hồ.</t>
  </si>
  <si>
    <t>Biết và gọi tên màu sắc cơ bản (màu nước)</t>
  </si>
  <si>
    <t>Màu sắc cơ bản của màu nước chủ đề bản thân</t>
  </si>
  <si>
    <t>Biết nhận xét các sản phẩm tạo hình</t>
  </si>
  <si>
    <t>Nhận xét sản phẩm tạo hình</t>
  </si>
  <si>
    <t>Có khả năng vận động theo ý thích các bài hát, bản nhạc quen thuộc</t>
  </si>
  <si>
    <t>Vận động theo ý thích khi hát / nghe các bài hát, bản nhạc quen thuộc chủ đề gia đình</t>
  </si>
  <si>
    <t>Vận động theo ý thích khi hát / nghe các bài hát, bản nhạc quen thuộc chủ đề nghề nghiệp</t>
  </si>
  <si>
    <t>Vận động theo ý thích khi hát / nghe các bài hát, bản nhạc quen thuộc chủ đề thực vật</t>
  </si>
  <si>
    <t>Vận động theo ý thích khi hát / nghe các bài hát, bản nhạc quen thuộc chủ đề giao thông</t>
  </si>
  <si>
    <t>Vận động theo ý thích khi hát / nghe các bài hát, bản nhạc quen thuộc chủ đề bản thân</t>
  </si>
  <si>
    <t>Có khả năng tạo ra các sản phẩm tạo hình theo ý thích</t>
  </si>
  <si>
    <t>Làm đồ chơi chủ đề gia đình</t>
  </si>
  <si>
    <t>Làm đồ chơi chủ đề trường mầm non</t>
  </si>
  <si>
    <t>Làm đồ chơi chủ đề bản thân</t>
  </si>
  <si>
    <t>Làm đồ chơi chủ đề nghề nghiệp</t>
  </si>
  <si>
    <t>Có khả năng đặt tên cho sản phẩm tạo hình</t>
  </si>
  <si>
    <t>Đặt tên cho sản phẩm của mình ở chủ đề nghề nghiệp</t>
  </si>
  <si>
    <t>Đặt tên sản phẩm chủ đề nghề nghiệp theo ý thích</t>
  </si>
  <si>
    <t>2. Thể hiện kỹ năng vận động cơ bản và các tố chất trong VĐ</t>
  </si>
  <si>
    <t>1. Nhận biết bản thân, gđ, trường lớp mầm non và cộng đồng</t>
  </si>
  <si>
    <t>2. Nhận biết một số nghề phổ biến và nghề truyền thống ở đp</t>
  </si>
  <si>
    <t>Biết bộc lộ cảm xúc (vui sướng, vỗ tay) và nói lên cảm nhận của mình khi nghe âm thanh gợi cảm, các bài hát, bản nhạc gần gũi và ngắm nhìn vẻ đẹp nổi bật của các svht trong tn, cs và tpnt.</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</si>
  <si>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cđ t/h.</t>
  </si>
  <si>
    <t>Sử dụng một số kỹ năng vẽ nét thẳng, xiên, ngang để tạo thành bức tranh đơn giản chủ đề gt.</t>
  </si>
  <si>
    <t>https://drive.google.com/file/d/1yR4QZ2NmYgY9q430t8Y4A1k2zy8kvETM/view?usp=sharing</t>
  </si>
  <si>
    <t>https://drive.google.com/file/d/1IVlda7vgdc3eR6zUVey0cWZNVc5jP2ED/view?usp=sharing</t>
  </si>
  <si>
    <t>https://drive.google.com/file/d/11pHNBgIWiVfpdt_F6f7lpaCJClte-25d/view?usp=sharing</t>
  </si>
  <si>
    <t>https://drive.google.com/file/d/1DtfSejDqv63q7eAfXim0avK-YhJGppHV/view?usp=sharing</t>
  </si>
  <si>
    <t>https://drive.google.com/file/d/1FuKjniDt2MakoKqg6PiwG1Gn5uO-MxEn/view?usp=sharing</t>
  </si>
  <si>
    <t>https://drive.google.com/file/d/1QSDEwkVDTdUvvuoERTZHlApcRPMWPmAq/view?usp=sharing</t>
  </si>
  <si>
    <t>https://drive.google.com/file/d/1jDImRrR_YL90fHEaiICYsKcK1qYyYTQy/view?usp=sharing</t>
  </si>
  <si>
    <t>https://drive.google.com/file/d/1hFqwd39u35l4ZBSbbhxQX24mMacXVucf/view?usp=sharing</t>
  </si>
  <si>
    <t>https://drive.google.com/file/d/1ZSuTLI851i7iXyQHybPRRC3KQdXpgkco/view?usp=sharing</t>
  </si>
  <si>
    <t>https://drive.google.com/file/d/1ppSU12X0bxU8Am5jk1T_bwQMZIdLRyzO/view?usp=sharing</t>
  </si>
  <si>
    <t>https://drive.google.com/file/d/1dAuweh7bn890kFazSvB1T7JNYTrdxIQI/view?usp=sharing</t>
  </si>
  <si>
    <t>https://drive.google.com/file/d/1CRS1PjDUM2TWbccmN31JEDJqDvh09sbD/view?usp=sharing</t>
  </si>
  <si>
    <t>https://drive.google.com/file/d/1ysARoUcY8ywiG3eT2Sr76AVu9MxemRPv/view?usp=sharing</t>
  </si>
  <si>
    <t>https://drive.google.com/file/d/18tckYq2uqW6EmUtOvsCfmeGRJq3Ekj_y/view?usp=sharing</t>
  </si>
  <si>
    <t>https://drive.google.com/file/d/1l_PrL2dhHmIMTx-DvOYbW5T2_LUvqFLw/view?usp=sharing</t>
  </si>
  <si>
    <t>https://drive.google.com/file/d/12DqyqkZUzL6k8XMurNDn-5-fBvaegfEE/view?usp=sharing</t>
  </si>
  <si>
    <t>https://drive.google.com/file/d/1FlvfwzzEJ2fG0AYza3IC1iQQSSwpJ6KM/view?usp=sharing</t>
  </si>
  <si>
    <t>https://drive.google.com/file/d/1c_UVKQt9Syi3vav0BRzXGmSMIne7SQ9B/view?usp=sharing</t>
  </si>
  <si>
    <t>https://drive.google.com/file/d/1YgXabbkRYxWj3xu6H8fkSrXhwohz7ua3/view?usp=sharing</t>
  </si>
  <si>
    <t>https://drive.google.com/file/d/1RfHMamY0JPGYohYqzWaLWIgsuSVvll7O/view?usp=sharing</t>
  </si>
  <si>
    <t>https://drive.google.com/file/d/1znxTkPpbLgxyXp7yzP8WgQSGSkdxLrEJ/view?usp=sharing</t>
  </si>
  <si>
    <t>https://drive.google.com/file/d/1DaPyqTG8sj5Qs6_ByL61uFvVu9X9NIsQ/view?usp=sharing</t>
  </si>
  <si>
    <t>https://drive.google.com/file/d/1SenKDdUqtPJzsE1zHU9RbyzVF7LNTS23/view?usp=sharing</t>
  </si>
  <si>
    <t>https://drive.google.com/file/d/1AspcoGtSzZHOC3SXVSsW74-AYdeNaKfR/view?usp=sharing</t>
  </si>
  <si>
    <t>https://drive.google.com/file/d/1DHrjMSpaK-lNx6c6xJc9LLIr_pZ39QIv/view?usp=sharing</t>
  </si>
  <si>
    <t>https://drive.google.com/file/d/1c78TU2775LE9RZW2EGtVXIoB_Lxq9MTR/view?usp=sharing</t>
  </si>
  <si>
    <t>https://drive.google.com/file/d/175cxq_UCufh8RCf-QkhioRd4lczSmvFd/view?usp=sharing</t>
  </si>
  <si>
    <t>https://drive.google.com/file/d/19ORkXBc9mKSg6VWKx-BklgfT_wF-fMq5/view?usp=sharing</t>
  </si>
  <si>
    <t>https://drive.google.com/file/d/1-isJnkrh6x50S5VWqYdyOOXWacfMKHEA/view?usp=sharing</t>
  </si>
  <si>
    <t>https://drive.google.com/file/d/1zES5SVb3jcxGijai18EQ-q9MRgCYGgyA/view?usp=sharing</t>
  </si>
  <si>
    <t>TỔ TRƯỞNG CHUYÊN MÔN DUYỆT</t>
  </si>
  <si>
    <t>Bùi Thị Mến</t>
  </si>
  <si>
    <t>LINH TINH\nhạc, video\TDS CĐ TMN.mp3</t>
  </si>
  <si>
    <t>LINH TINH\nhạc, video\TDS CĐBT.mp3</t>
  </si>
  <si>
    <t>LINH TINH\nhạc, video\TDSCĐ GIA ĐÌNH.mp3</t>
  </si>
  <si>
    <t>LINH TINH\nhạc, video\nhạc chủ điểm động vật.mp3</t>
  </si>
  <si>
    <t>LINH TINH\nhạc, video\TDS CĐ NGHỀ NGHIỆP.mp3</t>
  </si>
  <si>
    <t>LINH TINH\nhạc, video\nhạc chủ điểm thực vật.mp3</t>
  </si>
  <si>
    <t>LINH TINH\nhạc, video\nhạc chủ điểm PTGT.mp3</t>
  </si>
  <si>
    <t>LINH TINH\nhạc, video\TDS CHUẨN CĐ HTTN.mp3</t>
  </si>
  <si>
    <t>LINH TINH\nhạc, video\NHẠC BÀI TẬP PTC.mp3</t>
  </si>
  <si>
    <t xml:space="preserve">Hô hấp: Gà gáy
- Tay: Hai cánh tay đưa lên cao, hai tay dang ngang.   
- Lưng, bụng, lườn: Đứng cúi về phía trước 
- Chân: Đứng, khụy gối.      </t>
  </si>
  <si>
    <t xml:space="preserve"> Hô hấp: Thổi bóng bay
- Tay: Hai tay đưa lên cao, ra phía trước, dang ngang. 
- Lưng, bụng, lườn: Đứng nghiêng người sang bên.
Chân: Đứng, khụy gối.             </t>
  </si>
  <si>
    <t xml:space="preserve"> Hô hấp: Ngửi hoa
- Tay: Hai tay đưa lên cao, ra phía trước, dang ngang.
- Lưng, bụng, lườn: Đứng cúi về trước, ngả người ra sau.
 - Chân: Đứng, khụy gối.             </t>
  </si>
  <si>
    <t>Hô hấp: Còi ù
- Tay: Hai cánh tay đánh xoay trước ngực, đưa lên cao. 
- Lưng, bụng, lườn: Đứng cúi về phía trước
 - Chân: Bật tách- chụm chân tại chỗ.</t>
  </si>
  <si>
    <t>Hô hấp: Thổi nơ bay.
- Tay: Hai cánh tay đánh xoay trước ngực, đưa lên cao.
- Lưng, bụng, lườn: Đứng cúi về phía trước
- Chân: Từng chân đưa lên trước, ra sau, sang ngang.</t>
  </si>
  <si>
    <t xml:space="preserve"> Hô hấp: Thổi bóng bay
- Tay: Hai tay đưa lên cao, ra phía trước, dang ngang.
- Lưng, bụng, lườn: Đứng cúi về trước, ngả người ra sau.
- Chân: Đứng nâng cao chân, gập gối.         </t>
  </si>
  <si>
    <t xml:space="preserve"> Hô hấp: Thổi bóng bay
- Tay: Hai tay đưa lên cao, ra phía trước, dang ngang.
 - Lưng, bụng, lườn: Đứng cúi về phía trước
- Chân: Đứng, khụy gối.             </t>
  </si>
  <si>
    <t xml:space="preserve">Hô hấp: Thổi nơ bay.
- Tay: Hai tay đưa  sang ngang, lên cao.
- Lưng, bụng, lườn: Đứng cúi về phía trước
- Chân: Đứng, khụy gối.      </t>
  </si>
  <si>
    <t xml:space="preserve">Hô hấp: Thổi nơ bay.
- Tay: Hai cánh tay đánh xoay trước ngực, đưa lên cao.
- Lưng, bụng, lườn: Đứng cúi về phía trước
- Chân: Đứng, khụy gối.      </t>
  </si>
  <si>
    <t>Nội dung</t>
  </si>
  <si>
    <t>Mục tiêu</t>
  </si>
  <si>
    <t>CHỦ ĐỀ: "TRƯỜNG MẦM NON CỦA BÉ"</t>
  </si>
  <si>
    <t>Nhánh 1</t>
  </si>
  <si>
    <t>Nhánh 2</t>
  </si>
  <si>
    <t>Nhánh 3</t>
  </si>
  <si>
    <t>Nhánh 4</t>
  </si>
  <si>
    <t>Nhánh 5</t>
  </si>
  <si>
    <t>Nhánh 6</t>
  </si>
  <si>
    <t>Nhánh 7</t>
  </si>
  <si>
    <t>Nhánh 8</t>
  </si>
  <si>
    <t>Nhánh 9</t>
  </si>
  <si>
    <t>Nhánh 10</t>
  </si>
  <si>
    <t>Nhánh 11</t>
  </si>
  <si>
    <t>Nhánh 12</t>
  </si>
  <si>
    <t>TDS</t>
  </si>
  <si>
    <t>HĐH</t>
  </si>
  <si>
    <t>HĐNT</t>
  </si>
  <si>
    <t>1T</t>
  </si>
  <si>
    <t>2T</t>
  </si>
  <si>
    <t>Tập kết hợp 5 động tác cơ bản trong bài tập thể dục kết hợp với nhạc bài háttheo chủ đề "TGĐV"</t>
  </si>
  <si>
    <t>Nhận biết và gọi tên được các hình: hình tam giác, hình chữ nhật và nhận dạng các hình đó trong thực tế</t>
  </si>
  <si>
    <t>PTGT</t>
  </si>
  <si>
    <t>HĐG</t>
  </si>
  <si>
    <t>HĐH/HĐG</t>
  </si>
  <si>
    <t>HĐC</t>
  </si>
  <si>
    <t>Kể lại một vài tình tiết của chuyện đã được nghe chủ đề "Trường mầm non"</t>
  </si>
  <si>
    <t>VS-AN</t>
  </si>
  <si>
    <t>ĐTT</t>
  </si>
  <si>
    <t xml:space="preserve">         - Lĩnh vực nhận thức </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</si>
  <si>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</si>
  <si>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</si>
  <si>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</si>
  <si>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</si>
  <si>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</si>
  <si>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</si>
  <si>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</si>
  <si>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</si>
  <si>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</si>
  <si>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</si>
  <si>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</si>
  <si>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</si>
  <si>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</si>
  <si>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LH</t>
  </si>
  <si>
    <t>SHHN</t>
  </si>
  <si>
    <t>Biết môi trường sống và vận động của một số con vật gần gũi</t>
  </si>
  <si>
    <t>Môi trường sống và vận động của một số con vật</t>
  </si>
  <si>
    <t>Hát đúng giai điệu, lời ca bài hát chủ đề trường mầm non.</t>
  </si>
  <si>
    <t>Cộng</t>
  </si>
  <si>
    <t>MT, ND cốt lõi</t>
  </si>
  <si>
    <t>HIỆU PHÓ CM DUYỆT</t>
  </si>
  <si>
    <t>Lưu Thị Thắm</t>
  </si>
  <si>
    <t>PTCT</t>
  </si>
  <si>
    <t>Những hành vi văn minh khi đi cùng người lớn trên các phương tiện giao thông công cộng (không nói to,không vứt rác trên các phương tiện giao thông)</t>
  </si>
  <si>
    <t>Phân bổ có điều chỉnh
vào từng độ tuổi theo thực tế của NT</t>
  </si>
  <si>
    <t>Steam:
 - PB hình tam giác - hình chữ nhật.</t>
  </si>
  <si>
    <t>Steam:
 - PB hình tròn - hình vuông.</t>
  </si>
  <si>
    <t>Hoạt động chủ đề</t>
  </si>
  <si>
    <t>Nội dung chủ đề</t>
  </si>
  <si>
    <t>QH,ĐN,BH</t>
  </si>
  <si>
    <t>TC</t>
  </si>
  <si>
    <t>MT</t>
  </si>
  <si>
    <t>09/09 - 27/09/2024</t>
  </si>
  <si>
    <t>30/09-25/10/2024</t>
  </si>
  <si>
    <t>Tập kết hợp 5 động tác cơ bản trong bài tập thể dục kết hợp với nhạc bài hát theo chủ đề "Hiện tượng tự nhiên"</t>
  </si>
  <si>
    <t>Tập kết hợp 5 động tác cơ bản trong bài tập thể dục kết hợp với nhạc bài hát theo chủ đề "Quê hương-Đất nước- Bác Hồ"</t>
  </si>
  <si>
    <t>Tập kết hợp 5 động tác cơ bản trong bài tập thể dục kết hợp với nhạc bài hát theo chủ đề "Tái chế"</t>
  </si>
  <si>
    <t>Tập kết hợp 5 động tác cơ bản trong bài tập thể dục kết hợp với nhạc bài háttheo chủ đề "Môi trường"</t>
  </si>
  <si>
    <t xml:space="preserve">Cắt thẳng một đoạn thẳng 10cm </t>
  </si>
  <si>
    <t xml:space="preserve"> - Hướng dẫn kỹ thuật sơ cứu thông thường</t>
  </si>
  <si>
    <t xml:space="preserve">HĐC: Khám phá chức năng của các giác quan: mắt, mũi, tai, mồm                                               </t>
  </si>
  <si>
    <t>HĐH: Khám phá đôi bàn tay của bé; Khám phá đôi bàn chân của bé.</t>
  </si>
  <si>
    <t>HĐNT: Quan sát đôi bàn tay; Quan sát đôi bàn chân.</t>
  </si>
  <si>
    <t>HĐG: Đếm các ngón tay/ngón chân.
Nối số lượng các ngon tay/ ngón chân với số chấm tròn.
Phân biệt tay phải tay trái/ chân phải chân trái.
Gộp các ngón tay/ngón chân của 2 bàn tay/bàn chân nhận biết kết quả.
Ghép hình bàn tay trái, phải/ chân trái, phải từ tranh cắt rời......</t>
  </si>
  <si>
    <t>HĐH: Khám phá đèn lồng; Khám phá đèn ông sao; Khám phá một số đồ dùng nguy hiểm (kéo, bút chì…)</t>
  </si>
  <si>
    <t>HĐNT: Quan sát một số đèn ông sao/ một số đèn lồng; Quan sát các đồ dùng đồ chơi trong sân trường.</t>
  </si>
  <si>
    <t>HĐH: Quan sát khám phá trang phục của  bé.
Phân bệt trang phục bạn trai-bạn gái.</t>
  </si>
  <si>
    <t>HĐNT: Quan sát trang phục bạn trai; Quan sát trang phục bạn gái.</t>
  </si>
  <si>
    <t>HĐH: Khám phá cái áo.
Khám phá ngôi nhà.
Trò chuyện về điện thoại/ về chiếc tivi.
Tìm hiểu về cái ấm.</t>
  </si>
  <si>
    <t>HĐG: Chọn đúng trang phục cho mẹ; cho bà.
Gạch bỏ đối tượng không cùng loại.
Tìm bóng cho tôi
Nối số lượng trang phục với số chấm tròn
Gắn trang phục tương ứng với thẻ chấm tròn..
Phân loại các ngôi nhà.
Phân loại áo theo mùa.
Ghép ngôi nhà bằng các hình học.
Phân loại nhóm đồ dùng trong phòng khách và phòng ngủ.
Bù phần còn thiếu cho ngôi nhà; cái áo.
So sánh chiều cao của 2 ngôi nhà.</t>
  </si>
  <si>
    <t>HĐH: Khám phá cái liềm
Khám phá chiếc bay xây</t>
  </si>
  <si>
    <t>HĐG: Phân loại trang phục bạn trai, bạn gái.
Gạch bỏ đối tượng không cùng loại.
Tìm bóng cho tôi
Nối số lượng trang phục với số chấm tròn tương ứng.
Gắn trang phục tương ứng với thẻ chấm tròn.</t>
  </si>
  <si>
    <t>HĐNT: Quan sát cái bay xây, cái liềm và cách sử dụng.</t>
  </si>
  <si>
    <t>HĐH: Khám phá chiếc chuông gió</t>
  </si>
  <si>
    <t>HĐNT: Quan sát các loại chuông gió.
Khám phá các loại nguyên vật liệu gần gũi để làm ra chuông gió.</t>
  </si>
  <si>
    <t>HĐG: Xếp xen kẽ cái bay/cái liềm theo màu sắc
Gạch bỏ đối tượng không cùng loại.
Tìm bóng cho tôi
Nối số lượng cái bay/ cái liềm với số chấm tròn tương ứng
Gắn số lượng cái bay/ cái liềm tương ứng với thẻ chấm tròn.</t>
  </si>
  <si>
    <t>HĐG: Đếm số lượng chuông gió
Xếp xen kẽ chuông gió theo màu sắc
Gạch bỏ đối tượng không cùng loại.
Tìm bóng cho tôi
Nối số lượng chuông gió với số chấm tròn tương ứng
Gắn số lượng chuông gió tương ứng với thẻ chấm tròn.
Tách số lượng chuông gió trong phạm vi 4.</t>
  </si>
  <si>
    <t>HĐG: Khám phá các loại giấy
Phân loại giấy
Đến số lượng giấy mỗi loại và gắn với thẻ chấm tròn tương ứng.</t>
  </si>
  <si>
    <t>HĐH: Điều kì diệu từ giấy ăn</t>
  </si>
  <si>
    <t>HĐNT: Quan sát các loại giấy
Thí nghiệm sự hút nước của giấy.</t>
  </si>
  <si>
    <t>HĐNT: Quan sát mẹ; công việc của mẹ; trang phục; vườn rau của mẹ…
Quan sát trang phục của bà.
Quan sát chiếc áo
Quan sát các kiểu nhà; đồ dùng trong ngôi nhà….</t>
  </si>
  <si>
    <t xml:space="preserve">Biết tên, đặc điểm, công dụng của một số PTGT quen thuộc, </t>
  </si>
  <si>
    <t>Tên, đặc điểm, công dụng của một số PTGT quen thuộc, đèn tín hiệu giao thông.</t>
  </si>
  <si>
    <t>HĐH: Khám phá một số phương tiện giao thông (ô tô, xe máy, tàu hỏa, tàu thủy, thuyền buồm, máy bay…)
Khám phá đèn tín hiệu giao thông.</t>
  </si>
  <si>
    <t>Giữ gìn an toàn khi đi trên các phương tiện giao thông (đội mũ bảo hiểm khi ngồi trên xe máy, ngồi yên trên ô tô, không thò đầu ra ngoài)</t>
  </si>
  <si>
    <t>HĐG: Phân biệt hành vi đúng sai khi ngồi trên xe ô tô; xe máy; tín hiệu  giao thông.</t>
  </si>
  <si>
    <t>Những hành vi văn minh khi đi cùng người lớn trên các phương tiện giao thông công cộng (Không nói to,không vứt rác trên các phương tiện giao thông)</t>
  </si>
  <si>
    <t>HĐG: Chọn hành vi đúng sai khi ngồi trên thuyền buồm; tàu thủy…</t>
  </si>
  <si>
    <t>HĐH:  Khám phá: Quan sát, trò chuyện về (con gà, con cá, con mèo, con ốc, con kiến, con ông, con khỉ..)</t>
  </si>
  <si>
    <t>HĐNT: Quan sát con gà, con cá, con mèo, con ốc, con kiến, con ông, con khỉ…
Quan sát bể cá
Quan sát một số hoạt động của con mèo.</t>
  </si>
  <si>
    <t>HĐNT: Cho gà, cá, mèo ăn</t>
  </si>
  <si>
    <t>HĐG: Ghép tranh con gà, con cá, con mèo, con ốc, con kiến, con ông, con khỉ…
Phân biệt to - nhỏ
Đếm số lượng  con gà, con cá, con mèo, con ốc, con kiến, con ông, con khỉ…
Xếp theo quy tắc
Tìm bóng cho tôi
Bù chỗ còn thiếu
Nối số lượng con vật với số lượng thẻ chấm tròn tương ứng.</t>
  </si>
  <si>
    <t>HĐG: Nối thức ăn cho gà; nối gà với môi trường sống.
Phân biệt cá nước ngọt, cá nước mặn.
Chọn thứ ăn cho mèo
Nối số lượng mèo với số lượng thức ăn.</t>
  </si>
  <si>
    <t xml:space="preserve">HĐNT: Quan sát, theo dõi sự lớn lên của cây: nảy mầm, ra lá và lớn lên.
Sự chuyển màu của: hoa, lá, thân cây….. 
Cách chăm sóc cây, hoa...             </t>
  </si>
  <si>
    <t>HĐNT: Quan sát: Đám mây; Ông mặt trời; Sự thay đổi của thời tiết; Trời mưa, …</t>
  </si>
  <si>
    <t>HĐH:  Khám phá một số dấu hiệu nổi bật của ngày và đêm.</t>
  </si>
  <si>
    <t xml:space="preserve">HĐNT: Làm thí nghiệm ngày và đêm
Quan sát: Chiếc bóng ngộ nghĩnh; </t>
  </si>
  <si>
    <t>HĐG:  Chơi ghép tranh
 Nối hình ảnh mặt trăng, mặt trời với các hoạt động của con người
Đếm số lượng mặt trời, mặt trăng và các vì sao.
Nối số lượng ông mặt trăng tưong ứng với số chấm tròn
Tìm đối tượng khác loại.
Tìm hình cho bóng
Ghép tranh theo mẫu
 So sánh to  - nhỏ</t>
  </si>
  <si>
    <t>HĐH: Quan sát, trò chuyện  để trẻ biết được một số nguồn nước trong sinh hoạt hằng ngày, ích lợi của nước đối với con người, con vật và cây cối
 - Khám phá quy trình pha nước muối.(5E)</t>
  </si>
  <si>
    <t>HĐNT: Quan sát một số nguồn nước, quan sát vật chìm vật nổi tronng nước, sự đổi màu của nước</t>
  </si>
  <si>
    <t>HĐG: Đếm số lượng hạt mưa
 Nối số hạt mưa với số lượng tương ứng.
Cài đúng thẻ chấm tròn với số lượng hạt mưa
Xếp xen kẽ mưa hạt tròn - hạt dài.
Đong nước, đếm và so sánh số lượng nhiều - ít
 Dạy trẻ tách trong phạm vi 4
Gộp 2 nhóm đối tượng trong phạm vi 4</t>
  </si>
  <si>
    <t>HĐNT: TC: Hành vi đúng sai đối với nguồn nước
Quan sát: Vật gì nổi vật gì chìm? Mưa to mưa nhỏ; Thổi bong bóng xà phòng; Sự bốc hơi của nước; Nước đi đường nào; Hoa nở trong nước; Nước giúp hoa tươi tốt.</t>
  </si>
  <si>
    <t xml:space="preserve">HĐH: Khám phá viên sỏi
Khám phá vật nổi- vật chìm </t>
  </si>
  <si>
    <t>HĐNT: Quan sát các loại sỏi
Tìm hiểu các nguyên vật liệu làm xúc xắc bằng sỏi</t>
  </si>
  <si>
    <t>HĐG: Đếm số lượng viên sỏi
Nối số lượng viên sỏi với số tương ứng.
Cài đúng số lượng viên sỏi
Ghép đôi màu viên sỏi
Chơi xếp số bằng sỏi , xếp hình bằng sỏi</t>
  </si>
  <si>
    <t xml:space="preserve">HĐH: Đếm đến 2, nhận biết số lượng trong phạm vi 2. </t>
  </si>
  <si>
    <t xml:space="preserve">HĐH: Đếm đến 3, nhận biết số lượng trong phạm vi 3. </t>
  </si>
  <si>
    <t xml:space="preserve">HĐH: Đếm đến 4, nhận biết số lượng trong phạm vi 4. </t>
  </si>
  <si>
    <t xml:space="preserve">HĐH: Đếm đến 5, nhận biết số lượng trong phạm vi 5. </t>
  </si>
  <si>
    <r>
      <t xml:space="preserve">HĐH: Nhận biết một và nhiều                                                                                         </t>
    </r>
    <r>
      <rPr>
        <b/>
        <sz val="14"/>
        <rFont val="Times New Roman"/>
        <family val="1"/>
      </rPr>
      <t/>
    </r>
  </si>
  <si>
    <t>Một và nhiều</t>
  </si>
  <si>
    <t>HĐC: So sánh 2 nhóm đối tượng trong phạm vi 3.</t>
  </si>
  <si>
    <t>HĐC: So sánh 2 nhóm đối tượng trong phạm vi 4.</t>
  </si>
  <si>
    <t>HĐC: So sánh 2 nhóm đối tượng trong phạm vi 5.</t>
  </si>
  <si>
    <t xml:space="preserve">HĐH: Gộp và đếm hai nhóm đối tượng cùng loại có tổng trong phạm vi 3.
Tách và đếm hai nhóm đối tượng cùng loại có tổng trong phạm vi 3.  </t>
  </si>
  <si>
    <t xml:space="preserve"> HĐH: Xếp tương ứng 1 - 1, ghép đôi</t>
  </si>
  <si>
    <t>HĐH: Xếp xen kẽ (AB)</t>
  </si>
  <si>
    <t>HĐH: So sánh chiều dài của 2 đối tượng</t>
  </si>
  <si>
    <t>HĐH: So sánh chiều cao của 2 đối tượng</t>
  </si>
  <si>
    <t>HĐC: Chắp ghép các hình</t>
  </si>
  <si>
    <t>HĐH:
NB tay phải - tay trải</t>
  </si>
  <si>
    <t>HĐH: Nhận biết được phía trên - phía dưới - phía trước - phái sau của dồ vật so với bản thân trẻ.</t>
  </si>
  <si>
    <t>Nhận biết được phía trên - phía dưới - phía trước - phái sau của dồ vật so với bản thân trẻ chủ đề "Quê hương - Đất nước - Bác Hồ"</t>
  </si>
  <si>
    <t>HĐC:
NB phía trên - phía dưới của bản thân
NB phía trước - phía sau của bản thân</t>
  </si>
  <si>
    <t xml:space="preserve">HĐH: Gộp và đếm hai nhóm đối tượng cùng loại có tổng trong phạm vi 5. </t>
  </si>
  <si>
    <t xml:space="preserve">HĐH: Tách và đếm hai nhóm đối tượng cùng loại có tổng trong phạm vi 5. </t>
  </si>
  <si>
    <t xml:space="preserve">HĐH: 
Tách và đếm hai nhóm đối tượng cùng loại có tổng trong phạm vi 4. </t>
  </si>
  <si>
    <t xml:space="preserve">HĐH: Gộp và đếm hai nhóm đối tượng cùng loại có tổng trong phạm vi 4. </t>
  </si>
  <si>
    <t>HĐH: Nhận biết, phân biệt bạn trai.
Nhận biết, phân biệt bạn gái.</t>
  </si>
  <si>
    <t>HĐNT: Quan sát bạn trai, bạn gái.
So sánh chiều cao của các bạn trai, bạn gái.</t>
  </si>
  <si>
    <t>HĐG:  Nối số lượng đồ dùng bạn trai với số chấm tròn tương ứng.
Nối trang phục bạn trai với số chấm tròn tương ứng.
Chọn đồ dùng, trang phực cho bạn trai/ bạn gái.
Các hoạt động của bạn trai/ bạn gái.
Chọn trang phục cho bạn;
Nối trang phục cho bạn.
 Ghép hình bạn trai bằng hình học.
 Trang trí tên bạn bằng giấy màu vụn, hột hạt...</t>
  </si>
  <si>
    <t>HĐH: Trò chuyện về mẹ của bé.
Trò chuyện về bà của bé.</t>
  </si>
  <si>
    <t>HĐG: Chơi mẹ con
Chơi bà cháu
Chơi nấu ăn, pha nước cam cho mẹ, cho bà</t>
  </si>
  <si>
    <t>Nói được tên trường/lớp
tên và công việc của cô giáo lớp mình khi được hỏi, trò chuyện</t>
  </si>
  <si>
    <t>HĐH: Khám phá lớp học 3 tuổi của bé.</t>
  </si>
  <si>
    <t>HĐNT: Quan sát lớp học, quan sát các khu vực trong lớp học …</t>
  </si>
  <si>
    <t>HĐC: Trò chuyện về tên lớp học, các bạn trong lớp và đồ dùng đồ chơi trong lớp.
 Cho trẻ xem video các hoạt động của bé trong trường mầm non</t>
  </si>
  <si>
    <t>Kể tên và nói được sản phẩm, ích lợi của nghề nông, nghề xây dựng,.. khi được hỏi, xem tranh</t>
  </si>
  <si>
    <t xml:space="preserve">HĐH: Khám phá: Trò chuyện về công việc của cô giáo; Trò chuyện về công việc của nghề bác sĩ nha khoa;  Khám phá nghề may; Khám phá sản phẩm, đồ dùng nghề may; Khám phá công việc chú bộ đội hải quân.                                    </t>
  </si>
  <si>
    <t>HĐNT: Quan sát : Lớp học, trang phục cô giáo.
Quan sát: bộ trang phục bác sĩ, đồ dùng dụng cụ bác sĩ…
Quan sát trang phục, đồ dùng nghề may; dán cúc áo; thiết kế thời trang….
Nhuộm màu cho vải, chỉ.
Quan sát trang phục của chú bộ đội hải quân.</t>
  </si>
  <si>
    <t>HĐH: Khám phá chiếc đèn lồng/ đèn ông sao (5E)</t>
  </si>
  <si>
    <t>HĐG: Xem sách tranh về ngày hội trung thu.</t>
  </si>
  <si>
    <t>HĐNT: Quan sát một số loại đèn ông sao:Bằng giấy, bằng nilong, đèn ông sao bằng bìa cotong…</t>
  </si>
  <si>
    <t xml:space="preserve">HĐH: Khám phá bánh chưng    </t>
  </si>
  <si>
    <t>HĐNT: Quan sát bánh chưng 
Cho trê quan sát các cô các anh chị lớp
 lớn gói bánh
 Ra vườn tìm hiểu những loại lá dùng để 
gói bánh chưng.</t>
  </si>
  <si>
    <t xml:space="preserve"> HĐTN: Trẻ trải nghiệm ngày 22/12:  trang trí môi trường trong lớp,  biểu diễn văn nghệ</t>
  </si>
  <si>
    <t xml:space="preserve"> HĐG: Nhận biết phân biệt hình tròn,
 hình vuông. 
Nhận biết màu xanh, màu vàng,
 Nhận biết to - nhỏ.... 
+ Góc  phân vai : 
Trẻ chơi: Bán bánh chưng và các loại
 thực phẩm liên quan đến ngày Tết....       
 + Góc sách: Xem sách, tranh ảnh về ngày tết quê em. </t>
  </si>
  <si>
    <t>HĐC: Kể tên các hoạt động, món ăn.. trong ngày tết Nguyên đán</t>
  </si>
  <si>
    <t>HĐC: Đọc và kể cho trẻ các câu chuyện lịch sử, truyền thuyết.</t>
  </si>
  <si>
    <t>HĐC: Xem tranh ảnh, video về T/C: Bắt vịt dưới ao, đánh pháo đất, chơi đu, đấu vật, hát đối...</t>
  </si>
  <si>
    <t>HĐC: Trò chuyện về tên gọi, đặc điểm, màu sắc cờ tổ quốc. Xem tranh ảnh, video về cờ tổ quốc.Trò chơi: Bé trổ tài vẽ, tô màu, xé dán cờ tổ quốc</t>
  </si>
  <si>
    <t>HĐH: Kể truyện: Vịt con đi học; Đôi bạn tốt; Ba người bạn; Sự tích bánh trung thu; Sự tích đèn ông sao;Sự tích chị hằng nga, Sự tích múa lân và ông thổ địa. Cái kéo kì lạ…</t>
  </si>
  <si>
    <t xml:space="preserve">HĐH: Truyện: Chú bé lọ lem. Cô bé quàng khăn đỏ, Ba cô gái. Đôi bàn tay thần kỳ.  Đôi bàn chân kỳ diệu. Chiếc mũ đỏ; Cái áo của Thỏ con </t>
  </si>
  <si>
    <t>HĐH: Truyện Bê mẹ và bê con, Món quà của mẹ, Mẹ đi chợ về; Cháu ngoan của bà, Bà va tí chăm cây, Bà và những chiếc kẹo, chiếc khăn quàng của bà; Chiếc áo mới, Cái áo của thỏ con, Chuyện cái áo. Những góc nhà hạnh phúc; Ba cô tiên; Chú gấu con ngoan...; Ngôi nhà ngọt ngào.</t>
  </si>
  <si>
    <t>HĐH: Truyện: Món quà của cô giáo; Bác sĩ chim, bác sĩ rùa khám bệnh, cô bác sĩ tí hon. Chim thợ may, người thợ dệt thảm.</t>
  </si>
  <si>
    <t>HĐH: Truyện: Hai anh em gà con, Hai chú gà trống, Gà trống Choai và mặt trời. , Gà tơ đi học, con cá thông minh, cá rô con, cá chép con, Buổi sáng của mèo con, mèo con đi học;</t>
  </si>
  <si>
    <t>HĐH: Truyện: Bông hoa cúc trắng; Sự tích bánh chưng bánh dày; Sự tích cây mít</t>
  </si>
  <si>
    <t>HĐH: Kể chuyện về xe máy, xe đạp và xe máy chạy thi, xe máy kiêu căng. Chuyến du lịch của gà trống troai; Chiếc đầu máy xe lửa tốt bụng. Chiếc thuyền giấy. Xe lu và xe ca...</t>
  </si>
  <si>
    <t>HĐH: Truyện: Chiếc chuông gió xinh đẹp. Biển, sông và suối;  Cát và đá; Viên sỏi; Sự tích ngày và đêm,…..</t>
  </si>
  <si>
    <t>HĐH: Kể chuyện : Khen các cháu.</t>
  </si>
  <si>
    <t>HĐH: Câu chuyện về giấy kẻ.</t>
  </si>
  <si>
    <t>HĐH: Truyện: Cùng nhau bảo vệ môi trường, Bí mật của ngôi sao xanh; Bóng điện píp và cuộc sống xanh, Cuộc phưu lưu của giọt nước nhỏ, Làm thế nào để tiếp kiệm điện, khu rừng không biết tiết kiệm điện</t>
  </si>
  <si>
    <t>HĐNT (Khu chợ quê): 
Quán bánh đa cua
Cửa hàng tạp hóa
Cửa hàng may đo quần áo</t>
  </si>
  <si>
    <t xml:space="preserve">   HĐG: - Chơi đóng vai mẹ - con (đưa con đi học); Lớp mẫu giáo (cô giáo – học sinh).
 - Cửa hàng bán đồ dùng, đồ chơi. 
 - Phòng y tế: Đóng vai bác sĩ – bệnh nhân.
 - Nấu ăn: Đóng vai cô cấp dưỡng nấu ăn cho các bé.    
Chơi đóng vai các bạn đi rước đèn chơi trung thu...</t>
  </si>
  <si>
    <t xml:space="preserve">HĐG: Đóng vai thành viên trong gia đình; Chơi anh em, chị em
 - Nấu ăn.
 - Của hàng thời trang nhí
- Bác sĩ khám bệnh. </t>
  </si>
  <si>
    <t>HĐG:  
 Luộc trứng, luộc rau.
 Chơi mẹ con
 Trò chơi gia đình ( bà và bé ) nấu ăn, Pha nước cam cho bà, lấy tăm cho bà.
Chơi bán hàng: bán quần áo, trình diễn thời trang
Trẻ bế em, chăm sóc em, đóng vai mẹ - con....
 - Nấu những món ăn gia đình: rau luộc, thịt lưộc, gà rang, trứng rán….
 - Trò chơi bác sĩ gia đình
 - Bán các đồ dùng trong gia đình, đồ dùng cá nhân.</t>
  </si>
  <si>
    <t xml:space="preserve">HĐG:  Chơi đóng vai cô giáo, nấu các món ăn.
Chơi đóng vai bác sĩ, bệnh nhân.
 Cửa hàng thời trang, nhà thiết kế thời trang
  Nấu ăn cho cô chú công nhân may.
 Bé tập làm anh nuôi.
 Bán hàng: Bán đồ dùng, trang phục của chú bộ đội hải quân.
 Đóng vai chú bộ đội.
 Đóng vai người bán hàng bán đồ dùng, trang phục nghề xây dựng </t>
  </si>
  <si>
    <t>HĐG: Cửa hàng bán hoa, bán đất, bán chậu trồng hoa, bán phân bón cho hoa,....
 Pha trà hoa cúc
Bán bánh chưng và các loại thực phẩm liên quan đến ngày Tết....
Cửa hàng bán các loại quả cam, nước ép, nước cam vắt....
Làm mứt cam</t>
  </si>
  <si>
    <t>HĐG: Cửa hàng bán ô tô, máy bay, tàu hỏa, thuyền buồm, xe máy..., sửa chữa xe máy, cửa hàng bán mũ bảo hiểm.
Người lái thuyền; người bán vé
Bán hàng các loại biển báo, đèn giao thông ......</t>
  </si>
  <si>
    <t>HĐG: Nấu ăn
 Chơi bán hàng các loại chuông gió.
 Pha nước muối
 Bán các loại  nước uống đóng chai.
 Tắm cho búp bê, giặt quần áo cho búp bê.
Bán tranh cát, đồng hồ cát.
 Bán tranh từ sỏi, tượng làm từ sỏi, đồ chơi từ sỏi,…
Góc bế em:chăm sóc em, cho em ăn…
  Chơi bán hàng: Mũ, ô,
 Bác sĩ khám bệnh.</t>
  </si>
  <si>
    <t>HĐG: Nấu ăn
 Chơi bán hàng đồ lưu niệm về Bác Hồ.
 Bác sĩ khám bệnh.</t>
  </si>
  <si>
    <t>HĐG: Cửa hàng tạp hóa.</t>
  </si>
  <si>
    <t>HĐG: Nấu ăn: Nấu cơm, luộc rau, làm chả nem
  Bán hàng : bán đồ chơi, đồ dùng học tập, trang phục…
Bán các loại nước
 Làm sinh tố
 Chế biến các món ăn</t>
  </si>
  <si>
    <t xml:space="preserve"> SHHN: Cô trò chuyện với trẻ và yêu cầu trẻ nói rõ tiếng</t>
  </si>
  <si>
    <t xml:space="preserve"> HĐNT: Cho trẻ quan sát một số loại cây có ở sân trương, trong lớp, kể tên 1 vài cây mà trẻ biết, ích lợi của cây, các bộ phận của cây (Cây Sấu, cây mít, cây vú sữa, cây bưởi…)</t>
  </si>
  <si>
    <t xml:space="preserve"> SHHN: Khuyến khích trẻ bày tỏ tình cảm và hiểu biết về bản thân qua giao tiếp với cô và bạn, bố mẹ…</t>
  </si>
  <si>
    <t>Đọc bài thơ, ca dao, đồng dao phù hợp độ tuổi và chủ đề "Môi trường"</t>
  </si>
  <si>
    <t>Đọc bài thơ, ca dao, đồng dao phù hợp độ tuổi và chủ đề "Tái chế"</t>
  </si>
  <si>
    <t>Kể lại một vài tình tiết của chuyện đã được nghe chủ đề "Môi trường"</t>
  </si>
  <si>
    <t>Kể lại một vài tình tiết của chuyện đã được nghe chủ đề "Tái chế"</t>
  </si>
  <si>
    <t>Kể lại một vài tình tiết của chuyện đã được nghe chủ đề "Quê hương - Đất nước - Bác Hồ"</t>
  </si>
  <si>
    <t>Tập đóng vai theo lời dẫn chuyện của giáo viên chủ đề "Gia đình"</t>
  </si>
  <si>
    <t>Đọc bài thơ, ca dao, đồng dao phù hợp độ tuổi và chủ đề ""Nghề nghiệp"</t>
  </si>
  <si>
    <t>Nghe các bài hát, bài thơ, ca dao, đồng dao, tục ngữ, câu đố, hò, vè về chủ đề nghề nghiệp</t>
  </si>
  <si>
    <t xml:space="preserve">Nghe các bài hát, bài thơ, ca dao, đồng dao, tục ngữ, câu đố, hò, vè về chủ đề bản thân </t>
  </si>
  <si>
    <t>Nghe các bài hát, bài thơ, ca dao, đồng dao, tục ngữ, câu đố, hò, vè về chủ đề trường mầm non</t>
  </si>
  <si>
    <t>Nghe các bài hát, bài thơ, ca dao, đồng dao, tục ngữ, câu đố, hò, vè về chủ đề môi trường</t>
  </si>
  <si>
    <t>Nghe các bài hát, bài thơ, ca dao, đồng dao, tục ngữ, câu đố, hò, vè về chủ đề tái chế</t>
  </si>
  <si>
    <t>Nghe các bài hát, bài thơ, ca dao, đồng dao, tục ngữ, câu đố, hò, vè về chủ đề quê hương - đất nước - Bác  Hồ</t>
  </si>
  <si>
    <t>Nghe các bài hát, bài thơ, ca dao, đồng dao, tục ngữ, câu đố, hò, vè về chủ đề quê hương -  đất nước - Bác  Hồ</t>
  </si>
  <si>
    <t xml:space="preserve">ĐTT/HĐC:  Hát: Bạn trai bạn gái; Bạn có biết tên tôi; Lời chào; Tìm bạn thân; Tiếng chào theo em; Lời chào buổi sáng; Đường và chân; Đôi bàn chân xinh. Ngón tay nhỏ; Vỗ tay vui vẻ; Cùng vỗ tay; Bàn tay nhỏ, Đôi bàn tay, Dạy múa : Đôi bàn tay, Áo mới; Chiếc áo mới, Chiếc áo mùa đông 
 + Thơ: Bé trai mầm non; Bạn trai chăm chỉ, Bé trai vui nhộn. Bạn trai, bạn gái; Tình bạn; Mỗi người một vẻ; Mèo hoa đi học. Đôi chân của bé. Đôi bàn tay bé; Bàn tay của bé.
Thời trang; Trang phục; Trang phục của bé; Chiếc mũ nhỏ xinh; Găng tay và mũ </t>
  </si>
  <si>
    <t>ĐTT/HĐC: Hát "Chiếc khăn tay", Mẹ đi vắng. Tình thương bà cháu, Bà và cháu, Cháu yêu bà, Bé quét nhà; Dạy bé mặc quần áo",Chiếc áo mùa đông; Chiếc áo mới; Ngôi nhà của bé, Ngôi nhà
+ Thơ: Giúp mẹ, Mẹ của em, Bàn tay mẹ, Mẹ của em, Mẹ là; Mẹ của con, Con yêu mẹ, Mẹ yêu Đọc thơ diễn cảm " Mẹ yêu". Bà và cháu, Bà là tất cả, Bàn tay bà, Bà ơi, Thăm nhà bà, Quần áo sạch sẽ, Mặc quần áo, Trang phục.Nhà của tôi; Đi về nhà; Ngôi nhà mới</t>
  </si>
  <si>
    <t>ĐTT/HĐC:  Hát: Cô và mẹ, đi học, cô giáo. Em làm bác sĩ, tập làm bác sĩ, đang đi đến bác sĩ, chào bác sĩ. Cháu yêu cô chú công nhân, cô thợ may. Chú bộ đội hải quân; Cháu yêu cô chú công nhân, HN: Tâm tình người thợ xây.
 + Thơ : mẹ và cô, cô giáo với mùa thu, nghe lời cô giáo, cô giáo lớp em,  cô giáo của con. Làm bác sĩ; ông bác sĩ, nàng tiên áo trắng, bố em làm bác sĩ, bác sĩ như mẹ hiền; Cô thợ may, cô thợ dệt, Các cô thợ, Dệt vải; Rềnh rềnh ràng ràng; Dích dích dắc dắc; Chú bộ đội hải quân, Chú Hải quân; Em làm thợ xây; Vè cái bay</t>
  </si>
  <si>
    <t>ĐTT/HĐC: Hát “Con gà trống", "Đàn gà con"; Hát nghe: Gà gáy le te, Gà trống thổi kèn. Cá vàng bơi, Baby shark; "Thương con mèo", "Ai cũng yêu chú mèo", "Gà trống mèo con và cún con", "Rửa mặt như mèo".
 + Thơ: Gà gáy, Gà mẹ và gà con, gà con giúp mẹ, Chú gà trống nhỏ, Đàn gà con. Con cá vàng, rong và cá, cá ngủ ở đâu. 
+ Đồng dao "Cái bống đi chợ cầu Canh"; Bé và mèo hoang; Những chú mèo nhà em; Mèo con; Chú mèo; Bé và mèo.</t>
  </si>
  <si>
    <t xml:space="preserve">ĐTT/HĐC: Hát: Hoa của mẹ, ra chơi vườn hoa, màu hoa; Bánh chưng xanh; Quả; 
+ Thơ " hoa cúc vàng"; Bánh chưng xanh; Quả cam; </t>
  </si>
  <si>
    <t>Nghe các bài hát, bài thơ, ca dao, đồng dao, tục ngữ, câu đố, hò, vè về chủ đề  giao thông</t>
  </si>
  <si>
    <t>ĐTT/HĐC: Hát: "Em tập lái ô tô";  Đường e đi; Bạn ơi có biết; Em di chơi thuyền; Chiếc thuyền nan. Em đi qua ngã tư đường phố .
+ Thơ: ô tô buýt, xe chữa cháy; Vè xe máy; Thuyền giấy; Con thuyền; Những con thuyền nhỏ; Đèn giao thông...</t>
  </si>
  <si>
    <t>ĐTT/HĐC: Hát: Chuông gió leng keng; Trời nắng - trời mưa; Trên cát;  Bạn Sỏi đáng yêu.
Nắng sớm; Chúc bé ngủ ngon.
+ Thơ: Gió; Nước ơi; Bạn cát;  Viên sỏi kì diệu. Giọt nắng; Ngày và đêm.</t>
  </si>
  <si>
    <t>ĐTT/HĐC: Hát: Em mơ gặp Bác Hồ; Ai Yêu Bác Hồ Chí Minh hơn thiếu niên nhi đồng; Nhớ ơn Bác; Bác hồ người cho em tất cả.
+ Thơ: Bác Hồ của em; Ảnh Bác; Hoa quanh Lăng Bác; Viếng Lăng Bác; Về Thăm Nhà Bác; Em Vẽ Bác Hồ</t>
  </si>
  <si>
    <t>ĐTT/HĐC: Hát: Kun bảo vệ môi trường; Siêu nhân xanh. 
+ Thơ: Thuyền giấy</t>
  </si>
  <si>
    <t>ĐTT/HĐC: Hát: Ngăn nắp gọn gàng, Em vẽ môi trường xanh xanh, không xả rác, chung tay bảo về môi trường, giữ vệ sinh trường lớp; Giọt mưa và em bé"; Trờ mưa; Trời nắng trời mưa; Cho tôi đi làm mưa với..., Bé tiết kiệm nước, hạt mưa xinh, mưa bóng mây, Vũ điệu tiết kiệm nước, Tia nắng hạt mưa
+ Thơ:  Bạn nhỏ ngoan, bé giữ vệ sinh môi trường, bác quét rác, bé giữ môi trường, không vứt rác ra đường, thùng rác trò chuyện; Bé tiết kiệm nước, Tiết kiệm nước, Tiết kiệm điện nước, Điện, tiết kiệm điện năng, Tiết kiệm</t>
  </si>
  <si>
    <t>HĐG:  Cửa hàng bán: gà, thức ăn cho gà, bác sĩ thú y, nấu ăn.
Cửa hàng bán các loại cá
 Chế biến các món ăn từ cá.
 Chăm sóc mèo.
  Bán mèo, thức ăn mèo, đồ chơi của mèo, quần áo đồ dùng, phụ kiện của mèo.
  Phòng khám thú y</t>
  </si>
  <si>
    <t>HĐH/HĐC:Thơ: Mẹ và cô; Chúng ta đều là bạn; Cô giáo của em; Em không khóc nữa; Đi học ngoan; Bạn mới; Giờ ăn; Giờ ngủ; Giờ chơi. Đèn lồng; Trăng rằm tháng 8; Rằm trung thu; Mở hội đón trăng; Cuội ơi; Hội trăng rằm; Đèn ông sao, Rước dèn tháng tám. Chiếc bút chì, Cái kéo, Xuống cầu thang, Làm đồ chơi, Nhảy dây; Bé này bé ơi.</t>
  </si>
  <si>
    <t xml:space="preserve">HĐH/HĐC:Thơ: Bé trai mầm non; Bạn trai chăm chỉ, Bé trai vui nhộn. Bạn trai, bạn gái; Tình bạn; Mỗi người một vẻ; Mèo hoa đi học. Đôi chân của bé. Đôi bàn tay bé; Bàn tay của bé.
Thời trang; Trang phục; Trang phục của bé; Chiếc mũ nhỏ xinh; Găng tay và mũ </t>
  </si>
  <si>
    <t>HĐH/HĐC: Thơ: Gà gáy, Gà mẹ và gà con, gà con giúp mẹ, Chú gà trống nhỏ, Đàn gà con. Con cá vàng, rong và cá, cá ngủ ở đâu. 
+ Đồng dao "Cái bống đi chợ cầu Canh"; Bé và mèo hoang; Những chú mèo nhà em; Mèo con; Chú mèo; Bé và mèo.</t>
  </si>
  <si>
    <t>HĐH/HĐC:Thơ : mẹ và cô, cô giáo với mùa thu, nghe lời cô giáo, cô giáo lớp em,  cô giáo của con. Làm bác sĩ; ông bác sĩ, nàng tiên áo trắng, bố em làm bác sĩ, bác sĩ như mẹ hiền; Cô thợ may, cô thợ dệt, Các cô thợ, Dệt vải; Rềnh rềnh ràng ràng; Dích dích dắc dắc; Chú bộ đội hải quân, Chú Hải quân; Em làm thợ xây; Vè cái bay</t>
  </si>
  <si>
    <t xml:space="preserve">HĐH/HĐC:Thơ " hoa cúc vàng" Vè loài hoa; Mùa thu và hoa cúc; Hoa cúc mùa thu; Bánh chưng xanh;  Bánh chưng; Quả cam; </t>
  </si>
  <si>
    <t>HĐH/HĐC:  Thơ: ô tô buýt, xe chữa cháy; Vè xe máy; Thuyền giấy; Con thuyền; Những con thuyền nhỏ; Đèn giao thông…</t>
  </si>
  <si>
    <t>HĐH/HĐC: Thơ: Giúp mẹ, Mẹ của em, Bàn tay mẹ, Mẹ của em, Mẹ là; Mẹ của con, Con yêu mẹ, Mẹ yêu Đọc thơ diễn cảm " Mẹ yêu". Bà và cháu, Bà là tất cả, Bàn tay bà, Bà ơi, Thăm nhà bà, Quần áo sạch sẽ, Mặc quần áo, Trang phục.Nhà của tôi; Đi về nhà; Ngôi nhà mới</t>
  </si>
  <si>
    <t>HĐH/HĐC: Thơ: Bác Hồ của em; Ảnh Bác; Hoa quanh Lăng Bác; Viếng Lăng Bác; Về Thăm Nhà Bác; Em Vẽ Bác Hồ</t>
  </si>
  <si>
    <t xml:space="preserve"> HĐH/HĐG?HĐC: Truyện: Vịt con đi học; Đôi bạn tốt; Ba người bạn; Sự tích bánh trung thu; Sự tích đèn ông sao;Sự tích chị hằng nga, Sự tích múa lân và ông thổ địa. Cái kéo kì lạ…</t>
  </si>
  <si>
    <t xml:space="preserve"> HĐH/HĐG?HĐC: Truyện: Chú bé lọ lem. Cô bé quàng khăn đỏ, Ba cô gái. Đôi bàn tay thần kỳ.  Đôi bàn chân kỳ diệu. Chiếc mũ đỏ; Cái áo của Thỏ con </t>
  </si>
  <si>
    <t xml:space="preserve"> HĐH/HĐG?HĐC: Truyện: Hai anh em gà con, Hai chú gà trống, Gà trống Choai và mặt trời. , Gà tơ đi học, con cá thông minh, cá rô con, cá chép con, Buổi sáng của mèo con, mèo con đi học;</t>
  </si>
  <si>
    <t xml:space="preserve"> HĐH/HĐG?HĐC: Truyện: Món quà của cô giáo; Bác sĩ chim, bác sĩ rùa khám bệnh, cô bác sĩ tí hon. Chim thợ may, người thợ dệt thảm.</t>
  </si>
  <si>
    <t xml:space="preserve"> HĐH/HĐG?HĐC: Truyện: Bông hoa cúc trắng; Sự tích bánh chưng bánh dày; Sự tích cây mít</t>
  </si>
  <si>
    <t xml:space="preserve"> HĐH/HĐG?HĐC:Truyện về xe máy, xe đạp và xe máy chạy thi, xe máy kiêu căng. Chuyến du lịch của gà trống troai; Chiếc đầu máy xe lửa tốt bụng. Chiếc thuyền giấy. Xe lu và xe ca…</t>
  </si>
  <si>
    <t xml:space="preserve"> HĐH/HĐG?HĐC: Truyện Bê mẹ và bê con, Món quà của mẹ, Mẹ đi chợ về; Cháu ngoan của bà, Bà va tí chăm cây, Bà và những chiếc kẹo, chiếc khăn quàng của bà; Chiếc áo mới, Cái áo của thỏ con, Chuyện cái áo. Những góc nhà hạnh phúc; Ba cô tiên; Chú gấu con ngoan.; Ngôi nhà ngọt ngào...</t>
  </si>
  <si>
    <t xml:space="preserve"> HĐH/HĐG?HĐC: Truyện: Chiếc chuông gió xinh đẹp. Biển, sông và suối;  Cát và đá; Viên sỏi; Sự tích ngày và đêm,…..</t>
  </si>
  <si>
    <t xml:space="preserve"> HĐH/HĐG?HĐC: Truyện: Cùng nhau bảo vệ môi trường, Bí mật của ngôi sao xanh; Bóng điện píp và cuộc sống xanh, Cuộc phưu lưu của giọt nước nhỏ, Làm thế nào để tiếp kiệm điện, khu rừng không biết tiết kiệm điện</t>
  </si>
  <si>
    <t xml:space="preserve"> HĐH/HĐG?HĐC: Câu chuyện về giấy kẻ.</t>
  </si>
  <si>
    <t xml:space="preserve"> HĐH/HĐG?HĐC: Truyện : Khen các cháu.</t>
  </si>
  <si>
    <t xml:space="preserve"> HĐH/HĐG?HĐC: Truyện về xe máy, xe đạp và xe máy chạy thi, xe máy kiêu căng. Chuyến du lịch của gà trống troai; Chiếc đầu máy xe lửa tốt bụng. Chiếc thuyền giấy. Xe lu và xe ca…</t>
  </si>
  <si>
    <t xml:space="preserve"> SHHN: Nhắc nhở trẻ sử dụng từ lễ phép trong giao tiếp hằng ngày.</t>
  </si>
  <si>
    <t>HĐG: Xem sách, tranh truyện, tranh ảnh, xem album về chủ đề.</t>
  </si>
  <si>
    <t>HĐG: Hướng dẫn cách giở vở trong giờ học
 Chơi, hoạt động ở các góc: Xem sách tranh</t>
  </si>
  <si>
    <t>HĐG: Hướng dẫn trẻ cầm sách đúng chiều, mở sách, xem tranh, "đọc" truyện.</t>
  </si>
  <si>
    <t>HĐG: Hướng dẫn trẻ không được xé sách, làm nhàu nát sách, vẽ bẩn lên sách.</t>
  </si>
  <si>
    <t>ĐTT: Quan sát một  kí hiệu thông thường ở gia đình, trường lớp và một số quy định của trường lớp.</t>
  </si>
  <si>
    <t xml:space="preserve">HĐG: Tô màu, di màu, xé, dán, vẽ, nặn hình các loại củ, quả ..; tập sử dụng kéo.                                   </t>
  </si>
  <si>
    <t xml:space="preserve">HĐG: Tô màu, di màu, xé, dán, vẽ, nặn hình các loại PTGT (ô tô, máy bay, thuyền thuồm, đèn giao thông ..; tập sử dụng kéo.                                   </t>
  </si>
  <si>
    <t>HĐH: Bé vui tết trung thu.</t>
  </si>
  <si>
    <t xml:space="preserve"> HĐH: Cháu yêu chú Bộ đội. </t>
  </si>
  <si>
    <t>HĐH: Bé vui đón tết.</t>
  </si>
  <si>
    <t xml:space="preserve">HĐH: Bác Hồ với các cháu thiếu nhi.  </t>
  </si>
  <si>
    <t>Hào hứng tham gia vào các hoạt động trong ngàyNhà giáo Việt Nam 20/11</t>
  </si>
  <si>
    <t>HĐH:  Cô giáo của con</t>
  </si>
  <si>
    <t>HĐH:  Bạn của bé.
 Món quà tặng bạn.</t>
  </si>
  <si>
    <t>HĐH/HĐC: Cảm xúc của bé</t>
  </si>
  <si>
    <t>SHHN: Trẻ tự thực hiện các công việc đơn giản được giao: Cất  đồ dùng, đồ chơi gọn gàng khi được nhắc nhở.</t>
  </si>
  <si>
    <t>HĐG: Trẻ tự thực hiện các công việc đơn giản được giao: Bóc trứng chim cút</t>
  </si>
  <si>
    <t>HĐC: Trẻ tự thực hiện các công việc đơn giản được giao: Đi tất/ găng tay</t>
  </si>
  <si>
    <t xml:space="preserve"> HĐC: Bé vui hay buồn
+ Tô màu tranh những khuôn mặt biểu cảm (Vui, buồn, tức giận..)</t>
  </si>
  <si>
    <t xml:space="preserve"> ĐTT: Nghe các bài hát, bài thơ về Bác Hồ. Xem tranh ảnh về Bác.</t>
  </si>
  <si>
    <t xml:space="preserve"> ĐTT: Xem Tranh ảnh về cảnh đẹp quê hương, đất nước, lễ hội đình làng..</t>
  </si>
  <si>
    <t xml:space="preserve"> TQDN: Thăm quan di tích lịch sử đình Hà Hương.</t>
  </si>
  <si>
    <t>VSĂN: Trẻ tự thực hiện các công việc đơn giản được giao: Lau bàn ghế</t>
  </si>
  <si>
    <t>SHHN: Dạy trẻ thực hiện các quy định ở gia đình ((Để đồ dùng, đồ chơi  gọn gàng ngăn nắp)</t>
  </si>
  <si>
    <t xml:space="preserve"> SHHN: Dạy trẻ thực hiện các quy định ở lớp (Để đồ dùng, đồ chơi đúng chỗ) trong tất cả các hoạt động ở lớp. Dọn  đồ chơi gọn gàng trước khi ra về.</t>
  </si>
  <si>
    <t>HĐH/HĐC: 
Cảm xúc của bé
Dạy trẻ kỹ năng nhận biết cảm xúc vui- buồn</t>
  </si>
  <si>
    <t>ĐTT: Nhắc nhở trẻ có cử chỉ, lời nói lễ phép (Chào hỏi, cảm ơn..)</t>
  </si>
  <si>
    <t>HĐH/HĐC: Bé nói lời cảm ơn.
Nói lời cảm ơn, xin lỗi.
Dạy trẻ KN chào hỏi, cảm ơn và xin lỗi.</t>
  </si>
  <si>
    <t>SHHN: Lắng nghe và trả lời câu hỏi của cô và bạn trong giao tiếp.</t>
  </si>
  <si>
    <t>Nhận biết hành vi "đúng" - "sai", "tốt" - "xấu"</t>
  </si>
  <si>
    <t>Có khả năng nhận biết hành vi "đúng" - "sai", "tốt" - "xấu"</t>
  </si>
  <si>
    <t>HĐH/HĐC: Kỹ năng phối hợp với bạn trong khi chơi 
Bé hợp tác với bạn khi chơi</t>
  </si>
  <si>
    <t xml:space="preserve"> HĐH: Mẹ yêu của bé
Bà của bé
Gia đình thân yêu của bé</t>
  </si>
  <si>
    <t>HĐH: Bé chăm sóc vật nuôi
Gà con đáng yêu
Chăm sóc bạn cá nhỏ
 Cách chơi cùng cá an toàn.
Dạy trẻ chăm sóc chú mèo con.
 Bé chơi cùng mèo an toàn</t>
  </si>
  <si>
    <t>HĐH: Bé chăm sóc một số loại hoa (hoa cúc, hoa hồng, hoa đồng tiền…) 
Bé chăm sóc, bảo vệ cây cối</t>
  </si>
  <si>
    <t>HĐH: Dạy trẻ giữ gìn vệ sinh lớp học
 Dạy trẻ kỹ năng tiết kiệm và bảo vệ nguồn nước</t>
  </si>
  <si>
    <t>Hát đúng giai điệu, lời ca bài hát chủ đề môi trường</t>
  </si>
  <si>
    <t>Hát đúng giai điệu, lời ca bài hát chủ đề tái chế</t>
  </si>
  <si>
    <t>Hát đúng giai điệu, lời ca bài hát chủ đề quê hương - đất nước - Bác Hồ</t>
  </si>
  <si>
    <t xml:space="preserve">HĐH/HĐC: Bài hát: Trường chúng cháu là trường mầm non; Cả tuần đều Ngoan; Em rất Ngoan; Bé đi mẫu giáo; Cháu lên ba; Cô và mẹ. Chiếc đèn lồng; Lồng đèn trung thu; Chiếc đèn lồng quê em; Đêm trung thu; Rước đèn tháng 8 (Lời 1). Chiếc đèn ông sao; Vui trung thu; Đêm trung thu. Bút chì màu, Gieo hạt, Chiếc kéo xinh. </t>
  </si>
  <si>
    <t xml:space="preserve">HĐH/HĐC: Bài hát: Bạn trai bạn gái; Bạn có biết tên tôi; Lời chào; Tìm bạn thân; Tiếng chào theo em; Lời chào buổi sáng; Đường và chân; Đôi bàn chân xinh. Ngón tay nhỏ; Vỗ tay vui vẻ; Cùng vỗ tay; Bàn tay nhỏ, Đôi bàn tay, Dạy múa : Đôi bàn tay, Áo mới; Chiếc áo mới, Chiếc áo mùa đông </t>
  </si>
  <si>
    <t>HĐH/HĐC: Bài hát “Con gà trống", "Đàn gà con"; Hát nghe: Gà gáy le te, Gà trống thổi kèn. Cá vàng bơi, Baby shark; "Thương con mèo", "Ai cũng yêu chú mèo", "Gà trống mèo con và cún con", "Rửa mặt như mèo".</t>
  </si>
  <si>
    <t>HĐH/HĐC: Bài hát: Cô và mẹ, đi học, cô giáo. Em làm bác sĩ, tập làm bác sĩ, đang đi đến bác sĩ, chào bác sĩ. Cháu yêu cô chú công nhân, cô thợ may. Chú bộ đội hải quân; Cháu yêu cô chú công nhân, HN: Tâm tình người thợ xây.</t>
  </si>
  <si>
    <t xml:space="preserve">HĐH/HĐC: Bài hát: Hoa của mẹ, ra chơi vườn hoa, màu hoa; Bánh chưng xanh; Quả; </t>
  </si>
  <si>
    <t>HĐH/HĐC: Bài hát: "Em tập lái ô tô";  Đường e đi; Bạn ơi có biết; Em di chơi thuyền; Chiếc thuyền nan. Em đi qua ngã tư đường phố</t>
  </si>
  <si>
    <t>HĐH/HĐC: Bài hát át "Chiếc khăn tay", Mẹ đi vắng. Tình thương bà cháu, Bà và cháu, Cháu yêu bà, Bé quét nhà; Dạy bé mặc quần áo",Chiếc áo mùa đông; Chiếc áo mới; Ngôi nhà của bé, Ngôi nhà</t>
  </si>
  <si>
    <t>HĐH/HĐC: át: Chuông gió leng keng; Trời nắng - trời mưa; Trên cát;  Bạn Sỏi đáng yêu.
Nắng sớm; Chúc bé ngủ ngon.</t>
  </si>
  <si>
    <t>HĐH/HĐC: át: Ngăn nắp gọn gàng, Em vẽ môi trường xanh xanh, không xả rác, chung tay bảo về môi trường, giữ vệ sinh trường lớp; Giọt mưa và em bé"; Trờ mưa; Trời nắng trời mưa; Cho tôi đi làm mưa với..., Bé tiết kiệm nước, hạt mưa xinh, mưa bóng mây, Vũ điệu tiết kiệm nước, Tia nắng hạt mưa</t>
  </si>
  <si>
    <t xml:space="preserve">HĐH/HĐC: Bài hát: Kun bảo vệ môi trường; Siêu nhân xanh. </t>
  </si>
  <si>
    <t>HĐH/HĐC: Bài hát: Em mơ gặp Bác Hồ; Ai Yêu Bác Hồ Chí Minh hơn thiếu niên nhi đồng; Nhớ ơn Bác; Bác hồ người cho em tất cả.</t>
  </si>
  <si>
    <t>Vận động đơn giản theo nhịp điệu của các bài hát, bản nhạc / Sử dụng các dụng cụ gõ đệm theo phách chủ để trường mầm non</t>
  </si>
  <si>
    <t>Vận động theo ý thích khi hát / nghe các bài hát, bản nhạc quen thuộc chủ đề trường mầm non</t>
  </si>
  <si>
    <t>Vận động đơn giản theo nhịp điệu của các bài hát, bản nhạc / Sử dụng các dụng cụ gõ đệm theo phách chủ để nghề nghiệp</t>
  </si>
  <si>
    <t>Vận động đơn giản theo nhịp điệu của các bài hát, bản nhạc / Sử dụng các dụng cụ gõ đệm theo phách chủ để thực vật</t>
  </si>
  <si>
    <t>Vận động đơn giản theo nhịp điệu của các bài hát, bản nhạc / Sử dụng các dụng cụ gõ đệm theo phách chủ đề gia đình</t>
  </si>
  <si>
    <t>Vận động theo ý thích khi hát / nghe các bài hát, bản nhạc quen thuộc chủ đề hiện tượng tự nhiên</t>
  </si>
  <si>
    <t>Vận động đơn giản theo nhịp điệu của các bài hát, bản nhạc / Sử dụng các dụng cụ gõ đệm theo phách chủ đề môi trường</t>
  </si>
  <si>
    <t>Vận động theo ý thích khi hát / nghe các bài hát, bản nhạc quen thuộc chủ đề môi trường.</t>
  </si>
  <si>
    <t>Vận động đơn giản theo nhịp điệu của các bài hát, bản nhạc / Sử dụng các dụng cụ gõ đệm theo phách chủ đề tái chế</t>
  </si>
  <si>
    <t>Vận động theo ý thích khi hát / nghe các bài hát, bản nhạc quen thuộc chủ đề tái chế</t>
  </si>
  <si>
    <t>Vận động đơn giản theo nhịp điệu của các bài hát, bản nhạc / Sử dụng các dụng cụ gõ đệm theo phách chủ để quê hương - đất nước - Bác Hồ</t>
  </si>
  <si>
    <t>Vận động theo ý thích khi hát / nghe các bài hát, bản nhạc quen thuộc chủ đề Quê hương-đất nước - Bác Hồ</t>
  </si>
  <si>
    <t>Sử dụng các nguyên vật liệu tạo hình để tạo ra các sản phẩm chủ đề trường mầm non</t>
  </si>
  <si>
    <t>Steam:
Làm con lật đật.
Làm cái bút
Làm đèn lồng
Làm đèn ông sao</t>
  </si>
  <si>
    <t>Steam:
Làm trang phục bạn gái, bạn trai.
Làm tóc giả của bạn gái, bạn trai.
Làm đồ dùng bạn gái (Vòng, dây buộc tóc, khuyên tai...)
Làm cái nón bằng bìa
Làm đôi dép.</t>
  </si>
  <si>
    <t>Steam:
 Làm bưu thiếp tặng cô; 
 Làm bưu thiếp tặng chú bộ đội.
 Làm mũ từ các nguyên vật liệu.
 Gấp váy, áo, quần từ giấy
 Thiết kế trang phục 
Làm cái liềm từ bìa cát tông
Làm bay xây</t>
  </si>
  <si>
    <t>Steam:
 Làm tranh gà từ nắp chai; 
 Làm tranh cá từ các hình học; 
Làm con cá từ chai lọ
Làm con mèo từ lõi giấy, chai lọ…</t>
  </si>
  <si>
    <t>Steam:
Làm tranh hoa cúc từ các nguyện vật liệu : tăm bông, lá khô, bẹ ngô…
Làm hoa cúc từ xốp bọc hoa quả.
 Làm bánh chưng</t>
  </si>
  <si>
    <t>Steam:
 Làm ô tô từ các nguyên vật liệu phế thải
Làm mũ bảo hiểm.
Gấp thuyền buồm; 
 Gấp máy bay.
 Dán thuyền, đèn giao thông.
Làm tàu hỏa từ các nguyên vật liệu.
Làm bè nổi
Làm cột đèn giao thông</t>
  </si>
  <si>
    <t>Sử dụng các nguyên vật liệu tạo hình để tạo ra các sản phẩm chủ đề hiện tượng tự nhiên</t>
  </si>
  <si>
    <t>Sử dụng các nguyên vật liệu tạo hình để tạo ra các sản phẩm chủ đề  hiện tượng tự nhiên</t>
  </si>
  <si>
    <t>Steam: 
Làm chuông gió
Làm tranh từ sỏi
Làm con vật từ viên sỏi 
Làm ông mặt trời bằng lá cây</t>
  </si>
  <si>
    <t xml:space="preserve"> Steam:
 Làm, trang trí đôi dép Bác Hồ
Dán lăng Bác Hồ
Dán trang trí khung ảnh Bác Hồ</t>
  </si>
  <si>
    <t>Steam:
Làm hoa từ giấy ăn</t>
  </si>
  <si>
    <t>Steam:
Làm thùng đựng rác.
Làm gầu hót rác</t>
  </si>
  <si>
    <t>Sử dụng các nguyên vật liệu tạo hình để tạo ra các sản phẩm chủ đề môi trường</t>
  </si>
  <si>
    <t>Sử dụng các nguyên vật liệu tạo hình để tạo ra các sản phẩm chủ đề tái chế</t>
  </si>
  <si>
    <t>Tô màu hình vẽ chủ đề môi trường</t>
  </si>
  <si>
    <t>Tô màu hình vẽ chủ đề quê hương - đất nước - Bác Hồ</t>
  </si>
  <si>
    <t>HĐH/HĐG: 
Tô màu trường mầm non.
Tô màu lớp học của bé
Tô màu đèn lồng.
Tô màu đèn ông sao
Tô màu bút chì, cái kéo, quả bóng…</t>
  </si>
  <si>
    <t>HĐH/HĐG: 
Tô màu bạn trai, bạn gái.
Tô màu trang phục bạn trai, bạn gái.
Tô màu đôi bàn tay.
Tô màu đôi bàn chân.</t>
  </si>
  <si>
    <t>Steam:
 Làm vòng tặng mẹ
Trang trí bưu thiếp tặng người thân
 Làm ngôi nhà</t>
  </si>
  <si>
    <t>HĐH/HĐG: 
Tô màu hình ảnh mẹ
Tô màu hình ảnh bà
Tô màu mái tóc bà
Tô màu cái áo 
Tô màu ti vi
Tô màu điện thoại
Tô màu cái ấm
Tô màu ngôi nhà</t>
  </si>
  <si>
    <t>HĐH/HĐG: 
Tô màu chân dung cô giáo.
Tô màu tranh cô giáo.
Tô màu đồ dùng bác sĩ
Tô màu váy, áo, quần, mũ…
Tô màu chân dung chân dung chú bộ đội.
Tô màu trang phuc chú bộ đội</t>
  </si>
  <si>
    <t>HĐH/HĐG: 
Tô màu hoa cúc, hoa hồng, hoa đào….
Tô màu bánh chưng
Tô màu quả mít
Tô màu quả cam</t>
  </si>
  <si>
    <t>HĐH/HĐG: 
Tô màu ô tô, xe máy, máy bay, tàu hỏa, thuyền buồm….
Tô màu đèn giao thông.</t>
  </si>
  <si>
    <t>HĐH/HĐG: 
Tô màu lăng Bác, nhà sàn.</t>
  </si>
  <si>
    <t>HĐH/HĐG: 
Tô màu ngôi trường</t>
  </si>
  <si>
    <t>Sử dụng một số kỹ năng vẽ nét thẳng, xiên, ngang để tạo thành bức tranh đơn giản chủ đề trường mầm non.</t>
  </si>
  <si>
    <t>Sử dụng một số kỹ năng vẽ nét thẳng, xiên, ngang để tạo thành bức tranh đơn giản chủ đề động vật.</t>
  </si>
  <si>
    <t>HĐG: Nhận biết được màu sắc cơ bản: Vàng, xanh, đỏ của màu nước</t>
  </si>
  <si>
    <t xml:space="preserve">HĐG: Nói lên cảm nhận của mình trước vẻ đẹp nổi bật về màu sắc hình dáng …của các tác phẩm tạo hình. </t>
  </si>
  <si>
    <t>Vận động theo ý thích khi hát / nghe các bài hát, bản nhạc quen thuộc chủ đề quê hiện tượng tự nhiên</t>
  </si>
  <si>
    <t xml:space="preserve">Vận động theo ý thích khi hát / nghe các bài hát, bản nhạc quen thuộc chủ đề môi trường </t>
  </si>
  <si>
    <t>Vận động theo ý thích khi hát / nghe các bài hát, bản nhạc quen thuộc chủ đề quê hương - đất nước - Bác Hồ</t>
  </si>
  <si>
    <t>HĐH/HĐC: Hát: Ngăn nắp gọn gàng, Em vẽ môi trường xanh xanh, không xả rác, chung tay bảo về môi trường, giữ vệ sinh trường lớp; Giọt mưa và em bé"; Trờ mưa; Trời nắng trời mưa; Cho tôi đi làm mưa với..., Bé tiết kiệm nước, hạt mưa xinh, mưa bóng mây, Vũ điệu tiết kiệm nước, Tia nắng hạt mưa</t>
  </si>
  <si>
    <t xml:space="preserve">HĐNT: Vận động sáng tạo theo ý thích bài hát: Trường chúng cháu là trường mầm non; Cả tuần đều Ngoan; Em rất Ngoan; Bé đi mẫu giáo; Cháu lên ba; Cô và mẹ. Chiếc đèn lồng; Lồng đèn trung thu; Chiếc đèn lồng quê em; Đêm trung thu; Rước đèn tháng 8 (Lời 1). Chiếc đèn ông sao; Vui trung thu; Đêm trung thu. Bút chì màu, Gieo hạt, Chiếc kéo xinh. </t>
  </si>
  <si>
    <t xml:space="preserve">HĐNT: Vận động sáng tạo theo ý thích bài hát: Bạn trai bạn gái; Bạn có biết tên tôi; Lời chào; Tìm bạn thân; Tiếng chào theo em; Lời chào buổi sáng; Đường và chân; Đôi bàn chân xinh. Ngón tay nhỏ; Vỗ tay vui vẻ; Cùng vỗ tay; Bàn tay nhỏ, Đôi bàn tay, Dạy múa : Đôi bàn tay, Áo mới; Chiếc áo mới, Chiếc áo mùa đông </t>
  </si>
  <si>
    <t>HĐNT: Vận động sáng tạo theo ý thích bài hát: “Con gà trống", "Đàn gà con"; Hát nghe: Gà gáy le te, Gà trống thổi kèn. Cá vàng bơi, Baby shark; "Thương con mèo", "Ai cũng yêu chú mèo", "Gà trống mèo con và cún con", "Rửa mặt như mèo".</t>
  </si>
  <si>
    <t>HĐNT: Vận động sáng tạo theo ý thích bài hát: Cô và mẹ, đi học, cô giáo. Em làm bác sĩ, tập làm bác sĩ, đang đi đến bác sĩ, chào bác sĩ. Cháu yêu cô chú công nhân, cô thợ may. Chú bộ đội hải quân; Cháu yêu cô chú công nhân, HN: Tâm tình người thợ xây.</t>
  </si>
  <si>
    <t xml:space="preserve">HĐNT: Vận động sáng tạo theo ý thích bài hát: Hoa của mẹ, ra chơi vườn hoa, màu hoa; Bánh chưng xanh; Quả; </t>
  </si>
  <si>
    <t>HĐNT: Vận động sáng tạo theo ý thích bài hát: "Em tập lái ô tô";  Đường e đi; Bạn ơi có biết; Em di chơi thuyền; Chiếc thuyền nan. Em đi qua ngã tư đường phố</t>
  </si>
  <si>
    <t>HĐNT: Vận động sáng tạo theo ý thích bài hát: "Chiếc khăn tay", Mẹ đi vắng. Tình thương bà cháu, Bà và cháu, Cháu yêu bà, Bé quét nhà; Dạy bé mặc quần áo",Chiếc áo mùa đông; Chiếc áo mới; Ngôi nhà của bé, Ngôi nhà</t>
  </si>
  <si>
    <t>HĐNT: Vận động sáng tạo theo ý thích bài hát: Chuông gió leng keng; Trời nắng - trời mưa; Trên cát;  Bạn Sỏi đáng yêu.
Nắng sớm; Chúc bé ngủ ngon.</t>
  </si>
  <si>
    <t>HĐNT: Vận động sáng tạo theo ý thích bài hát: Ngăn nắp gọn gàng, Em vẽ môi trường xanh xanh, không xả rác, chung tay bảo về môi trường, giữ vệ sinh trường lớp; Giọt mưa và em bé"; Trờ mưa; Trời nắng trời mưa; Cho tôi đi làm mưa với..., Bé tiết kiệm nước, hạt mưa xinh, mưa bóng mây, Vũ điệu tiết kiệm nước, Tia nắng hạt mưa</t>
  </si>
  <si>
    <t xml:space="preserve">HĐNT: Vận động sáng tạo theo ý thích bài hát: Kun bảo vệ môi trường; Siêu nhân xanh. </t>
  </si>
  <si>
    <t>HĐNT: Vận động sáng tạo theo ý thích bài hát: Em mơ gặp Bác Hồ; Ai Yêu Bác Hồ Chí Minh hơn thiếu niên nhi đồng; Nhớ ơn Bác; Bác hồ người cho em tất cả.</t>
  </si>
  <si>
    <t>Vận động theo ý thích khi hát / nghe các bài hát, bản nhạc quen thuộc chủ đề  giao thông</t>
  </si>
  <si>
    <t>Làm đồ chơi chủ đề dộng vật</t>
  </si>
  <si>
    <t>Làm đồ chơi chủ đề thực vật</t>
  </si>
  <si>
    <t>Làm đồ chơi chủ đề  gia đình</t>
  </si>
  <si>
    <t>Làm đồ chơi chủ đề hiện tượng tự nhiên</t>
  </si>
  <si>
    <t>Làm đồ chơi chủ đề môi trường</t>
  </si>
  <si>
    <t>Làm đồ chơi chủ đề tái chế</t>
  </si>
  <si>
    <t>Làm đồ chơi chủ đề quê hương - đất nước - Bác Hồ.</t>
  </si>
  <si>
    <t>HĐH/HĐG: 
Tô màu con gà, con cá, con mèo….</t>
  </si>
  <si>
    <t>HĐH/HĐG: 
Tô màu chuông gió
Tô màu ông mặt trời</t>
  </si>
  <si>
    <t>HĐG:
Làm con lật đật.
Làm cái bút
Làm đèn lồng
Làm đèn ông sao</t>
  </si>
  <si>
    <t>HĐG: Làm trang phục bạn gái, bạn trai.
Làm tóc giả của bạn gái, bạn trai.
Làm đồ dùng bạn gái (Vòng, dây buộc tóc, khuyên tai...)
Làm cái nón bằng bìa
Làm đôi dép.</t>
  </si>
  <si>
    <t xml:space="preserve"> HĐG: 
Làm tranh gà từ nắp chai; 
 Làm tranh cá từ các hình học; 
Làm con cá từ chai lọ
Làm con mèo từ lõi giấy, chai lọ…</t>
  </si>
  <si>
    <t xml:space="preserve"> HĐG: Làm vòng tặng mẹ
Trang trí bưu thiếp tặng người thân
 Làm ngôi nhà</t>
  </si>
  <si>
    <t xml:space="preserve"> HĐG:
Làm bưu thiếp tặng cô; 
 Làm bưu thiếp tặng chú bộ đội.
 Làm mũ từ các nguyên vật liệu.
 Gấp váy, áo, quần từ giấy
 Thiết kế trang phục 
Làm cái liềm từ bìa cát tông
Làm bay xây</t>
  </si>
  <si>
    <t>HĐG: Làm tranh hoa cúc từ các nguyện vật liệu : tăm bông, lá khô, bẹ ngô…
Làm hoa cúc từ xốp bọc hoa quả.
 Làm bánh chưng</t>
  </si>
  <si>
    <t>HĐG: Làm ô tô từ các nguyên vật liệu phế thải
Làm mũ bảo hiểm.
Gấp thuyền buồm; 
 Gấp máy bay.
 Dán thuyền, đèn giao thông.
Làm tàu hỏa từ các nguyên vật liệu.
Làm bè nổi
Làm cột đèn giao thông</t>
  </si>
  <si>
    <t>HĐG: Làm chuông gió
Làm tranh từ sỏi
Làm con vật từ viên sỏi 
Làm ông mặt trời bằng lá cây</t>
  </si>
  <si>
    <t>HĐG: Làm thùng đựng rác.
Làm gầu hót rác</t>
  </si>
  <si>
    <t>HĐG: Làm hoa từ giấy ăn</t>
  </si>
  <si>
    <t xml:space="preserve"> HĐG: Làm, trang trí đôi dép Bác Hồ
Dán lăng Bác Hồ
Dán trang trí khung ảnh Bác Hồ</t>
  </si>
  <si>
    <t>Đặt tên cho sản phẩm của mình ở chủ đề thực vật</t>
  </si>
  <si>
    <t>Đặt tên cho sản phẩm của mình ở chủ đề gia đình</t>
  </si>
  <si>
    <t>Đặt tên sản phẩm chủ đề  thực vật theo ý thích</t>
  </si>
  <si>
    <t>Đặt tên sản phẩm chủ đề gia đình theo ý thích</t>
  </si>
  <si>
    <t xml:space="preserve"> Lăn dọc, xoay tròn, ấn dẹt đất nặn để tạo thành các sản phẩm có 1 khối hoặc 2 khối chủ đề hiện tượng tự nhiên</t>
  </si>
  <si>
    <t xml:space="preserve"> Lăn dọc, xoay tròn, ấn dẹt đất nặn để tạo thành các sản phẩm có 1 khối hoặc 2 khối chủ đề môi trường</t>
  </si>
  <si>
    <t xml:space="preserve"> HĐH/HĐG: 
Nặn đồ chơi trong lớp (quả bóng, con lật đật, cái bút...)
Nặn đèn lồng 
Nặn đèn ông sao.
Nặn bút chì, nặn viên sỏi, nặn một số loại hạt.</t>
  </si>
  <si>
    <t>HĐH/HĐG: 
 Nặn bạn trai.
Nặn bạn gái.
Nặn đôi bàn chân.
Nặn đôi bàǹ tay.</t>
  </si>
  <si>
    <t>HĐH/HĐG: 
Nặn vòng tặng mẹ
Nặn vòng tặng bà
Nặn ngôi nhà</t>
  </si>
  <si>
    <t>HĐH/HĐG: 
Nặn đồ dùng bác sĩ.
Nặn: đồ dùng nghề may: thước, kéo, phấn vẽ…
 Nặn quà tặng chú bộ đội.
Nặn cái liềm
Nặn bay xây</t>
  </si>
  <si>
    <t xml:space="preserve"> Lăn dọc, xoay tròn, ấn dẹt đất nặn để tạo thành các sản phẩm có 1 khối hoặc 2 khối chủ đề động vật</t>
  </si>
  <si>
    <t>HĐH/HĐG: 
Nặn con gà
Nặn con cá.
Nặn con mèo</t>
  </si>
  <si>
    <t>HĐH/HĐG: 
 Nặn bánh chưng
Nặn một số loại quả (cam, bưởi, quất…..)</t>
  </si>
  <si>
    <t>HĐH/HĐG: 
Nặn ô tô
Nặn bánh xe
Nặn tàu hỏa</t>
  </si>
  <si>
    <t>HĐH/HĐG: 
Nặn viên sỏi
Nặn ông mặt trời
Nặn mặt trăng</t>
  </si>
  <si>
    <t>HĐH/HĐG: 
Nặn các đồ dùng vệ sinh (thùng đựng rác, gầu hót, chổi…)</t>
  </si>
  <si>
    <t>Xếp những sản phẩm có cấu trúc đơn giản chủ đề trường mầm non</t>
  </si>
  <si>
    <t>HĐG: 
Xếp lớp học của tôi.
 Xếp con đường đến lớp.
 Xếp khu chơi của lớp.
Xếp trại trung thu.
 Xếp con đường đến trại trung thu
 Xếp mâm ngũ quả, bánh vuông bánh tròn.
 Xếp ngôi, xếp lớp học.
 Xếp con đường đến lớp.</t>
  </si>
  <si>
    <t xml:space="preserve">HĐG:
 Xếp hình bé và bạn,
 Xây nhà cho bạn;
Xây khuôn viên, lắp ghép ngôi nhà của bé
Xây khuôn viên công ty may trang phục </t>
  </si>
  <si>
    <t>Xếp những sản phẩm có cấu trúc đơn giản chủ đề gia đình</t>
  </si>
  <si>
    <t>Xếp những sản phẩm có cấu trúc đơn giản chủ đề  gia đình</t>
  </si>
  <si>
    <t>HĐG:
Xây dựng khuôn viên ngôi nhà, lắp nghép ngôi nhà.
Xây khuôn viên, lắp ghép ngôi nhà của bà
Xây khuôn viên ngôi nhà của bé. 
Xây ngôi nhà của bé
Lắp ghép các kiểu nhà
 Xây, lắp ghép sân vườn, hàng rào, ao cá,..</t>
  </si>
  <si>
    <t>Xếp những sản phẩm có cấu trúc đơn giản chủ đề  động vật</t>
  </si>
  <si>
    <t>Xếp những sản phẩm có cấu trúc đơn giản chủ đề động vật</t>
  </si>
  <si>
    <t>Xếp những sản phẩm có cấu trúc đơn giản chủ đề  thực vật</t>
  </si>
  <si>
    <t>Xếp những sản phẩm có cấu trúc đơn giản chủ đề thực vật</t>
  </si>
  <si>
    <t>Xếp những sản phẩm có cấu trúc đơn giản chủ đề  nghè nghiệp</t>
  </si>
  <si>
    <t>Xếp những sản phẩm có cấu trúc đơn giản chủ đề nghè nghiệp</t>
  </si>
  <si>
    <t>HĐG:
Xây dựng lớp học
Xây phòng y tế, xây bệnh viện 
Xây dựng xưởng may, xây khu công nghiệp may.
Xây doanh trại bộ đội, lắp ghép cây, chú bộ đội.
Xây nhà máy, xây xí nghiệp, xây dựng các công trình</t>
  </si>
  <si>
    <t>HĐG:
Xây trang trại gà, lắp ghép chuồng gà.
Xây bể cá, ao cá..., lắp ráp, xếp hình con cá.
Xây nhà cho mèo</t>
  </si>
  <si>
    <t>HĐG:
Xây vườn hoa,
xếp chồng, chơi với các hình vuông, hình tròn
Xây vườn cây ăn quả</t>
  </si>
  <si>
    <t>HĐG:
Xây dựng ga ra ô tô, bến xe
Xây ngã tư đường phố
Xây bến thuyền, lắp ráp tàu, thuyền.</t>
  </si>
  <si>
    <t>Xếp những sản phẩm có cấu trúc đơn giản chủ đề hiện tượng tự nhiên.</t>
  </si>
  <si>
    <t>HĐG:
Xếp cửa hàng bán các loại chuông gió.
 Xếp công viên nước.
 Xây khuôn viên nhà bé bằng sỏi
Xếp ngôi nhà</t>
  </si>
  <si>
    <t>HĐG: 
Xếp lăng Bác Hồ, xếp nhà sàn, ao cá, vườn cây của Bác Hồ.</t>
  </si>
  <si>
    <t xml:space="preserve">HĐG: 
Xây dựng xưởng tái chế </t>
  </si>
  <si>
    <t>Xếp những sản phẩm có cấu trúc đơn giản chủ đềtái chế</t>
  </si>
  <si>
    <t>Xếp những sản phẩm có cấu trúc đơn giản chủ đề tái chế.</t>
  </si>
  <si>
    <t>Xếp những sản phẩm có cấu trúc đơn giản chủ đề môi trường</t>
  </si>
  <si>
    <t>HĐG: 
Xây trường mầm non xanh
Xây dựng nhà máy nước</t>
  </si>
  <si>
    <t>HĐH/HĐG: 
Vẽ đường đi đến lớp, vẽ quả bóng, vẽ chùm bóng bay.
Vẽ đèn lồng; đèn ông sao.
Vẽ chiếc kéo, bút chì, quả bóng…</t>
  </si>
  <si>
    <t>HĐH/HĐG: 
Vẽ tóc bạn trai.
Vẽ tóc bạn gái.
Vẽ đôi bàn tay</t>
  </si>
  <si>
    <t>HĐH/HĐG: 
Vẽ cái áo.
Vẽ ngôi nhà.</t>
  </si>
  <si>
    <t>HĐH/HĐG: 
Vẽ đồ dùng dạy học
Vẽ dụng cụ đồ dùng bác sĩ
Vẽ trang phục (váy, áo, quần, mũ…)
 Vẽ đồ dùng chú bộ đội.
Vẽ chiếc bay.</t>
  </si>
  <si>
    <t>HĐH/HĐG: 
 Vẽ con gà
Vẽ con cá
Vẽ con mèo</t>
  </si>
  <si>
    <t>HĐH/HĐG: 
Vẽ hoa cúc
Vẽ quả cam</t>
  </si>
  <si>
    <t>HĐH/HĐG: 
Vẽ ô tô
Vẽ bánh xe
Vẽ thuyền buồm
Vẽ đèn giao thông</t>
  </si>
  <si>
    <t>HĐH/HĐG: 
Vẽ quả chuông gió
 Vẽ mưa
Vẽ mặt trời
Vẽ mặt trăng</t>
  </si>
  <si>
    <t>Sử dụng một số kỹ năng vẽ nét thẳng, xiên, ngang để tạo thành bức tranh đơn giản chủ đề môi trường</t>
  </si>
  <si>
    <t>HĐH/HĐG: 
Vẽ trường mầm non xanh
Vẽ mưa</t>
  </si>
  <si>
    <t xml:space="preserve">Xé theo dải, xé vụn và dán thành sản phẩm đơn giản </t>
  </si>
  <si>
    <t>Xé theo dải, xé vụn và dán thành sản phẩm đơn giản chủ đề bản thân</t>
  </si>
  <si>
    <t>Xé theo dải, xé vụn và dán thành sản phẩm đơn giản chủ đề động vật</t>
  </si>
  <si>
    <t>Xé theo dải, xé vụn và dán thành sản phẩm đơn giản chủ đề gia đình</t>
  </si>
  <si>
    <t>Xé theo dải, xé vụn và dán thành sản phẩm đơn giản chủ đề hiện tượng tự nhiên</t>
  </si>
  <si>
    <t>Xé theo dải, xé vụn và dán thành sản phẩm đơn giản chủ đề môi trường</t>
  </si>
  <si>
    <t>Xé theo dải, xé vụn và dán thành sản phẩm đơn giản chủ đề tái chế</t>
  </si>
  <si>
    <t>Xé theo dải, xé vụn và dán thành sản phẩm đơn giản chủ đề quê hương - đất nước - Bác Hồ</t>
  </si>
  <si>
    <t xml:space="preserve">HĐH/HĐG: 
Dán dây móc xích trang trí lớp.
Dán chùm bóng bay, dán hoa trang trí áo, trang trí biển lớp, trang trí tên góc chơi,…
Dán, đính, luồn dây đèn lồng.
Dán tua, buộc que đèn lồng, </t>
  </si>
  <si>
    <t xml:space="preserve">HĐH/HĐG: 
Xé dán giấy màu để trang trí đôi bàǹ tay.
Xé dán trang trí đôi bàn tay, đôi bàn chân.
Dán album thời trang nhí. </t>
  </si>
  <si>
    <t>HĐH/HĐG: 
Dán trang trí trang phục cho bà, mẹ.
Trang trí cái áo, dán cái áo
Dán ngôi nhà
 Dán dây xúc xích trang trí ngôi nhà</t>
  </si>
  <si>
    <t>HĐH/HĐG: 
Xé dán thành tranh bác sĩ.
Xé dán sản phẩm của nghề: váy, áo, quần, mũ…
Xé dán đồ dùng, trang phục của chú bộ đội hải quân.
Xé dán chiếc bay</t>
  </si>
  <si>
    <t>HĐH/HĐG: 
Xé dán con gà.
Xé dán con cá
Dán con mèo</t>
  </si>
  <si>
    <t xml:space="preserve">HĐH/HĐG: 
Dán hoa cúc   
Xé, dán hoa cúc
Xé dán hoa tặng mẹ 
Dán bánh chưng  
Xé dán quả cam      </t>
  </si>
  <si>
    <t>HĐH/HĐG: 
 Xé dán ô tô
 Dán xe máy, máy bay, tàu hỏa...
Xé dán thuyền
Dán đèn giao thông</t>
  </si>
  <si>
    <t>HĐH/HĐG: 
Dán lăng Bác Hồ</t>
  </si>
  <si>
    <t>HĐH/HĐG: 
Xé dán trang trí</t>
  </si>
  <si>
    <t>HĐH/HĐG: 
cắt dán các đồ dùng vệ sinh (thùng đựng rác, gàu hót, chổi…)</t>
  </si>
  <si>
    <t>HĐH/HĐG: 
Xé dán mưa.
Xé dán ông mặt trời, mặt trăng.</t>
  </si>
  <si>
    <t>HĐNT: Rồng rắn lên mây; Trồng nụ trồng hoa; Gánh gánh gồng gồng; Đá bóng vào gôn; Nhảy lò cò; Mèo đuổi chuột; Đá cầu; Nhảy dây, Ném vòng cổ chai; Nhảy bao bố; Quạt bóng vào gôn; Chuyển bóng bằng dép; Đập chuột; Xay lúa giã gạo; Đánh bắt cá; Tát nước.</t>
  </si>
  <si>
    <t>HĐG: Cắt, xé đường thẳng dài hơn 10cm</t>
  </si>
  <si>
    <t>HĐNT: tô vẽ hình theo mẫu</t>
  </si>
  <si>
    <t>HĐH: Đi kiễng gót</t>
  </si>
  <si>
    <t>HĐH: Đi thay đổi tốc độ theo hiệu lệnh</t>
  </si>
  <si>
    <t>HĐH: Đi thay đổi hướng theo 3-4 điểm zic zắc</t>
  </si>
  <si>
    <t>HĐH: Đi trong đường hẹp 3m x 0,2m</t>
  </si>
  <si>
    <t>HĐH: Đi trong đường hẹp 3m x 0,2m, đầu đội túi cát</t>
  </si>
  <si>
    <t>HĐH: Đi bước qua vật cản.</t>
  </si>
  <si>
    <t>HĐH: Chạy thay đổi tốc độ theo hiệu lệnh</t>
  </si>
  <si>
    <t>HĐH: Chạy thay đổi hướng theo 5-6 điểm zic zắc</t>
  </si>
  <si>
    <t>HĐH:  Chạy 15m liên tục theo hướng thẳng</t>
  </si>
  <si>
    <t>HĐH: Chạy 15-18m liên tục theo hướng thẳng</t>
  </si>
  <si>
    <t>HĐH: Đá bóng vào gôn</t>
  </si>
  <si>
    <t>HĐH: Bò theo hướng thẳng.</t>
  </si>
  <si>
    <t xml:space="preserve">HĐH: Bò trong đường hẹp </t>
  </si>
  <si>
    <t>HĐH: Trườn theo hướng thẳng.</t>
  </si>
  <si>
    <t>HĐH: Bò theo đường zíc zắc (có 3-4 điểm zic zắc)</t>
  </si>
  <si>
    <t>HĐH:Bò theo đường zíc zắc (có 5-6 điểm zic zắc)</t>
  </si>
  <si>
    <t>HĐH: Bò chui qua cổng/dây</t>
  </si>
  <si>
    <t>HĐH: Bước lên, xuống bục cao 30cm</t>
  </si>
  <si>
    <t>HĐH: Lăn bóng với cô</t>
  </si>
  <si>
    <t>HĐH: Tung bóng lên cao bằng 2 tay.</t>
  </si>
  <si>
    <t>HĐH: Tung bóng với cô ở khoảng cách xa 3m</t>
  </si>
  <si>
    <t xml:space="preserve"> HĐH: Đập bắt bóng </t>
  </si>
  <si>
    <t xml:space="preserve">HĐH: Tung bóng với cô </t>
  </si>
  <si>
    <t>HĐH: Ném trúng đích nằm  ngang (xa 1,5m)</t>
  </si>
  <si>
    <t>HĐH: Ném được trúng đích nằm ngang (xa 2m)</t>
  </si>
  <si>
    <t xml:space="preserve">HĐH: Ném trúng đích thẳng đứng </t>
  </si>
  <si>
    <t xml:space="preserve">HĐH: Ném xa bằng 1 tay </t>
  </si>
  <si>
    <t xml:space="preserve">HĐH: Ném xa bằng 2 tay </t>
  </si>
  <si>
    <t>HĐH: Chuyền bắt bóng 2 bên theo hàng ngang</t>
  </si>
  <si>
    <t>HĐH: Chuyền bắt bóng 2 bên theo hàng dọc</t>
  </si>
  <si>
    <t>HĐH: Bật nhảy tại chỗ</t>
  </si>
  <si>
    <t>HĐH: Bật tiến về phía trước</t>
  </si>
  <si>
    <t>HĐH: Bật liên tục qua các ô.</t>
  </si>
  <si>
    <t>HĐH: Bật xa 20cm</t>
  </si>
  <si>
    <t>HĐH: Bật xa 30 cm</t>
  </si>
  <si>
    <t xml:space="preserve"> HĐNT: Cuộn - xoay tròn cổ tay, vo, xoáy, xoắn.</t>
  </si>
  <si>
    <t>HĐNT: Trò chơi vận động: Đôi bàn tay khéo</t>
  </si>
  <si>
    <t>HĐG: Xếp trại trung thu, xếp lớp học của bé, xếp khuôn viên trường MN</t>
  </si>
  <si>
    <t>HĐG: Xếp ngôi nhà, xếp vườn hoa, xếp đường về nhà bé</t>
  </si>
  <si>
    <t>HĐG: Xây bể cá, xây trại chăn nuôi.</t>
  </si>
  <si>
    <t>HĐG: Xây ngôi trường, lớp học
Xây bệnh viện, trạm y tế, phòng khám…</t>
  </si>
  <si>
    <t>HĐG: Xây vườn hoa, Chợ hoa</t>
  </si>
  <si>
    <t>HĐG:  Xếp hình các phương tiện giao thông, xếp gara ô tô, bến tàu, phà, lắp ráp ô tô, thuyền buồm…</t>
  </si>
  <si>
    <t>HĐG: Xây ngô nhà, phòng khách, phòng ngủ….
Lắp ghép các kiểu nhà
Ghép sân vườn, hàng rào, ao cá.</t>
  </si>
  <si>
    <t>HĐG: Xếp cửa hàng bán các loại chuông gió.
Xếp công viên nước; Lắp ghép bể bơi, đài phun nước.</t>
  </si>
  <si>
    <t>HĐG: Xây trường mầm non xanh; Lắp ghép nhà, cây xanh, đồ dùng, đồ chơi trong lớp học…
Xây dựng nhà máy nước; Lắp ghép nhà.</t>
  </si>
  <si>
    <t>HĐG: Xây dựng xưởng tái chế</t>
  </si>
  <si>
    <t>HĐG: Xếp lăng Bác, nhà sàn</t>
  </si>
  <si>
    <t xml:space="preserve">HĐG: Bé với búp bê, trẻ đóng vai chị em, mặc, cởi áo cho búp bê               </t>
  </si>
  <si>
    <t>HĐG: Chơi mẹ con (Mặc, cởi áo cho con, búp bê…)</t>
  </si>
  <si>
    <t>HĐNT: Vẽ tự do bằng phấn trên sân trường.</t>
  </si>
  <si>
    <t>HĐNT: Vẽ tự do bằng phấn trên sân trường (vẽ tóc bạn gái)</t>
  </si>
  <si>
    <t>HĐNT: Vẽ tự do bằng phấn trên sân trường (vẽ vẽ con gà)</t>
  </si>
  <si>
    <t>HĐNT: Vẽ tự do bằng phấn trên sân trường (vẽ bay xây)</t>
  </si>
  <si>
    <t xml:space="preserve">HĐNT: Vẽ tự do bằng phấn trên sân trường </t>
  </si>
  <si>
    <t>HĐNT: Vẽ tự do bằng phấn trên sân trường (vẽ hình ngôi nhà)</t>
  </si>
  <si>
    <t>HĐNT: Vẽ tự do bằng phấn trên sân trường (vẽ về trường lớp)</t>
  </si>
  <si>
    <t xml:space="preserve">HĐG: Tô màu, di màu, xé, dán, vẽ, nặn hình các con vật tôm, cua, cá...; con vật sống dưới nước; xây bể cá...                        </t>
  </si>
  <si>
    <t>HĐG: Xé, dán đồ dùng, sản phẩm của các nghề.</t>
  </si>
  <si>
    <t>VSĂN: Trò chuyện về nguồn thực phẩm giàu chất đạm; thực phẩm giàu chất béo; thực phẩm giàu chất tinh bột; thực phẩm giàu vitamin và muối khoáng.
- Trò chuyện về lượng nước cần cung cấp cho trẻ mỗi ngày.</t>
  </si>
  <si>
    <t xml:space="preserve"> VSĂN: Trò chuyện về nguồn thực phẩm giàu chất đạm; thực phẩm giàu chất béo; thực phẩm giàu chất tinh bột; thực phẩm giàu vitamin và muối khoáng.
- Trò chuyện về lượng nước cần cung cấp cho trẻ mỗi ngày.</t>
  </si>
  <si>
    <t>VSĂN: Trò chuyện với trẻ về các thực phẩm dùng trong bữa ăn, các món ăn</t>
  </si>
  <si>
    <t>VSĂN: Nhận biết một số thực phẩm và thức ăn quen thuộc.</t>
  </si>
  <si>
    <t>VSĂN: Trò chuyện về cơ thể khỏe mạnh và tác dụng của việc ăn uống đủ chất, hợp vệ sinh.</t>
  </si>
  <si>
    <t xml:space="preserve">VSĂN: Trò chuyện về cách nấu một số món ăn: tôm, thịt lợn sốt cà chua;  trứng, tôm, thịt lợn sốt cà chua; cá thịt lợn sốt cà chua; món ếch, thịt lợn sốt chuối đậu; thịt gà, thịt lợn, tôm sốt nấu.                                                      </t>
  </si>
  <si>
    <t>VSĂN: Trò chuyện về những thực phẩm nên và không nên cho trẻ ăn khi trẻ bị táo bón; khi trẻ bị tiêu chảy;  khi trẻ bị ho sốt; khi trẻ bị suy dinh dưỡng; khi trẻ bị béo phì.</t>
  </si>
  <si>
    <t xml:space="preserve"> Hướng dẫn kỹ thuật sơ cứu thông thường</t>
  </si>
  <si>
    <t>ĐTT: Hướng dẫn cách xử lí khi trẻ bị hóc sặc; khi trẻ bị bỏng; khi trẻ bị đuối nước.</t>
  </si>
  <si>
    <t>ĐTT: Hướng dẫn cách xử lí khi trẻ bị chảy máu mũi; khi trẻ bị hóc dị vật; khi trẻ bị gãy xương.</t>
  </si>
  <si>
    <t xml:space="preserve">
Hướng dẫn kỹ thuật sơ cứu thông thường</t>
  </si>
  <si>
    <r>
      <t>VSĂN: Tập rửa tay bằng xà phòng</t>
    </r>
    <r>
      <rPr>
        <b/>
        <sz val="14"/>
        <rFont val="Times New Roman"/>
        <family val="1"/>
      </rPr>
      <t xml:space="preserve"> 
</t>
    </r>
    <r>
      <rPr>
        <sz val="14"/>
        <rFont val="Times New Roman"/>
        <family val="1"/>
      </rPr>
      <t>Rèn kĩ năng rửa tay đúng cách. Rửa tay trước và sau khi ăn</t>
    </r>
  </si>
  <si>
    <t>VSĂN: Rửa mặt trước khi vào hoạt động ăn, súc miệng sau khi ăn</t>
  </si>
  <si>
    <t xml:space="preserve">VSĂN: Súc miệng sau khi ăn
Làm quen cách đánh răng, lau mặt.                          </t>
  </si>
  <si>
    <t>HĐG: Cởi - mặc quần áo</t>
  </si>
  <si>
    <t>VSĂN: Thể hiện bằng lời nói về nhu cầu ăn, ngủ, vệ sinh</t>
  </si>
  <si>
    <t>SHNH: Hướng dẫn trẻ nhận diện đúng một số đồ dùng cá nhân mang kí hiệu bát, thìa, cốc, khăn lau mặt ….</t>
  </si>
  <si>
    <t>VSĂN: Cách sử dụng bát, thìa</t>
  </si>
  <si>
    <t xml:space="preserve"> VSĂN: Giáo dục trẻ thói quen kỹ năng mời chào khi ăn uống</t>
  </si>
  <si>
    <t>VSĂN:  Giáo dục trẻ thói quen kỹ năng mời chào khi ăn uống</t>
  </si>
  <si>
    <t xml:space="preserve">VSĂN:  Giao dục trẻ ăn từ tốn, không đùa nghịch làm đổ vãi thức ăn, không vừa nhai vừa nói </t>
  </si>
  <si>
    <t xml:space="preserve">VSĂN: Trò chuyện với trẻ về các món ăn, bữa ăn trong trường mầm non và lợi ích của các món ăn đối với sức khỏe của bé.                                            </t>
  </si>
  <si>
    <t>VSĂN: Nhắc trẻ không ăn đồ ăn ôi thui, không uống nước lã.</t>
  </si>
  <si>
    <t>VSĂN: Phân biệt thực phẩm/ thức ăn sạch an toàn.</t>
  </si>
  <si>
    <t xml:space="preserve"> ĐTT: Trò chuyện với trẻ về cách giữ gìn vệ sinh thân thể
 Trò chuyện với trẻ về các dấu hiệu khị bị ốm</t>
  </si>
  <si>
    <t xml:space="preserve"> VSĂN:  Thể hiện bằng lời nói về nhu cầu ăn, ngủ, vệ sinh</t>
  </si>
  <si>
    <t xml:space="preserve">HĐNT: Thực hành thu gom rác thải trong lớp ngoài trường </t>
  </si>
  <si>
    <t xml:space="preserve"> VSĂN: Làm quen cách đánh răng, lau mặt.
Tập rửa tay bằng xà phòng.
Thể hiện bằng lời nói về nhu cầu ăn, ngủ, vệ sinh</t>
  </si>
  <si>
    <t xml:space="preserve"> Làm quen cách đánh răng, lau mặt
Tâp rửa tay bằng xà phòng
 Thể hiện bằng lời nói về nhu cầu ăn, ngủ, vệ sinh.</t>
  </si>
  <si>
    <t>HĐC: Trò chuyện với trẻ về trang phục phù hợp thời tiết.</t>
  </si>
  <si>
    <t xml:space="preserve"> SHHN: Trò chuyện với trẻ về các dấu hiệu khị bị ốm và cách phòng tránh đơn giản.</t>
  </si>
  <si>
    <t xml:space="preserve">  SHHN: Trò chuyện với trẻ về các dấu hiệu khị bị ốm và cách phòng tránh đơn giản.</t>
  </si>
  <si>
    <t>HĐC: Trò chuyện, xem tranh ảnh về nơi nguy hiểm
Hướng dẫn trẻ biết một số biển báo gây nguy hiểm</t>
  </si>
  <si>
    <t>SHHN: Trò chuyện với trẻ  không cười đùa khi ăn uống dễ gây sặc, ngậm hột hạt, tự ý uống thuốc/ ăn thức ăn lạ, không leo trèo bàn ghế, lan can, không theo người lạ, trêu động vật, hút thuốc lá có hại cho sức khỏe, không lại gần người đang hút thuốc lá,…</t>
  </si>
  <si>
    <t>ĐTT:Trò chuyện với trẻ một số quy tắc khi tham gia giao thông, nhận biết một số biển báo nguy hiểm.</t>
  </si>
  <si>
    <t>ĐTT: Quan sát một số biển báo, đèn tín hiệu giao thông đường bộ và trò chuyện về một số quy định của luật giao thông đường bộ.</t>
  </si>
  <si>
    <t>ĐTT: Cho trẻ xem hình ảnh, video để trò chuyện với trẻ cách đội mũ bảo hiểm khi ngồi trên xe máy, ngồi yên khi ngồi trên ô tô…</t>
  </si>
  <si>
    <t>ĐTT: Trò chuyện về những tình huống nguy hiểm và cách phòng tránh (xe đang chuyển hướng, chướng ngại vật trên đường, tầm nhìn bị che khuất, vội vàng đi lên xuống xe, xe ô tô đột ngột mở cửa)</t>
  </si>
  <si>
    <t>ĐTT: Trò chuyện với trẻ về những hành vi văn minh khi đi cùng người lớn trên các phương tiện giao thông công cộng (không nói to,không vứt rác trên các phương tiện giao thông)</t>
  </si>
  <si>
    <t>ĐTT: Trò chuyện với trẻ về những hành vi văn minh khi đi cùng người lớn trên các ptgt công cộng (không nói to, không vứt rác trên các ptgt)</t>
  </si>
  <si>
    <t xml:space="preserve">HĐNT: Quan sát, theo dõi sự lớn lên của cây: nảy mầm, ra lá và lớn lên.
Sự chuyển màu của: hoa, lá, thân cây….. 
Cách chăm sóc cây, hoa...    </t>
  </si>
  <si>
    <t>HĐNT: Quan sát, theo dõi sự lớn lên của cây: nảy mầm, ra lá và lớn lên.
Sự chuyển màu của: hoa, lá, thân cây….. 
Cách chăm sóc cây, hoa…</t>
  </si>
  <si>
    <t>HĐC: Trò chuyện về môi trường sống, cách kiếm mồi, thức ăn, tập tính, thói quen của con vật.</t>
  </si>
  <si>
    <t>SHHN: Trò chuyện, thảo luận về đặc điểm, ích lợi của ánh sáng với đời sống con người, cây cối, con vật.</t>
  </si>
  <si>
    <t>HĐG: Chơi với các hình học, nhận biết hình vuông hình chữ nhật
Chơi lô tô về đồ dùng dạy học của cô giáo, nhận biết một một và nhiều đồ dùng đồ chơi, nhận dạng hình tròn
Chơi đóng vai cô giáo, nấu các món ăn
Xếp tương ứng 1-1, đếm nhóm đối tượng trong phạm vi 3, nhận biết nhiều hơn- ít hơn; Nhận biết dụng cụ nghề bác sĩ, chọn tranh công việc của bác sỹ nha khoa 
- Chơi đóng vai bác sĩ, bệnh nhân
ôn số lượng trong phạm vi 3
Chắp ghép váy áo từ các hình phẳng.
  Nối tương ứng
 Phân loại vải
 Phân biệt hình
 Chọn tranh công việc đồ dùng của cô thợ may
Cửa hàng thời trang, nhà thiết kế thời trang
 Nấu ăn cho cô chú công nhân may
Chọn đồ dùng, trang phục phù hợp với chú bộ đội.
 Ghép tranh, so sánh to – nhỏ, sắp xếp theo quy tắc, tạo nhóm số……
 Đếm, nối số lượng đồ dùng với số chấm tròn tương ứng.
 Bé tập làm anh nuôi.
Bán hàng: Bán đồ dùng, trang phục của chú bộ đội hải quân.
 Đóng vai chú bộ đội.</t>
  </si>
  <si>
    <r>
      <t xml:space="preserve">SHHN:  Hướng dẫn trẻ cất lấy dồ dùng cá nhân.
Yêu cầu trẻ thực hiện 1 số việc đơn giản.
Khuyến khích trẻ thực hiện các yêu cầu của cô, trong hoạt động học, hoạt động chơi, hoạt động ăn…
</t>
    </r>
    <r>
      <rPr>
        <b/>
        <sz val="14"/>
        <rFont val="Times New Roman"/>
        <family val="1"/>
      </rPr>
      <t/>
    </r>
  </si>
  <si>
    <t>HĐC: Trò chuyện cùng trẻ về các loại đồ dùng trong gia đình</t>
  </si>
  <si>
    <t>ĐTT: Trò chuyện về những trạng thái cảm xúc vui buồn, sợ hãi.</t>
  </si>
  <si>
    <t>HĐC: Kể lại một buổi đi chơi cùng nhau của gia đình bé.</t>
  </si>
  <si>
    <t>HĐH/HĐC: Thơ:  Bạn nhỏ ngoan, bé giữ vệ sinh môi trường, bác quét rác, bé giữvệ sinh môi trường, không vứt rác ra đường; vứt rác đúng chỗ; thùng rác trò chuyện; Bé tiết kiệm nước, Tiết kiệm nước, Tiết kiệm điện nước, Điện, tiết kiệm điện năng, Tiết kiệm</t>
  </si>
  <si>
    <t>HĐH/HĐC: Thơ: Thuyền giấy; Tái chế.</t>
  </si>
  <si>
    <t>SHHN: Giáo dục trẻ, rèn kỹ năng cho trẻ nói to, rõ ràng khi trả lời câu hỏi của cô</t>
  </si>
  <si>
    <t>HĐG: Xem album về chủ đề và tô, vẽ theo ý thích về chủ đề.</t>
  </si>
  <si>
    <t>HĐG: Vẽ tô màu tranh rỗng về chủ đề</t>
  </si>
  <si>
    <t>HĐH/HĐC: Đôi bàn tay xinh</t>
  </si>
  <si>
    <t>HĐG: Trẻ chọn hành vi đúng - sai trong bảo vệ con vật</t>
  </si>
  <si>
    <t>HĐG: Trẻ chọn hành vi đúng - saikhi tham gia giao thông</t>
  </si>
  <si>
    <t>HĐG: Trẻ chọn hành vi đúng - sai trong bảo vệ nguồn nước</t>
  </si>
  <si>
    <t>HĐG: Trẻ chọn hành vi đúng - sai trong bảo vệ môi trường</t>
  </si>
  <si>
    <t xml:space="preserve"> ĐTT: Thể hiện tình cảm vui vẻ và cảm xúc khi nghe những bài hát vui nhộn về chủ đề </t>
  </si>
  <si>
    <t>ĐTT: Chăm chú lắng nghe, và hưởng ứng cảm xúc theo bài hát, bản nhạc về chủ đề</t>
  </si>
  <si>
    <t>Nghe âm thanh, các bài hát, bản nhạc gần gũi về chủ đề "Giao thông"</t>
  </si>
  <si>
    <t>Nghe âm thanh, các bài hát, bản nhạc gần gũi về chủ đề "Môi trường"</t>
  </si>
  <si>
    <t>Nghe âm thanh, các bài hát, bản nhạc gần gũi về chủ đề "Quê hương - đất nước - bác Hồ"</t>
  </si>
  <si>
    <t>Nghe bài hát, bản nhạc; thơ, đồng dao, ca dao, tục ngữ; kể chuyện phù hợp với chủ đề "Động vật"</t>
  </si>
  <si>
    <t>Nghe bài hát, bản nhạc; thơ, đồng dao, ca dao, tục ngữ; kể chuyện phù hợp với chủ đề "Thực vật"</t>
  </si>
  <si>
    <t>Nghe bài hát, bản nhạc; thơ, đồng dao, ca dao, tục ngữ; kể chuyện phù hợp với chủ đề "Hiện tượng tự nhiên"</t>
  </si>
  <si>
    <t>Nghe bài hát, bản nhạc; thơ, đồng dao, ca dao, tục ngữ; kể chuyện phù hợp với chủ đề "Tái chế"</t>
  </si>
  <si>
    <t xml:space="preserve">HĐC: Nghe hát: Tình bạn tuổi thơ; Ánh trăng tình bạn; Hồn nhiên tình bạn.Tia nắng hạt mưa; Đôi bàn chân; Những bàn chân. Năm ngón tay ngoan; Khúc hát đôi bàn tay. Dạy bé mặc quần áo </t>
  </si>
  <si>
    <t>HĐC: Nghe hát: "Chiếc khăn tay", Mẹ đi vắng. Tình thương bà cháu, Bà và cháu, Cháu yêu bà, Bé quét nhà; "Dạy bé mặc quần áo",Chiếc áo mùa đông; Chiếc áo mới; Ba ngọn nến lung linh; Tổ ấm gia đình, Cả nhà thương nhau; Bữa cơm gia đình</t>
  </si>
  <si>
    <t>HĐC: Nghe hát: Ngày đầu tiên đi học, Bụi phấn, bông hồng tặng cô, cô giáo em là hoa Eban. Bài ca người chiến sĩ áo trắng, em muốn làm. Cô thợ dệt. Nơi đảo xa; Tâm tình người thợ xây</t>
  </si>
  <si>
    <t>HĐC: Nghe hát: Gà gáy le te, Gà trống thổi kèn; Tôm, cá, cua thi tài. Dạy vận động : Baby shark. Hn: Cá voi xanh; Mèo Con Đi Học; Chú Mèo Trèo Cây Cao; Mèo Đuổi Chuột….</t>
  </si>
  <si>
    <t xml:space="preserve">HĐC: Nghe hát: Em là hoa hồng nhỏ; Hoa của mẹ; Suối hoa.; Sống như những đóa hoa.; Hoa bé ngoan.; Ra chơi vườn hoa. Tết đến rồi; Ngày Tết quê em;  Tết ơi là Tết; Xúc xắc xúc xẻ; Bao lì xì đỏ. Vườn cây của ba; Sắc màu trái cây; Vườn cây nhà bé. </t>
  </si>
  <si>
    <t>HĐC: Nghe hát: Đường emđi; Bạn ơi có biết; Đi đường em nhớ; Em đi qua ngã tư đường phố; Đèn xanh đèn đỏ; Đường em đi; Lời cô dặn; Đèn đỏ đèn xanh.; An toàn giao thông; Em là công an tí hon; Lá thuyền ước mơ.</t>
  </si>
  <si>
    <t>HĐC: Nghe hát: Chuông gió. "Mưa rơi" – (Dân ca xá); Bé yêu biển lắm; Em bé và viên sỏi; Cháu vẽ ông mặt trởi. Chào buổi sáng;</t>
  </si>
  <si>
    <t>HĐC: Nghe hát:  Nhớ ơn Bác; Ai Yêu Bác Hồ Chí Minh (Phong Nhã); Bác Hồ Người Cho Em Tất Cả ; Tiếng Chim Trong Vườn Bác</t>
  </si>
  <si>
    <t xml:space="preserve">HĐC: Nghe hát: Kun bảo vệ môi trường; Siêu nhân xanh. </t>
  </si>
  <si>
    <t>HĐC: Nghe hát: Chung tay bảo vệ môi trường; Không xả rác; Vì cuộc sống tươi đẹp; Mưa rơi</t>
  </si>
  <si>
    <t xml:space="preserve">SHHN: Nhận xét về vẻ đẹp của các sản phẩm tạo hình </t>
  </si>
  <si>
    <t>28/10- 15/11/2024</t>
  </si>
  <si>
    <t>18/11 - 20/12/2024</t>
  </si>
  <si>
    <t>23/12 -29/11/2024</t>
  </si>
  <si>
    <t>03/02 - 28/02/2025</t>
  </si>
  <si>
    <t>03/03 - 28/03/2025</t>
  </si>
  <si>
    <t>31/03 - 25/04/2025</t>
  </si>
  <si>
    <t>28/04 - 09/05/2025</t>
  </si>
  <si>
    <t>12/05 - 16/05/2025</t>
  </si>
  <si>
    <t>19/05 - 23/05/2025</t>
  </si>
  <si>
    <t>HĐNT: Quan sát mẹ, công việc của mẹ, trang phục, vườn rau của mẹ, Quan sát trang phục của bà</t>
  </si>
  <si>
    <t>HĐH/HĐC: Thơ: Gió; Nước ơi; Bạn cát;  Viên sỏi kì diệu. Giọt nắng; Ngày và đêm.</t>
  </si>
  <si>
    <t>HĐH/HĐG?HĐC: Truyện Bê mẹ và bê con, Món quà của mẹ, Mẹ đi chợ về; Cháu ngoan của bà, Bà va tí chăm cây, Bà và những chiếc kẹo, chiếc khăn quàng của bà; Chiếc áo mới, Cái áo của thỏ con, Chuyện cái áo. Những góc nhà hạnh phúc; Ba cô tiên; Chú gấu con ngoan.; Ngôi nhà ngọt ngào.</t>
  </si>
  <si>
    <t>HĐH: Khám phá một số loại hoa (hoa cúc, hoa hồng, hoa đào…)
Khám phá một số loại quả (quả cam, quả mít, quả dưa hấu..)
Khám phá hạt đỗ</t>
  </si>
  <si>
    <t>HĐNT: Quan sát một ssos loại hoa (hoa cúc, hoa hồng, hoa đào…)
Sự đổi màu của hoa cúc; hoa hồng, hoa đào…
Thí nghiệm hoa nở trong nước.
Quan sát  một số loại quả (quả cam, quả mít, quả dưa hấu..) 
Quan sát cây đỗ</t>
  </si>
  <si>
    <t>HĐG: Ghép hình hoa, quả
Phân loại hình hoa, quả theo màu sắc và kích thước.
Đếm số lượng hoa, quả.
Nối số lượng hoa, quả với số lượng chấn tròn tương ứng
Gắn số lượng hoa, quả tương ứng với số lượng thẻ chấm tròn.
Xếp theo quy tắc
Tìm bóng cho tôi
Bé nối số, đếm số ượng hạt đỗ, 
Phân loại hạt đỗ, tìm bóng
 Gạch bỏ đối tượng không cùng loại
 Đếm số lượng các hạt đỗ</t>
  </si>
  <si>
    <t xml:space="preserve">    </t>
  </si>
  <si>
    <t>CHỦ ĐỀ: "TRƯỜNG MẦM NON"</t>
  </si>
  <si>
    <t>CHỦ ĐỀ: BẢN THÂN</t>
  </si>
  <si>
    <t>CHỦ ĐỀ GIA ĐÌNH</t>
  </si>
  <si>
    <t>CHỦ ĐỀ NGHỀ NGHIỆP</t>
  </si>
  <si>
    <t>CHỦ ĐỀ ĐỘNG VẬT</t>
  </si>
  <si>
    <t xml:space="preserve">CHỦ ĐỀ THỰC VẬT </t>
  </si>
  <si>
    <t xml:space="preserve">CHỦ ĐỀ GIAO THÔNG </t>
  </si>
  <si>
    <t>CHỦ ĐỀ HTTN</t>
  </si>
  <si>
    <t>CHỦ ĐỀ QH-ĐN</t>
  </si>
  <si>
    <t>CHỦ ĐỀ TTH</t>
  </si>
  <si>
    <t>Nhánh
1</t>
  </si>
  <si>
    <t>Nhánh
2</t>
  </si>
  <si>
    <t>Kết quả đánh giá cá nhân trẻ</t>
  </si>
  <si>
    <t>Kết quả tổng hợp cả lớp</t>
  </si>
  <si>
    <t>Đánh giá chung</t>
  </si>
  <si>
    <t>Nhánh
3</t>
  </si>
  <si>
    <t>Nhánh
4</t>
  </si>
  <si>
    <t>Nhánh
5</t>
  </si>
  <si>
    <t>Phạm Minh Ánh</t>
  </si>
  <si>
    <t>Nguyễn Trần Duy Trung</t>
  </si>
  <si>
    <t>Nguyễn Đức Trọng</t>
  </si>
  <si>
    <t>Nguyễn Trung Tuấn Kiệt</t>
  </si>
  <si>
    <t>Trần Công Nghĩa</t>
  </si>
  <si>
    <t>Trần Minh Quân</t>
  </si>
  <si>
    <t>Nguyễn Gia Bảo</t>
  </si>
  <si>
    <t>Phạm Vũ Huyền Anh</t>
  </si>
  <si>
    <t>Lê Gia Bảo</t>
  </si>
  <si>
    <t>Phạm Thế Nguyên</t>
  </si>
  <si>
    <t>Phạm Ngọc Minh Hải</t>
  </si>
  <si>
    <t>Trần Vũ Phương Ngọc</t>
  </si>
  <si>
    <t>Phạm Thị Thanh Loan</t>
  </si>
  <si>
    <t>Trần Minh Anh</t>
  </si>
  <si>
    <t>Trần Phương  Thảo</t>
  </si>
  <si>
    <t>Trần Bích Diệp</t>
  </si>
  <si>
    <t>Nguyễn Trung Hiếu</t>
  </si>
  <si>
    <t>Vũ Thị Mai Anh</t>
  </si>
  <si>
    <t>Nguyễn Bảo Nam</t>
  </si>
  <si>
    <t>Phạm Thị Minh Anh</t>
  </si>
  <si>
    <t>Trần Tăng Tuấn Anh</t>
  </si>
  <si>
    <t>Đào Hồng Dịu</t>
  </si>
  <si>
    <t>Phạm Linh Chi</t>
  </si>
  <si>
    <t>Trần Ngọc Khoa</t>
  </si>
  <si>
    <t>Nguyễn Quang Hưng</t>
  </si>
  <si>
    <t>Trần Phương Bảo Anh</t>
  </si>
  <si>
    <t>Trần Thị Minh Nguyệt</t>
  </si>
  <si>
    <t>Phạm Đức Anh</t>
  </si>
  <si>
    <t>Trần Thị Ngọc Anh</t>
  </si>
  <si>
    <t>Nguyễn T. Diệu Hiền</t>
  </si>
  <si>
    <t>Nguyễn Thị Quỳnh Anh</t>
  </si>
  <si>
    <t>Phạm Văn Khang</t>
  </si>
  <si>
    <t>Nguyễn Hải Nguyên</t>
  </si>
  <si>
    <t>T.số trẻ 
"Đạt"</t>
  </si>
  <si>
    <t>T.số trẻ
"Cần cố gắng"</t>
  </si>
  <si>
    <t>T.số trẻ
"Chưa Đạt"</t>
  </si>
  <si>
    <t>T.số trẻ
"Không đánh giá"</t>
  </si>
  <si>
    <t>Tôi là ai?</t>
  </si>
  <si>
    <t>Tết trung thu</t>
  </si>
  <si>
    <t>Cơ thể bé</t>
  </si>
  <si>
    <t xml:space="preserve">Bé cần gì để lớn lên và khoẻ mạnh </t>
  </si>
  <si>
    <t>Ngôi nhà của bé</t>
  </si>
  <si>
    <t>Người thân trong gia đình bé</t>
  </si>
  <si>
    <t>Đồ dùng trong gia đình</t>
  </si>
  <si>
    <t>Kỷ niệm của gia đình</t>
  </si>
  <si>
    <t>Tên trẻ 1</t>
  </si>
  <si>
    <t>Tên trẻ 2</t>
  </si>
  <si>
    <t>Tên trẻ 3</t>
  </si>
  <si>
    <t>Tên trẻ 4</t>
  </si>
  <si>
    <t>Tên trẻ 5</t>
  </si>
  <si>
    <t>Tên trẻ 6</t>
  </si>
  <si>
    <t>Tên trẻ 7</t>
  </si>
  <si>
    <t>Tên trẻ 8</t>
  </si>
  <si>
    <t>Tên trẻ 9</t>
  </si>
  <si>
    <t>Tên trẻ 10</t>
  </si>
  <si>
    <t>Tên trẻ 11</t>
  </si>
  <si>
    <t>Tên trẻ 12</t>
  </si>
  <si>
    <t>Tên trẻ 13</t>
  </si>
  <si>
    <t>Tên trẻ 14</t>
  </si>
  <si>
    <t>Tên trẻ 15</t>
  </si>
  <si>
    <t>Tên trẻ 16</t>
  </si>
  <si>
    <t>Tên trẻ 17</t>
  </si>
  <si>
    <t>Tên trẻ 18</t>
  </si>
  <si>
    <t>Tên trẻ 19</t>
  </si>
  <si>
    <t>Tên trẻ 20</t>
  </si>
  <si>
    <t>Tên trẻ 21</t>
  </si>
  <si>
    <t>Tên trẻ 22</t>
  </si>
  <si>
    <t>Tên trẻ 23</t>
  </si>
  <si>
    <t>Tên trẻ 24</t>
  </si>
  <si>
    <t>Tên trẻ 25</t>
  </si>
  <si>
    <t>Tên trẻ 26</t>
  </si>
  <si>
    <t>Tên trẻ 27</t>
  </si>
  <si>
    <t>Tên trẻ 28</t>
  </si>
  <si>
    <t>Tên trẻ 29</t>
  </si>
  <si>
    <t>Tên trẻ 30</t>
  </si>
  <si>
    <t>Tên trẻ 31</t>
  </si>
  <si>
    <t>Tên trẻ 32</t>
  </si>
  <si>
    <t>Tên trẻ 33</t>
  </si>
  <si>
    <t>Tên trẻ 34</t>
  </si>
  <si>
    <t>Tên trẻ 35</t>
  </si>
  <si>
    <t>Tên trẻ 36</t>
  </si>
  <si>
    <t>Tên trẻ 37</t>
  </si>
  <si>
    <t>Tên trẻ 38</t>
  </si>
  <si>
    <t>Tên trẻ 39</t>
  </si>
  <si>
    <t>Tên trẻ 40</t>
  </si>
  <si>
    <t>Ngày  hội của các cô</t>
  </si>
  <si>
    <t>Bé làm bác sĩ</t>
  </si>
  <si>
    <t>Chú công nhân xây dựng</t>
  </si>
  <si>
    <t>Bác nông dân</t>
  </si>
  <si>
    <t>Ngày hội của các chú bộ đội</t>
  </si>
  <si>
    <t>Động vật trong gia đình</t>
  </si>
  <si>
    <t>Động vật sống dưới nước</t>
  </si>
  <si>
    <t>Chim và côn trùng</t>
  </si>
  <si>
    <t>Động vật sống trong rừng</t>
  </si>
  <si>
    <t xml:space="preserve">Quả </t>
  </si>
  <si>
    <t>Bé yêu cây xanh</t>
  </si>
  <si>
    <t xml:space="preserve">Tết và những bông hoa </t>
  </si>
  <si>
    <t>mùa xuân trên quê bé</t>
  </si>
  <si>
    <t>Ngày hội của bà của mẹ</t>
  </si>
  <si>
    <t>Giao thông đường bộ</t>
  </si>
  <si>
    <t>Giao thông đường thủy</t>
  </si>
  <si>
    <t>Giao thông đường sắt và hàng không</t>
  </si>
  <si>
    <t>Luật lệ giao thông</t>
  </si>
  <si>
    <t xml:space="preserve">Nước </t>
  </si>
  <si>
    <t>Gió</t>
  </si>
  <si>
    <t>Mùa hè</t>
  </si>
  <si>
    <t>Cảnh đẹp quê hương</t>
  </si>
  <si>
    <t>Bác Hồ kính yêu</t>
  </si>
  <si>
    <t>Trường tiểu học</t>
  </si>
  <si>
    <t>Đồ dùng học tập</t>
  </si>
  <si>
    <t>SL</t>
  </si>
  <si>
    <t>%</t>
  </si>
  <si>
    <t>Đạt mức TB</t>
  </si>
  <si>
    <t>Kết luận</t>
  </si>
  <si>
    <t>Ghi chú điều chỉnh trong năm (Nếu có)</t>
  </si>
  <si>
    <t>VSĂN</t>
  </si>
  <si>
    <t>HĐH: Kể truyện: Đôi bạn tốt.</t>
  </si>
  <si>
    <t>HĐH/HĐG: Tô màu cái mũ</t>
  </si>
  <si>
    <t>ĐTT/HĐC:  Hát: Trường chúng cháu là trường mầm non;Bé đi mẫu giáo; Cháu lên ba; Cô và mẹ. Chiếc đèn lồng;  Đêm trung thu; Rước đèn tháng 8 (Lời 1). Chiếc đèn ông sao; Vui trung thu; Đêm trung thu. Bút chì màu, Gieo hạt, Chiếc kéo xinh. 
 + Thơ: Mẹ và cô;  Đi học ngoan; Bạn mới; Giờ ăn; Giờ ngủ; Giờ chơi. Đèn lồng; Rằm trung thu; Đèn ông sao, Rước dèn tháng tám. Chiếc bút chì, Cái kéo, Làm đồ chơi,Bé này bé ơi.</t>
  </si>
  <si>
    <t>HĐC: Truyện:Đôi bạn tốt; Cái kéo kỳ lạ, sự tích đèn ông sao</t>
  </si>
  <si>
    <t>HĐH:Thơ: Trằng sáng.</t>
  </si>
  <si>
    <t>Trẻ biết một số hoạt động trong ngày tết Trung thu.</t>
  </si>
  <si>
    <t>HĐC: Nghe hát: Vui đến trường; Cô giáo; Đi học về; Cô giáo em; Ngày đầu tiên đi học; Cô giáo em là hoa Ê-Ban. Bé chơi đèn lồng; Rước đèn dưới ánh trăng; Chiếc đèn ông sao; Vầng trăng cổ tích; An toàn hằng ngày.</t>
  </si>
  <si>
    <t>HĐC: Nghe hát: Vui đến trường; Cô giáo; An toàn hàng ngày</t>
  </si>
  <si>
    <t>HiỆU PHÓ CM DUYỆT</t>
  </si>
  <si>
    <t xml:space="preserve">GVCN </t>
  </si>
  <si>
    <t xml:space="preserve">             Đào Thị Nhung</t>
  </si>
  <si>
    <t>HĐH: Tô màu đèn ông sao.</t>
  </si>
  <si>
    <t>HĐH: Dạy hát: "Vui đến trường"</t>
  </si>
  <si>
    <t>HĐH: Dạy hát: "Rước đèn dưới trăng".</t>
  </si>
  <si>
    <t>HĐH: Kể truyện:Cái kéo kỳ lạ..</t>
  </si>
  <si>
    <t>HĐH: Dạy hát: "Cây bút chì màu".</t>
  </si>
  <si>
    <t>HĐH:Thơ: Cây bút chì.</t>
  </si>
  <si>
    <t>HĐH/HĐG: Tô màu cây bút chì.</t>
  </si>
  <si>
    <r>
      <t>HĐG:</t>
    </r>
    <r>
      <rPr>
        <sz val="14"/>
        <color rgb="FFC00000"/>
        <rFont val="Times New Roman"/>
        <family val="1"/>
      </rPr>
      <t xml:space="preserve"> Phân loại một số đèn lồng/ đèn ông sao.</t>
    </r>
    <r>
      <rPr>
        <sz val="14"/>
        <rFont val="Times New Roman"/>
        <family val="1"/>
      </rPr>
      <t xml:space="preserve">
Gạch bỏ đối tượng không cùng loại.
Tìm bóng cho tôi
Tìm đồ chơi cùng loại.
Chơi ghép hình đèn ông sao/ đèn lồng…..</t>
    </r>
  </si>
  <si>
    <t>HĐG:  Góc phân vai: Cô giáo và học sinh
Chơi mẹ con (mẹ đưa con đi học.Bác sĩ.Chơi bán hàng.</t>
  </si>
  <si>
    <t>HĐG: Hình nào bóng đấy.</t>
  </si>
  <si>
    <t xml:space="preserve">HĐG: .Nhận biết 1 và nhiều 
(Ai thông minh hơn)..Bé ghép tranh
</t>
  </si>
  <si>
    <t>HĐG:
Làm đèn ông sao</t>
  </si>
  <si>
    <t>HĐH/HĐG: 
Dán trang trí đèn ông sao.</t>
  </si>
  <si>
    <t xml:space="preserve"> HĐG: 
Bé chơi với đất nặn.</t>
  </si>
  <si>
    <t>HĐG: Bé chơi tô màu.</t>
  </si>
  <si>
    <t xml:space="preserve">   HĐG: - Chơi đóng vai  Lớp mẫu giáo (cô giáo – học sinh).
 - Cửa hàng bán đồ dùng, đồ chơi. 
 - Phòng y tế: Đóng vai bác sĩ – bệnh nhân.
Chơi đóng vai các bạn đi rước đèn chơi trung thu...</t>
  </si>
  <si>
    <t>HĐH:Thơ: Bạn mới.</t>
  </si>
  <si>
    <t>HĐNT: 
Quan sát: Vật gì nổi vật gì chìm? Mưa to mưa nhỏ; Thổi bong bóng xà phòng; Sự bốc hơi của nước; Nước đi đường nào; Hoa nở trong nước; Nước giúp hoa tươi tốt.</t>
  </si>
  <si>
    <t>HĐNT: TC: Hành vi đúng sai đối với nguồn nước, trồng nụ trồng hoa.Gieo hẹt nảy mầm ,rồng rắn lên mây. Trời nắng trời mưa.
Nhảy lò cò.</t>
  </si>
  <si>
    <t>HĐC:  Hát: Trường chúng cháu là trường mầm non; ; Em rất Ngoan; Bé đi mẫu giáo; Cháu lên ba; Cô và mẹ. ; Đêm trung thu; Rước đèn tháng 8 (Lời 1). Chiếc đèn ông sao; Vui trung thu; Đêm trung thu. 
 + Thơ: Bạn mới;Đèn ông sao, . Chiếc bút chì, Cái kéo, Gio ăn, giờ ngủ. Làm đồ chơi,  Bé này bé ơi.</t>
  </si>
  <si>
    <t>HĐC:  Hát: Trường chúng cháu là trường mầm non; 
 + Thơ: Bạn mới;Đèn ông sao, . Chiếc bút chì, Cái kéo, Gio ăn, giờ ngủ. Làm đồ chơi,  Bé này bé ơi.</t>
  </si>
  <si>
    <t>HĐC:Thơ: Mẹ và cô;; Cô giáo của em; Đi học ngoan; Bạn mới; Giờ ăn; Giờ ngủ; Giờ chơi. , Làm đồ chơi; Bé này bé ơi.</t>
  </si>
  <si>
    <t>HĐG:Gạch bỏ đối tượng không cùng loại.</t>
  </si>
  <si>
    <t>HĐH:Thơ: Cô và mẹ</t>
  </si>
  <si>
    <t>KẾ HOẠCH CHỦ ĐỀ TRƯỜNG MẦM NON LỚP 3TC2. NĂM HỌC 2024 - 2025</t>
  </si>
  <si>
    <t xml:space="preserve">HĐNT: Vận động sáng tạo theo ý thích bài hát: Trường chúng cháu là trường mầm non; Em rất Ngoan; Bé đi mẫu giáo; Cháu lên ba; Cô và mẹ. Chiếc đèn lồng;  Rước đèn tháng 8 (Lời 1). Chiếc đèn ông sao; Bút chì màu, Chiếc kéo xinh. </t>
  </si>
  <si>
    <t xml:space="preserve">   Hoạt động học</t>
  </si>
  <si>
    <t>Chia ra:   + Giờ thể chất</t>
  </si>
  <si>
    <t xml:space="preserve">             + Giờ nhận thức</t>
  </si>
  <si>
    <t xml:space="preserve">             + Giờ ngôn ngữ</t>
  </si>
  <si>
    <t xml:space="preserve">            + Giờ TC-KNXH</t>
  </si>
  <si>
    <t xml:space="preserve">           + Giờ thẩm mỹ</t>
  </si>
  <si>
    <t>TỔ TRƯỞNG CM</t>
  </si>
  <si>
    <t>HĐNT (Khu trải nghiệm nghề dịch vụ): 
Tiệm sapa
Tiệp nail
Cửa hàng may đo quần áo</t>
  </si>
  <si>
    <t>HĐH: 
Bé hợp tácbạn bè.</t>
  </si>
  <si>
    <t>HĐH:  Khám phá một số đồ dùng nguy hiểm(5E)</t>
  </si>
</sst>
</file>

<file path=xl/styles.xml><?xml version="1.0" encoding="utf-8"?>
<styleSheet xmlns="http://schemas.openxmlformats.org/spreadsheetml/2006/main">
  <numFmts count="10">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47">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u/>
      <sz val="11"/>
      <color theme="10"/>
      <name val="Calibri"/>
      <family val="2"/>
      <scheme val="minor"/>
    </font>
    <font>
      <b/>
      <sz val="14"/>
      <color theme="1"/>
      <name val="Times New Roman"/>
      <family val="1"/>
    </font>
    <font>
      <sz val="14"/>
      <color theme="1"/>
      <name val="Times New Roman"/>
      <family val="1"/>
    </font>
    <font>
      <b/>
      <sz val="14"/>
      <name val="Times New Roman"/>
      <family val="1"/>
    </font>
    <font>
      <b/>
      <sz val="12"/>
      <color rgb="FFFF0000"/>
      <name val="Times New Roman"/>
      <family val="1"/>
    </font>
    <font>
      <sz val="12"/>
      <color rgb="FFFF0000"/>
      <name val="Times New Roman"/>
      <family val="1"/>
    </font>
    <font>
      <sz val="12"/>
      <name val="Times New Roman"/>
      <family val="1"/>
    </font>
    <font>
      <b/>
      <sz val="14"/>
      <color theme="1"/>
      <name val="Times New Roman"/>
      <family val="1"/>
      <charset val="163"/>
    </font>
    <font>
      <sz val="8"/>
      <name val="Calibri"/>
      <family val="2"/>
      <scheme val="minor"/>
    </font>
    <font>
      <sz val="14"/>
      <color rgb="FFFF0000"/>
      <name val="Times New Roman"/>
      <family val="1"/>
    </font>
    <font>
      <b/>
      <i/>
      <sz val="14"/>
      <color theme="1"/>
      <name val="Times New Roman"/>
      <family val="1"/>
    </font>
    <font>
      <sz val="14"/>
      <name val="Times New Roman"/>
      <family val="1"/>
    </font>
    <font>
      <b/>
      <sz val="9"/>
      <color indexed="8"/>
      <name val="Times New Roman"/>
      <family val="1"/>
    </font>
    <font>
      <sz val="9"/>
      <color rgb="FFFF0000"/>
      <name val="Times New Roman"/>
      <family val="1"/>
    </font>
    <font>
      <b/>
      <i/>
      <sz val="14"/>
      <name val="Times New Roman"/>
      <family val="1"/>
    </font>
    <font>
      <sz val="9"/>
      <name val="Times New Roman"/>
      <family val="1"/>
    </font>
    <font>
      <b/>
      <sz val="9"/>
      <name val="Times New Roman"/>
      <family val="1"/>
    </font>
    <font>
      <i/>
      <sz val="12"/>
      <name val="Times New Roman"/>
      <family val="1"/>
    </font>
    <font>
      <b/>
      <sz val="14"/>
      <name val="Times New Roman"/>
      <family val="1"/>
      <charset val="163"/>
    </font>
    <font>
      <b/>
      <sz val="14"/>
      <name val="Calibri"/>
      <family val="2"/>
      <charset val="163"/>
      <scheme val="minor"/>
    </font>
    <font>
      <u/>
      <sz val="14"/>
      <name val="Calibri"/>
      <family val="2"/>
      <scheme val="minor"/>
    </font>
    <font>
      <u/>
      <sz val="14"/>
      <name val="Times New Roman"/>
      <family val="1"/>
    </font>
    <font>
      <i/>
      <sz val="14"/>
      <name val="Times New Roman"/>
      <family val="1"/>
    </font>
    <font>
      <b/>
      <sz val="12"/>
      <name val="Times New Roman"/>
      <family val="1"/>
    </font>
    <font>
      <sz val="12"/>
      <color theme="1"/>
      <name val="Times New Roman"/>
      <family val="1"/>
    </font>
    <font>
      <sz val="12"/>
      <color indexed="8"/>
      <name val="Times New Roman"/>
      <family val="1"/>
    </font>
    <font>
      <b/>
      <sz val="12"/>
      <color theme="3" tint="0.39997558519241921"/>
      <name val="Times New Roman"/>
      <family val="1"/>
    </font>
    <font>
      <b/>
      <sz val="14"/>
      <color rgb="FFFF0000"/>
      <name val="Times New Roman"/>
      <family val="1"/>
    </font>
    <font>
      <sz val="14"/>
      <color rgb="FFC00000"/>
      <name val="Times New Roman"/>
      <family val="1"/>
    </font>
    <font>
      <sz val="14"/>
      <color theme="3" tint="0.39997558519241921"/>
      <name val="Times New Roman"/>
      <family val="1"/>
    </font>
    <font>
      <b/>
      <sz val="12"/>
      <name val="Times New Roman"/>
      <family val="1"/>
      <charset val="163"/>
    </font>
    <font>
      <b/>
      <sz val="11"/>
      <name val="Times New Roman"/>
      <family val="1"/>
    </font>
    <font>
      <b/>
      <sz val="12"/>
      <color theme="1"/>
      <name val="Times New Roman"/>
      <family val="1"/>
    </font>
    <font>
      <b/>
      <i/>
      <sz val="12"/>
      <name val="Times New Roman"/>
      <family val="1"/>
    </font>
    <font>
      <b/>
      <sz val="12"/>
      <color rgb="FFC00000"/>
      <name val="Times New Roman"/>
      <family val="1"/>
    </font>
    <font>
      <sz val="12"/>
      <color rgb="FFC0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1" fillId="0" borderId="0" applyNumberFormat="0" applyFill="0" applyBorder="0" applyAlignment="0" applyProtection="0"/>
  </cellStyleXfs>
  <cellXfs count="440">
    <xf numFmtId="0" fontId="0" fillId="0" borderId="0" xfId="0"/>
    <xf numFmtId="0" fontId="13" fillId="2" borderId="0" xfId="0" applyNumberFormat="1" applyFont="1" applyFill="1" applyAlignment="1">
      <alignment horizontal="center" vertical="center" wrapText="1"/>
    </xf>
    <xf numFmtId="1" fontId="13" fillId="2" borderId="0" xfId="0" applyNumberFormat="1" applyFont="1" applyFill="1" applyAlignment="1">
      <alignment horizontal="center" vertical="center" wrapText="1"/>
    </xf>
    <xf numFmtId="49" fontId="14" fillId="2" borderId="3" xfId="0" applyNumberFormat="1" applyFont="1" applyFill="1" applyBorder="1" applyAlignment="1" applyProtection="1">
      <alignment horizontal="center" vertical="center" wrapText="1"/>
      <protection locked="0"/>
    </xf>
    <xf numFmtId="49" fontId="12" fillId="2" borderId="0" xfId="0" applyNumberFormat="1" applyFont="1" applyFill="1" applyAlignment="1">
      <alignment vertical="center" wrapText="1"/>
    </xf>
    <xf numFmtId="49" fontId="12" fillId="2" borderId="0" xfId="0" applyNumberFormat="1" applyFont="1" applyFill="1" applyBorder="1" applyAlignment="1">
      <alignment vertical="center" wrapText="1"/>
    </xf>
    <xf numFmtId="49" fontId="12" fillId="2" borderId="0" xfId="0" applyNumberFormat="1" applyFont="1" applyFill="1" applyBorder="1" applyAlignment="1">
      <alignment horizontal="center" vertical="center" wrapText="1"/>
    </xf>
    <xf numFmtId="49" fontId="12" fillId="2" borderId="0" xfId="0" applyNumberFormat="1" applyFont="1" applyFill="1" applyAlignment="1">
      <alignment horizontal="center" vertical="center" wrapText="1"/>
    </xf>
    <xf numFmtId="49" fontId="13" fillId="2" borderId="0" xfId="0" applyNumberFormat="1" applyFont="1" applyFill="1" applyAlignment="1">
      <alignment horizontal="center" vertical="center" wrapText="1"/>
    </xf>
    <xf numFmtId="0" fontId="18" fillId="2" borderId="0" xfId="0" applyNumberFormat="1" applyFont="1" applyFill="1" applyAlignment="1">
      <alignment horizontal="center" vertical="center" wrapText="1"/>
    </xf>
    <xf numFmtId="0"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0" fontId="22" fillId="2" borderId="0" xfId="0" applyNumberFormat="1" applyFont="1" applyFill="1" applyAlignment="1">
      <alignment horizontal="center" vertical="center" wrapText="1"/>
    </xf>
    <xf numFmtId="1" fontId="22" fillId="2" borderId="3" xfId="0" applyNumberFormat="1" applyFont="1" applyFill="1" applyBorder="1" applyAlignment="1">
      <alignment vertical="center" wrapText="1"/>
    </xf>
    <xf numFmtId="0" fontId="14" fillId="2" borderId="3" xfId="0" applyNumberFormat="1" applyFont="1" applyFill="1" applyBorder="1" applyAlignment="1">
      <alignment horizontal="center" vertical="center" wrapText="1"/>
    </xf>
    <xf numFmtId="0" fontId="20" fillId="2" borderId="0" xfId="0" applyNumberFormat="1" applyFont="1" applyFill="1" applyAlignment="1">
      <alignment horizontal="center" vertical="center" wrapText="1"/>
    </xf>
    <xf numFmtId="0" fontId="21" fillId="2" borderId="0" xfId="0" applyFont="1" applyFill="1" applyBorder="1" applyAlignment="1">
      <alignment horizontal="center" vertical="center"/>
    </xf>
    <xf numFmtId="0" fontId="13" fillId="2" borderId="0" xfId="0" applyNumberFormat="1" applyFont="1" applyFill="1" applyAlignment="1">
      <alignment horizontal="left" vertical="center" wrapText="1"/>
    </xf>
    <xf numFmtId="0" fontId="23" fillId="2" borderId="3" xfId="0" applyFont="1" applyFill="1" applyBorder="1" applyAlignment="1">
      <alignment horizontal="center" vertical="center" wrapText="1"/>
    </xf>
    <xf numFmtId="0" fontId="25" fillId="2" borderId="0" xfId="0" applyFont="1" applyFill="1" applyBorder="1" applyAlignment="1">
      <alignment horizontal="center" vertical="center"/>
    </xf>
    <xf numFmtId="0" fontId="22" fillId="2" borderId="0" xfId="0" applyNumberFormat="1" applyFont="1" applyFill="1" applyBorder="1" applyAlignment="1">
      <alignment horizontal="center" vertical="center" wrapText="1"/>
    </xf>
    <xf numFmtId="0" fontId="26" fillId="2" borderId="3" xfId="0" applyFont="1" applyFill="1" applyBorder="1" applyAlignment="1">
      <alignment horizontal="center" vertical="center" wrapText="1"/>
    </xf>
    <xf numFmtId="0" fontId="27" fillId="2" borderId="3" xfId="0" applyFont="1" applyFill="1" applyBorder="1" applyAlignment="1">
      <alignment horizontal="center" vertical="center" wrapText="1"/>
    </xf>
    <xf numFmtId="1" fontId="14" fillId="2" borderId="0" xfId="0" applyNumberFormat="1" applyFont="1" applyFill="1" applyBorder="1" applyAlignment="1"/>
    <xf numFmtId="1" fontId="22" fillId="2" borderId="0" xfId="0" applyNumberFormat="1" applyFont="1" applyFill="1" applyAlignment="1">
      <alignment horizontal="center" vertical="center" wrapText="1"/>
    </xf>
    <xf numFmtId="1" fontId="22" fillId="2" borderId="0" xfId="0" applyNumberFormat="1" applyFont="1" applyFill="1" applyAlignment="1">
      <alignment vertical="center"/>
    </xf>
    <xf numFmtId="0" fontId="25" fillId="2" borderId="3" xfId="0" applyFont="1" applyFill="1" applyBorder="1" applyAlignment="1">
      <alignment horizontal="center" vertical="center"/>
    </xf>
    <xf numFmtId="0" fontId="14" fillId="2" borderId="3" xfId="0" applyNumberFormat="1" applyFont="1" applyFill="1" applyBorder="1" applyAlignment="1">
      <alignment horizontal="left" vertical="center" wrapText="1"/>
    </xf>
    <xf numFmtId="1" fontId="25" fillId="2" borderId="3" xfId="0" applyNumberFormat="1" applyFont="1" applyFill="1" applyBorder="1" applyAlignment="1">
      <alignment horizontal="center" vertical="center"/>
    </xf>
    <xf numFmtId="0" fontId="25" fillId="2" borderId="3" xfId="0" applyFont="1" applyFill="1" applyBorder="1" applyAlignment="1">
      <alignment horizontal="center" vertical="center" wrapText="1"/>
    </xf>
    <xf numFmtId="49" fontId="22" fillId="2" borderId="3" xfId="0" applyNumberFormat="1" applyFont="1" applyFill="1" applyBorder="1" applyAlignment="1">
      <alignment vertical="center" wrapText="1"/>
    </xf>
    <xf numFmtId="49" fontId="22" fillId="2" borderId="3" xfId="0" applyNumberFormat="1" applyFont="1" applyFill="1" applyBorder="1" applyAlignment="1">
      <alignment horizontal="left" vertical="center" wrapText="1"/>
    </xf>
    <xf numFmtId="0" fontId="24" fillId="2" borderId="3" xfId="0"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13" fillId="3" borderId="0" xfId="0" applyNumberFormat="1" applyFont="1" applyFill="1" applyAlignment="1">
      <alignment horizontal="center" vertical="center" wrapText="1"/>
    </xf>
    <xf numFmtId="49" fontId="14" fillId="2" borderId="3" xfId="0" applyNumberFormat="1" applyFont="1" applyFill="1" applyBorder="1" applyAlignment="1">
      <alignment vertical="center" wrapText="1"/>
    </xf>
    <xf numFmtId="0" fontId="22" fillId="2" borderId="3" xfId="0" applyFont="1" applyFill="1" applyBorder="1" applyAlignment="1">
      <alignment vertical="center" wrapText="1"/>
    </xf>
    <xf numFmtId="0" fontId="22" fillId="2" borderId="3" xfId="0" applyFont="1" applyFill="1" applyBorder="1" applyAlignment="1" applyProtection="1">
      <alignment horizontal="center" vertical="center" wrapText="1"/>
      <protection locked="0"/>
    </xf>
    <xf numFmtId="1" fontId="29" fillId="2" borderId="3" xfId="0" applyNumberFormat="1" applyFont="1" applyFill="1" applyBorder="1" applyAlignment="1">
      <alignment horizontal="center" vertical="center" wrapText="1"/>
    </xf>
    <xf numFmtId="0" fontId="29" fillId="2" borderId="3" xfId="0" applyNumberFormat="1" applyFont="1" applyFill="1" applyBorder="1" applyAlignment="1">
      <alignment horizontal="center" vertical="top" wrapText="1"/>
    </xf>
    <xf numFmtId="0" fontId="29" fillId="2" borderId="3" xfId="0" applyNumberFormat="1" applyFont="1" applyFill="1" applyBorder="1" applyAlignment="1">
      <alignment horizontal="center" vertical="center" wrapText="1"/>
    </xf>
    <xf numFmtId="0" fontId="29" fillId="2" borderId="3" xfId="6" applyFont="1" applyFill="1" applyBorder="1" applyAlignment="1">
      <alignment horizontal="center" vertical="center" wrapText="1"/>
    </xf>
    <xf numFmtId="1" fontId="29" fillId="2" borderId="3" xfId="6" applyNumberFormat="1" applyFont="1" applyFill="1" applyBorder="1" applyAlignment="1">
      <alignment horizontal="center" vertical="center" wrapText="1"/>
    </xf>
    <xf numFmtId="0" fontId="22" fillId="2" borderId="3" xfId="0" applyFont="1" applyFill="1" applyBorder="1" applyAlignment="1">
      <alignment horizontal="center" vertical="center"/>
    </xf>
    <xf numFmtId="172" fontId="22" fillId="2" borderId="3" xfId="0" applyNumberFormat="1" applyFont="1" applyFill="1" applyBorder="1" applyAlignment="1">
      <alignment horizontal="center" vertical="center"/>
    </xf>
    <xf numFmtId="0" fontId="22" fillId="2" borderId="3" xfId="0" applyFont="1" applyFill="1" applyBorder="1" applyAlignment="1">
      <alignment horizontal="center" vertical="center" wrapText="1"/>
    </xf>
    <xf numFmtId="0" fontId="22" fillId="2" borderId="3" xfId="0" applyNumberFormat="1" applyFont="1" applyFill="1" applyBorder="1" applyAlignment="1">
      <alignment vertical="center" wrapText="1"/>
    </xf>
    <xf numFmtId="1" fontId="31" fillId="2" borderId="3" xfId="30" applyNumberFormat="1" applyFont="1" applyFill="1" applyBorder="1" applyAlignment="1">
      <alignment horizontal="center" vertical="center" wrapText="1"/>
    </xf>
    <xf numFmtId="1" fontId="32" fillId="2" borderId="3" xfId="30" applyNumberFormat="1" applyFont="1" applyFill="1" applyBorder="1" applyAlignment="1">
      <alignment horizontal="center" vertical="center" wrapText="1"/>
    </xf>
    <xf numFmtId="49" fontId="25" fillId="2" borderId="3" xfId="0" applyNumberFormat="1" applyFont="1" applyFill="1" applyBorder="1" applyAlignment="1">
      <alignment vertical="center" wrapText="1"/>
    </xf>
    <xf numFmtId="49" fontId="33"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left" vertical="center" wrapText="1"/>
    </xf>
    <xf numFmtId="0" fontId="22" fillId="2" borderId="3" xfId="0" applyNumberFormat="1" applyFont="1" applyFill="1" applyBorder="1" applyAlignment="1">
      <alignment horizontal="left" vertical="center" wrapText="1"/>
    </xf>
    <xf numFmtId="49" fontId="22" fillId="2" borderId="3" xfId="0" applyNumberFormat="1" applyFont="1" applyFill="1" applyBorder="1" applyAlignment="1">
      <alignment vertical="top" wrapText="1"/>
    </xf>
    <xf numFmtId="1" fontId="22" fillId="2" borderId="3" xfId="0" applyNumberFormat="1" applyFont="1" applyFill="1" applyBorder="1" applyAlignment="1">
      <alignment horizontal="left" vertical="center" wrapText="1"/>
    </xf>
    <xf numFmtId="0" fontId="25" fillId="2" borderId="3" xfId="0" applyNumberFormat="1" applyFont="1" applyFill="1" applyBorder="1" applyAlignment="1">
      <alignment vertical="center" wrapText="1"/>
    </xf>
    <xf numFmtId="0" fontId="25" fillId="2" borderId="3" xfId="0" applyNumberFormat="1" applyFont="1" applyFill="1" applyBorder="1" applyAlignment="1">
      <alignment horizontal="left" vertical="center" wrapText="1"/>
    </xf>
    <xf numFmtId="49" fontId="25" fillId="2" borderId="3" xfId="0" applyNumberFormat="1" applyFont="1" applyFill="1" applyBorder="1" applyAlignment="1" applyProtection="1">
      <alignment vertical="center" wrapText="1"/>
      <protection locked="0"/>
    </xf>
    <xf numFmtId="49" fontId="33" fillId="2" borderId="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left" vertical="center" wrapText="1"/>
      <protection locked="0"/>
    </xf>
    <xf numFmtId="49" fontId="22" fillId="2" borderId="3" xfId="0" applyNumberFormat="1" applyFont="1" applyFill="1" applyBorder="1" applyAlignment="1" applyProtection="1">
      <alignment horizontal="left" vertical="center" wrapText="1"/>
      <protection locked="0"/>
    </xf>
    <xf numFmtId="0" fontId="14" fillId="2" borderId="3" xfId="0"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2" fillId="2" borderId="3" xfId="0" applyFont="1" applyFill="1" applyBorder="1" applyAlignment="1">
      <alignment horizontal="center" vertical="center" wrapText="1"/>
    </xf>
    <xf numFmtId="0" fontId="29"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1" fontId="29" fillId="2" borderId="3" xfId="0" applyNumberFormat="1" applyFont="1" applyFill="1" applyBorder="1" applyAlignment="1">
      <alignment horizontal="center" vertical="center" wrapText="1"/>
    </xf>
    <xf numFmtId="49" fontId="12" fillId="2" borderId="0" xfId="0" applyNumberFormat="1" applyFont="1" applyFill="1" applyAlignment="1">
      <alignment horizontal="center" vertical="center" wrapText="1"/>
    </xf>
    <xf numFmtId="49" fontId="22" fillId="2" borderId="3" xfId="0" applyNumberFormat="1" applyFont="1" applyFill="1" applyBorder="1" applyAlignment="1">
      <alignment horizontal="left"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13" fillId="2" borderId="0" xfId="0" applyNumberFormat="1" applyFont="1" applyFill="1" applyAlignment="1">
      <alignment horizontal="center" vertical="center" wrapText="1"/>
    </xf>
    <xf numFmtId="49"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33" fillId="2" borderId="3" xfId="0" applyNumberFormat="1" applyFont="1" applyFill="1" applyBorder="1" applyAlignment="1">
      <alignment horizontal="center" vertical="center" wrapText="1"/>
    </xf>
    <xf numFmtId="1" fontId="22" fillId="2" borderId="4"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0"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33"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0"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2" fillId="2" borderId="3" xfId="0"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9"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1"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2"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18" fillId="0" borderId="0" xfId="0" applyFont="1" applyAlignment="1">
      <alignment vertical="center" wrapText="1"/>
    </xf>
    <xf numFmtId="0"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13" fillId="2" borderId="0" xfId="0" applyNumberFormat="1" applyFont="1" applyFill="1" applyAlignment="1">
      <alignment vertical="center" wrapText="1"/>
    </xf>
    <xf numFmtId="0" fontId="22" fillId="2" borderId="4" xfId="0" applyNumberFormat="1" applyFont="1" applyFill="1" applyBorder="1" applyAlignment="1">
      <alignment horizontal="center" vertical="center" wrapText="1"/>
    </xf>
    <xf numFmtId="0" fontId="22" fillId="2" borderId="6" xfId="0" applyNumberFormat="1" applyFont="1" applyFill="1" applyBorder="1" applyAlignment="1">
      <alignment horizontal="center" vertical="center" wrapText="1"/>
    </xf>
    <xf numFmtId="1" fontId="22" fillId="2" borderId="4" xfId="0" applyNumberFormat="1" applyFont="1" applyFill="1" applyBorder="1" applyAlignment="1">
      <alignment horizontal="center" vertical="center" wrapText="1"/>
    </xf>
    <xf numFmtId="1" fontId="22" fillId="2" borderId="6" xfId="0" applyNumberFormat="1" applyFont="1" applyFill="1" applyBorder="1" applyAlignment="1">
      <alignment horizontal="center" vertical="center" wrapText="1"/>
    </xf>
    <xf numFmtId="49" fontId="22" fillId="2" borderId="6" xfId="0" applyNumberFormat="1" applyFont="1" applyFill="1" applyBorder="1" applyAlignment="1">
      <alignment horizontal="center" vertical="center" wrapText="1"/>
    </xf>
    <xf numFmtId="0" fontId="22" fillId="2" borderId="5"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1" fontId="22" fillId="2" borderId="5"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4"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1" fillId="2" borderId="3" xfId="0" applyFont="1" applyFill="1" applyBorder="1" applyAlignment="1">
      <alignment horizontal="center" vertical="center"/>
    </xf>
    <xf numFmtId="0" fontId="12" fillId="2" borderId="3" xfId="0" applyNumberFormat="1" applyFont="1" applyFill="1" applyBorder="1" applyAlignment="1">
      <alignment horizontal="left" vertical="center" wrapText="1"/>
    </xf>
    <xf numFmtId="0" fontId="13"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xf>
    <xf numFmtId="0" fontId="13" fillId="2" borderId="3" xfId="0" applyFont="1" applyFill="1" applyBorder="1" applyAlignment="1">
      <alignment horizontal="center" vertical="center"/>
    </xf>
    <xf numFmtId="0" fontId="21" fillId="4" borderId="3" xfId="0" applyFont="1" applyFill="1" applyBorder="1" applyAlignment="1">
      <alignment horizontal="center" vertical="center"/>
    </xf>
    <xf numFmtId="0" fontId="12" fillId="4" borderId="3" xfId="0" applyNumberFormat="1" applyFont="1" applyFill="1" applyBorder="1" applyAlignment="1">
      <alignment horizontal="left" vertical="center" wrapText="1"/>
    </xf>
    <xf numFmtId="0" fontId="13" fillId="4" borderId="3" xfId="0" applyNumberFormat="1" applyFont="1" applyFill="1" applyBorder="1" applyAlignment="1">
      <alignment horizontal="center" vertical="center" wrapText="1"/>
    </xf>
    <xf numFmtId="1" fontId="21" fillId="4" borderId="3" xfId="0" applyNumberFormat="1" applyFont="1" applyFill="1" applyBorder="1" applyAlignment="1">
      <alignment horizontal="center" vertical="center"/>
    </xf>
    <xf numFmtId="0" fontId="14" fillId="2" borderId="3" xfId="0" applyNumberFormat="1" applyFont="1" applyFill="1" applyBorder="1" applyAlignment="1">
      <alignment horizontal="center" wrapText="1"/>
    </xf>
    <xf numFmtId="0" fontId="14" fillId="2" borderId="3" xfId="0" applyNumberFormat="1" applyFont="1" applyFill="1" applyBorder="1" applyAlignment="1">
      <alignment horizontal="left" wrapText="1"/>
    </xf>
    <xf numFmtId="0" fontId="17" fillId="0" borderId="2" xfId="0" applyFont="1" applyFill="1" applyBorder="1" applyAlignment="1" applyProtection="1">
      <alignment horizontal="center" wrapText="1"/>
      <protection locked="0"/>
    </xf>
    <xf numFmtId="49" fontId="17" fillId="0" borderId="3" xfId="0" applyNumberFormat="1" applyFont="1" applyFill="1" applyBorder="1" applyAlignment="1" applyProtection="1">
      <alignment horizontal="center" vertical="center" wrapText="1"/>
      <protection locked="0"/>
    </xf>
    <xf numFmtId="0" fontId="35" fillId="0" borderId="3" xfId="6" applyFont="1" applyFill="1" applyBorder="1" applyAlignment="1" applyProtection="1">
      <alignment horizontal="center" vertical="center" wrapText="1"/>
      <protection locked="0"/>
    </xf>
    <xf numFmtId="0" fontId="35" fillId="0" borderId="4" xfId="6" applyFont="1" applyFill="1" applyBorder="1" applyAlignment="1" applyProtection="1">
      <alignment horizontal="center" vertical="center" wrapText="1"/>
      <protection locked="0"/>
    </xf>
    <xf numFmtId="0" fontId="35" fillId="0" borderId="9" xfId="6" applyFont="1" applyFill="1" applyBorder="1" applyAlignment="1" applyProtection="1">
      <alignment horizontal="center" vertical="center" wrapText="1"/>
      <protection locked="0"/>
    </xf>
    <xf numFmtId="49" fontId="14" fillId="2" borderId="0" xfId="0" applyNumberFormat="1" applyFont="1" applyFill="1" applyBorder="1" applyAlignment="1">
      <alignment horizontal="center" vertical="center" wrapText="1"/>
    </xf>
    <xf numFmtId="49" fontId="22" fillId="2" borderId="0" xfId="0" applyNumberFormat="1" applyFont="1" applyFill="1" applyBorder="1" applyAlignment="1">
      <alignment horizontal="center" vertical="center" wrapText="1"/>
    </xf>
    <xf numFmtId="0" fontId="22" fillId="2" borderId="0" xfId="0" applyNumberFormat="1" applyFont="1" applyFill="1" applyBorder="1" applyAlignment="1">
      <alignment horizontal="left" vertical="center" wrapText="1"/>
    </xf>
    <xf numFmtId="0" fontId="22" fillId="2" borderId="0" xfId="0" applyNumberFormat="1" applyFont="1" applyFill="1" applyBorder="1" applyAlignment="1">
      <alignment vertical="center" wrapText="1"/>
    </xf>
    <xf numFmtId="49" fontId="22" fillId="2" borderId="0" xfId="0" applyNumberFormat="1" applyFont="1" applyFill="1" applyBorder="1" applyAlignment="1">
      <alignment horizontal="left" vertical="center" wrapText="1"/>
    </xf>
    <xf numFmtId="1" fontId="22" fillId="2" borderId="7" xfId="0" applyNumberFormat="1" applyFont="1" applyFill="1" applyBorder="1" applyAlignment="1">
      <alignment horizontal="center" vertical="center" wrapText="1"/>
    </xf>
    <xf numFmtId="1" fontId="14" fillId="2" borderId="7" xfId="0" applyNumberFormat="1" applyFont="1" applyFill="1" applyBorder="1" applyAlignment="1">
      <alignment horizontal="center" vertical="center" wrapText="1"/>
    </xf>
    <xf numFmtId="0" fontId="14" fillId="2" borderId="7" xfId="0" applyNumberFormat="1" applyFont="1" applyFill="1" applyBorder="1" applyAlignment="1">
      <alignment horizontal="center" vertical="center" wrapText="1"/>
    </xf>
    <xf numFmtId="0" fontId="25" fillId="2" borderId="7" xfId="0" applyFont="1" applyFill="1" applyBorder="1" applyAlignment="1">
      <alignment horizontal="center" vertical="center"/>
    </xf>
    <xf numFmtId="1" fontId="25" fillId="2" borderId="7" xfId="0" applyNumberFormat="1" applyFont="1" applyFill="1" applyBorder="1" applyAlignment="1">
      <alignment horizontal="center" vertical="center"/>
    </xf>
    <xf numFmtId="1" fontId="14" fillId="2" borderId="6"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0" fontId="22" fillId="2" borderId="6" xfId="0" applyNumberFormat="1" applyFont="1" applyFill="1" applyBorder="1" applyAlignment="1">
      <alignment horizontal="left" vertical="center" wrapText="1"/>
    </xf>
    <xf numFmtId="0" fontId="22" fillId="2" borderId="6" xfId="0" applyNumberFormat="1" applyFont="1" applyFill="1" applyBorder="1" applyAlignment="1">
      <alignment vertical="center" wrapText="1"/>
    </xf>
    <xf numFmtId="0" fontId="20" fillId="2" borderId="3" xfId="0" applyNumberFormat="1" applyFont="1" applyFill="1" applyBorder="1" applyAlignment="1">
      <alignment horizontal="center" vertical="center" wrapText="1"/>
    </xf>
    <xf numFmtId="49" fontId="15" fillId="0" borderId="3" xfId="0" applyNumberFormat="1" applyFont="1" applyFill="1" applyBorder="1" applyAlignment="1" applyProtection="1">
      <alignment horizontal="center" vertical="center" wrapText="1"/>
      <protection locked="0"/>
    </xf>
    <xf numFmtId="49" fontId="14" fillId="2" borderId="11"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49" fontId="34" fillId="0" borderId="3" xfId="0" applyNumberFormat="1" applyFont="1" applyFill="1" applyBorder="1" applyAlignment="1" applyProtection="1">
      <alignment horizontal="center" vertical="center" wrapText="1"/>
      <protection locked="0"/>
    </xf>
    <xf numFmtId="0" fontId="22" fillId="2" borderId="7" xfId="0" applyNumberFormat="1" applyFont="1" applyFill="1" applyBorder="1" applyAlignment="1">
      <alignment horizontal="center" vertical="center" wrapText="1"/>
    </xf>
    <xf numFmtId="49" fontId="15" fillId="0" borderId="6" xfId="0" applyNumberFormat="1" applyFont="1" applyFill="1" applyBorder="1" applyAlignment="1" applyProtection="1">
      <alignment horizontal="center" vertical="center" wrapText="1"/>
      <protection locked="0"/>
    </xf>
    <xf numFmtId="0" fontId="13" fillId="2" borderId="6" xfId="0" applyNumberFormat="1" applyFont="1" applyFill="1" applyBorder="1" applyAlignment="1">
      <alignment horizontal="center" vertical="center" wrapText="1"/>
    </xf>
    <xf numFmtId="1" fontId="14" fillId="2" borderId="4" xfId="0" applyNumberFormat="1"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0" fontId="22" fillId="2" borderId="4" xfId="0" applyNumberFormat="1" applyFont="1" applyFill="1" applyBorder="1" applyAlignment="1">
      <alignment vertical="center" wrapText="1"/>
    </xf>
    <xf numFmtId="49" fontId="37" fillId="0" borderId="3" xfId="0" applyNumberFormat="1" applyFont="1" applyFill="1" applyBorder="1" applyAlignment="1" applyProtection="1">
      <alignment horizontal="center" vertical="center" wrapText="1"/>
      <protection locked="0"/>
    </xf>
    <xf numFmtId="49" fontId="15" fillId="0" borderId="7" xfId="0" applyNumberFormat="1" applyFont="1" applyFill="1" applyBorder="1" applyAlignment="1" applyProtection="1">
      <alignment horizontal="center" vertical="center" wrapText="1"/>
      <protection locked="0"/>
    </xf>
    <xf numFmtId="0" fontId="22" fillId="2" borderId="3" xfId="0"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0" fontId="22" fillId="2" borderId="5"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22" fillId="2" borderId="4" xfId="0" applyNumberFormat="1" applyFont="1" applyFill="1" applyBorder="1" applyAlignment="1">
      <alignment horizontal="center" vertical="center" wrapText="1"/>
    </xf>
    <xf numFmtId="0" fontId="22" fillId="2" borderId="5" xfId="0" applyNumberFormat="1" applyFont="1" applyFill="1" applyBorder="1" applyAlignment="1">
      <alignment horizontal="center" vertical="center" wrapText="1"/>
    </xf>
    <xf numFmtId="49" fontId="22" fillId="2" borderId="4" xfId="0" applyNumberFormat="1" applyFont="1" applyFill="1" applyBorder="1" applyAlignment="1">
      <alignment horizontal="center" vertical="center" wrapText="1"/>
    </xf>
    <xf numFmtId="1" fontId="22" fillId="2" borderId="4" xfId="0" applyNumberFormat="1" applyFont="1" applyFill="1" applyBorder="1" applyAlignment="1">
      <alignment horizontal="center" vertical="center" wrapText="1"/>
    </xf>
    <xf numFmtId="1" fontId="22" fillId="2" borderId="6"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1" fontId="22" fillId="2" borderId="9" xfId="0" applyNumberFormat="1" applyFont="1" applyFill="1" applyBorder="1" applyAlignment="1">
      <alignment horizontal="center" vertical="center" wrapText="1"/>
    </xf>
    <xf numFmtId="49" fontId="14" fillId="2" borderId="3" xfId="0" applyNumberFormat="1" applyFont="1" applyFill="1" applyBorder="1" applyAlignment="1">
      <alignment vertical="top" wrapText="1"/>
    </xf>
    <xf numFmtId="49" fontId="14" fillId="2" borderId="3" xfId="0" applyNumberFormat="1" applyFont="1" applyFill="1" applyBorder="1" applyAlignment="1">
      <alignment horizontal="left" vertical="center" wrapText="1"/>
    </xf>
    <xf numFmtId="1" fontId="22" fillId="2" borderId="3" xfId="0"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5" xfId="0" applyNumberFormat="1" applyFont="1" applyFill="1" applyBorder="1" applyAlignment="1">
      <alignment vertical="center" wrapText="1"/>
    </xf>
    <xf numFmtId="0" fontId="22" fillId="2" borderId="4" xfId="0" applyNumberFormat="1" applyFont="1" applyFill="1" applyBorder="1" applyAlignment="1">
      <alignment horizontal="center" vertical="center" wrapText="1"/>
    </xf>
    <xf numFmtId="0" fontId="22" fillId="2" borderId="5" xfId="0" applyNumberFormat="1" applyFont="1" applyFill="1" applyBorder="1" applyAlignment="1">
      <alignment horizontal="center" vertical="center" wrapText="1"/>
    </xf>
    <xf numFmtId="1" fontId="22" fillId="2" borderId="6" xfId="0" applyNumberFormat="1" applyFont="1" applyFill="1" applyBorder="1" applyAlignment="1">
      <alignment horizontal="center" vertical="center" wrapText="1"/>
    </xf>
    <xf numFmtId="1" fontId="22" fillId="2" borderId="5"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22" fillId="2" borderId="4" xfId="0" applyNumberFormat="1" applyFont="1" applyFill="1" applyBorder="1" applyAlignment="1">
      <alignment vertical="center" wrapText="1"/>
    </xf>
    <xf numFmtId="49" fontId="14" fillId="2" borderId="7" xfId="0" applyNumberFormat="1" applyFont="1" applyFill="1" applyBorder="1" applyAlignment="1">
      <alignment horizontal="center" vertical="center" wrapText="1"/>
    </xf>
    <xf numFmtId="1" fontId="20" fillId="2" borderId="3" xfId="0" applyNumberFormat="1" applyFont="1" applyFill="1" applyBorder="1" applyAlignment="1">
      <alignment horizontal="left" vertical="center" wrapText="1"/>
    </xf>
    <xf numFmtId="49" fontId="20" fillId="2" borderId="3" xfId="0" applyNumberFormat="1" applyFont="1" applyFill="1" applyBorder="1" applyAlignment="1">
      <alignment vertical="center" wrapText="1"/>
    </xf>
    <xf numFmtId="0" fontId="20" fillId="2" borderId="3" xfId="0" applyNumberFormat="1" applyFont="1" applyFill="1" applyBorder="1" applyAlignment="1">
      <alignment vertical="center" wrapText="1"/>
    </xf>
    <xf numFmtId="1" fontId="39" fillId="2" borderId="3" xfId="0" applyNumberFormat="1" applyFont="1" applyFill="1" applyBorder="1" applyAlignment="1">
      <alignment horizontal="left" vertical="center" wrapText="1"/>
    </xf>
    <xf numFmtId="1" fontId="12" fillId="2" borderId="0" xfId="0" applyNumberFormat="1" applyFont="1" applyFill="1" applyAlignment="1">
      <alignment vertical="center" wrapText="1"/>
    </xf>
    <xf numFmtId="0" fontId="13" fillId="2" borderId="0" xfId="0" applyNumberFormat="1" applyFont="1" applyFill="1" applyBorder="1" applyAlignment="1">
      <alignment horizontal="center" vertical="center" wrapText="1"/>
    </xf>
    <xf numFmtId="1" fontId="13" fillId="2" borderId="0" xfId="0" applyNumberFormat="1" applyFont="1" applyFill="1" applyBorder="1" applyAlignment="1">
      <alignment horizontal="center" vertical="center" wrapText="1"/>
    </xf>
    <xf numFmtId="49" fontId="14" fillId="2" borderId="9" xfId="0" applyNumberFormat="1" applyFont="1" applyFill="1" applyBorder="1" applyAlignment="1">
      <alignment horizontal="center" vertical="center" wrapText="1"/>
    </xf>
    <xf numFmtId="49" fontId="40" fillId="2" borderId="3" xfId="0" applyNumberFormat="1" applyFont="1" applyFill="1" applyBorder="1" applyAlignment="1">
      <alignment horizontal="left" vertical="center" wrapText="1"/>
    </xf>
    <xf numFmtId="1" fontId="22" fillId="2" borderId="4" xfId="0" applyNumberFormat="1" applyFont="1" applyFill="1" applyBorder="1" applyAlignment="1">
      <alignment horizontal="center" vertical="center" wrapText="1"/>
    </xf>
    <xf numFmtId="0" fontId="22" fillId="2" borderId="4"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22" fillId="2" borderId="6" xfId="0" applyNumberFormat="1" applyFont="1" applyFill="1" applyBorder="1" applyAlignment="1">
      <alignment vertical="center" wrapText="1"/>
    </xf>
    <xf numFmtId="0" fontId="22" fillId="2" borderId="4" xfId="0" applyNumberFormat="1" applyFont="1" applyFill="1" applyBorder="1" applyAlignment="1">
      <alignment horizontal="center" vertical="center" wrapText="1"/>
    </xf>
    <xf numFmtId="0" fontId="22" fillId="2" borderId="5" xfId="0" applyNumberFormat="1" applyFont="1" applyFill="1" applyBorder="1" applyAlignment="1">
      <alignment horizontal="center" vertical="center" wrapText="1"/>
    </xf>
    <xf numFmtId="1" fontId="22" fillId="2" borderId="4" xfId="0" applyNumberFormat="1" applyFont="1" applyFill="1" applyBorder="1" applyAlignment="1">
      <alignment horizontal="center" vertical="center" wrapText="1"/>
    </xf>
    <xf numFmtId="49" fontId="22" fillId="2" borderId="4"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1" fontId="22" fillId="2" borderId="9" xfId="0" applyNumberFormat="1" applyFont="1" applyFill="1" applyBorder="1" applyAlignment="1">
      <alignment horizontal="center" vertical="center" wrapText="1"/>
    </xf>
    <xf numFmtId="0" fontId="22" fillId="2" borderId="6"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4" xfId="0" applyNumberFormat="1" applyFont="1" applyFill="1" applyBorder="1" applyAlignment="1">
      <alignment horizontal="center" vertical="center" wrapText="1"/>
    </xf>
    <xf numFmtId="1" fontId="22" fillId="2" borderId="4"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49" fontId="35" fillId="2" borderId="0" xfId="0" applyNumberFormat="1" applyFont="1" applyFill="1" applyAlignment="1">
      <alignment horizontal="center" vertical="center" wrapText="1"/>
    </xf>
    <xf numFmtId="49" fontId="17" fillId="2" borderId="3" xfId="0" applyNumberFormat="1" applyFont="1" applyFill="1" applyBorder="1" applyAlignment="1">
      <alignment horizontal="center" vertical="center" wrapText="1"/>
    </xf>
    <xf numFmtId="49" fontId="17" fillId="2" borderId="3" xfId="0" applyNumberFormat="1" applyFont="1" applyFill="1" applyBorder="1" applyAlignment="1">
      <alignment vertical="center" wrapText="1"/>
    </xf>
    <xf numFmtId="49" fontId="28" fillId="2" borderId="3" xfId="0" applyNumberFormat="1" applyFont="1" applyFill="1" applyBorder="1" applyAlignment="1">
      <alignment horizontal="center" vertical="center" wrapText="1"/>
    </xf>
    <xf numFmtId="49" fontId="17" fillId="2" borderId="5" xfId="0" applyNumberFormat="1" applyFont="1" applyFill="1" applyBorder="1" applyAlignment="1">
      <alignment vertical="center" wrapText="1"/>
    </xf>
    <xf numFmtId="49" fontId="17" fillId="2" borderId="4" xfId="0" applyNumberFormat="1" applyFont="1" applyFill="1" applyBorder="1" applyAlignment="1">
      <alignment vertical="center" wrapText="1"/>
    </xf>
    <xf numFmtId="49" fontId="17" fillId="2" borderId="6" xfId="0" applyNumberFormat="1" applyFont="1" applyFill="1" applyBorder="1" applyAlignment="1">
      <alignment vertical="center" wrapText="1"/>
    </xf>
    <xf numFmtId="0" fontId="35" fillId="2" borderId="0" xfId="0" applyNumberFormat="1" applyFont="1" applyFill="1" applyAlignment="1">
      <alignment horizontal="center" vertical="center" wrapText="1"/>
    </xf>
    <xf numFmtId="49" fontId="17" fillId="2" borderId="3" xfId="0" applyNumberFormat="1" applyFont="1" applyFill="1" applyBorder="1" applyAlignment="1">
      <alignment horizontal="left" vertical="center" wrapText="1"/>
    </xf>
    <xf numFmtId="1" fontId="17" fillId="2" borderId="3" xfId="0" applyNumberFormat="1" applyFont="1" applyFill="1" applyBorder="1" applyAlignment="1">
      <alignment vertical="center" wrapText="1"/>
    </xf>
    <xf numFmtId="0" fontId="17" fillId="2" borderId="3" xfId="0" applyNumberFormat="1" applyFont="1" applyFill="1" applyBorder="1" applyAlignment="1">
      <alignment horizontal="center" vertical="center" wrapText="1"/>
    </xf>
    <xf numFmtId="1" fontId="34" fillId="2" borderId="3" xfId="0" applyNumberFormat="1" applyFont="1" applyFill="1" applyBorder="1" applyAlignment="1">
      <alignment horizontal="center" vertical="center" wrapText="1"/>
    </xf>
    <xf numFmtId="49" fontId="34" fillId="2" borderId="3" xfId="0" applyNumberFormat="1" applyFont="1" applyFill="1" applyBorder="1" applyAlignment="1">
      <alignment horizontal="left" vertical="center" wrapText="1"/>
    </xf>
    <xf numFmtId="1" fontId="17" fillId="2" borderId="3" xfId="0" applyNumberFormat="1" applyFont="1" applyFill="1" applyBorder="1" applyAlignment="1">
      <alignment horizontal="center" vertical="center" wrapText="1"/>
    </xf>
    <xf numFmtId="0" fontId="17" fillId="2" borderId="3" xfId="0" applyNumberFormat="1" applyFont="1" applyFill="1" applyBorder="1" applyAlignment="1">
      <alignment vertical="center" wrapText="1"/>
    </xf>
    <xf numFmtId="1" fontId="17" fillId="2" borderId="3" xfId="0" applyNumberFormat="1" applyFont="1" applyFill="1" applyBorder="1" applyAlignment="1">
      <alignment horizontal="left" vertical="center" wrapText="1"/>
    </xf>
    <xf numFmtId="0" fontId="34" fillId="2" borderId="3"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0" fontId="17" fillId="2" borderId="3" xfId="0" applyNumberFormat="1" applyFont="1" applyFill="1" applyBorder="1" applyAlignment="1">
      <alignment vertical="top" wrapText="1"/>
    </xf>
    <xf numFmtId="1" fontId="16" fillId="2" borderId="3" xfId="0" applyNumberFormat="1" applyFont="1" applyFill="1" applyBorder="1" applyAlignment="1">
      <alignment vertical="center" wrapText="1"/>
    </xf>
    <xf numFmtId="0" fontId="17" fillId="2" borderId="5" xfId="0" applyNumberFormat="1" applyFont="1" applyFill="1" applyBorder="1" applyAlignment="1">
      <alignment vertical="center" wrapText="1"/>
    </xf>
    <xf numFmtId="49" fontId="17" fillId="2" borderId="4" xfId="0" applyNumberFormat="1" applyFont="1" applyFill="1" applyBorder="1" applyAlignment="1">
      <alignment horizontal="center" vertical="center" wrapText="1"/>
    </xf>
    <xf numFmtId="1" fontId="17" fillId="2" borderId="4" xfId="0" applyNumberFormat="1" applyFont="1" applyFill="1" applyBorder="1" applyAlignment="1">
      <alignment horizontal="left" vertical="center" wrapText="1"/>
    </xf>
    <xf numFmtId="1" fontId="17" fillId="2" borderId="4" xfId="0" applyNumberFormat="1" applyFont="1" applyFill="1" applyBorder="1" applyAlignment="1">
      <alignment horizontal="center" vertical="center" wrapText="1"/>
    </xf>
    <xf numFmtId="0" fontId="17" fillId="2" borderId="9" xfId="0" applyNumberFormat="1" applyFont="1" applyFill="1" applyBorder="1" applyAlignment="1">
      <alignment horizontal="center" vertical="center" wrapText="1"/>
    </xf>
    <xf numFmtId="49" fontId="34" fillId="2" borderId="3" xfId="0" applyNumberFormat="1" applyFont="1" applyFill="1" applyBorder="1" applyAlignment="1">
      <alignment vertical="center" wrapText="1"/>
    </xf>
    <xf numFmtId="49" fontId="16" fillId="2" borderId="3" xfId="0" applyNumberFormat="1" applyFont="1" applyFill="1" applyBorder="1" applyAlignment="1">
      <alignment vertical="center" wrapText="1"/>
    </xf>
    <xf numFmtId="1" fontId="35" fillId="2" borderId="3" xfId="0" applyNumberFormat="1" applyFont="1" applyFill="1" applyBorder="1" applyAlignment="1">
      <alignment vertical="center" wrapText="1"/>
    </xf>
    <xf numFmtId="0" fontId="17" fillId="2" borderId="7" xfId="0" applyNumberFormat="1" applyFont="1" applyFill="1" applyBorder="1" applyAlignment="1">
      <alignment horizontal="center" vertical="center" wrapText="1"/>
    </xf>
    <xf numFmtId="0" fontId="17" fillId="2" borderId="3" xfId="0" applyNumberFormat="1" applyFont="1" applyFill="1" applyBorder="1" applyAlignment="1">
      <alignment horizontal="left" vertical="center" wrapText="1"/>
    </xf>
    <xf numFmtId="49" fontId="17" fillId="2" borderId="3" xfId="0" applyNumberFormat="1" applyFont="1" applyFill="1" applyBorder="1" applyAlignment="1" applyProtection="1">
      <alignment horizontal="left" vertical="center" wrapText="1"/>
      <protection locked="0"/>
    </xf>
    <xf numFmtId="1" fontId="17" fillId="2" borderId="9" xfId="0" applyNumberFormat="1" applyFont="1" applyFill="1" applyBorder="1" applyAlignment="1">
      <alignment horizontal="center" vertical="center" wrapText="1"/>
    </xf>
    <xf numFmtId="49" fontId="34" fillId="2" borderId="7" xfId="0" applyNumberFormat="1" applyFont="1" applyFill="1" applyBorder="1" applyAlignment="1">
      <alignment horizontal="center" vertical="center" wrapText="1"/>
    </xf>
    <xf numFmtId="49" fontId="45" fillId="2" borderId="3" xfId="0" applyNumberFormat="1" applyFont="1" applyFill="1" applyBorder="1" applyAlignment="1">
      <alignment horizontal="left" vertical="center" wrapText="1"/>
    </xf>
    <xf numFmtId="1" fontId="46" fillId="2" borderId="3" xfId="0" applyNumberFormat="1" applyFont="1" applyFill="1" applyBorder="1" applyAlignment="1">
      <alignment horizontal="left" vertical="center" wrapText="1"/>
    </xf>
    <xf numFmtId="1" fontId="17" fillId="2" borderId="4" xfId="0" applyNumberFormat="1" applyFont="1" applyFill="1" applyBorder="1" applyAlignment="1">
      <alignment vertical="center" wrapText="1"/>
    </xf>
    <xf numFmtId="1" fontId="17" fillId="2" borderId="6" xfId="0" applyNumberFormat="1" applyFont="1" applyFill="1" applyBorder="1" applyAlignment="1">
      <alignment vertical="center" wrapText="1"/>
    </xf>
    <xf numFmtId="1" fontId="17" fillId="2" borderId="6" xfId="0" applyNumberFormat="1" applyFont="1" applyFill="1" applyBorder="1" applyAlignment="1">
      <alignment horizontal="center" vertical="center" wrapText="1"/>
    </xf>
    <xf numFmtId="0" fontId="12" fillId="2" borderId="0" xfId="0" applyNumberFormat="1" applyFont="1" applyFill="1" applyBorder="1" applyAlignment="1">
      <alignment horizontal="center" wrapText="1"/>
    </xf>
    <xf numFmtId="1" fontId="12" fillId="2" borderId="0" xfId="0" applyNumberFormat="1" applyFont="1" applyFill="1" applyBorder="1" applyAlignment="1">
      <alignment horizontal="center" vertical="center" wrapText="1"/>
    </xf>
    <xf numFmtId="0" fontId="12" fillId="2" borderId="0" xfId="0" applyNumberFormat="1" applyFont="1" applyFill="1" applyBorder="1" applyAlignment="1">
      <alignment horizontal="center" vertical="center" wrapText="1"/>
    </xf>
    <xf numFmtId="0" fontId="43" fillId="2" borderId="0" xfId="0" applyNumberFormat="1" applyFont="1" applyFill="1" applyBorder="1" applyAlignment="1">
      <alignment horizontal="center" vertical="center" wrapText="1"/>
    </xf>
    <xf numFmtId="1" fontId="12" fillId="2" borderId="0" xfId="0" applyNumberFormat="1" applyFont="1" applyFill="1" applyBorder="1" applyAlignment="1">
      <alignment horizontal="center" wrapText="1"/>
    </xf>
    <xf numFmtId="1" fontId="13" fillId="2" borderId="0" xfId="0" applyNumberFormat="1" applyFont="1" applyFill="1" applyBorder="1" applyAlignment="1">
      <alignment horizontal="center" vertical="center" wrapText="1"/>
    </xf>
    <xf numFmtId="0" fontId="34"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6" fillId="2" borderId="3" xfId="0" applyFont="1" applyFill="1" applyBorder="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7" fillId="2" borderId="4" xfId="0" applyNumberFormat="1" applyFont="1" applyFill="1" applyBorder="1" applyAlignment="1">
      <alignment horizontal="center" vertical="center" wrapText="1"/>
    </xf>
    <xf numFmtId="0" fontId="17" fillId="2" borderId="5" xfId="0" applyNumberFormat="1" applyFont="1" applyFill="1" applyBorder="1" applyAlignment="1">
      <alignment horizontal="center" vertical="center" wrapText="1"/>
    </xf>
    <xf numFmtId="0" fontId="22" fillId="2" borderId="5" xfId="0" applyNumberFormat="1" applyFont="1" applyFill="1" applyBorder="1" applyAlignment="1">
      <alignment horizontal="center" vertical="center" wrapText="1"/>
    </xf>
    <xf numFmtId="0" fontId="22" fillId="2" borderId="6" xfId="0" applyNumberFormat="1" applyFont="1" applyFill="1" applyBorder="1" applyAlignment="1">
      <alignment horizontal="center" vertical="center" wrapText="1"/>
    </xf>
    <xf numFmtId="1" fontId="22" fillId="2" borderId="4" xfId="0" applyNumberFormat="1" applyFont="1" applyFill="1" applyBorder="1" applyAlignment="1">
      <alignment horizontal="center" vertical="center" wrapText="1"/>
    </xf>
    <xf numFmtId="1" fontId="22" fillId="2" borderId="5" xfId="0" applyNumberFormat="1" applyFont="1" applyFill="1" applyBorder="1" applyAlignment="1">
      <alignment horizontal="center" vertical="center" wrapText="1"/>
    </xf>
    <xf numFmtId="1" fontId="22" fillId="2" borderId="6" xfId="0" applyNumberFormat="1" applyFont="1" applyFill="1" applyBorder="1" applyAlignment="1">
      <alignment horizontal="center" vertical="center" wrapText="1"/>
    </xf>
    <xf numFmtId="0" fontId="22" fillId="2" borderId="4" xfId="0" applyNumberFormat="1" applyFont="1" applyFill="1" applyBorder="1" applyAlignment="1">
      <alignment horizontal="center" vertical="center" wrapText="1"/>
    </xf>
    <xf numFmtId="49" fontId="34" fillId="2" borderId="3" xfId="0" applyNumberFormat="1" applyFont="1" applyFill="1" applyBorder="1" applyAlignment="1">
      <alignment vertical="top" wrapText="1"/>
    </xf>
    <xf numFmtId="49" fontId="14" fillId="2" borderId="3" xfId="0" applyNumberFormat="1" applyFont="1" applyFill="1" applyBorder="1" applyAlignment="1">
      <alignment vertical="top" wrapText="1"/>
    </xf>
    <xf numFmtId="1" fontId="17"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22" fillId="2" borderId="4" xfId="0" applyNumberFormat="1"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49" fontId="22" fillId="2" borderId="6" xfId="0" applyNumberFormat="1" applyFont="1" applyFill="1" applyBorder="1" applyAlignment="1">
      <alignment horizontal="center" vertical="center" wrapText="1"/>
    </xf>
    <xf numFmtId="49" fontId="17" fillId="2" borderId="4" xfId="0" applyNumberFormat="1" applyFont="1" applyFill="1" applyBorder="1" applyAlignment="1">
      <alignment horizontal="center" vertical="center" wrapText="1"/>
    </xf>
    <xf numFmtId="49" fontId="17" fillId="2" borderId="5" xfId="0" applyNumberFormat="1" applyFont="1" applyFill="1" applyBorder="1" applyAlignment="1">
      <alignment horizontal="center" vertical="center" wrapText="1"/>
    </xf>
    <xf numFmtId="49" fontId="17" fillId="2" borderId="6" xfId="0" applyNumberFormat="1" applyFont="1" applyFill="1" applyBorder="1" applyAlignment="1">
      <alignment horizontal="center" vertical="center" wrapText="1"/>
    </xf>
    <xf numFmtId="0" fontId="22" fillId="2" borderId="3" xfId="0" applyNumberFormat="1" applyFont="1" applyFill="1" applyBorder="1" applyAlignment="1">
      <alignment horizontal="center" vertical="center" wrapText="1"/>
    </xf>
    <xf numFmtId="49" fontId="44" fillId="2" borderId="4" xfId="0" applyNumberFormat="1" applyFont="1" applyFill="1" applyBorder="1" applyAlignment="1">
      <alignment horizontal="center" vertical="center" wrapText="1"/>
    </xf>
    <xf numFmtId="49" fontId="44" fillId="2" borderId="6" xfId="0" applyNumberFormat="1" applyFont="1" applyFill="1" applyBorder="1" applyAlignment="1">
      <alignment horizontal="center" vertical="center" wrapText="1"/>
    </xf>
    <xf numFmtId="49" fontId="28" fillId="2" borderId="4" xfId="0" applyNumberFormat="1" applyFont="1" applyFill="1" applyBorder="1" applyAlignment="1">
      <alignment horizontal="center" vertical="center" wrapText="1"/>
    </xf>
    <xf numFmtId="49" fontId="28" fillId="2" borderId="6" xfId="0" applyNumberFormat="1" applyFont="1" applyFill="1" applyBorder="1" applyAlignment="1">
      <alignment horizontal="center" vertical="center" wrapText="1"/>
    </xf>
    <xf numFmtId="49" fontId="34" fillId="2" borderId="7" xfId="0" applyNumberFormat="1"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49" fontId="34" fillId="2" borderId="8" xfId="0" applyNumberFormat="1" applyFont="1" applyFill="1" applyBorder="1" applyAlignment="1">
      <alignment horizontal="center" vertical="center" wrapText="1"/>
    </xf>
    <xf numFmtId="49" fontId="22" fillId="2" borderId="4" xfId="0" applyNumberFormat="1" applyFont="1" applyFill="1" applyBorder="1" applyAlignment="1">
      <alignment horizontal="left" vertical="center" wrapText="1"/>
    </xf>
    <xf numFmtId="49" fontId="22" fillId="2" borderId="6" xfId="0" applyNumberFormat="1" applyFont="1" applyFill="1" applyBorder="1" applyAlignment="1">
      <alignment horizontal="left" vertical="center" wrapText="1"/>
    </xf>
    <xf numFmtId="1" fontId="17" fillId="2" borderId="4" xfId="0" applyNumberFormat="1" applyFont="1" applyFill="1" applyBorder="1" applyAlignment="1">
      <alignment horizontal="left" vertical="center" wrapText="1"/>
    </xf>
    <xf numFmtId="1" fontId="22" fillId="2" borderId="6" xfId="0" applyNumberFormat="1" applyFont="1" applyFill="1" applyBorder="1" applyAlignment="1">
      <alignment horizontal="left" vertical="center" wrapText="1"/>
    </xf>
    <xf numFmtId="1" fontId="17" fillId="2" borderId="4" xfId="0" applyNumberFormat="1" applyFont="1" applyFill="1" applyBorder="1" applyAlignment="1">
      <alignment horizontal="center" vertical="center" wrapText="1"/>
    </xf>
    <xf numFmtId="1" fontId="17" fillId="2" borderId="6" xfId="0" applyNumberFormat="1" applyFont="1" applyFill="1" applyBorder="1" applyAlignment="1">
      <alignment horizontal="center" vertical="center" wrapText="1"/>
    </xf>
    <xf numFmtId="1" fontId="22" fillId="2" borderId="4" xfId="0" applyNumberFormat="1" applyFont="1" applyFill="1" applyBorder="1" applyAlignment="1">
      <alignment horizontal="left" vertical="center" wrapText="1"/>
    </xf>
    <xf numFmtId="49" fontId="34" fillId="0" borderId="4" xfId="0" applyNumberFormat="1" applyFont="1" applyFill="1" applyBorder="1" applyAlignment="1" applyProtection="1">
      <alignment horizontal="center" vertical="center" wrapText="1"/>
      <protection locked="0"/>
    </xf>
    <xf numFmtId="49" fontId="34" fillId="0" borderId="6" xfId="0" applyNumberFormat="1" applyFont="1" applyFill="1" applyBorder="1" applyAlignment="1" applyProtection="1">
      <alignment horizontal="center" vertical="center" wrapText="1"/>
      <protection locked="0"/>
    </xf>
    <xf numFmtId="0" fontId="35" fillId="0" borderId="7" xfId="6" applyFont="1" applyFill="1" applyBorder="1" applyAlignment="1" applyProtection="1">
      <alignment horizontal="center" vertical="center" wrapText="1"/>
      <protection locked="0"/>
    </xf>
    <xf numFmtId="0" fontId="35" fillId="0" borderId="8" xfId="6" applyFont="1" applyFill="1" applyBorder="1" applyAlignment="1" applyProtection="1">
      <alignment horizontal="center" vertical="center" wrapText="1"/>
      <protection locked="0"/>
    </xf>
    <xf numFmtId="0" fontId="18" fillId="2" borderId="4" xfId="0" applyNumberFormat="1" applyFont="1" applyFill="1" applyBorder="1" applyAlignment="1">
      <alignment horizontal="center" vertical="center" wrapText="1"/>
    </xf>
    <xf numFmtId="0" fontId="18" fillId="2" borderId="5" xfId="0" applyNumberFormat="1" applyFont="1" applyFill="1" applyBorder="1" applyAlignment="1">
      <alignment horizontal="center" vertical="center" wrapText="1"/>
    </xf>
    <xf numFmtId="0" fontId="18" fillId="2" borderId="6" xfId="0" applyNumberFormat="1" applyFont="1" applyFill="1" applyBorder="1" applyAlignment="1">
      <alignment horizontal="center" vertical="center" wrapText="1"/>
    </xf>
    <xf numFmtId="0" fontId="35" fillId="0" borderId="4" xfId="6" applyFont="1" applyFill="1" applyBorder="1" applyAlignment="1" applyProtection="1">
      <alignment horizontal="center" vertical="top" textRotation="90" wrapText="1"/>
      <protection locked="0"/>
    </xf>
    <xf numFmtId="0" fontId="35" fillId="0" borderId="6" xfId="6" applyFont="1" applyFill="1" applyBorder="1" applyAlignment="1" applyProtection="1">
      <alignment horizontal="center" vertical="top" textRotation="90" wrapText="1"/>
      <protection locked="0"/>
    </xf>
    <xf numFmtId="0" fontId="35" fillId="0" borderId="3" xfId="6" applyFont="1" applyFill="1" applyBorder="1" applyAlignment="1" applyProtection="1">
      <alignment horizontal="center" vertical="center" wrapText="1"/>
      <protection locked="0"/>
    </xf>
    <xf numFmtId="49" fontId="17" fillId="0" borderId="4" xfId="0" applyNumberFormat="1" applyFont="1" applyFill="1" applyBorder="1" applyAlignment="1" applyProtection="1">
      <alignment horizontal="center" vertical="center" wrapText="1"/>
      <protection locked="0"/>
    </xf>
    <xf numFmtId="49" fontId="17" fillId="0" borderId="6" xfId="0" applyNumberFormat="1" applyFont="1" applyFill="1" applyBorder="1" applyAlignment="1" applyProtection="1">
      <alignment horizontal="center" vertical="center" wrapText="1"/>
      <protection locked="0"/>
    </xf>
    <xf numFmtId="0" fontId="36" fillId="0" borderId="4" xfId="0" applyNumberFormat="1" applyFont="1" applyFill="1" applyBorder="1" applyAlignment="1" applyProtection="1">
      <alignment horizontal="center" vertical="center" wrapText="1"/>
      <protection locked="0"/>
    </xf>
    <xf numFmtId="0" fontId="36" fillId="0" borderId="6" xfId="0" applyNumberFormat="1" applyFont="1" applyFill="1" applyBorder="1" applyAlignment="1" applyProtection="1">
      <alignment horizontal="center" vertical="center" wrapText="1"/>
      <protection locked="0"/>
    </xf>
    <xf numFmtId="0" fontId="35" fillId="0" borderId="4" xfId="6" applyFont="1" applyFill="1" applyBorder="1" applyAlignment="1" applyProtection="1">
      <alignment horizontal="center" textRotation="90" wrapText="1"/>
      <protection locked="0"/>
    </xf>
    <xf numFmtId="0" fontId="35" fillId="0" borderId="6" xfId="6" applyFont="1" applyFill="1" applyBorder="1" applyAlignment="1" applyProtection="1">
      <alignment horizontal="center" textRotation="90" wrapText="1"/>
      <protection locked="0"/>
    </xf>
    <xf numFmtId="0" fontId="35" fillId="0" borderId="2" xfId="6" applyFont="1" applyFill="1" applyBorder="1" applyAlignment="1" applyProtection="1">
      <alignment horizontal="center" vertical="center" wrapText="1"/>
      <protection locked="0"/>
    </xf>
    <xf numFmtId="0" fontId="35" fillId="0" borderId="9" xfId="6" applyFont="1" applyFill="1" applyBorder="1" applyAlignment="1" applyProtection="1">
      <alignment horizontal="center" vertical="center" wrapText="1"/>
      <protection locked="0"/>
    </xf>
    <xf numFmtId="0" fontId="35" fillId="0" borderId="10" xfId="6" applyFont="1" applyFill="1" applyBorder="1" applyAlignment="1" applyProtection="1">
      <alignment horizontal="center" vertical="center" wrapText="1"/>
      <protection locked="0"/>
    </xf>
    <xf numFmtId="0" fontId="35" fillId="0" borderId="11" xfId="6" applyFont="1" applyFill="1" applyBorder="1" applyAlignment="1" applyProtection="1">
      <alignment horizontal="center" vertical="center" wrapText="1"/>
      <protection locked="0"/>
    </xf>
    <xf numFmtId="0" fontId="35" fillId="0" borderId="12" xfId="6" applyFont="1" applyFill="1" applyBorder="1" applyAlignment="1" applyProtection="1">
      <alignment horizontal="center" vertical="center" wrapText="1"/>
      <protection locked="0"/>
    </xf>
    <xf numFmtId="0" fontId="35" fillId="0" borderId="7" xfId="6" applyFont="1" applyFill="1" applyBorder="1" applyAlignment="1" applyProtection="1">
      <alignment horizontal="left" vertical="center" wrapText="1"/>
      <protection locked="0"/>
    </xf>
    <xf numFmtId="0" fontId="35" fillId="0" borderId="2" xfId="6" applyFont="1" applyFill="1" applyBorder="1" applyAlignment="1" applyProtection="1">
      <alignment horizontal="left" vertical="center" wrapText="1"/>
      <protection locked="0"/>
    </xf>
    <xf numFmtId="0" fontId="35" fillId="0" borderId="13" xfId="6" applyFont="1" applyFill="1" applyBorder="1" applyAlignment="1" applyProtection="1">
      <alignment horizontal="center" vertical="center" wrapText="1"/>
      <protection locked="0"/>
    </xf>
    <xf numFmtId="0" fontId="35" fillId="0" borderId="14" xfId="6" applyFont="1" applyFill="1" applyBorder="1" applyAlignment="1" applyProtection="1">
      <alignment horizontal="center" vertical="center" wrapText="1"/>
      <protection locked="0"/>
    </xf>
    <xf numFmtId="0" fontId="16" fillId="0" borderId="4" xfId="6" applyFont="1" applyFill="1" applyBorder="1" applyAlignment="1" applyProtection="1">
      <alignment horizontal="center" vertical="top" textRotation="90" wrapText="1"/>
      <protection locked="0"/>
    </xf>
    <xf numFmtId="0" fontId="16" fillId="0" borderId="6" xfId="6" applyFont="1" applyFill="1" applyBorder="1" applyAlignment="1" applyProtection="1">
      <alignment horizontal="center" vertical="top" textRotation="90" wrapText="1"/>
      <protection locked="0"/>
    </xf>
    <xf numFmtId="0" fontId="17" fillId="0" borderId="7" xfId="0" applyFont="1" applyFill="1" applyBorder="1" applyAlignment="1" applyProtection="1">
      <alignment horizontal="center" wrapText="1"/>
      <protection locked="0"/>
    </xf>
    <xf numFmtId="0" fontId="17" fillId="0" borderId="2" xfId="0" applyFont="1" applyFill="1" applyBorder="1" applyAlignment="1" applyProtection="1">
      <alignment horizontal="center" wrapText="1"/>
      <protection locked="0"/>
    </xf>
    <xf numFmtId="0" fontId="17" fillId="0" borderId="8" xfId="0" applyFont="1" applyFill="1" applyBorder="1" applyAlignment="1" applyProtection="1">
      <alignment horizontal="center" wrapText="1"/>
      <protection locked="0"/>
    </xf>
    <xf numFmtId="1" fontId="22" fillId="2" borderId="9" xfId="0" applyNumberFormat="1" applyFont="1" applyFill="1" applyBorder="1" applyAlignment="1">
      <alignment horizontal="center" vertical="center" wrapText="1"/>
    </xf>
    <xf numFmtId="49" fontId="34" fillId="2" borderId="3" xfId="0" applyNumberFormat="1" applyFont="1" applyFill="1" applyBorder="1" applyAlignment="1">
      <alignment vertical="center" wrapText="1"/>
    </xf>
    <xf numFmtId="49" fontId="14" fillId="2" borderId="3" xfId="0" applyNumberFormat="1" applyFont="1" applyFill="1" applyBorder="1" applyAlignment="1">
      <alignment vertical="center" wrapText="1"/>
    </xf>
    <xf numFmtId="0" fontId="17" fillId="2" borderId="6" xfId="0"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12" fillId="2" borderId="0" xfId="0" applyNumberFormat="1" applyFont="1" applyFill="1" applyAlignment="1">
      <alignment horizontal="center" vertical="center" wrapText="1"/>
    </xf>
    <xf numFmtId="0" fontId="43" fillId="2" borderId="0" xfId="0" applyNumberFormat="1" applyFont="1" applyFill="1" applyAlignment="1">
      <alignment horizontal="center" vertical="center" wrapText="1"/>
    </xf>
    <xf numFmtId="0" fontId="17" fillId="2" borderId="3" xfId="0" applyFont="1" applyFill="1" applyBorder="1" applyAlignment="1" applyProtection="1">
      <alignment horizontal="left" vertical="center"/>
      <protection locked="0"/>
    </xf>
    <xf numFmtId="0" fontId="17" fillId="2" borderId="7" xfId="0" applyFont="1" applyFill="1" applyBorder="1" applyAlignment="1" applyProtection="1">
      <alignment horizontal="left" vertical="center"/>
      <protection locked="0"/>
    </xf>
    <xf numFmtId="0" fontId="17" fillId="2" borderId="3" xfId="0" applyFont="1" applyFill="1" applyBorder="1" applyAlignment="1" applyProtection="1">
      <alignment vertical="center"/>
      <protection locked="0"/>
    </xf>
    <xf numFmtId="0" fontId="17" fillId="2" borderId="7" xfId="0" applyFont="1" applyFill="1" applyBorder="1" applyAlignment="1" applyProtection="1">
      <alignment vertical="center"/>
      <protection locked="0"/>
    </xf>
    <xf numFmtId="0" fontId="28" fillId="2" borderId="3" xfId="0" applyFont="1" applyFill="1" applyBorder="1" applyAlignment="1" applyProtection="1">
      <alignment horizontal="left" vertical="center"/>
      <protection locked="0"/>
    </xf>
    <xf numFmtId="0" fontId="28" fillId="2" borderId="7"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7" xfId="0" applyFont="1" applyFill="1" applyBorder="1" applyAlignment="1" applyProtection="1">
      <alignment horizontal="left" vertical="center"/>
      <protection locked="0"/>
    </xf>
    <xf numFmtId="0" fontId="28" fillId="2" borderId="2" xfId="0" applyFont="1" applyFill="1" applyBorder="1" applyAlignment="1" applyProtection="1">
      <alignment horizontal="left" vertical="center"/>
      <protection locked="0"/>
    </xf>
    <xf numFmtId="0" fontId="28" fillId="2" borderId="8" xfId="0" applyFont="1" applyFill="1" applyBorder="1" applyAlignment="1" applyProtection="1">
      <alignment horizontal="left" vertical="center"/>
      <protection locked="0"/>
    </xf>
    <xf numFmtId="0" fontId="43" fillId="2" borderId="0" xfId="0" applyNumberFormat="1" applyFont="1" applyFill="1" applyBorder="1" applyAlignment="1">
      <alignment horizontal="center" wrapText="1"/>
    </xf>
    <xf numFmtId="0" fontId="17" fillId="2" borderId="3" xfId="0" applyNumberFormat="1" applyFont="1" applyFill="1" applyBorder="1" applyAlignment="1">
      <alignment horizontal="center" vertical="center" wrapText="1"/>
    </xf>
    <xf numFmtId="49" fontId="14" fillId="2" borderId="7" xfId="0" applyNumberFormat="1" applyFont="1" applyFill="1" applyBorder="1" applyAlignment="1">
      <alignment vertical="center" wrapText="1"/>
    </xf>
    <xf numFmtId="49" fontId="34" fillId="2" borderId="2" xfId="0" applyNumberFormat="1" applyFont="1" applyFill="1" applyBorder="1" applyAlignment="1">
      <alignment vertical="center" wrapText="1"/>
    </xf>
    <xf numFmtId="49" fontId="14" fillId="2" borderId="8" xfId="0" applyNumberFormat="1" applyFont="1" applyFill="1" applyBorder="1" applyAlignment="1">
      <alignment vertical="center" wrapText="1"/>
    </xf>
    <xf numFmtId="0" fontId="29" fillId="2" borderId="3" xfId="0" applyNumberFormat="1" applyFont="1" applyFill="1" applyBorder="1" applyAlignment="1">
      <alignment horizontal="center" vertical="top" wrapText="1"/>
    </xf>
    <xf numFmtId="0" fontId="34" fillId="2" borderId="3" xfId="0" applyNumberFormat="1" applyFont="1" applyFill="1" applyBorder="1" applyAlignment="1">
      <alignment horizontal="center" vertical="top" wrapText="1"/>
    </xf>
    <xf numFmtId="1" fontId="29" fillId="2" borderId="3" xfId="0" applyNumberFormat="1" applyFont="1" applyFill="1" applyBorder="1" applyAlignment="1">
      <alignment horizontal="center" vertical="top" wrapText="1"/>
    </xf>
    <xf numFmtId="0" fontId="29" fillId="2" borderId="3" xfId="0" applyNumberFormat="1" applyFont="1" applyFill="1" applyBorder="1" applyAlignment="1">
      <alignment horizontal="center" vertical="center" wrapText="1"/>
    </xf>
    <xf numFmtId="1" fontId="29" fillId="2" borderId="3" xfId="0" applyNumberFormat="1" applyFont="1" applyFill="1" applyBorder="1" applyAlignment="1">
      <alignment horizontal="center" vertical="center" wrapText="1"/>
    </xf>
    <xf numFmtId="1" fontId="29" fillId="2" borderId="7" xfId="0" applyNumberFormat="1" applyFont="1" applyFill="1" applyBorder="1" applyAlignment="1">
      <alignment horizontal="center" vertical="center" wrapText="1"/>
    </xf>
    <xf numFmtId="0" fontId="30" fillId="2" borderId="7" xfId="0" applyFont="1" applyFill="1" applyBorder="1" applyAlignment="1">
      <alignment vertical="center"/>
    </xf>
    <xf numFmtId="49" fontId="14" fillId="2" borderId="3" xfId="0" applyNumberFormat="1" applyFont="1" applyFill="1" applyBorder="1" applyAlignment="1" applyProtection="1">
      <alignment horizontal="center" vertical="center" wrapText="1"/>
      <protection locked="0"/>
    </xf>
    <xf numFmtId="0" fontId="34" fillId="0" borderId="3" xfId="0" applyFont="1" applyFill="1" applyBorder="1" applyAlignment="1" applyProtection="1">
      <alignment horizontal="center" wrapText="1"/>
      <protection locked="0"/>
    </xf>
    <xf numFmtId="49" fontId="34" fillId="0" borderId="3" xfId="0" applyNumberFormat="1" applyFont="1" applyFill="1" applyBorder="1" applyAlignment="1" applyProtection="1">
      <alignment horizontal="center" vertical="center" wrapText="1"/>
      <protection locked="0"/>
    </xf>
    <xf numFmtId="0" fontId="35" fillId="0" borderId="10" xfId="6" applyFont="1" applyFill="1" applyBorder="1" applyAlignment="1" applyProtection="1">
      <alignment horizontal="center" textRotation="90" wrapText="1"/>
      <protection locked="0"/>
    </xf>
    <xf numFmtId="0" fontId="35" fillId="0" borderId="12" xfId="6" applyFont="1" applyFill="1" applyBorder="1" applyAlignment="1" applyProtection="1">
      <alignment horizontal="center" textRotation="90" wrapText="1"/>
      <protection locked="0"/>
    </xf>
    <xf numFmtId="0" fontId="16" fillId="0" borderId="4" xfId="6" applyFont="1" applyFill="1" applyBorder="1" applyAlignment="1" applyProtection="1">
      <alignment horizontal="center" textRotation="90" wrapText="1"/>
      <protection locked="0"/>
    </xf>
    <xf numFmtId="0" fontId="16" fillId="0" borderId="6" xfId="6" applyFont="1" applyFill="1" applyBorder="1" applyAlignment="1" applyProtection="1">
      <alignment horizontal="center" textRotation="90" wrapText="1"/>
      <protection locked="0"/>
    </xf>
    <xf numFmtId="0" fontId="29" fillId="2" borderId="3" xfId="6" applyFont="1" applyFill="1" applyBorder="1" applyAlignment="1">
      <alignment horizontal="center" vertical="center" wrapText="1"/>
    </xf>
    <xf numFmtId="0" fontId="41" fillId="2" borderId="3" xfId="0" applyNumberFormat="1" applyFont="1" applyFill="1" applyBorder="1" applyAlignment="1">
      <alignment horizontal="center" vertical="top" wrapText="1"/>
    </xf>
    <xf numFmtId="0" fontId="30" fillId="2" borderId="3" xfId="0" applyFont="1" applyFill="1" applyBorder="1" applyAlignment="1">
      <alignment horizontal="center"/>
    </xf>
    <xf numFmtId="49" fontId="14" fillId="2" borderId="3" xfId="0" applyNumberFormat="1" applyFont="1" applyFill="1" applyBorder="1" applyAlignment="1">
      <alignment horizontal="left" vertical="center" wrapText="1"/>
    </xf>
    <xf numFmtId="49" fontId="34" fillId="2" borderId="3" xfId="0" applyNumberFormat="1" applyFont="1" applyFill="1" applyBorder="1" applyAlignment="1">
      <alignment horizontal="left" vertical="center" wrapText="1"/>
    </xf>
    <xf numFmtId="0" fontId="29" fillId="2" borderId="4" xfId="0" applyNumberFormat="1" applyFont="1" applyFill="1" applyBorder="1" applyAlignment="1">
      <alignment horizontal="center" vertical="center" wrapText="1"/>
    </xf>
    <xf numFmtId="0" fontId="29" fillId="2" borderId="5" xfId="0" applyNumberFormat="1" applyFont="1" applyFill="1" applyBorder="1" applyAlignment="1">
      <alignment horizontal="center" vertical="center" wrapText="1"/>
    </xf>
    <xf numFmtId="0" fontId="29" fillId="2" borderId="6" xfId="0" applyNumberFormat="1" applyFont="1" applyFill="1" applyBorder="1" applyAlignment="1">
      <alignment horizontal="center" vertical="center" wrapText="1"/>
    </xf>
    <xf numFmtId="0" fontId="41" fillId="2" borderId="3" xfId="0" applyNumberFormat="1" applyFont="1" applyFill="1" applyBorder="1" applyAlignment="1">
      <alignment horizontal="center" vertical="center" wrapText="1"/>
    </xf>
    <xf numFmtId="0" fontId="34" fillId="2" borderId="3" xfId="0" applyNumberFormat="1" applyFont="1" applyFill="1" applyBorder="1" applyAlignment="1">
      <alignment horizontal="center" vertical="center" wrapText="1"/>
    </xf>
    <xf numFmtId="0" fontId="29" fillId="2" borderId="3" xfId="0" applyFont="1" applyFill="1" applyBorder="1" applyAlignment="1">
      <alignment horizontal="center" vertical="top"/>
    </xf>
    <xf numFmtId="49" fontId="42" fillId="2" borderId="3" xfId="0" applyNumberFormat="1" applyFont="1" applyFill="1" applyBorder="1" applyAlignment="1">
      <alignment vertical="center" wrapText="1"/>
    </xf>
    <xf numFmtId="0" fontId="22" fillId="2" borderId="3" xfId="0" applyFont="1" applyFill="1" applyBorder="1" applyAlignment="1">
      <alignment horizontal="center" vertical="center" wrapText="1"/>
    </xf>
    <xf numFmtId="0" fontId="22" fillId="2" borderId="4" xfId="0" applyNumberFormat="1" applyFont="1" applyFill="1" applyBorder="1" applyAlignment="1">
      <alignment horizontal="center" vertical="center"/>
    </xf>
    <xf numFmtId="0" fontId="22" fillId="2" borderId="5" xfId="0" applyNumberFormat="1" applyFont="1" applyFill="1" applyBorder="1" applyAlignment="1">
      <alignment horizontal="center" vertical="center"/>
    </xf>
    <xf numFmtId="0" fontId="22" fillId="2" borderId="6" xfId="0" applyNumberFormat="1" applyFont="1" applyFill="1" applyBorder="1" applyAlignment="1">
      <alignment horizontal="center" vertical="center"/>
    </xf>
    <xf numFmtId="1" fontId="17" fillId="2" borderId="5" xfId="0" applyNumberFormat="1" applyFont="1" applyFill="1" applyBorder="1" applyAlignment="1">
      <alignment horizontal="center" vertical="center" wrapText="1"/>
    </xf>
    <xf numFmtId="49" fontId="12" fillId="2" borderId="0" xfId="0" applyNumberFormat="1" applyFont="1" applyFill="1" applyAlignment="1">
      <alignment horizontal="center" vertical="center" wrapText="1"/>
    </xf>
    <xf numFmtId="1" fontId="34" fillId="2" borderId="4" xfId="0" applyNumberFormat="1" applyFont="1" applyFill="1" applyBorder="1" applyAlignment="1">
      <alignment horizontal="center" vertical="center" wrapText="1"/>
    </xf>
    <xf numFmtId="1" fontId="34" fillId="2" borderId="6" xfId="0" applyNumberFormat="1" applyFont="1" applyFill="1" applyBorder="1" applyAlignment="1">
      <alignment horizontal="center" vertical="center" wrapText="1"/>
    </xf>
    <xf numFmtId="1" fontId="12" fillId="2" borderId="0" xfId="0" applyNumberFormat="1" applyFont="1" applyFill="1" applyAlignment="1">
      <alignment horizontal="center" vertical="center" wrapText="1"/>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FFCC"/>
      <color rgb="FFFFCCCC"/>
      <color rgb="FFFFFF00"/>
      <color rgb="FF66FFFF"/>
      <color rgb="FF00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file:///C:\Users\Windows%2010%20TIMT\Documents\Documents\Zalo%20Received%20Files\LINH%20TINH\nh&#7841;c,%20video\nh&#7841;c%20ch&#7911;%20&#273;i&#7875;m%20PTGT.mp3" TargetMode="External"/><Relationship Id="rId13" Type="http://schemas.openxmlformats.org/officeDocument/2006/relationships/printerSettings" Target="../printerSettings/printerSettings1.bin"/><Relationship Id="rId3" Type="http://schemas.openxmlformats.org/officeDocument/2006/relationships/hyperlink" Target="file:///C:\Users\Windows%2010%20TIMT\Documents\Documents\Zalo%20Received%20Files\LINH%20TINH\nh&#7841;c,%20video\TDS%20C&#272;BT.mp3" TargetMode="External"/><Relationship Id="rId7" Type="http://schemas.openxmlformats.org/officeDocument/2006/relationships/hyperlink" Target="file:///C:\Users\Windows%2010%20TIMT\Documents\Documents\Zalo%20Received%20Files\LINH%20TINH\nh&#7841;c,%20video\nh&#7841;c%20ch&#7911;%20&#273;i&#7875;m%20th&#7921;c%20v&#7853;t.mp3" TargetMode="External"/><Relationship Id="rId12" Type="http://schemas.openxmlformats.org/officeDocument/2006/relationships/hyperlink" Target="file:///C:\Users\Windows%2010%20TIMT\Documents\Documents\Zalo%20Received%20Files\LINH%20TINH\nh&#7841;c,%20video\NH&#7840;C%20B&#192;I%20T&#7852;P%20PTC.mp3" TargetMode="External"/><Relationship Id="rId2" Type="http://schemas.openxmlformats.org/officeDocument/2006/relationships/hyperlink" Target="file:///C:\Users\Windows%2010%20TIMT\Documents\Documents\Zalo%20Received%20Files\LINH%20TINH\nh&#7841;c,%20video\TDS%20C&#272;%20TMN.mp3" TargetMode="External"/><Relationship Id="rId1" Type="http://schemas.openxmlformats.org/officeDocument/2006/relationships/hyperlink" Target="https://drive.google.com/file/d/1yR4QZ2NmYgY9q430t8Y4A1k2zy8kvETM/view?usp=sharing" TargetMode="External"/><Relationship Id="rId6" Type="http://schemas.openxmlformats.org/officeDocument/2006/relationships/hyperlink" Target="file:///C:\Users\Windows%2010%20TIMT\Documents\Documents\Zalo%20Received%20Files\LINH%20TINH\nh&#7841;c,%20video\TDS%20C&#272;%20NGHE&#770;&#768;%20NGHIE&#803;&#770;P.mp3" TargetMode="External"/><Relationship Id="rId11" Type="http://schemas.openxmlformats.org/officeDocument/2006/relationships/hyperlink" Target="file:///C:\Users\Windows%2010%20TIMT\Documents\Documents\Zalo%20Received%20Files\LINH%20TINH\nh&#7841;c,%20video\NH&#7840;C%20B&#192;I%20T&#7852;P%20PTC.mp3" TargetMode="External"/><Relationship Id="rId5" Type="http://schemas.openxmlformats.org/officeDocument/2006/relationships/hyperlink" Target="file:///C:\Users\Windows%2010%20TIMT\Documents\Documents\Zalo%20Received%20Files\LINH%20TINH\nh&#7841;c,%20video\nh&#7841;c%20ch&#7911;%20&#273;i&#7875;m%20&#273;&#7897;ng%20v&#7853;t.mp3" TargetMode="External"/><Relationship Id="rId10" Type="http://schemas.openxmlformats.org/officeDocument/2006/relationships/hyperlink" Target="file:///C:\Users\Windows%2010%20TIMT\Documents\Documents\Zalo%20Received%20Files\LINH%20TINH\nh&#7841;c,%20video\NH&#7840;C%20B&#192;I%20T&#7852;P%20PTC.mp3" TargetMode="External"/><Relationship Id="rId4" Type="http://schemas.openxmlformats.org/officeDocument/2006/relationships/hyperlink" Target="file:///C:\Users\Windows%2010%20TIMT\Documents\Documents\Zalo%20Received%20Files\LINH%20TINH\nh&#7841;c,%20video\TDSC&#272;%20GIA%20&#272;I&#768;NH.mp3" TargetMode="External"/><Relationship Id="rId9" Type="http://schemas.openxmlformats.org/officeDocument/2006/relationships/hyperlink" Target="file:///C:\Users\Windows%2010%20TIMT\Documents\Documents\Zalo%20Received%20Files\LINH%20TINH\nh&#7841;c,%20video\TDS%20CHU&#7848;N%20C&#272;%20HTTN.mp3" TargetMode="External"/></Relationships>
</file>

<file path=xl/worksheets/sheet1.xml><?xml version="1.0" encoding="utf-8"?>
<worksheet xmlns="http://schemas.openxmlformats.org/spreadsheetml/2006/main" xmlns:r="http://schemas.openxmlformats.org/officeDocument/2006/relationships">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dimension ref="A1:AHF783"/>
  <sheetViews>
    <sheetView tabSelected="1" topLeftCell="B1" zoomScale="58" zoomScaleNormal="58" zoomScaleSheetLayoutView="50" workbookViewId="0">
      <pane ySplit="6" topLeftCell="A205" activePane="bottomLeft" state="frozen"/>
      <selection activeCell="B1" sqref="B1"/>
      <selection pane="bottomLeft" activeCell="CR213" sqref="CR213"/>
    </sheetView>
  </sheetViews>
  <sheetFormatPr defaultRowHeight="18.75"/>
  <cols>
    <col min="1" max="1" width="6.42578125" style="68" hidden="1" customWidth="1"/>
    <col min="2" max="2" width="6.42578125" style="68" customWidth="1"/>
    <col min="3" max="3" width="17" style="21" customWidth="1"/>
    <col min="4" max="4" width="9.28515625" style="275" customWidth="1"/>
    <col min="5" max="5" width="27.7109375" style="21" hidden="1" customWidth="1"/>
    <col min="6" max="6" width="9.5703125" style="1" hidden="1" customWidth="1"/>
    <col min="7" max="7" width="7.85546875" style="1" customWidth="1"/>
    <col min="8" max="8" width="17.28515625" style="1" customWidth="1"/>
    <col min="9" max="9" width="18.5703125" style="1" customWidth="1"/>
    <col min="10" max="10" width="9" style="1" customWidth="1"/>
    <col min="11" max="11" width="7.42578125" style="1" customWidth="1"/>
    <col min="12" max="12" width="11" style="1" hidden="1" customWidth="1"/>
    <col min="13" max="13" width="8" style="1" hidden="1" customWidth="1"/>
    <col min="14" max="14" width="12.28515625" style="1" hidden="1" customWidth="1"/>
    <col min="15" max="15" width="9.42578125" style="1" hidden="1" customWidth="1"/>
    <col min="16" max="16" width="8.42578125" style="2" hidden="1" customWidth="1"/>
    <col min="17" max="17" width="9.85546875" style="2" hidden="1" customWidth="1"/>
    <col min="18" max="27" width="7.7109375" style="2" hidden="1" customWidth="1"/>
    <col min="28" max="30" width="13.140625" style="2" hidden="1" customWidth="1"/>
    <col min="31" max="81" width="4.5703125" style="2" hidden="1" customWidth="1"/>
    <col min="82" max="92" width="4.7109375" style="2" hidden="1" customWidth="1"/>
    <col min="93" max="93" width="7.85546875" style="2" hidden="1" customWidth="1"/>
    <col min="94" max="94" width="9.7109375" style="2" customWidth="1"/>
    <col min="95" max="95" width="9.7109375" style="1" customWidth="1"/>
    <col min="96" max="96" width="9.7109375" style="144" customWidth="1"/>
    <col min="97" max="184" width="0" style="1" hidden="1" customWidth="1"/>
    <col min="185" max="185" width="20.140625" style="1" hidden="1" customWidth="1"/>
    <col min="186" max="186" width="4.28515625" style="1" hidden="1" customWidth="1"/>
    <col min="187" max="187" width="39" style="1" hidden="1" customWidth="1"/>
    <col min="188" max="188" width="53.5703125" style="1" hidden="1" customWidth="1"/>
    <col min="189" max="192" width="7.7109375" style="1" hidden="1" customWidth="1"/>
    <col min="193" max="193" width="10" style="1" hidden="1" customWidth="1"/>
    <col min="194" max="195" width="9.28515625" style="1" hidden="1" customWidth="1"/>
    <col min="196" max="196" width="8" style="1" hidden="1" customWidth="1"/>
    <col min="197" max="440" width="0" style="1" hidden="1" customWidth="1"/>
    <col min="441" max="441" width="20.140625" style="1" hidden="1" customWidth="1"/>
    <col min="442" max="442" width="4.28515625" style="1" hidden="1" customWidth="1"/>
    <col min="443" max="443" width="39" style="1" hidden="1" customWidth="1"/>
    <col min="444" max="444" width="53.5703125" style="1" hidden="1" customWidth="1"/>
    <col min="445" max="448" width="7.7109375" style="1" hidden="1" customWidth="1"/>
    <col min="449" max="449" width="10" style="1" hidden="1" customWidth="1"/>
    <col min="450" max="451" width="9.28515625" style="1" hidden="1" customWidth="1"/>
    <col min="452" max="452" width="8" style="1" hidden="1" customWidth="1"/>
    <col min="453" max="615" width="0" style="1" hidden="1" customWidth="1"/>
    <col min="616" max="616" width="8.5703125" style="1" customWidth="1"/>
    <col min="617" max="696" width="9.140625" style="1"/>
    <col min="697" max="697" width="20.140625" style="1" customWidth="1"/>
    <col min="698" max="698" width="4.28515625" style="1" customWidth="1"/>
    <col min="699" max="699" width="39" style="1" customWidth="1"/>
    <col min="700" max="700" width="53.5703125" style="1" customWidth="1"/>
    <col min="701" max="704" width="7.7109375" style="1" customWidth="1"/>
    <col min="705" max="705" width="10" style="1" customWidth="1"/>
    <col min="706" max="707" width="9.28515625" style="1" customWidth="1"/>
    <col min="708" max="708" width="8" style="1" customWidth="1"/>
    <col min="709" max="952" width="9.140625" style="1"/>
    <col min="953" max="953" width="20.140625" style="1" customWidth="1"/>
    <col min="954" max="954" width="4.28515625" style="1" customWidth="1"/>
    <col min="955" max="955" width="39" style="1" customWidth="1"/>
    <col min="956" max="956" width="53.5703125" style="1" customWidth="1"/>
    <col min="957" max="960" width="7.7109375" style="1" customWidth="1"/>
    <col min="961" max="961" width="10" style="1" customWidth="1"/>
    <col min="962" max="963" width="9.28515625" style="1" customWidth="1"/>
    <col min="964" max="964" width="8" style="1" customWidth="1"/>
    <col min="965" max="1208" width="9.140625" style="1"/>
    <col min="1209" max="1209" width="20.140625" style="1" customWidth="1"/>
    <col min="1210" max="1210" width="4.28515625" style="1" customWidth="1"/>
    <col min="1211" max="1211" width="39" style="1" customWidth="1"/>
    <col min="1212" max="1212" width="53.5703125" style="1" customWidth="1"/>
    <col min="1213" max="1216" width="7.7109375" style="1" customWidth="1"/>
    <col min="1217" max="1217" width="10" style="1" customWidth="1"/>
    <col min="1218" max="1219" width="9.28515625" style="1" customWidth="1"/>
    <col min="1220" max="1220" width="8" style="1" customWidth="1"/>
    <col min="1221" max="1464" width="9.140625" style="1"/>
    <col min="1465" max="1465" width="20.140625" style="1" customWidth="1"/>
    <col min="1466" max="1466" width="4.28515625" style="1" customWidth="1"/>
    <col min="1467" max="1467" width="39" style="1" customWidth="1"/>
    <col min="1468" max="1468" width="53.5703125" style="1" customWidth="1"/>
    <col min="1469" max="1472" width="7.7109375" style="1" customWidth="1"/>
    <col min="1473" max="1473" width="10" style="1" customWidth="1"/>
    <col min="1474" max="1475" width="9.28515625" style="1" customWidth="1"/>
    <col min="1476" max="1476" width="8" style="1" customWidth="1"/>
    <col min="1477" max="1720" width="9.140625" style="1"/>
    <col min="1721" max="1721" width="20.140625" style="1" customWidth="1"/>
    <col min="1722" max="1722" width="4.28515625" style="1" customWidth="1"/>
    <col min="1723" max="1723" width="39" style="1" customWidth="1"/>
    <col min="1724" max="1724" width="53.5703125" style="1" customWidth="1"/>
    <col min="1725" max="1728" width="7.7109375" style="1" customWidth="1"/>
    <col min="1729" max="1729" width="10" style="1" customWidth="1"/>
    <col min="1730" max="1731" width="9.28515625" style="1" customWidth="1"/>
    <col min="1732" max="1732" width="8" style="1" customWidth="1"/>
    <col min="1733" max="1976" width="9.140625" style="1"/>
    <col min="1977" max="1977" width="20.140625" style="1" customWidth="1"/>
    <col min="1978" max="1978" width="4.28515625" style="1" customWidth="1"/>
    <col min="1979" max="1979" width="39" style="1" customWidth="1"/>
    <col min="1980" max="1980" width="53.5703125" style="1" customWidth="1"/>
    <col min="1981" max="1984" width="7.7109375" style="1" customWidth="1"/>
    <col min="1985" max="1985" width="10" style="1" customWidth="1"/>
    <col min="1986" max="1987" width="9.28515625" style="1" customWidth="1"/>
    <col min="1988" max="1988" width="8" style="1" customWidth="1"/>
    <col min="1989" max="2232" width="9.140625" style="1"/>
    <col min="2233" max="2233" width="20.140625" style="1" customWidth="1"/>
    <col min="2234" max="2234" width="4.28515625" style="1" customWidth="1"/>
    <col min="2235" max="2235" width="39" style="1" customWidth="1"/>
    <col min="2236" max="2236" width="53.5703125" style="1" customWidth="1"/>
    <col min="2237" max="2240" width="7.7109375" style="1" customWidth="1"/>
    <col min="2241" max="2241" width="10" style="1" customWidth="1"/>
    <col min="2242" max="2243" width="9.28515625" style="1" customWidth="1"/>
    <col min="2244" max="2244" width="8" style="1" customWidth="1"/>
    <col min="2245" max="2488" width="9.140625" style="1"/>
    <col min="2489" max="2489" width="20.140625" style="1" customWidth="1"/>
    <col min="2490" max="2490" width="4.28515625" style="1" customWidth="1"/>
    <col min="2491" max="2491" width="39" style="1" customWidth="1"/>
    <col min="2492" max="2492" width="53.5703125" style="1" customWidth="1"/>
    <col min="2493" max="2496" width="7.7109375" style="1" customWidth="1"/>
    <col min="2497" max="2497" width="10" style="1" customWidth="1"/>
    <col min="2498" max="2499" width="9.28515625" style="1" customWidth="1"/>
    <col min="2500" max="2500" width="8" style="1" customWidth="1"/>
    <col min="2501" max="2744" width="9.140625" style="1"/>
    <col min="2745" max="2745" width="20.140625" style="1" customWidth="1"/>
    <col min="2746" max="2746" width="4.28515625" style="1" customWidth="1"/>
    <col min="2747" max="2747" width="39" style="1" customWidth="1"/>
    <col min="2748" max="2748" width="53.5703125" style="1" customWidth="1"/>
    <col min="2749" max="2752" width="7.7109375" style="1" customWidth="1"/>
    <col min="2753" max="2753" width="10" style="1" customWidth="1"/>
    <col min="2754" max="2755" width="9.28515625" style="1" customWidth="1"/>
    <col min="2756" max="2756" width="8" style="1" customWidth="1"/>
    <col min="2757" max="3000" width="9.140625" style="1"/>
    <col min="3001" max="3001" width="20.140625" style="1" customWidth="1"/>
    <col min="3002" max="3002" width="4.28515625" style="1" customWidth="1"/>
    <col min="3003" max="3003" width="39" style="1" customWidth="1"/>
    <col min="3004" max="3004" width="53.5703125" style="1" customWidth="1"/>
    <col min="3005" max="3008" width="7.7109375" style="1" customWidth="1"/>
    <col min="3009" max="3009" width="10" style="1" customWidth="1"/>
    <col min="3010" max="3011" width="9.28515625" style="1" customWidth="1"/>
    <col min="3012" max="3012" width="8" style="1" customWidth="1"/>
    <col min="3013" max="3256" width="9.140625" style="1"/>
    <col min="3257" max="3257" width="20.140625" style="1" customWidth="1"/>
    <col min="3258" max="3258" width="4.28515625" style="1" customWidth="1"/>
    <col min="3259" max="3259" width="39" style="1" customWidth="1"/>
    <col min="3260" max="3260" width="53.5703125" style="1" customWidth="1"/>
    <col min="3261" max="3264" width="7.7109375" style="1" customWidth="1"/>
    <col min="3265" max="3265" width="10" style="1" customWidth="1"/>
    <col min="3266" max="3267" width="9.28515625" style="1" customWidth="1"/>
    <col min="3268" max="3268" width="8" style="1" customWidth="1"/>
    <col min="3269" max="3512" width="9.140625" style="1"/>
    <col min="3513" max="3513" width="20.140625" style="1" customWidth="1"/>
    <col min="3514" max="3514" width="4.28515625" style="1" customWidth="1"/>
    <col min="3515" max="3515" width="39" style="1" customWidth="1"/>
    <col min="3516" max="3516" width="53.5703125" style="1" customWidth="1"/>
    <col min="3517" max="3520" width="7.7109375" style="1" customWidth="1"/>
    <col min="3521" max="3521" width="10" style="1" customWidth="1"/>
    <col min="3522" max="3523" width="9.28515625" style="1" customWidth="1"/>
    <col min="3524" max="3524" width="8" style="1" customWidth="1"/>
    <col min="3525" max="3768" width="9.140625" style="1"/>
    <col min="3769" max="3769" width="20.140625" style="1" customWidth="1"/>
    <col min="3770" max="3770" width="4.28515625" style="1" customWidth="1"/>
    <col min="3771" max="3771" width="39" style="1" customWidth="1"/>
    <col min="3772" max="3772" width="53.5703125" style="1" customWidth="1"/>
    <col min="3773" max="3776" width="7.7109375" style="1" customWidth="1"/>
    <col min="3777" max="3777" width="10" style="1" customWidth="1"/>
    <col min="3778" max="3779" width="9.28515625" style="1" customWidth="1"/>
    <col min="3780" max="3780" width="8" style="1" customWidth="1"/>
    <col min="3781" max="4024" width="9.140625" style="1"/>
    <col min="4025" max="4025" width="20.140625" style="1" customWidth="1"/>
    <col min="4026" max="4026" width="4.28515625" style="1" customWidth="1"/>
    <col min="4027" max="4027" width="39" style="1" customWidth="1"/>
    <col min="4028" max="4028" width="53.5703125" style="1" customWidth="1"/>
    <col min="4029" max="4032" width="7.7109375" style="1" customWidth="1"/>
    <col min="4033" max="4033" width="10" style="1" customWidth="1"/>
    <col min="4034" max="4035" width="9.28515625" style="1" customWidth="1"/>
    <col min="4036" max="4036" width="8" style="1" customWidth="1"/>
    <col min="4037" max="4280" width="9.140625" style="1"/>
    <col min="4281" max="4281" width="20.140625" style="1" customWidth="1"/>
    <col min="4282" max="4282" width="4.28515625" style="1" customWidth="1"/>
    <col min="4283" max="4283" width="39" style="1" customWidth="1"/>
    <col min="4284" max="4284" width="53.5703125" style="1" customWidth="1"/>
    <col min="4285" max="4288" width="7.7109375" style="1" customWidth="1"/>
    <col min="4289" max="4289" width="10" style="1" customWidth="1"/>
    <col min="4290" max="4291" width="9.28515625" style="1" customWidth="1"/>
    <col min="4292" max="4292" width="8" style="1" customWidth="1"/>
    <col min="4293" max="4536" width="9.140625" style="1"/>
    <col min="4537" max="4537" width="20.140625" style="1" customWidth="1"/>
    <col min="4538" max="4538" width="4.28515625" style="1" customWidth="1"/>
    <col min="4539" max="4539" width="39" style="1" customWidth="1"/>
    <col min="4540" max="4540" width="53.5703125" style="1" customWidth="1"/>
    <col min="4541" max="4544" width="7.7109375" style="1" customWidth="1"/>
    <col min="4545" max="4545" width="10" style="1" customWidth="1"/>
    <col min="4546" max="4547" width="9.28515625" style="1" customWidth="1"/>
    <col min="4548" max="4548" width="8" style="1" customWidth="1"/>
    <col min="4549" max="4792" width="9.140625" style="1"/>
    <col min="4793" max="4793" width="20.140625" style="1" customWidth="1"/>
    <col min="4794" max="4794" width="4.28515625" style="1" customWidth="1"/>
    <col min="4795" max="4795" width="39" style="1" customWidth="1"/>
    <col min="4796" max="4796" width="53.5703125" style="1" customWidth="1"/>
    <col min="4797" max="4800" width="7.7109375" style="1" customWidth="1"/>
    <col min="4801" max="4801" width="10" style="1" customWidth="1"/>
    <col min="4802" max="4803" width="9.28515625" style="1" customWidth="1"/>
    <col min="4804" max="4804" width="8" style="1" customWidth="1"/>
    <col min="4805" max="5048" width="9.140625" style="1"/>
    <col min="5049" max="5049" width="20.140625" style="1" customWidth="1"/>
    <col min="5050" max="5050" width="4.28515625" style="1" customWidth="1"/>
    <col min="5051" max="5051" width="39" style="1" customWidth="1"/>
    <col min="5052" max="5052" width="53.5703125" style="1" customWidth="1"/>
    <col min="5053" max="5056" width="7.7109375" style="1" customWidth="1"/>
    <col min="5057" max="5057" width="10" style="1" customWidth="1"/>
    <col min="5058" max="5059" width="9.28515625" style="1" customWidth="1"/>
    <col min="5060" max="5060" width="8" style="1" customWidth="1"/>
    <col min="5061" max="5304" width="9.140625" style="1"/>
    <col min="5305" max="5305" width="20.140625" style="1" customWidth="1"/>
    <col min="5306" max="5306" width="4.28515625" style="1" customWidth="1"/>
    <col min="5307" max="5307" width="39" style="1" customWidth="1"/>
    <col min="5308" max="5308" width="53.5703125" style="1" customWidth="1"/>
    <col min="5309" max="5312" width="7.7109375" style="1" customWidth="1"/>
    <col min="5313" max="5313" width="10" style="1" customWidth="1"/>
    <col min="5314" max="5315" width="9.28515625" style="1" customWidth="1"/>
    <col min="5316" max="5316" width="8" style="1" customWidth="1"/>
    <col min="5317" max="5560" width="9.140625" style="1"/>
    <col min="5561" max="5561" width="20.140625" style="1" customWidth="1"/>
    <col min="5562" max="5562" width="4.28515625" style="1" customWidth="1"/>
    <col min="5563" max="5563" width="39" style="1" customWidth="1"/>
    <col min="5564" max="5564" width="53.5703125" style="1" customWidth="1"/>
    <col min="5565" max="5568" width="7.7109375" style="1" customWidth="1"/>
    <col min="5569" max="5569" width="10" style="1" customWidth="1"/>
    <col min="5570" max="5571" width="9.28515625" style="1" customWidth="1"/>
    <col min="5572" max="5572" width="8" style="1" customWidth="1"/>
    <col min="5573" max="5816" width="9.140625" style="1"/>
    <col min="5817" max="5817" width="20.140625" style="1" customWidth="1"/>
    <col min="5818" max="5818" width="4.28515625" style="1" customWidth="1"/>
    <col min="5819" max="5819" width="39" style="1" customWidth="1"/>
    <col min="5820" max="5820" width="53.5703125" style="1" customWidth="1"/>
    <col min="5821" max="5824" width="7.7109375" style="1" customWidth="1"/>
    <col min="5825" max="5825" width="10" style="1" customWidth="1"/>
    <col min="5826" max="5827" width="9.28515625" style="1" customWidth="1"/>
    <col min="5828" max="5828" width="8" style="1" customWidth="1"/>
    <col min="5829" max="6072" width="9.140625" style="1"/>
    <col min="6073" max="6073" width="20.140625" style="1" customWidth="1"/>
    <col min="6074" max="6074" width="4.28515625" style="1" customWidth="1"/>
    <col min="6075" max="6075" width="39" style="1" customWidth="1"/>
    <col min="6076" max="6076" width="53.5703125" style="1" customWidth="1"/>
    <col min="6077" max="6080" width="7.7109375" style="1" customWidth="1"/>
    <col min="6081" max="6081" width="10" style="1" customWidth="1"/>
    <col min="6082" max="6083" width="9.28515625" style="1" customWidth="1"/>
    <col min="6084" max="6084" width="8" style="1" customWidth="1"/>
    <col min="6085" max="6328" width="9.140625" style="1"/>
    <col min="6329" max="6329" width="20.140625" style="1" customWidth="1"/>
    <col min="6330" max="6330" width="4.28515625" style="1" customWidth="1"/>
    <col min="6331" max="6331" width="39" style="1" customWidth="1"/>
    <col min="6332" max="6332" width="53.5703125" style="1" customWidth="1"/>
    <col min="6333" max="6336" width="7.7109375" style="1" customWidth="1"/>
    <col min="6337" max="6337" width="10" style="1" customWidth="1"/>
    <col min="6338" max="6339" width="9.28515625" style="1" customWidth="1"/>
    <col min="6340" max="6340" width="8" style="1" customWidth="1"/>
    <col min="6341" max="6584" width="9.140625" style="1"/>
    <col min="6585" max="6585" width="20.140625" style="1" customWidth="1"/>
    <col min="6586" max="6586" width="4.28515625" style="1" customWidth="1"/>
    <col min="6587" max="6587" width="39" style="1" customWidth="1"/>
    <col min="6588" max="6588" width="53.5703125" style="1" customWidth="1"/>
    <col min="6589" max="6592" width="7.7109375" style="1" customWidth="1"/>
    <col min="6593" max="6593" width="10" style="1" customWidth="1"/>
    <col min="6594" max="6595" width="9.28515625" style="1" customWidth="1"/>
    <col min="6596" max="6596" width="8" style="1" customWidth="1"/>
    <col min="6597" max="6840" width="9.140625" style="1"/>
    <col min="6841" max="6841" width="20.140625" style="1" customWidth="1"/>
    <col min="6842" max="6842" width="4.28515625" style="1" customWidth="1"/>
    <col min="6843" max="6843" width="39" style="1" customWidth="1"/>
    <col min="6844" max="6844" width="53.5703125" style="1" customWidth="1"/>
    <col min="6845" max="6848" width="7.7109375" style="1" customWidth="1"/>
    <col min="6849" max="6849" width="10" style="1" customWidth="1"/>
    <col min="6850" max="6851" width="9.28515625" style="1" customWidth="1"/>
    <col min="6852" max="6852" width="8" style="1" customWidth="1"/>
    <col min="6853" max="7096" width="9.140625" style="1"/>
    <col min="7097" max="7097" width="20.140625" style="1" customWidth="1"/>
    <col min="7098" max="7098" width="4.28515625" style="1" customWidth="1"/>
    <col min="7099" max="7099" width="39" style="1" customWidth="1"/>
    <col min="7100" max="7100" width="53.5703125" style="1" customWidth="1"/>
    <col min="7101" max="7104" width="7.7109375" style="1" customWidth="1"/>
    <col min="7105" max="7105" width="10" style="1" customWidth="1"/>
    <col min="7106" max="7107" width="9.28515625" style="1" customWidth="1"/>
    <col min="7108" max="7108" width="8" style="1" customWidth="1"/>
    <col min="7109" max="7352" width="9.140625" style="1"/>
    <col min="7353" max="7353" width="20.140625" style="1" customWidth="1"/>
    <col min="7354" max="7354" width="4.28515625" style="1" customWidth="1"/>
    <col min="7355" max="7355" width="39" style="1" customWidth="1"/>
    <col min="7356" max="7356" width="53.5703125" style="1" customWidth="1"/>
    <col min="7357" max="7360" width="7.7109375" style="1" customWidth="1"/>
    <col min="7361" max="7361" width="10" style="1" customWidth="1"/>
    <col min="7362" max="7363" width="9.28515625" style="1" customWidth="1"/>
    <col min="7364" max="7364" width="8" style="1" customWidth="1"/>
    <col min="7365" max="7608" width="9.140625" style="1"/>
    <col min="7609" max="7609" width="20.140625" style="1" customWidth="1"/>
    <col min="7610" max="7610" width="4.28515625" style="1" customWidth="1"/>
    <col min="7611" max="7611" width="39" style="1" customWidth="1"/>
    <col min="7612" max="7612" width="53.5703125" style="1" customWidth="1"/>
    <col min="7613" max="7616" width="7.7109375" style="1" customWidth="1"/>
    <col min="7617" max="7617" width="10" style="1" customWidth="1"/>
    <col min="7618" max="7619" width="9.28515625" style="1" customWidth="1"/>
    <col min="7620" max="7620" width="8" style="1" customWidth="1"/>
    <col min="7621" max="7864" width="9.140625" style="1"/>
    <col min="7865" max="7865" width="20.140625" style="1" customWidth="1"/>
    <col min="7866" max="7866" width="4.28515625" style="1" customWidth="1"/>
    <col min="7867" max="7867" width="39" style="1" customWidth="1"/>
    <col min="7868" max="7868" width="53.5703125" style="1" customWidth="1"/>
    <col min="7869" max="7872" width="7.7109375" style="1" customWidth="1"/>
    <col min="7873" max="7873" width="10" style="1" customWidth="1"/>
    <col min="7874" max="7875" width="9.28515625" style="1" customWidth="1"/>
    <col min="7876" max="7876" width="8" style="1" customWidth="1"/>
    <col min="7877" max="8120" width="9.140625" style="1"/>
    <col min="8121" max="8121" width="20.140625" style="1" customWidth="1"/>
    <col min="8122" max="8122" width="4.28515625" style="1" customWidth="1"/>
    <col min="8123" max="8123" width="39" style="1" customWidth="1"/>
    <col min="8124" max="8124" width="53.5703125" style="1" customWidth="1"/>
    <col min="8125" max="8128" width="7.7109375" style="1" customWidth="1"/>
    <col min="8129" max="8129" width="10" style="1" customWidth="1"/>
    <col min="8130" max="8131" width="9.28515625" style="1" customWidth="1"/>
    <col min="8132" max="8132" width="8" style="1" customWidth="1"/>
    <col min="8133" max="8376" width="9.140625" style="1"/>
    <col min="8377" max="8377" width="20.140625" style="1" customWidth="1"/>
    <col min="8378" max="8378" width="4.28515625" style="1" customWidth="1"/>
    <col min="8379" max="8379" width="39" style="1" customWidth="1"/>
    <col min="8380" max="8380" width="53.5703125" style="1" customWidth="1"/>
    <col min="8381" max="8384" width="7.7109375" style="1" customWidth="1"/>
    <col min="8385" max="8385" width="10" style="1" customWidth="1"/>
    <col min="8386" max="8387" width="9.28515625" style="1" customWidth="1"/>
    <col min="8388" max="8388" width="8" style="1" customWidth="1"/>
    <col min="8389" max="8632" width="9.140625" style="1"/>
    <col min="8633" max="8633" width="20.140625" style="1" customWidth="1"/>
    <col min="8634" max="8634" width="4.28515625" style="1" customWidth="1"/>
    <col min="8635" max="8635" width="39" style="1" customWidth="1"/>
    <col min="8636" max="8636" width="53.5703125" style="1" customWidth="1"/>
    <col min="8637" max="8640" width="7.7109375" style="1" customWidth="1"/>
    <col min="8641" max="8641" width="10" style="1" customWidth="1"/>
    <col min="8642" max="8643" width="9.28515625" style="1" customWidth="1"/>
    <col min="8644" max="8644" width="8" style="1" customWidth="1"/>
    <col min="8645" max="8888" width="9.140625" style="1"/>
    <col min="8889" max="8889" width="20.140625" style="1" customWidth="1"/>
    <col min="8890" max="8890" width="4.28515625" style="1" customWidth="1"/>
    <col min="8891" max="8891" width="39" style="1" customWidth="1"/>
    <col min="8892" max="8892" width="53.5703125" style="1" customWidth="1"/>
    <col min="8893" max="8896" width="7.7109375" style="1" customWidth="1"/>
    <col min="8897" max="8897" width="10" style="1" customWidth="1"/>
    <col min="8898" max="8899" width="9.28515625" style="1" customWidth="1"/>
    <col min="8900" max="8900" width="8" style="1" customWidth="1"/>
    <col min="8901" max="9144" width="9.140625" style="1"/>
    <col min="9145" max="9145" width="20.140625" style="1" customWidth="1"/>
    <col min="9146" max="9146" width="4.28515625" style="1" customWidth="1"/>
    <col min="9147" max="9147" width="39" style="1" customWidth="1"/>
    <col min="9148" max="9148" width="53.5703125" style="1" customWidth="1"/>
    <col min="9149" max="9152" width="7.7109375" style="1" customWidth="1"/>
    <col min="9153" max="9153" width="10" style="1" customWidth="1"/>
    <col min="9154" max="9155" width="9.28515625" style="1" customWidth="1"/>
    <col min="9156" max="9156" width="8" style="1" customWidth="1"/>
    <col min="9157" max="9400" width="9.140625" style="1"/>
    <col min="9401" max="9401" width="20.140625" style="1" customWidth="1"/>
    <col min="9402" max="9402" width="4.28515625" style="1" customWidth="1"/>
    <col min="9403" max="9403" width="39" style="1" customWidth="1"/>
    <col min="9404" max="9404" width="53.5703125" style="1" customWidth="1"/>
    <col min="9405" max="9408" width="7.7109375" style="1" customWidth="1"/>
    <col min="9409" max="9409" width="10" style="1" customWidth="1"/>
    <col min="9410" max="9411" width="9.28515625" style="1" customWidth="1"/>
    <col min="9412" max="9412" width="8" style="1" customWidth="1"/>
    <col min="9413" max="9656" width="9.140625" style="1"/>
    <col min="9657" max="9657" width="20.140625" style="1" customWidth="1"/>
    <col min="9658" max="9658" width="4.28515625" style="1" customWidth="1"/>
    <col min="9659" max="9659" width="39" style="1" customWidth="1"/>
    <col min="9660" max="9660" width="53.5703125" style="1" customWidth="1"/>
    <col min="9661" max="9664" width="7.7109375" style="1" customWidth="1"/>
    <col min="9665" max="9665" width="10" style="1" customWidth="1"/>
    <col min="9666" max="9667" width="9.28515625" style="1" customWidth="1"/>
    <col min="9668" max="9668" width="8" style="1" customWidth="1"/>
    <col min="9669" max="9912" width="9.140625" style="1"/>
    <col min="9913" max="9913" width="20.140625" style="1" customWidth="1"/>
    <col min="9914" max="9914" width="4.28515625" style="1" customWidth="1"/>
    <col min="9915" max="9915" width="39" style="1" customWidth="1"/>
    <col min="9916" max="9916" width="53.5703125" style="1" customWidth="1"/>
    <col min="9917" max="9920" width="7.7109375" style="1" customWidth="1"/>
    <col min="9921" max="9921" width="10" style="1" customWidth="1"/>
    <col min="9922" max="9923" width="9.28515625" style="1" customWidth="1"/>
    <col min="9924" max="9924" width="8" style="1" customWidth="1"/>
    <col min="9925" max="10168" width="9.140625" style="1"/>
    <col min="10169" max="10169" width="20.140625" style="1" customWidth="1"/>
    <col min="10170" max="10170" width="4.28515625" style="1" customWidth="1"/>
    <col min="10171" max="10171" width="39" style="1" customWidth="1"/>
    <col min="10172" max="10172" width="53.5703125" style="1" customWidth="1"/>
    <col min="10173" max="10176" width="7.7109375" style="1" customWidth="1"/>
    <col min="10177" max="10177" width="10" style="1" customWidth="1"/>
    <col min="10178" max="10179" width="9.28515625" style="1" customWidth="1"/>
    <col min="10180" max="10180" width="8" style="1" customWidth="1"/>
    <col min="10181" max="10424" width="9.140625" style="1"/>
    <col min="10425" max="10425" width="20.140625" style="1" customWidth="1"/>
    <col min="10426" max="10426" width="4.28515625" style="1" customWidth="1"/>
    <col min="10427" max="10427" width="39" style="1" customWidth="1"/>
    <col min="10428" max="10428" width="53.5703125" style="1" customWidth="1"/>
    <col min="10429" max="10432" width="7.7109375" style="1" customWidth="1"/>
    <col min="10433" max="10433" width="10" style="1" customWidth="1"/>
    <col min="10434" max="10435" width="9.28515625" style="1" customWidth="1"/>
    <col min="10436" max="10436" width="8" style="1" customWidth="1"/>
    <col min="10437" max="10680" width="9.140625" style="1"/>
    <col min="10681" max="10681" width="20.140625" style="1" customWidth="1"/>
    <col min="10682" max="10682" width="4.28515625" style="1" customWidth="1"/>
    <col min="10683" max="10683" width="39" style="1" customWidth="1"/>
    <col min="10684" max="10684" width="53.5703125" style="1" customWidth="1"/>
    <col min="10685" max="10688" width="7.7109375" style="1" customWidth="1"/>
    <col min="10689" max="10689" width="10" style="1" customWidth="1"/>
    <col min="10690" max="10691" width="9.28515625" style="1" customWidth="1"/>
    <col min="10692" max="10692" width="8" style="1" customWidth="1"/>
    <col min="10693" max="10936" width="9.140625" style="1"/>
    <col min="10937" max="10937" width="20.140625" style="1" customWidth="1"/>
    <col min="10938" max="10938" width="4.28515625" style="1" customWidth="1"/>
    <col min="10939" max="10939" width="39" style="1" customWidth="1"/>
    <col min="10940" max="10940" width="53.5703125" style="1" customWidth="1"/>
    <col min="10941" max="10944" width="7.7109375" style="1" customWidth="1"/>
    <col min="10945" max="10945" width="10" style="1" customWidth="1"/>
    <col min="10946" max="10947" width="9.28515625" style="1" customWidth="1"/>
    <col min="10948" max="10948" width="8" style="1" customWidth="1"/>
    <col min="10949" max="11192" width="9.140625" style="1"/>
    <col min="11193" max="11193" width="20.140625" style="1" customWidth="1"/>
    <col min="11194" max="11194" width="4.28515625" style="1" customWidth="1"/>
    <col min="11195" max="11195" width="39" style="1" customWidth="1"/>
    <col min="11196" max="11196" width="53.5703125" style="1" customWidth="1"/>
    <col min="11197" max="11200" width="7.7109375" style="1" customWidth="1"/>
    <col min="11201" max="11201" width="10" style="1" customWidth="1"/>
    <col min="11202" max="11203" width="9.28515625" style="1" customWidth="1"/>
    <col min="11204" max="11204" width="8" style="1" customWidth="1"/>
    <col min="11205" max="11448" width="9.140625" style="1"/>
    <col min="11449" max="11449" width="20.140625" style="1" customWidth="1"/>
    <col min="11450" max="11450" width="4.28515625" style="1" customWidth="1"/>
    <col min="11451" max="11451" width="39" style="1" customWidth="1"/>
    <col min="11452" max="11452" width="53.5703125" style="1" customWidth="1"/>
    <col min="11453" max="11456" width="7.7109375" style="1" customWidth="1"/>
    <col min="11457" max="11457" width="10" style="1" customWidth="1"/>
    <col min="11458" max="11459" width="9.28515625" style="1" customWidth="1"/>
    <col min="11460" max="11460" width="8" style="1" customWidth="1"/>
    <col min="11461" max="11704" width="9.140625" style="1"/>
    <col min="11705" max="11705" width="20.140625" style="1" customWidth="1"/>
    <col min="11706" max="11706" width="4.28515625" style="1" customWidth="1"/>
    <col min="11707" max="11707" width="39" style="1" customWidth="1"/>
    <col min="11708" max="11708" width="53.5703125" style="1" customWidth="1"/>
    <col min="11709" max="11712" width="7.7109375" style="1" customWidth="1"/>
    <col min="11713" max="11713" width="10" style="1" customWidth="1"/>
    <col min="11714" max="11715" width="9.28515625" style="1" customWidth="1"/>
    <col min="11716" max="11716" width="8" style="1" customWidth="1"/>
    <col min="11717" max="11960" width="9.140625" style="1"/>
    <col min="11961" max="11961" width="20.140625" style="1" customWidth="1"/>
    <col min="11962" max="11962" width="4.28515625" style="1" customWidth="1"/>
    <col min="11963" max="11963" width="39" style="1" customWidth="1"/>
    <col min="11964" max="11964" width="53.5703125" style="1" customWidth="1"/>
    <col min="11965" max="11968" width="7.7109375" style="1" customWidth="1"/>
    <col min="11969" max="11969" width="10" style="1" customWidth="1"/>
    <col min="11970" max="11971" width="9.28515625" style="1" customWidth="1"/>
    <col min="11972" max="11972" width="8" style="1" customWidth="1"/>
    <col min="11973" max="12216" width="9.140625" style="1"/>
    <col min="12217" max="12217" width="20.140625" style="1" customWidth="1"/>
    <col min="12218" max="12218" width="4.28515625" style="1" customWidth="1"/>
    <col min="12219" max="12219" width="39" style="1" customWidth="1"/>
    <col min="12220" max="12220" width="53.5703125" style="1" customWidth="1"/>
    <col min="12221" max="12224" width="7.7109375" style="1" customWidth="1"/>
    <col min="12225" max="12225" width="10" style="1" customWidth="1"/>
    <col min="12226" max="12227" width="9.28515625" style="1" customWidth="1"/>
    <col min="12228" max="12228" width="8" style="1" customWidth="1"/>
    <col min="12229" max="12472" width="9.140625" style="1"/>
    <col min="12473" max="12473" width="20.140625" style="1" customWidth="1"/>
    <col min="12474" max="12474" width="4.28515625" style="1" customWidth="1"/>
    <col min="12475" max="12475" width="39" style="1" customWidth="1"/>
    <col min="12476" max="12476" width="53.5703125" style="1" customWidth="1"/>
    <col min="12477" max="12480" width="7.7109375" style="1" customWidth="1"/>
    <col min="12481" max="12481" width="10" style="1" customWidth="1"/>
    <col min="12482" max="12483" width="9.28515625" style="1" customWidth="1"/>
    <col min="12484" max="12484" width="8" style="1" customWidth="1"/>
    <col min="12485" max="12728" width="9.140625" style="1"/>
    <col min="12729" max="12729" width="20.140625" style="1" customWidth="1"/>
    <col min="12730" max="12730" width="4.28515625" style="1" customWidth="1"/>
    <col min="12731" max="12731" width="39" style="1" customWidth="1"/>
    <col min="12732" max="12732" width="53.5703125" style="1" customWidth="1"/>
    <col min="12733" max="12736" width="7.7109375" style="1" customWidth="1"/>
    <col min="12737" max="12737" width="10" style="1" customWidth="1"/>
    <col min="12738" max="12739" width="9.28515625" style="1" customWidth="1"/>
    <col min="12740" max="12740" width="8" style="1" customWidth="1"/>
    <col min="12741" max="12984" width="9.140625" style="1"/>
    <col min="12985" max="12985" width="20.140625" style="1" customWidth="1"/>
    <col min="12986" max="12986" width="4.28515625" style="1" customWidth="1"/>
    <col min="12987" max="12987" width="39" style="1" customWidth="1"/>
    <col min="12988" max="12988" width="53.5703125" style="1" customWidth="1"/>
    <col min="12989" max="12992" width="7.7109375" style="1" customWidth="1"/>
    <col min="12993" max="12993" width="10" style="1" customWidth="1"/>
    <col min="12994" max="12995" width="9.28515625" style="1" customWidth="1"/>
    <col min="12996" max="12996" width="8" style="1" customWidth="1"/>
    <col min="12997" max="13240" width="9.140625" style="1"/>
    <col min="13241" max="13241" width="20.140625" style="1" customWidth="1"/>
    <col min="13242" max="13242" width="4.28515625" style="1" customWidth="1"/>
    <col min="13243" max="13243" width="39" style="1" customWidth="1"/>
    <col min="13244" max="13244" width="53.5703125" style="1" customWidth="1"/>
    <col min="13245" max="13248" width="7.7109375" style="1" customWidth="1"/>
    <col min="13249" max="13249" width="10" style="1" customWidth="1"/>
    <col min="13250" max="13251" width="9.28515625" style="1" customWidth="1"/>
    <col min="13252" max="13252" width="8" style="1" customWidth="1"/>
    <col min="13253" max="13496" width="9.140625" style="1"/>
    <col min="13497" max="13497" width="20.140625" style="1" customWidth="1"/>
    <col min="13498" max="13498" width="4.28515625" style="1" customWidth="1"/>
    <col min="13499" max="13499" width="39" style="1" customWidth="1"/>
    <col min="13500" max="13500" width="53.5703125" style="1" customWidth="1"/>
    <col min="13501" max="13504" width="7.7109375" style="1" customWidth="1"/>
    <col min="13505" max="13505" width="10" style="1" customWidth="1"/>
    <col min="13506" max="13507" width="9.28515625" style="1" customWidth="1"/>
    <col min="13508" max="13508" width="8" style="1" customWidth="1"/>
    <col min="13509" max="13752" width="9.140625" style="1"/>
    <col min="13753" max="13753" width="20.140625" style="1" customWidth="1"/>
    <col min="13754" max="13754" width="4.28515625" style="1" customWidth="1"/>
    <col min="13755" max="13755" width="39" style="1" customWidth="1"/>
    <col min="13756" max="13756" width="53.5703125" style="1" customWidth="1"/>
    <col min="13757" max="13760" width="7.7109375" style="1" customWidth="1"/>
    <col min="13761" max="13761" width="10" style="1" customWidth="1"/>
    <col min="13762" max="13763" width="9.28515625" style="1" customWidth="1"/>
    <col min="13764" max="13764" width="8" style="1" customWidth="1"/>
    <col min="13765" max="14008" width="9.140625" style="1"/>
    <col min="14009" max="14009" width="20.140625" style="1" customWidth="1"/>
    <col min="14010" max="14010" width="4.28515625" style="1" customWidth="1"/>
    <col min="14011" max="14011" width="39" style="1" customWidth="1"/>
    <col min="14012" max="14012" width="53.5703125" style="1" customWidth="1"/>
    <col min="14013" max="14016" width="7.7109375" style="1" customWidth="1"/>
    <col min="14017" max="14017" width="10" style="1" customWidth="1"/>
    <col min="14018" max="14019" width="9.28515625" style="1" customWidth="1"/>
    <col min="14020" max="14020" width="8" style="1" customWidth="1"/>
    <col min="14021" max="14264" width="9.140625" style="1"/>
    <col min="14265" max="14265" width="20.140625" style="1" customWidth="1"/>
    <col min="14266" max="14266" width="4.28515625" style="1" customWidth="1"/>
    <col min="14267" max="14267" width="39" style="1" customWidth="1"/>
    <col min="14268" max="14268" width="53.5703125" style="1" customWidth="1"/>
    <col min="14269" max="14272" width="7.7109375" style="1" customWidth="1"/>
    <col min="14273" max="14273" width="10" style="1" customWidth="1"/>
    <col min="14274" max="14275" width="9.28515625" style="1" customWidth="1"/>
    <col min="14276" max="14276" width="8" style="1" customWidth="1"/>
    <col min="14277" max="14520" width="9.140625" style="1"/>
    <col min="14521" max="14521" width="20.140625" style="1" customWidth="1"/>
    <col min="14522" max="14522" width="4.28515625" style="1" customWidth="1"/>
    <col min="14523" max="14523" width="39" style="1" customWidth="1"/>
    <col min="14524" max="14524" width="53.5703125" style="1" customWidth="1"/>
    <col min="14525" max="14528" width="7.7109375" style="1" customWidth="1"/>
    <col min="14529" max="14529" width="10" style="1" customWidth="1"/>
    <col min="14530" max="14531" width="9.28515625" style="1" customWidth="1"/>
    <col min="14532" max="14532" width="8" style="1" customWidth="1"/>
    <col min="14533" max="14776" width="9.140625" style="1"/>
    <col min="14777" max="14777" width="20.140625" style="1" customWidth="1"/>
    <col min="14778" max="14778" width="4.28515625" style="1" customWidth="1"/>
    <col min="14779" max="14779" width="39" style="1" customWidth="1"/>
    <col min="14780" max="14780" width="53.5703125" style="1" customWidth="1"/>
    <col min="14781" max="14784" width="7.7109375" style="1" customWidth="1"/>
    <col min="14785" max="14785" width="10" style="1" customWidth="1"/>
    <col min="14786" max="14787" width="9.28515625" style="1" customWidth="1"/>
    <col min="14788" max="14788" width="8" style="1" customWidth="1"/>
    <col min="14789" max="15032" width="9.140625" style="1"/>
    <col min="15033" max="15033" width="20.140625" style="1" customWidth="1"/>
    <col min="15034" max="15034" width="4.28515625" style="1" customWidth="1"/>
    <col min="15035" max="15035" width="39" style="1" customWidth="1"/>
    <col min="15036" max="15036" width="53.5703125" style="1" customWidth="1"/>
    <col min="15037" max="15040" width="7.7109375" style="1" customWidth="1"/>
    <col min="15041" max="15041" width="10" style="1" customWidth="1"/>
    <col min="15042" max="15043" width="9.28515625" style="1" customWidth="1"/>
    <col min="15044" max="15044" width="8" style="1" customWidth="1"/>
    <col min="15045" max="15288" width="9.140625" style="1"/>
    <col min="15289" max="15289" width="20.140625" style="1" customWidth="1"/>
    <col min="15290" max="15290" width="4.28515625" style="1" customWidth="1"/>
    <col min="15291" max="15291" width="39" style="1" customWidth="1"/>
    <col min="15292" max="15292" width="53.5703125" style="1" customWidth="1"/>
    <col min="15293" max="15296" width="7.7109375" style="1" customWidth="1"/>
    <col min="15297" max="15297" width="10" style="1" customWidth="1"/>
    <col min="15298" max="15299" width="9.28515625" style="1" customWidth="1"/>
    <col min="15300" max="15300" width="8" style="1" customWidth="1"/>
    <col min="15301" max="15544" width="9.140625" style="1"/>
    <col min="15545" max="15545" width="20.140625" style="1" customWidth="1"/>
    <col min="15546" max="15546" width="4.28515625" style="1" customWidth="1"/>
    <col min="15547" max="15547" width="39" style="1" customWidth="1"/>
    <col min="15548" max="15548" width="53.5703125" style="1" customWidth="1"/>
    <col min="15549" max="15552" width="7.7109375" style="1" customWidth="1"/>
    <col min="15553" max="15553" width="10" style="1" customWidth="1"/>
    <col min="15554" max="15555" width="9.28515625" style="1" customWidth="1"/>
    <col min="15556" max="15556" width="8" style="1" customWidth="1"/>
    <col min="15557" max="15800" width="9.140625" style="1"/>
    <col min="15801" max="15801" width="20.140625" style="1" customWidth="1"/>
    <col min="15802" max="15802" width="4.28515625" style="1" customWidth="1"/>
    <col min="15803" max="15803" width="39" style="1" customWidth="1"/>
    <col min="15804" max="15804" width="53.5703125" style="1" customWidth="1"/>
    <col min="15805" max="15808" width="7.7109375" style="1" customWidth="1"/>
    <col min="15809" max="15809" width="10" style="1" customWidth="1"/>
    <col min="15810" max="15811" width="9.28515625" style="1" customWidth="1"/>
    <col min="15812" max="15812" width="8" style="1" customWidth="1"/>
    <col min="15813" max="16056" width="9.140625" style="1"/>
    <col min="16057" max="16057" width="20.140625" style="1" customWidth="1"/>
    <col min="16058" max="16058" width="4.28515625" style="1" customWidth="1"/>
    <col min="16059" max="16059" width="39" style="1" customWidth="1"/>
    <col min="16060" max="16060" width="53.5703125" style="1" customWidth="1"/>
    <col min="16061" max="16064" width="7.7109375" style="1" customWidth="1"/>
    <col min="16065" max="16065" width="10" style="1" customWidth="1"/>
    <col min="16066" max="16067" width="9.28515625" style="1" customWidth="1"/>
    <col min="16068" max="16068" width="8" style="1" customWidth="1"/>
    <col min="16069" max="16384" width="9.140625" style="1"/>
  </cols>
  <sheetData>
    <row r="1" spans="1:682" ht="24" customHeight="1">
      <c r="A1" s="436" t="s">
        <v>1410</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c r="BC1" s="436"/>
      <c r="BD1" s="436"/>
      <c r="BE1" s="436"/>
      <c r="BF1" s="436"/>
      <c r="BG1" s="436"/>
      <c r="BH1" s="436"/>
      <c r="BI1" s="436"/>
      <c r="BJ1" s="436"/>
      <c r="BK1" s="436"/>
      <c r="BL1" s="436"/>
      <c r="BM1" s="436"/>
      <c r="BN1" s="436"/>
      <c r="BO1" s="436"/>
      <c r="BP1" s="436"/>
      <c r="BQ1" s="436"/>
      <c r="BR1" s="436"/>
      <c r="BS1" s="436"/>
      <c r="BT1" s="436"/>
      <c r="BU1" s="436"/>
      <c r="BV1" s="436"/>
      <c r="BW1" s="436"/>
      <c r="BX1" s="436"/>
      <c r="BY1" s="436"/>
      <c r="BZ1" s="436"/>
      <c r="CA1" s="436"/>
      <c r="CB1" s="436"/>
      <c r="CC1" s="436"/>
      <c r="CD1" s="436"/>
      <c r="CE1" s="436"/>
      <c r="CF1" s="436"/>
      <c r="CG1" s="436"/>
      <c r="CH1" s="436"/>
      <c r="CI1" s="436"/>
      <c r="CJ1" s="436"/>
      <c r="CK1" s="436"/>
      <c r="CL1" s="436"/>
      <c r="CM1" s="436"/>
      <c r="CN1" s="436"/>
      <c r="CO1" s="436"/>
      <c r="CP1" s="436"/>
      <c r="CQ1" s="5"/>
      <c r="CR1" s="5"/>
    </row>
    <row r="2" spans="1:682" ht="10.5" customHeight="1">
      <c r="A2" s="73"/>
      <c r="B2" s="73"/>
      <c r="C2" s="7"/>
      <c r="D2" s="268"/>
      <c r="E2" s="7"/>
      <c r="F2" s="8"/>
      <c r="G2" s="7"/>
      <c r="H2" s="7"/>
      <c r="I2" s="7"/>
      <c r="J2" s="4"/>
      <c r="K2" s="4"/>
      <c r="L2" s="4"/>
      <c r="M2" s="5"/>
      <c r="N2" s="5"/>
      <c r="O2" s="5"/>
      <c r="P2" s="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row>
    <row r="3" spans="1:682" s="9" customFormat="1" ht="32.25" customHeight="1">
      <c r="A3" s="408" t="s">
        <v>168</v>
      </c>
      <c r="B3" s="408" t="s">
        <v>169</v>
      </c>
      <c r="C3" s="408" t="s">
        <v>139</v>
      </c>
      <c r="D3" s="428"/>
      <c r="E3" s="408" t="s">
        <v>61</v>
      </c>
      <c r="F3" s="408"/>
      <c r="G3" s="427" t="s">
        <v>706</v>
      </c>
      <c r="H3" s="408" t="s">
        <v>712</v>
      </c>
      <c r="I3" s="424" t="s">
        <v>711</v>
      </c>
      <c r="J3" s="420" t="s">
        <v>111</v>
      </c>
      <c r="K3" s="420" t="s">
        <v>112</v>
      </c>
      <c r="L3" s="405" t="s">
        <v>103</v>
      </c>
      <c r="M3" s="419" t="s">
        <v>73</v>
      </c>
      <c r="N3" s="419" t="s">
        <v>93</v>
      </c>
      <c r="O3" s="408" t="s">
        <v>708</v>
      </c>
      <c r="P3" s="407" t="s">
        <v>703</v>
      </c>
      <c r="Q3" s="409" t="s">
        <v>170</v>
      </c>
      <c r="R3" s="409"/>
      <c r="S3" s="409"/>
      <c r="T3" s="409"/>
      <c r="U3" s="409"/>
      <c r="V3" s="409"/>
      <c r="W3" s="409"/>
      <c r="X3" s="409"/>
      <c r="Y3" s="409"/>
      <c r="Z3" s="409"/>
      <c r="AA3" s="409"/>
      <c r="AB3" s="412" t="s">
        <v>656</v>
      </c>
      <c r="AC3" s="412"/>
      <c r="AD3" s="412"/>
      <c r="AE3" s="3"/>
      <c r="AF3" s="3"/>
      <c r="AG3" s="3"/>
      <c r="AH3" s="3"/>
      <c r="AI3" s="3"/>
      <c r="AJ3" s="3"/>
      <c r="AK3" s="3"/>
      <c r="AL3" s="3"/>
      <c r="AM3" s="3"/>
      <c r="AN3" s="3"/>
      <c r="AO3" s="3"/>
      <c r="AP3" s="3"/>
      <c r="AQ3" s="3"/>
      <c r="AR3" s="3"/>
      <c r="AS3" s="3"/>
      <c r="AT3" s="3"/>
      <c r="AU3" s="3"/>
      <c r="AV3" s="3"/>
      <c r="AW3" s="412" t="s">
        <v>656</v>
      </c>
      <c r="AX3" s="412"/>
      <c r="AY3" s="412" t="s">
        <v>656</v>
      </c>
      <c r="AZ3" s="412"/>
      <c r="BA3" s="412" t="s">
        <v>656</v>
      </c>
      <c r="BB3" s="412"/>
      <c r="BC3" s="412" t="s">
        <v>656</v>
      </c>
      <c r="BD3" s="412"/>
      <c r="BE3" s="412" t="s">
        <v>656</v>
      </c>
      <c r="BF3" s="41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10" t="s">
        <v>702</v>
      </c>
      <c r="CP3" s="413" t="s">
        <v>1241</v>
      </c>
      <c r="CQ3" s="413"/>
      <c r="CR3" s="413"/>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80"/>
      <c r="EJ3" s="378" t="s">
        <v>1242</v>
      </c>
      <c r="EK3" s="379"/>
      <c r="EL3" s="379"/>
      <c r="EM3" s="379"/>
      <c r="EN3" s="171"/>
      <c r="EO3" s="171"/>
      <c r="EP3" s="171"/>
      <c r="EQ3" s="171"/>
      <c r="ER3" s="171"/>
      <c r="ES3" s="171"/>
      <c r="ET3" s="171"/>
      <c r="EU3" s="171"/>
      <c r="EV3" s="171"/>
      <c r="EW3" s="171"/>
      <c r="EX3" s="171"/>
      <c r="EY3" s="171"/>
      <c r="EZ3" s="171"/>
      <c r="FA3" s="171"/>
      <c r="FB3" s="171"/>
      <c r="FC3" s="171"/>
      <c r="FD3" s="171"/>
      <c r="FE3" s="171"/>
      <c r="FF3" s="171"/>
      <c r="FG3" s="171"/>
      <c r="FH3" s="171"/>
      <c r="FI3" s="171"/>
      <c r="FJ3" s="171"/>
      <c r="FK3" s="171"/>
      <c r="FL3" s="171"/>
      <c r="FM3" s="171"/>
      <c r="FN3" s="171"/>
      <c r="FO3" s="171"/>
      <c r="FP3" s="171"/>
      <c r="FQ3" s="171"/>
      <c r="FR3" s="171"/>
      <c r="FS3" s="171"/>
      <c r="FT3" s="171"/>
      <c r="FU3" s="171"/>
      <c r="FV3" s="171"/>
      <c r="FW3" s="171"/>
      <c r="FX3" s="171"/>
      <c r="FY3" s="171"/>
      <c r="FZ3" s="171"/>
      <c r="GA3" s="171"/>
      <c r="GB3" s="171"/>
      <c r="GC3" s="171"/>
      <c r="GD3" s="171"/>
      <c r="GE3" s="378" t="s">
        <v>1243</v>
      </c>
      <c r="GF3" s="379"/>
      <c r="GG3" s="379"/>
      <c r="GH3" s="379"/>
      <c r="GI3" s="379"/>
      <c r="GJ3" s="379"/>
      <c r="GK3" s="379"/>
      <c r="GL3" s="379"/>
      <c r="GM3" s="379"/>
      <c r="GN3" s="379"/>
      <c r="GO3" s="379"/>
      <c r="GP3" s="379"/>
      <c r="GQ3" s="379"/>
      <c r="GR3" s="379"/>
      <c r="GS3" s="379"/>
      <c r="GT3" s="379"/>
      <c r="GU3" s="379"/>
      <c r="GV3" s="379"/>
      <c r="GW3" s="379"/>
      <c r="GX3" s="379"/>
      <c r="GY3" s="379"/>
      <c r="GZ3" s="379"/>
      <c r="HA3" s="379"/>
      <c r="HB3" s="379"/>
      <c r="HC3" s="379"/>
      <c r="HD3" s="379"/>
      <c r="HE3" s="379"/>
      <c r="HF3" s="379"/>
      <c r="HG3" s="379"/>
      <c r="HH3" s="379"/>
      <c r="HI3" s="379"/>
      <c r="HJ3" s="379"/>
      <c r="HK3" s="379"/>
      <c r="HL3" s="379"/>
      <c r="HM3" s="379"/>
      <c r="HN3" s="379"/>
      <c r="HO3" s="379"/>
      <c r="HP3" s="379"/>
      <c r="HQ3" s="379"/>
      <c r="HR3" s="379"/>
      <c r="HS3" s="379"/>
      <c r="HT3" s="379"/>
      <c r="HU3" s="379"/>
      <c r="HV3" s="379"/>
      <c r="HW3" s="379"/>
      <c r="HX3" s="379"/>
      <c r="HY3" s="379"/>
      <c r="HZ3" s="379"/>
      <c r="IA3" s="379"/>
      <c r="IB3" s="379"/>
      <c r="IC3" s="379"/>
      <c r="ID3" s="379"/>
      <c r="IE3" s="379"/>
      <c r="IF3" s="380"/>
      <c r="IG3" s="378" t="s">
        <v>1244</v>
      </c>
      <c r="IH3" s="379"/>
      <c r="II3" s="379"/>
      <c r="IJ3" s="379"/>
      <c r="IK3" s="379"/>
      <c r="IL3" s="379"/>
      <c r="IM3" s="379"/>
      <c r="IN3" s="379"/>
      <c r="IO3" s="379"/>
      <c r="IP3" s="379"/>
      <c r="IQ3" s="379"/>
      <c r="IR3" s="379"/>
      <c r="IS3" s="379"/>
      <c r="IT3" s="379"/>
      <c r="IU3" s="379"/>
      <c r="IV3" s="379"/>
      <c r="IW3" s="379"/>
      <c r="IX3" s="379"/>
      <c r="IY3" s="379"/>
      <c r="IZ3" s="379"/>
      <c r="JA3" s="379"/>
      <c r="JB3" s="379"/>
      <c r="JC3" s="379"/>
      <c r="JD3" s="379"/>
      <c r="JE3" s="379"/>
      <c r="JF3" s="379"/>
      <c r="JG3" s="379"/>
      <c r="JH3" s="379"/>
      <c r="JI3" s="379"/>
      <c r="JJ3" s="379"/>
      <c r="JK3" s="379"/>
      <c r="JL3" s="379"/>
      <c r="JM3" s="379"/>
      <c r="JN3" s="379"/>
      <c r="JO3" s="379"/>
      <c r="JP3" s="379"/>
      <c r="JQ3" s="379"/>
      <c r="JR3" s="379"/>
      <c r="JS3" s="379"/>
      <c r="JT3" s="379"/>
      <c r="JU3" s="379"/>
      <c r="JV3" s="379"/>
      <c r="JW3" s="379"/>
      <c r="JX3" s="379"/>
      <c r="JY3" s="379"/>
      <c r="JZ3" s="379"/>
      <c r="KA3" s="379"/>
      <c r="KB3" s="379"/>
      <c r="KC3" s="379"/>
      <c r="KD3" s="379"/>
      <c r="KE3" s="379"/>
      <c r="KF3" s="379"/>
      <c r="KG3" s="379"/>
      <c r="KH3" s="379"/>
      <c r="KI3" s="380"/>
      <c r="KJ3" s="378" t="s">
        <v>1245</v>
      </c>
      <c r="KK3" s="379"/>
      <c r="KL3" s="379"/>
      <c r="KM3" s="379"/>
      <c r="KN3" s="379"/>
      <c r="KO3" s="379"/>
      <c r="KP3" s="379"/>
      <c r="KQ3" s="379"/>
      <c r="KR3" s="379"/>
      <c r="KS3" s="379"/>
      <c r="KT3" s="379"/>
      <c r="KU3" s="379"/>
      <c r="KV3" s="379"/>
      <c r="KW3" s="379"/>
      <c r="KX3" s="379"/>
      <c r="KY3" s="379"/>
      <c r="KZ3" s="379"/>
      <c r="LA3" s="379"/>
      <c r="LB3" s="379"/>
      <c r="LC3" s="379"/>
      <c r="LD3" s="379"/>
      <c r="LE3" s="379"/>
      <c r="LF3" s="379"/>
      <c r="LG3" s="379"/>
      <c r="LH3" s="379"/>
      <c r="LI3" s="379"/>
      <c r="LJ3" s="379"/>
      <c r="LK3" s="379"/>
      <c r="LL3" s="379"/>
      <c r="LM3" s="379"/>
      <c r="LN3" s="379"/>
      <c r="LO3" s="379"/>
      <c r="LP3" s="379"/>
      <c r="LQ3" s="379"/>
      <c r="LR3" s="379"/>
      <c r="LS3" s="379"/>
      <c r="LT3" s="379"/>
      <c r="LU3" s="379"/>
      <c r="LV3" s="379"/>
      <c r="LW3" s="379"/>
      <c r="LX3" s="379"/>
      <c r="LY3" s="379"/>
      <c r="LZ3" s="379"/>
      <c r="MA3" s="379"/>
      <c r="MB3" s="379"/>
      <c r="MC3" s="379"/>
      <c r="MD3" s="379"/>
      <c r="ME3" s="379"/>
      <c r="MF3" s="379"/>
      <c r="MG3" s="379"/>
      <c r="MH3" s="379"/>
      <c r="MI3" s="379"/>
      <c r="MJ3" s="379"/>
      <c r="MK3" s="380"/>
      <c r="ML3" s="378" t="s">
        <v>1246</v>
      </c>
      <c r="MM3" s="379"/>
      <c r="MN3" s="379"/>
      <c r="MO3" s="379"/>
      <c r="MP3" s="379"/>
      <c r="MQ3" s="379"/>
      <c r="MR3" s="379"/>
      <c r="MS3" s="379"/>
      <c r="MT3" s="379"/>
      <c r="MU3" s="379"/>
      <c r="MV3" s="379"/>
      <c r="MW3" s="379"/>
      <c r="MX3" s="379"/>
      <c r="MY3" s="379"/>
      <c r="MZ3" s="379"/>
      <c r="NA3" s="379"/>
      <c r="NB3" s="379"/>
      <c r="NC3" s="379"/>
      <c r="ND3" s="379"/>
      <c r="NE3" s="379"/>
      <c r="NF3" s="379"/>
      <c r="NG3" s="379"/>
      <c r="NH3" s="379"/>
      <c r="NI3" s="379"/>
      <c r="NJ3" s="379"/>
      <c r="NK3" s="379"/>
      <c r="NL3" s="379"/>
      <c r="NM3" s="379"/>
      <c r="NN3" s="379"/>
      <c r="NO3" s="379"/>
      <c r="NP3" s="379"/>
      <c r="NQ3" s="379"/>
      <c r="NR3" s="379"/>
      <c r="NS3" s="379"/>
      <c r="NT3" s="379"/>
      <c r="NU3" s="379"/>
      <c r="NV3" s="379"/>
      <c r="NW3" s="379"/>
      <c r="NX3" s="379"/>
      <c r="NY3" s="379"/>
      <c r="NZ3" s="379"/>
      <c r="OA3" s="379"/>
      <c r="OB3" s="379"/>
      <c r="OC3" s="379"/>
      <c r="OD3" s="379"/>
      <c r="OE3" s="379"/>
      <c r="OF3" s="379"/>
      <c r="OG3" s="379"/>
      <c r="OH3" s="379"/>
      <c r="OI3" s="379"/>
      <c r="OJ3" s="379"/>
      <c r="OK3" s="379"/>
      <c r="OL3" s="379"/>
      <c r="OM3" s="379"/>
      <c r="ON3" s="379"/>
      <c r="OO3" s="379" t="s">
        <v>1247</v>
      </c>
      <c r="OP3" s="379"/>
      <c r="OQ3" s="379"/>
      <c r="OR3" s="379"/>
      <c r="OS3" s="379"/>
      <c r="OT3" s="379"/>
      <c r="OU3" s="379"/>
      <c r="OV3" s="379"/>
      <c r="OW3" s="379"/>
      <c r="OX3" s="379"/>
      <c r="OY3" s="379"/>
      <c r="OZ3" s="379"/>
      <c r="PA3" s="379"/>
      <c r="PB3" s="379"/>
      <c r="PC3" s="379"/>
      <c r="PD3" s="379"/>
      <c r="PE3" s="379"/>
      <c r="PF3" s="379"/>
      <c r="PG3" s="379"/>
      <c r="PH3" s="379"/>
      <c r="PI3" s="379"/>
      <c r="PJ3" s="379"/>
      <c r="PK3" s="379"/>
      <c r="PL3" s="379"/>
      <c r="PM3" s="379"/>
      <c r="PN3" s="379"/>
      <c r="PO3" s="379"/>
      <c r="PP3" s="379"/>
      <c r="PQ3" s="379"/>
      <c r="PR3" s="379"/>
      <c r="PS3" s="379"/>
      <c r="PT3" s="379"/>
      <c r="PU3" s="379"/>
      <c r="PV3" s="379"/>
      <c r="PW3" s="379"/>
      <c r="PX3" s="379"/>
      <c r="PY3" s="379"/>
      <c r="PZ3" s="379"/>
      <c r="QA3" s="379"/>
      <c r="QB3" s="379"/>
      <c r="QC3" s="379"/>
      <c r="QD3" s="379"/>
      <c r="QE3" s="379"/>
      <c r="QF3" s="379"/>
      <c r="QG3" s="379"/>
      <c r="QH3" s="379"/>
      <c r="QI3" s="379"/>
      <c r="QJ3" s="379"/>
      <c r="QK3" s="379"/>
      <c r="QL3" s="379"/>
      <c r="QM3" s="379"/>
      <c r="QN3" s="379"/>
      <c r="QO3" s="379"/>
      <c r="QP3" s="380"/>
      <c r="QQ3" s="378" t="s">
        <v>1248</v>
      </c>
      <c r="QR3" s="379"/>
      <c r="QS3" s="379"/>
      <c r="QT3" s="379"/>
      <c r="QU3" s="379"/>
      <c r="QV3" s="379"/>
      <c r="QW3" s="379"/>
      <c r="QX3" s="379"/>
      <c r="QY3" s="379"/>
      <c r="QZ3" s="379"/>
      <c r="RA3" s="379"/>
      <c r="RB3" s="379"/>
      <c r="RC3" s="379"/>
      <c r="RD3" s="379"/>
      <c r="RE3" s="379"/>
      <c r="RF3" s="379"/>
      <c r="RG3" s="379"/>
      <c r="RH3" s="379"/>
      <c r="RI3" s="379"/>
      <c r="RJ3" s="379"/>
      <c r="RK3" s="379"/>
      <c r="RL3" s="379"/>
      <c r="RM3" s="379"/>
      <c r="RN3" s="379"/>
      <c r="RO3" s="379"/>
      <c r="RP3" s="379"/>
      <c r="RQ3" s="379"/>
      <c r="RR3" s="379"/>
      <c r="RS3" s="379"/>
      <c r="RT3" s="379"/>
      <c r="RU3" s="379"/>
      <c r="RV3" s="379"/>
      <c r="RW3" s="379"/>
      <c r="RX3" s="379"/>
      <c r="RY3" s="379"/>
      <c r="RZ3" s="379"/>
      <c r="SA3" s="379"/>
      <c r="SB3" s="379"/>
      <c r="SC3" s="379"/>
      <c r="SD3" s="379"/>
      <c r="SE3" s="379"/>
      <c r="SF3" s="379"/>
      <c r="SG3" s="379"/>
      <c r="SH3" s="379"/>
      <c r="SI3" s="379"/>
      <c r="SJ3" s="379"/>
      <c r="SK3" s="379"/>
      <c r="SL3" s="379"/>
      <c r="SM3" s="379"/>
      <c r="SN3" s="379"/>
      <c r="SO3" s="379"/>
      <c r="SP3" s="379"/>
      <c r="SQ3" s="379"/>
      <c r="SR3" s="378" t="s">
        <v>1249</v>
      </c>
      <c r="SS3" s="379"/>
      <c r="ST3" s="379"/>
      <c r="SU3" s="379"/>
      <c r="SV3" s="379"/>
      <c r="SW3" s="379"/>
      <c r="SX3" s="379"/>
      <c r="SY3" s="379"/>
      <c r="SZ3" s="379"/>
      <c r="TA3" s="379"/>
      <c r="TB3" s="379"/>
      <c r="TC3" s="379"/>
      <c r="TD3" s="379"/>
      <c r="TE3" s="379"/>
      <c r="TF3" s="379"/>
      <c r="TG3" s="379"/>
      <c r="TH3" s="379"/>
      <c r="TI3" s="379"/>
      <c r="TJ3" s="379"/>
      <c r="TK3" s="379"/>
      <c r="TL3" s="379"/>
      <c r="TM3" s="379"/>
      <c r="TN3" s="379"/>
      <c r="TO3" s="379"/>
      <c r="TP3" s="379"/>
      <c r="TQ3" s="379"/>
      <c r="TR3" s="379"/>
      <c r="TS3" s="379"/>
      <c r="TT3" s="379"/>
      <c r="TU3" s="379"/>
      <c r="TV3" s="379"/>
      <c r="TW3" s="379"/>
      <c r="TX3" s="379"/>
      <c r="TY3" s="379"/>
      <c r="TZ3" s="379"/>
      <c r="UA3" s="379"/>
      <c r="UB3" s="379"/>
      <c r="UC3" s="379"/>
      <c r="UD3" s="379"/>
      <c r="UE3" s="379"/>
      <c r="UF3" s="379"/>
      <c r="UG3" s="379"/>
      <c r="UH3" s="379"/>
      <c r="UI3" s="379"/>
      <c r="UJ3" s="379"/>
      <c r="UK3" s="379"/>
      <c r="UL3" s="379"/>
      <c r="UM3" s="379"/>
      <c r="UN3" s="379"/>
      <c r="UO3" s="379"/>
      <c r="UP3" s="379"/>
      <c r="UQ3" s="379"/>
      <c r="UR3" s="378" t="s">
        <v>1250</v>
      </c>
      <c r="US3" s="379"/>
      <c r="UT3" s="379"/>
      <c r="UU3" s="379"/>
      <c r="UV3" s="379"/>
      <c r="UW3" s="379"/>
      <c r="UX3" s="379"/>
      <c r="UY3" s="379"/>
      <c r="UZ3" s="379"/>
      <c r="VA3" s="379"/>
      <c r="VB3" s="379"/>
      <c r="VC3" s="379"/>
      <c r="VD3" s="379"/>
      <c r="VE3" s="379"/>
      <c r="VF3" s="379"/>
      <c r="VG3" s="379"/>
      <c r="VH3" s="379"/>
      <c r="VI3" s="379"/>
      <c r="VJ3" s="379"/>
      <c r="VK3" s="379"/>
      <c r="VL3" s="379"/>
      <c r="VM3" s="379"/>
      <c r="VN3" s="379"/>
      <c r="VO3" s="379"/>
      <c r="VP3" s="379"/>
      <c r="VQ3" s="379"/>
      <c r="VR3" s="379"/>
      <c r="VS3" s="379"/>
      <c r="VT3" s="379"/>
      <c r="VU3" s="379"/>
      <c r="VV3" s="379"/>
      <c r="VW3" s="379"/>
      <c r="VX3" s="379"/>
      <c r="VY3" s="379"/>
      <c r="VZ3" s="379"/>
      <c r="WA3" s="379"/>
      <c r="WB3" s="379"/>
      <c r="WC3" s="379"/>
      <c r="WD3" s="379"/>
      <c r="WE3" s="379"/>
      <c r="WF3" s="379"/>
      <c r="WG3" s="379"/>
      <c r="WH3" s="379"/>
      <c r="WI3" s="379"/>
      <c r="WJ3" s="379"/>
      <c r="WK3" s="379"/>
      <c r="WL3" s="379"/>
      <c r="WM3" s="379"/>
      <c r="WN3" s="379"/>
      <c r="WO3" s="379"/>
      <c r="WP3" s="379"/>
      <c r="WQ3" s="379"/>
      <c r="WR3" s="355" t="s">
        <v>1373</v>
      </c>
    </row>
    <row r="4" spans="1:682" s="9" customFormat="1" ht="43.5" customHeight="1">
      <c r="A4" s="408"/>
      <c r="B4" s="421"/>
      <c r="C4" s="408"/>
      <c r="D4" s="428"/>
      <c r="E4" s="408"/>
      <c r="F4" s="408"/>
      <c r="G4" s="427"/>
      <c r="H4" s="408"/>
      <c r="I4" s="425"/>
      <c r="J4" s="420"/>
      <c r="K4" s="420"/>
      <c r="L4" s="405"/>
      <c r="M4" s="419"/>
      <c r="N4" s="419"/>
      <c r="O4" s="408"/>
      <c r="P4" s="407"/>
      <c r="Q4" s="42" t="s">
        <v>104</v>
      </c>
      <c r="R4" s="42" t="s">
        <v>105</v>
      </c>
      <c r="S4" s="42" t="s">
        <v>108</v>
      </c>
      <c r="T4" s="42" t="s">
        <v>107</v>
      </c>
      <c r="U4" s="42" t="s">
        <v>109</v>
      </c>
      <c r="V4" s="42" t="s">
        <v>676</v>
      </c>
      <c r="W4" s="42" t="s">
        <v>106</v>
      </c>
      <c r="X4" s="42" t="s">
        <v>110</v>
      </c>
      <c r="Y4" s="72" t="s">
        <v>715</v>
      </c>
      <c r="Z4" s="72" t="s">
        <v>714</v>
      </c>
      <c r="AA4" s="72" t="s">
        <v>713</v>
      </c>
      <c r="AB4" s="3" t="s">
        <v>657</v>
      </c>
      <c r="AC4" s="3" t="s">
        <v>658</v>
      </c>
      <c r="AD4" s="3" t="s">
        <v>659</v>
      </c>
      <c r="AE4" s="3"/>
      <c r="AF4" s="3"/>
      <c r="AG4" s="3"/>
      <c r="AH4" s="3"/>
      <c r="AI4" s="3"/>
      <c r="AJ4" s="3"/>
      <c r="AK4" s="3"/>
      <c r="AL4" s="3"/>
      <c r="AM4" s="3"/>
      <c r="AN4" s="3"/>
      <c r="AO4" s="3"/>
      <c r="AP4" s="3"/>
      <c r="AQ4" s="3"/>
      <c r="AR4" s="3"/>
      <c r="AS4" s="3"/>
      <c r="AT4" s="3"/>
      <c r="AU4" s="3"/>
      <c r="AV4" s="3"/>
      <c r="AW4" s="3" t="s">
        <v>659</v>
      </c>
      <c r="AX4" s="3" t="s">
        <v>660</v>
      </c>
      <c r="AY4" s="3" t="s">
        <v>661</v>
      </c>
      <c r="AZ4" s="3" t="s">
        <v>662</v>
      </c>
      <c r="BA4" s="3" t="s">
        <v>663</v>
      </c>
      <c r="BB4" s="3" t="s">
        <v>664</v>
      </c>
      <c r="BC4" s="3" t="s">
        <v>665</v>
      </c>
      <c r="BD4" s="3" t="s">
        <v>666</v>
      </c>
      <c r="BE4" s="3" t="s">
        <v>667</v>
      </c>
      <c r="BF4" s="3" t="s">
        <v>668</v>
      </c>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11"/>
      <c r="CP4" s="194" t="s">
        <v>1251</v>
      </c>
      <c r="CQ4" s="194" t="s">
        <v>1252</v>
      </c>
      <c r="CR4" s="194" t="s">
        <v>1256</v>
      </c>
      <c r="CS4" s="354" t="s">
        <v>1253</v>
      </c>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c r="DU4" s="360"/>
      <c r="DV4" s="360"/>
      <c r="DW4" s="360"/>
      <c r="DX4" s="360"/>
      <c r="DY4" s="360"/>
      <c r="DZ4" s="353" t="s">
        <v>1254</v>
      </c>
      <c r="EA4" s="367"/>
      <c r="EB4" s="367"/>
      <c r="EC4" s="367"/>
      <c r="ED4" s="367"/>
      <c r="EE4" s="367"/>
      <c r="EF4" s="367"/>
      <c r="EG4" s="367"/>
      <c r="EH4" s="368" t="s">
        <v>1255</v>
      </c>
      <c r="EI4" s="369"/>
      <c r="EJ4" s="172" t="s">
        <v>1251</v>
      </c>
      <c r="EK4" s="172" t="s">
        <v>1252</v>
      </c>
      <c r="EL4" s="172" t="s">
        <v>1256</v>
      </c>
      <c r="EM4" s="172" t="s">
        <v>1257</v>
      </c>
      <c r="EN4" s="360" t="s">
        <v>1253</v>
      </c>
      <c r="EO4" s="360"/>
      <c r="EP4" s="360"/>
      <c r="EQ4" s="360"/>
      <c r="ER4" s="360"/>
      <c r="ES4" s="360"/>
      <c r="ET4" s="360"/>
      <c r="EU4" s="360"/>
      <c r="EV4" s="360"/>
      <c r="EW4" s="360"/>
      <c r="EX4" s="360"/>
      <c r="EY4" s="360"/>
      <c r="EZ4" s="360"/>
      <c r="FA4" s="360"/>
      <c r="FB4" s="360"/>
      <c r="FC4" s="360"/>
      <c r="FD4" s="360"/>
      <c r="FE4" s="360"/>
      <c r="FF4" s="360"/>
      <c r="FG4" s="360"/>
      <c r="FH4" s="360"/>
      <c r="FI4" s="360"/>
      <c r="FJ4" s="360"/>
      <c r="FK4" s="360"/>
      <c r="FL4" s="360"/>
      <c r="FM4" s="360"/>
      <c r="FN4" s="360"/>
      <c r="FO4" s="360"/>
      <c r="FP4" s="360"/>
      <c r="FQ4" s="360"/>
      <c r="FR4" s="360"/>
      <c r="FS4" s="360"/>
      <c r="FT4" s="360"/>
      <c r="FU4" s="353" t="s">
        <v>1254</v>
      </c>
      <c r="FV4" s="367"/>
      <c r="FW4" s="367"/>
      <c r="FX4" s="367"/>
      <c r="FY4" s="367"/>
      <c r="FZ4" s="367"/>
      <c r="GA4" s="367"/>
      <c r="GB4" s="367"/>
      <c r="GC4" s="368" t="s">
        <v>1255</v>
      </c>
      <c r="GD4" s="369"/>
      <c r="GE4" s="172" t="s">
        <v>1251</v>
      </c>
      <c r="GF4" s="172" t="s">
        <v>1252</v>
      </c>
      <c r="GG4" s="172" t="s">
        <v>1256</v>
      </c>
      <c r="GH4" s="172" t="s">
        <v>1257</v>
      </c>
      <c r="GI4" s="360" t="s">
        <v>1253</v>
      </c>
      <c r="GJ4" s="360"/>
      <c r="GK4" s="360"/>
      <c r="GL4" s="360"/>
      <c r="GM4" s="360"/>
      <c r="GN4" s="360"/>
      <c r="GO4" s="360"/>
      <c r="GP4" s="360"/>
      <c r="GQ4" s="360"/>
      <c r="GR4" s="360"/>
      <c r="GS4" s="360"/>
      <c r="GT4" s="360"/>
      <c r="GU4" s="360"/>
      <c r="GV4" s="360"/>
      <c r="GW4" s="360"/>
      <c r="GX4" s="360"/>
      <c r="GY4" s="360"/>
      <c r="GZ4" s="360"/>
      <c r="HA4" s="360"/>
      <c r="HB4" s="360"/>
      <c r="HC4" s="360"/>
      <c r="HD4" s="360"/>
      <c r="HE4" s="360"/>
      <c r="HF4" s="360"/>
      <c r="HG4" s="360"/>
      <c r="HH4" s="360"/>
      <c r="HI4" s="360"/>
      <c r="HJ4" s="360"/>
      <c r="HK4" s="360"/>
      <c r="HL4" s="360"/>
      <c r="HM4" s="360"/>
      <c r="HN4" s="360"/>
      <c r="HO4" s="360"/>
      <c r="HP4" s="360"/>
      <c r="HQ4" s="360"/>
      <c r="HR4" s="360"/>
      <c r="HS4" s="360"/>
      <c r="HT4" s="360"/>
      <c r="HU4" s="360"/>
      <c r="HV4" s="360"/>
      <c r="HW4" s="353" t="s">
        <v>1254</v>
      </c>
      <c r="HX4" s="367"/>
      <c r="HY4" s="367"/>
      <c r="HZ4" s="367"/>
      <c r="IA4" s="367"/>
      <c r="IB4" s="367"/>
      <c r="IC4" s="367"/>
      <c r="ID4" s="367"/>
      <c r="IE4" s="368" t="s">
        <v>1255</v>
      </c>
      <c r="IF4" s="369"/>
      <c r="IG4" s="172" t="s">
        <v>1251</v>
      </c>
      <c r="IH4" s="172" t="s">
        <v>1252</v>
      </c>
      <c r="II4" s="172" t="s">
        <v>1256</v>
      </c>
      <c r="IJ4" s="172" t="s">
        <v>1257</v>
      </c>
      <c r="IK4" s="172" t="s">
        <v>1258</v>
      </c>
      <c r="IL4" s="360" t="s">
        <v>1253</v>
      </c>
      <c r="IM4" s="360"/>
      <c r="IN4" s="360"/>
      <c r="IO4" s="360"/>
      <c r="IP4" s="360"/>
      <c r="IQ4" s="360"/>
      <c r="IR4" s="360"/>
      <c r="IS4" s="360"/>
      <c r="IT4" s="360"/>
      <c r="IU4" s="360"/>
      <c r="IV4" s="360"/>
      <c r="IW4" s="360"/>
      <c r="IX4" s="360"/>
      <c r="IY4" s="360"/>
      <c r="IZ4" s="360"/>
      <c r="JA4" s="360"/>
      <c r="JB4" s="360"/>
      <c r="JC4" s="360"/>
      <c r="JD4" s="360"/>
      <c r="JE4" s="360"/>
      <c r="JF4" s="360"/>
      <c r="JG4" s="360"/>
      <c r="JH4" s="360"/>
      <c r="JI4" s="360"/>
      <c r="JJ4" s="360"/>
      <c r="JK4" s="360"/>
      <c r="JL4" s="360"/>
      <c r="JM4" s="360"/>
      <c r="JN4" s="360"/>
      <c r="JO4" s="360"/>
      <c r="JP4" s="360"/>
      <c r="JQ4" s="360"/>
      <c r="JR4" s="360"/>
      <c r="JS4" s="360"/>
      <c r="JT4" s="360"/>
      <c r="JU4" s="360"/>
      <c r="JV4" s="360"/>
      <c r="JW4" s="360"/>
      <c r="JX4" s="360"/>
      <c r="JY4" s="360"/>
      <c r="JZ4" s="353" t="s">
        <v>1254</v>
      </c>
      <c r="KA4" s="367"/>
      <c r="KB4" s="367"/>
      <c r="KC4" s="367"/>
      <c r="KD4" s="367"/>
      <c r="KE4" s="367"/>
      <c r="KF4" s="367"/>
      <c r="KG4" s="367"/>
      <c r="KH4" s="368" t="s">
        <v>1255</v>
      </c>
      <c r="KI4" s="369"/>
      <c r="KJ4" s="172" t="s">
        <v>1251</v>
      </c>
      <c r="KK4" s="172" t="s">
        <v>1252</v>
      </c>
      <c r="KL4" s="172" t="s">
        <v>1256</v>
      </c>
      <c r="KM4" s="172" t="s">
        <v>1257</v>
      </c>
      <c r="KN4" s="360" t="s">
        <v>1253</v>
      </c>
      <c r="KO4" s="360"/>
      <c r="KP4" s="360"/>
      <c r="KQ4" s="360"/>
      <c r="KR4" s="360"/>
      <c r="KS4" s="360"/>
      <c r="KT4" s="360"/>
      <c r="KU4" s="360"/>
      <c r="KV4" s="360"/>
      <c r="KW4" s="360"/>
      <c r="KX4" s="360"/>
      <c r="KY4" s="360"/>
      <c r="KZ4" s="360"/>
      <c r="LA4" s="360"/>
      <c r="LB4" s="360"/>
      <c r="LC4" s="360"/>
      <c r="LD4" s="360"/>
      <c r="LE4" s="360"/>
      <c r="LF4" s="360"/>
      <c r="LG4" s="360"/>
      <c r="LH4" s="360"/>
      <c r="LI4" s="360"/>
      <c r="LJ4" s="360"/>
      <c r="LK4" s="360"/>
      <c r="LL4" s="360"/>
      <c r="LM4" s="360"/>
      <c r="LN4" s="360"/>
      <c r="LO4" s="360"/>
      <c r="LP4" s="360"/>
      <c r="LQ4" s="360"/>
      <c r="LR4" s="360"/>
      <c r="LS4" s="360"/>
      <c r="LT4" s="360"/>
      <c r="LU4" s="360"/>
      <c r="LV4" s="360"/>
      <c r="LW4" s="360"/>
      <c r="LX4" s="360"/>
      <c r="LY4" s="360"/>
      <c r="LZ4" s="360"/>
      <c r="MA4" s="360"/>
      <c r="MB4" s="353" t="s">
        <v>1254</v>
      </c>
      <c r="MC4" s="367"/>
      <c r="MD4" s="367"/>
      <c r="ME4" s="367"/>
      <c r="MF4" s="367"/>
      <c r="MG4" s="367"/>
      <c r="MH4" s="367"/>
      <c r="MI4" s="367"/>
      <c r="MJ4" s="368" t="s">
        <v>1255</v>
      </c>
      <c r="MK4" s="369"/>
      <c r="ML4" s="172" t="s">
        <v>1251</v>
      </c>
      <c r="MM4" s="172" t="s">
        <v>1252</v>
      </c>
      <c r="MN4" s="172" t="s">
        <v>1256</v>
      </c>
      <c r="MO4" s="172" t="s">
        <v>1257</v>
      </c>
      <c r="MP4" s="172" t="s">
        <v>1258</v>
      </c>
      <c r="MQ4" s="360" t="s">
        <v>1253</v>
      </c>
      <c r="MR4" s="360"/>
      <c r="MS4" s="360"/>
      <c r="MT4" s="360"/>
      <c r="MU4" s="360"/>
      <c r="MV4" s="360"/>
      <c r="MW4" s="360"/>
      <c r="MX4" s="360"/>
      <c r="MY4" s="360"/>
      <c r="MZ4" s="360"/>
      <c r="NA4" s="360"/>
      <c r="NB4" s="360"/>
      <c r="NC4" s="360"/>
      <c r="ND4" s="360"/>
      <c r="NE4" s="360"/>
      <c r="NF4" s="360"/>
      <c r="NG4" s="360"/>
      <c r="NH4" s="360"/>
      <c r="NI4" s="360"/>
      <c r="NJ4" s="360"/>
      <c r="NK4" s="360"/>
      <c r="NL4" s="360"/>
      <c r="NM4" s="360"/>
      <c r="NN4" s="360"/>
      <c r="NO4" s="360"/>
      <c r="NP4" s="360"/>
      <c r="NQ4" s="360"/>
      <c r="NR4" s="360"/>
      <c r="NS4" s="360"/>
      <c r="NT4" s="360"/>
      <c r="NU4" s="360"/>
      <c r="NV4" s="360"/>
      <c r="NW4" s="360"/>
      <c r="NX4" s="360"/>
      <c r="NY4" s="360"/>
      <c r="NZ4" s="360"/>
      <c r="OA4" s="360"/>
      <c r="OB4" s="360"/>
      <c r="OC4" s="360"/>
      <c r="OD4" s="360"/>
      <c r="OE4" s="353" t="s">
        <v>1254</v>
      </c>
      <c r="OF4" s="367"/>
      <c r="OG4" s="367"/>
      <c r="OH4" s="367"/>
      <c r="OI4" s="367"/>
      <c r="OJ4" s="367"/>
      <c r="OK4" s="367"/>
      <c r="OL4" s="367"/>
      <c r="OM4" s="368" t="s">
        <v>1255</v>
      </c>
      <c r="ON4" s="369"/>
      <c r="OO4" s="172" t="s">
        <v>1251</v>
      </c>
      <c r="OP4" s="172" t="s">
        <v>1252</v>
      </c>
      <c r="OQ4" s="172" t="s">
        <v>1256</v>
      </c>
      <c r="OR4" s="172" t="s">
        <v>1257</v>
      </c>
      <c r="OS4" s="360" t="s">
        <v>1253</v>
      </c>
      <c r="OT4" s="360"/>
      <c r="OU4" s="360"/>
      <c r="OV4" s="360"/>
      <c r="OW4" s="360"/>
      <c r="OX4" s="360"/>
      <c r="OY4" s="360"/>
      <c r="OZ4" s="360"/>
      <c r="PA4" s="360"/>
      <c r="PB4" s="360"/>
      <c r="PC4" s="360"/>
      <c r="PD4" s="360"/>
      <c r="PE4" s="360"/>
      <c r="PF4" s="360"/>
      <c r="PG4" s="360"/>
      <c r="PH4" s="360"/>
      <c r="PI4" s="360"/>
      <c r="PJ4" s="360"/>
      <c r="PK4" s="360"/>
      <c r="PL4" s="360"/>
      <c r="PM4" s="360"/>
      <c r="PN4" s="360"/>
      <c r="PO4" s="360"/>
      <c r="PP4" s="360"/>
      <c r="PQ4" s="360"/>
      <c r="PR4" s="360"/>
      <c r="PS4" s="360"/>
      <c r="PT4" s="360"/>
      <c r="PU4" s="360"/>
      <c r="PV4" s="360"/>
      <c r="PW4" s="360"/>
      <c r="PX4" s="360"/>
      <c r="PY4" s="360"/>
      <c r="PZ4" s="360"/>
      <c r="QA4" s="360"/>
      <c r="QB4" s="360"/>
      <c r="QC4" s="360"/>
      <c r="QD4" s="360"/>
      <c r="QE4" s="360"/>
      <c r="QF4" s="360"/>
      <c r="QG4" s="353" t="s">
        <v>1254</v>
      </c>
      <c r="QH4" s="367"/>
      <c r="QI4" s="367"/>
      <c r="QJ4" s="367"/>
      <c r="QK4" s="367"/>
      <c r="QL4" s="367"/>
      <c r="QM4" s="367"/>
      <c r="QN4" s="367"/>
      <c r="QO4" s="368" t="s">
        <v>1255</v>
      </c>
      <c r="QP4" s="369"/>
      <c r="QQ4" s="172" t="s">
        <v>1251</v>
      </c>
      <c r="QR4" s="172" t="s">
        <v>1252</v>
      </c>
      <c r="QS4" s="172" t="s">
        <v>1256</v>
      </c>
      <c r="QT4" s="360" t="s">
        <v>1253</v>
      </c>
      <c r="QU4" s="360"/>
      <c r="QV4" s="360"/>
      <c r="QW4" s="360"/>
      <c r="QX4" s="360"/>
      <c r="QY4" s="360"/>
      <c r="QZ4" s="360"/>
      <c r="RA4" s="360"/>
      <c r="RB4" s="360"/>
      <c r="RC4" s="360"/>
      <c r="RD4" s="360"/>
      <c r="RE4" s="360"/>
      <c r="RF4" s="360"/>
      <c r="RG4" s="360"/>
      <c r="RH4" s="360"/>
      <c r="RI4" s="360"/>
      <c r="RJ4" s="360"/>
      <c r="RK4" s="360"/>
      <c r="RL4" s="360"/>
      <c r="RM4" s="360"/>
      <c r="RN4" s="360"/>
      <c r="RO4" s="360"/>
      <c r="RP4" s="360"/>
      <c r="RQ4" s="360"/>
      <c r="RR4" s="360"/>
      <c r="RS4" s="360"/>
      <c r="RT4" s="360"/>
      <c r="RU4" s="360"/>
      <c r="RV4" s="360"/>
      <c r="RW4" s="360"/>
      <c r="RX4" s="360"/>
      <c r="RY4" s="360"/>
      <c r="RZ4" s="360"/>
      <c r="SA4" s="360"/>
      <c r="SB4" s="360"/>
      <c r="SC4" s="360"/>
      <c r="SD4" s="360"/>
      <c r="SE4" s="360"/>
      <c r="SF4" s="360"/>
      <c r="SG4" s="360"/>
      <c r="SH4" s="353" t="s">
        <v>1254</v>
      </c>
      <c r="SI4" s="367"/>
      <c r="SJ4" s="367"/>
      <c r="SK4" s="367"/>
      <c r="SL4" s="367"/>
      <c r="SM4" s="367"/>
      <c r="SN4" s="367"/>
      <c r="SO4" s="367"/>
      <c r="SP4" s="368" t="s">
        <v>1255</v>
      </c>
      <c r="SQ4" s="369"/>
      <c r="SR4" s="172" t="s">
        <v>1251</v>
      </c>
      <c r="SS4" s="172" t="s">
        <v>1252</v>
      </c>
      <c r="ST4" s="360" t="s">
        <v>1253</v>
      </c>
      <c r="SU4" s="360"/>
      <c r="SV4" s="360"/>
      <c r="SW4" s="360"/>
      <c r="SX4" s="360"/>
      <c r="SY4" s="360"/>
      <c r="SZ4" s="360"/>
      <c r="TA4" s="360"/>
      <c r="TB4" s="360"/>
      <c r="TC4" s="360"/>
      <c r="TD4" s="360"/>
      <c r="TE4" s="360"/>
      <c r="TF4" s="360"/>
      <c r="TG4" s="360"/>
      <c r="TH4" s="360"/>
      <c r="TI4" s="360"/>
      <c r="TJ4" s="360"/>
      <c r="TK4" s="360"/>
      <c r="TL4" s="360"/>
      <c r="TM4" s="360"/>
      <c r="TN4" s="360"/>
      <c r="TO4" s="360"/>
      <c r="TP4" s="360"/>
      <c r="TQ4" s="360"/>
      <c r="TR4" s="360"/>
      <c r="TS4" s="360"/>
      <c r="TT4" s="360"/>
      <c r="TU4" s="360"/>
      <c r="TV4" s="360"/>
      <c r="TW4" s="360"/>
      <c r="TX4" s="360"/>
      <c r="TY4" s="360"/>
      <c r="TZ4" s="360"/>
      <c r="UA4" s="360"/>
      <c r="UB4" s="360"/>
      <c r="UC4" s="360"/>
      <c r="UD4" s="360"/>
      <c r="UE4" s="360"/>
      <c r="UF4" s="360"/>
      <c r="UG4" s="360"/>
      <c r="UH4" s="353" t="s">
        <v>1254</v>
      </c>
      <c r="UI4" s="367"/>
      <c r="UJ4" s="367"/>
      <c r="UK4" s="367"/>
      <c r="UL4" s="367"/>
      <c r="UM4" s="367"/>
      <c r="UN4" s="367"/>
      <c r="UO4" s="367"/>
      <c r="UP4" s="368" t="s">
        <v>1255</v>
      </c>
      <c r="UQ4" s="369"/>
      <c r="UR4" s="172" t="s">
        <v>1251</v>
      </c>
      <c r="US4" s="172" t="s">
        <v>1252</v>
      </c>
      <c r="UT4" s="372" t="s">
        <v>1253</v>
      </c>
      <c r="UU4" s="373"/>
      <c r="UV4" s="373"/>
      <c r="UW4" s="373"/>
      <c r="UX4" s="373"/>
      <c r="UY4" s="373"/>
      <c r="UZ4" s="373"/>
      <c r="VA4" s="373"/>
      <c r="VB4" s="373"/>
      <c r="VC4" s="373"/>
      <c r="VD4" s="373"/>
      <c r="VE4" s="373"/>
      <c r="VF4" s="373"/>
      <c r="VG4" s="373"/>
      <c r="VH4" s="373"/>
      <c r="VI4" s="373"/>
      <c r="VJ4" s="373"/>
      <c r="VK4" s="373"/>
      <c r="VL4" s="373"/>
      <c r="VM4" s="373"/>
      <c r="VN4" s="373"/>
      <c r="VO4" s="373"/>
      <c r="VP4" s="373"/>
      <c r="VQ4" s="373"/>
      <c r="VR4" s="373"/>
      <c r="VS4" s="373"/>
      <c r="VT4" s="373"/>
      <c r="VU4" s="373"/>
      <c r="VV4" s="373"/>
      <c r="VW4" s="373"/>
      <c r="VX4" s="373"/>
      <c r="VY4" s="373"/>
      <c r="VZ4" s="373"/>
      <c r="WA4" s="373"/>
      <c r="WB4" s="373"/>
      <c r="WC4" s="373"/>
      <c r="WD4" s="373"/>
      <c r="WE4" s="373"/>
      <c r="WF4" s="373"/>
      <c r="WG4" s="373"/>
      <c r="WH4" s="353" t="s">
        <v>1254</v>
      </c>
      <c r="WI4" s="367"/>
      <c r="WJ4" s="367"/>
      <c r="WK4" s="367"/>
      <c r="WL4" s="367"/>
      <c r="WM4" s="367"/>
      <c r="WN4" s="367"/>
      <c r="WO4" s="354"/>
      <c r="WP4" s="368" t="s">
        <v>1255</v>
      </c>
      <c r="WQ4" s="374"/>
      <c r="WR4" s="356"/>
    </row>
    <row r="5" spans="1:682" s="9" customFormat="1" ht="25.5" hidden="1" customHeight="1">
      <c r="A5" s="408"/>
      <c r="B5" s="421"/>
      <c r="C5" s="429" t="s">
        <v>655</v>
      </c>
      <c r="D5" s="405" t="s">
        <v>62</v>
      </c>
      <c r="E5" s="405" t="s">
        <v>654</v>
      </c>
      <c r="F5" s="405" t="s">
        <v>62</v>
      </c>
      <c r="G5" s="408"/>
      <c r="H5" s="408"/>
      <c r="I5" s="425"/>
      <c r="J5" s="405"/>
      <c r="K5" s="43"/>
      <c r="L5" s="43"/>
      <c r="M5" s="419"/>
      <c r="N5" s="419"/>
      <c r="O5" s="408"/>
      <c r="P5" s="407"/>
      <c r="Q5" s="44">
        <v>3</v>
      </c>
      <c r="R5" s="44">
        <v>4</v>
      </c>
      <c r="S5" s="44">
        <v>3</v>
      </c>
      <c r="T5" s="44">
        <v>5</v>
      </c>
      <c r="U5" s="44">
        <v>4</v>
      </c>
      <c r="V5" s="44">
        <v>4</v>
      </c>
      <c r="W5" s="44">
        <v>4</v>
      </c>
      <c r="X5" s="44">
        <v>4</v>
      </c>
      <c r="Y5" s="70">
        <v>2</v>
      </c>
      <c r="Z5" s="70">
        <v>1</v>
      </c>
      <c r="AA5" s="44">
        <v>1</v>
      </c>
      <c r="AB5" s="44" t="s">
        <v>672</v>
      </c>
      <c r="AC5" s="44" t="s">
        <v>673</v>
      </c>
      <c r="AD5" s="44" t="s">
        <v>672</v>
      </c>
      <c r="AE5" s="41"/>
      <c r="AF5" s="41"/>
      <c r="AG5" s="41"/>
      <c r="AH5" s="41"/>
      <c r="AI5" s="41"/>
      <c r="AJ5" s="41"/>
      <c r="AK5" s="41"/>
      <c r="AL5" s="41"/>
      <c r="AM5" s="41"/>
      <c r="AN5" s="41"/>
      <c r="AO5" s="41"/>
      <c r="AP5" s="41"/>
      <c r="AQ5" s="41"/>
      <c r="AR5" s="41"/>
      <c r="AS5" s="41"/>
      <c r="AT5" s="41"/>
      <c r="AU5" s="41"/>
      <c r="AV5" s="41"/>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11"/>
      <c r="CP5" s="414" t="s">
        <v>672</v>
      </c>
      <c r="CQ5" s="414" t="s">
        <v>672</v>
      </c>
      <c r="CR5" s="351" t="s">
        <v>672</v>
      </c>
      <c r="CS5" s="415" t="s">
        <v>1259</v>
      </c>
      <c r="CT5" s="365" t="s">
        <v>1260</v>
      </c>
      <c r="CU5" s="365" t="s">
        <v>1261</v>
      </c>
      <c r="CV5" s="365" t="s">
        <v>1262</v>
      </c>
      <c r="CW5" s="365" t="s">
        <v>1263</v>
      </c>
      <c r="CX5" s="417" t="s">
        <v>1264</v>
      </c>
      <c r="CY5" s="365" t="s">
        <v>1265</v>
      </c>
      <c r="CZ5" s="365" t="s">
        <v>1266</v>
      </c>
      <c r="DA5" s="365" t="s">
        <v>1267</v>
      </c>
      <c r="DB5" s="365" t="s">
        <v>1268</v>
      </c>
      <c r="DC5" s="365" t="s">
        <v>1269</v>
      </c>
      <c r="DD5" s="365" t="s">
        <v>1270</v>
      </c>
      <c r="DE5" s="365" t="s">
        <v>1271</v>
      </c>
      <c r="DF5" s="365" t="s">
        <v>1272</v>
      </c>
      <c r="DG5" s="365" t="s">
        <v>1273</v>
      </c>
      <c r="DH5" s="365" t="s">
        <v>1274</v>
      </c>
      <c r="DI5" s="365" t="s">
        <v>1275</v>
      </c>
      <c r="DJ5" s="365" t="s">
        <v>1276</v>
      </c>
      <c r="DK5" s="365" t="s">
        <v>1277</v>
      </c>
      <c r="DL5" s="365" t="s">
        <v>1278</v>
      </c>
      <c r="DM5" s="365" t="s">
        <v>1279</v>
      </c>
      <c r="DN5" s="365" t="s">
        <v>1280</v>
      </c>
      <c r="DO5" s="365" t="s">
        <v>1281</v>
      </c>
      <c r="DP5" s="365" t="s">
        <v>1282</v>
      </c>
      <c r="DQ5" s="365" t="s">
        <v>1283</v>
      </c>
      <c r="DR5" s="365" t="s">
        <v>1284</v>
      </c>
      <c r="DS5" s="365" t="s">
        <v>1285</v>
      </c>
      <c r="DT5" s="365" t="s">
        <v>1286</v>
      </c>
      <c r="DU5" s="365" t="s">
        <v>1287</v>
      </c>
      <c r="DV5" s="365" t="s">
        <v>1288</v>
      </c>
      <c r="DW5" s="365" t="s">
        <v>1289</v>
      </c>
      <c r="DX5" s="365" t="s">
        <v>1290</v>
      </c>
      <c r="DY5" s="365" t="s">
        <v>1291</v>
      </c>
      <c r="DZ5" s="353" t="s">
        <v>1292</v>
      </c>
      <c r="EA5" s="354"/>
      <c r="EB5" s="353" t="s">
        <v>1293</v>
      </c>
      <c r="EC5" s="354"/>
      <c r="ED5" s="360" t="s">
        <v>1294</v>
      </c>
      <c r="EE5" s="360"/>
      <c r="EF5" s="360" t="s">
        <v>1295</v>
      </c>
      <c r="EG5" s="360"/>
      <c r="EH5" s="370"/>
      <c r="EI5" s="371"/>
      <c r="EJ5" s="363" t="s">
        <v>1296</v>
      </c>
      <c r="EK5" s="363" t="s">
        <v>1297</v>
      </c>
      <c r="EL5" s="363" t="s">
        <v>1298</v>
      </c>
      <c r="EM5" s="363" t="s">
        <v>1299</v>
      </c>
      <c r="EN5" s="358" t="s">
        <v>1259</v>
      </c>
      <c r="EO5" s="358" t="s">
        <v>1260</v>
      </c>
      <c r="EP5" s="358" t="s">
        <v>1261</v>
      </c>
      <c r="EQ5" s="358" t="s">
        <v>1262</v>
      </c>
      <c r="ER5" s="358" t="s">
        <v>1263</v>
      </c>
      <c r="ES5" s="376" t="s">
        <v>1264</v>
      </c>
      <c r="ET5" s="358" t="s">
        <v>1265</v>
      </c>
      <c r="EU5" s="358" t="s">
        <v>1266</v>
      </c>
      <c r="EV5" s="358" t="s">
        <v>1267</v>
      </c>
      <c r="EW5" s="358" t="s">
        <v>1268</v>
      </c>
      <c r="EX5" s="358" t="s">
        <v>1269</v>
      </c>
      <c r="EY5" s="358" t="s">
        <v>1270</v>
      </c>
      <c r="EZ5" s="358" t="s">
        <v>1271</v>
      </c>
      <c r="FA5" s="358" t="s">
        <v>1272</v>
      </c>
      <c r="FB5" s="358" t="s">
        <v>1273</v>
      </c>
      <c r="FC5" s="358" t="s">
        <v>1274</v>
      </c>
      <c r="FD5" s="358" t="s">
        <v>1275</v>
      </c>
      <c r="FE5" s="358" t="s">
        <v>1276</v>
      </c>
      <c r="FF5" s="358" t="s">
        <v>1277</v>
      </c>
      <c r="FG5" s="358" t="s">
        <v>1278</v>
      </c>
      <c r="FH5" s="358" t="s">
        <v>1279</v>
      </c>
      <c r="FI5" s="358" t="s">
        <v>1280</v>
      </c>
      <c r="FJ5" s="358" t="s">
        <v>1281</v>
      </c>
      <c r="FK5" s="358" t="s">
        <v>1282</v>
      </c>
      <c r="FL5" s="358" t="s">
        <v>1283</v>
      </c>
      <c r="FM5" s="358" t="s">
        <v>1284</v>
      </c>
      <c r="FN5" s="358" t="s">
        <v>1285</v>
      </c>
      <c r="FO5" s="358" t="s">
        <v>1286</v>
      </c>
      <c r="FP5" s="358" t="s">
        <v>1287</v>
      </c>
      <c r="FQ5" s="358" t="s">
        <v>1288</v>
      </c>
      <c r="FR5" s="358" t="s">
        <v>1289</v>
      </c>
      <c r="FS5" s="358" t="s">
        <v>1290</v>
      </c>
      <c r="FT5" s="358" t="s">
        <v>1291</v>
      </c>
      <c r="FU5" s="353" t="s">
        <v>1292</v>
      </c>
      <c r="FV5" s="354"/>
      <c r="FW5" s="353" t="s">
        <v>1293</v>
      </c>
      <c r="FX5" s="354"/>
      <c r="FY5" s="360" t="s">
        <v>1294</v>
      </c>
      <c r="FZ5" s="360"/>
      <c r="GA5" s="360" t="s">
        <v>1295</v>
      </c>
      <c r="GB5" s="360"/>
      <c r="GC5" s="370"/>
      <c r="GD5" s="371"/>
      <c r="GE5" s="363" t="s">
        <v>1300</v>
      </c>
      <c r="GF5" s="363" t="s">
        <v>1301</v>
      </c>
      <c r="GG5" s="363" t="s">
        <v>1302</v>
      </c>
      <c r="GH5" s="363" t="s">
        <v>1303</v>
      </c>
      <c r="GI5" s="358" t="s">
        <v>1304</v>
      </c>
      <c r="GJ5" s="358" t="s">
        <v>1305</v>
      </c>
      <c r="GK5" s="358" t="s">
        <v>1306</v>
      </c>
      <c r="GL5" s="358" t="s">
        <v>1307</v>
      </c>
      <c r="GM5" s="358" t="s">
        <v>1308</v>
      </c>
      <c r="GN5" s="358" t="s">
        <v>1309</v>
      </c>
      <c r="GO5" s="358" t="s">
        <v>1310</v>
      </c>
      <c r="GP5" s="358" t="s">
        <v>1311</v>
      </c>
      <c r="GQ5" s="358" t="s">
        <v>1312</v>
      </c>
      <c r="GR5" s="358" t="s">
        <v>1313</v>
      </c>
      <c r="GS5" s="358" t="s">
        <v>1314</v>
      </c>
      <c r="GT5" s="358" t="s">
        <v>1315</v>
      </c>
      <c r="GU5" s="358" t="s">
        <v>1316</v>
      </c>
      <c r="GV5" s="358" t="s">
        <v>1317</v>
      </c>
      <c r="GW5" s="358" t="s">
        <v>1318</v>
      </c>
      <c r="GX5" s="358" t="s">
        <v>1319</v>
      </c>
      <c r="GY5" s="358" t="s">
        <v>1320</v>
      </c>
      <c r="GZ5" s="358" t="s">
        <v>1321</v>
      </c>
      <c r="HA5" s="358" t="s">
        <v>1322</v>
      </c>
      <c r="HB5" s="358" t="s">
        <v>1323</v>
      </c>
      <c r="HC5" s="358" t="s">
        <v>1324</v>
      </c>
      <c r="HD5" s="358" t="s">
        <v>1325</v>
      </c>
      <c r="HE5" s="358" t="s">
        <v>1326</v>
      </c>
      <c r="HF5" s="358" t="s">
        <v>1327</v>
      </c>
      <c r="HG5" s="358" t="s">
        <v>1328</v>
      </c>
      <c r="HH5" s="358" t="s">
        <v>1329</v>
      </c>
      <c r="HI5" s="358" t="s">
        <v>1330</v>
      </c>
      <c r="HJ5" s="358" t="s">
        <v>1331</v>
      </c>
      <c r="HK5" s="358" t="s">
        <v>1332</v>
      </c>
      <c r="HL5" s="358" t="s">
        <v>1333</v>
      </c>
      <c r="HM5" s="358" t="s">
        <v>1334</v>
      </c>
      <c r="HN5" s="358" t="s">
        <v>1335</v>
      </c>
      <c r="HO5" s="358" t="s">
        <v>1336</v>
      </c>
      <c r="HP5" s="358" t="s">
        <v>1337</v>
      </c>
      <c r="HQ5" s="358" t="s">
        <v>1338</v>
      </c>
      <c r="HR5" s="358" t="s">
        <v>1339</v>
      </c>
      <c r="HS5" s="358" t="s">
        <v>1340</v>
      </c>
      <c r="HT5" s="358" t="s">
        <v>1341</v>
      </c>
      <c r="HU5" s="358" t="s">
        <v>1342</v>
      </c>
      <c r="HV5" s="358" t="s">
        <v>1343</v>
      </c>
      <c r="HW5" s="353" t="s">
        <v>1292</v>
      </c>
      <c r="HX5" s="354"/>
      <c r="HY5" s="353" t="s">
        <v>1293</v>
      </c>
      <c r="HZ5" s="354"/>
      <c r="IA5" s="360" t="s">
        <v>1294</v>
      </c>
      <c r="IB5" s="360"/>
      <c r="IC5" s="360" t="s">
        <v>1295</v>
      </c>
      <c r="ID5" s="360"/>
      <c r="IE5" s="370"/>
      <c r="IF5" s="371"/>
      <c r="IG5" s="363" t="s">
        <v>1344</v>
      </c>
      <c r="IH5" s="363" t="s">
        <v>1345</v>
      </c>
      <c r="II5" s="363" t="s">
        <v>1346</v>
      </c>
      <c r="IJ5" s="363" t="s">
        <v>1347</v>
      </c>
      <c r="IK5" s="363" t="s">
        <v>1348</v>
      </c>
      <c r="IL5" s="358" t="s">
        <v>1304</v>
      </c>
      <c r="IM5" s="358" t="s">
        <v>1305</v>
      </c>
      <c r="IN5" s="358" t="s">
        <v>1306</v>
      </c>
      <c r="IO5" s="358" t="s">
        <v>1307</v>
      </c>
      <c r="IP5" s="358" t="s">
        <v>1308</v>
      </c>
      <c r="IQ5" s="358" t="s">
        <v>1309</v>
      </c>
      <c r="IR5" s="358" t="s">
        <v>1310</v>
      </c>
      <c r="IS5" s="358" t="s">
        <v>1311</v>
      </c>
      <c r="IT5" s="358" t="s">
        <v>1312</v>
      </c>
      <c r="IU5" s="358" t="s">
        <v>1313</v>
      </c>
      <c r="IV5" s="358" t="s">
        <v>1314</v>
      </c>
      <c r="IW5" s="358" t="s">
        <v>1315</v>
      </c>
      <c r="IX5" s="358" t="s">
        <v>1316</v>
      </c>
      <c r="IY5" s="358" t="s">
        <v>1317</v>
      </c>
      <c r="IZ5" s="358" t="s">
        <v>1318</v>
      </c>
      <c r="JA5" s="358" t="s">
        <v>1319</v>
      </c>
      <c r="JB5" s="358" t="s">
        <v>1320</v>
      </c>
      <c r="JC5" s="358" t="s">
        <v>1321</v>
      </c>
      <c r="JD5" s="358" t="s">
        <v>1322</v>
      </c>
      <c r="JE5" s="358" t="s">
        <v>1323</v>
      </c>
      <c r="JF5" s="358" t="s">
        <v>1324</v>
      </c>
      <c r="JG5" s="358" t="s">
        <v>1325</v>
      </c>
      <c r="JH5" s="358" t="s">
        <v>1326</v>
      </c>
      <c r="JI5" s="358" t="s">
        <v>1327</v>
      </c>
      <c r="JJ5" s="358" t="s">
        <v>1328</v>
      </c>
      <c r="JK5" s="358" t="s">
        <v>1329</v>
      </c>
      <c r="JL5" s="358" t="s">
        <v>1330</v>
      </c>
      <c r="JM5" s="358" t="s">
        <v>1331</v>
      </c>
      <c r="JN5" s="358" t="s">
        <v>1332</v>
      </c>
      <c r="JO5" s="358" t="s">
        <v>1333</v>
      </c>
      <c r="JP5" s="358" t="s">
        <v>1334</v>
      </c>
      <c r="JQ5" s="358" t="s">
        <v>1335</v>
      </c>
      <c r="JR5" s="358" t="s">
        <v>1336</v>
      </c>
      <c r="JS5" s="358" t="s">
        <v>1337</v>
      </c>
      <c r="JT5" s="358" t="s">
        <v>1338</v>
      </c>
      <c r="JU5" s="358" t="s">
        <v>1339</v>
      </c>
      <c r="JV5" s="358" t="s">
        <v>1340</v>
      </c>
      <c r="JW5" s="358" t="s">
        <v>1341</v>
      </c>
      <c r="JX5" s="358" t="s">
        <v>1342</v>
      </c>
      <c r="JY5" s="358" t="s">
        <v>1343</v>
      </c>
      <c r="JZ5" s="353" t="s">
        <v>1292</v>
      </c>
      <c r="KA5" s="354"/>
      <c r="KB5" s="353" t="s">
        <v>1293</v>
      </c>
      <c r="KC5" s="354"/>
      <c r="KD5" s="360" t="s">
        <v>1294</v>
      </c>
      <c r="KE5" s="360"/>
      <c r="KF5" s="360" t="s">
        <v>1295</v>
      </c>
      <c r="KG5" s="360"/>
      <c r="KH5" s="370"/>
      <c r="KI5" s="371"/>
      <c r="KJ5" s="363" t="s">
        <v>1349</v>
      </c>
      <c r="KK5" s="363" t="s">
        <v>1350</v>
      </c>
      <c r="KL5" s="363" t="s">
        <v>1351</v>
      </c>
      <c r="KM5" s="363" t="s">
        <v>1352</v>
      </c>
      <c r="KN5" s="358" t="s">
        <v>1304</v>
      </c>
      <c r="KO5" s="358" t="s">
        <v>1305</v>
      </c>
      <c r="KP5" s="358" t="s">
        <v>1306</v>
      </c>
      <c r="KQ5" s="358" t="s">
        <v>1307</v>
      </c>
      <c r="KR5" s="358" t="s">
        <v>1308</v>
      </c>
      <c r="KS5" s="358" t="s">
        <v>1309</v>
      </c>
      <c r="KT5" s="358" t="s">
        <v>1310</v>
      </c>
      <c r="KU5" s="358" t="s">
        <v>1311</v>
      </c>
      <c r="KV5" s="358" t="s">
        <v>1312</v>
      </c>
      <c r="KW5" s="358" t="s">
        <v>1313</v>
      </c>
      <c r="KX5" s="358" t="s">
        <v>1314</v>
      </c>
      <c r="KY5" s="358" t="s">
        <v>1315</v>
      </c>
      <c r="KZ5" s="358" t="s">
        <v>1316</v>
      </c>
      <c r="LA5" s="358" t="s">
        <v>1317</v>
      </c>
      <c r="LB5" s="358" t="s">
        <v>1318</v>
      </c>
      <c r="LC5" s="358" t="s">
        <v>1319</v>
      </c>
      <c r="LD5" s="358" t="s">
        <v>1320</v>
      </c>
      <c r="LE5" s="358" t="s">
        <v>1321</v>
      </c>
      <c r="LF5" s="358" t="s">
        <v>1322</v>
      </c>
      <c r="LG5" s="358" t="s">
        <v>1323</v>
      </c>
      <c r="LH5" s="358" t="s">
        <v>1324</v>
      </c>
      <c r="LI5" s="358" t="s">
        <v>1325</v>
      </c>
      <c r="LJ5" s="358" t="s">
        <v>1326</v>
      </c>
      <c r="LK5" s="358" t="s">
        <v>1327</v>
      </c>
      <c r="LL5" s="358" t="s">
        <v>1328</v>
      </c>
      <c r="LM5" s="358" t="s">
        <v>1329</v>
      </c>
      <c r="LN5" s="358" t="s">
        <v>1330</v>
      </c>
      <c r="LO5" s="358" t="s">
        <v>1331</v>
      </c>
      <c r="LP5" s="358" t="s">
        <v>1332</v>
      </c>
      <c r="LQ5" s="358" t="s">
        <v>1333</v>
      </c>
      <c r="LR5" s="358" t="s">
        <v>1334</v>
      </c>
      <c r="LS5" s="358" t="s">
        <v>1335</v>
      </c>
      <c r="LT5" s="358" t="s">
        <v>1336</v>
      </c>
      <c r="LU5" s="358" t="s">
        <v>1337</v>
      </c>
      <c r="LV5" s="358" t="s">
        <v>1338</v>
      </c>
      <c r="LW5" s="358" t="s">
        <v>1339</v>
      </c>
      <c r="LX5" s="358" t="s">
        <v>1340</v>
      </c>
      <c r="LY5" s="358" t="s">
        <v>1341</v>
      </c>
      <c r="LZ5" s="358" t="s">
        <v>1342</v>
      </c>
      <c r="MA5" s="358" t="s">
        <v>1343</v>
      </c>
      <c r="MB5" s="353" t="s">
        <v>1292</v>
      </c>
      <c r="MC5" s="354"/>
      <c r="MD5" s="353" t="s">
        <v>1293</v>
      </c>
      <c r="ME5" s="354"/>
      <c r="MF5" s="360" t="s">
        <v>1294</v>
      </c>
      <c r="MG5" s="360"/>
      <c r="MH5" s="360" t="s">
        <v>1295</v>
      </c>
      <c r="MI5" s="360"/>
      <c r="MJ5" s="370"/>
      <c r="MK5" s="371"/>
      <c r="ML5" s="363" t="s">
        <v>1353</v>
      </c>
      <c r="MM5" s="363" t="s">
        <v>1354</v>
      </c>
      <c r="MN5" s="363" t="s">
        <v>1355</v>
      </c>
      <c r="MO5" s="363" t="s">
        <v>1356</v>
      </c>
      <c r="MP5" s="363" t="s">
        <v>1357</v>
      </c>
      <c r="MQ5" s="358" t="s">
        <v>1304</v>
      </c>
      <c r="MR5" s="358" t="s">
        <v>1305</v>
      </c>
      <c r="MS5" s="358" t="s">
        <v>1306</v>
      </c>
      <c r="MT5" s="358" t="s">
        <v>1307</v>
      </c>
      <c r="MU5" s="358" t="s">
        <v>1308</v>
      </c>
      <c r="MV5" s="358" t="s">
        <v>1309</v>
      </c>
      <c r="MW5" s="358" t="s">
        <v>1310</v>
      </c>
      <c r="MX5" s="358" t="s">
        <v>1311</v>
      </c>
      <c r="MY5" s="358" t="s">
        <v>1312</v>
      </c>
      <c r="MZ5" s="358" t="s">
        <v>1313</v>
      </c>
      <c r="NA5" s="358" t="s">
        <v>1314</v>
      </c>
      <c r="NB5" s="358" t="s">
        <v>1315</v>
      </c>
      <c r="NC5" s="358" t="s">
        <v>1316</v>
      </c>
      <c r="ND5" s="358" t="s">
        <v>1317</v>
      </c>
      <c r="NE5" s="358" t="s">
        <v>1318</v>
      </c>
      <c r="NF5" s="358" t="s">
        <v>1319</v>
      </c>
      <c r="NG5" s="358" t="s">
        <v>1320</v>
      </c>
      <c r="NH5" s="358" t="s">
        <v>1321</v>
      </c>
      <c r="NI5" s="358" t="s">
        <v>1322</v>
      </c>
      <c r="NJ5" s="358" t="s">
        <v>1323</v>
      </c>
      <c r="NK5" s="358" t="s">
        <v>1324</v>
      </c>
      <c r="NL5" s="358" t="s">
        <v>1325</v>
      </c>
      <c r="NM5" s="358" t="s">
        <v>1326</v>
      </c>
      <c r="NN5" s="358" t="s">
        <v>1327</v>
      </c>
      <c r="NO5" s="358" t="s">
        <v>1328</v>
      </c>
      <c r="NP5" s="358" t="s">
        <v>1329</v>
      </c>
      <c r="NQ5" s="358" t="s">
        <v>1330</v>
      </c>
      <c r="NR5" s="358" t="s">
        <v>1331</v>
      </c>
      <c r="NS5" s="358" t="s">
        <v>1332</v>
      </c>
      <c r="NT5" s="358" t="s">
        <v>1333</v>
      </c>
      <c r="NU5" s="358" t="s">
        <v>1334</v>
      </c>
      <c r="NV5" s="358" t="s">
        <v>1335</v>
      </c>
      <c r="NW5" s="358" t="s">
        <v>1336</v>
      </c>
      <c r="NX5" s="358" t="s">
        <v>1337</v>
      </c>
      <c r="NY5" s="358" t="s">
        <v>1338</v>
      </c>
      <c r="NZ5" s="358" t="s">
        <v>1339</v>
      </c>
      <c r="OA5" s="358" t="s">
        <v>1340</v>
      </c>
      <c r="OB5" s="358" t="s">
        <v>1341</v>
      </c>
      <c r="OC5" s="358" t="s">
        <v>1342</v>
      </c>
      <c r="OD5" s="358" t="s">
        <v>1343</v>
      </c>
      <c r="OE5" s="353" t="s">
        <v>1292</v>
      </c>
      <c r="OF5" s="354"/>
      <c r="OG5" s="353" t="s">
        <v>1293</v>
      </c>
      <c r="OH5" s="354"/>
      <c r="OI5" s="360" t="s">
        <v>1294</v>
      </c>
      <c r="OJ5" s="360"/>
      <c r="OK5" s="360" t="s">
        <v>1295</v>
      </c>
      <c r="OL5" s="360"/>
      <c r="OM5" s="370"/>
      <c r="ON5" s="371"/>
      <c r="OO5" s="363" t="s">
        <v>1358</v>
      </c>
      <c r="OP5" s="363" t="s">
        <v>1359</v>
      </c>
      <c r="OQ5" s="363" t="s">
        <v>1360</v>
      </c>
      <c r="OR5" s="363" t="s">
        <v>1361</v>
      </c>
      <c r="OS5" s="358" t="s">
        <v>1304</v>
      </c>
      <c r="OT5" s="358" t="s">
        <v>1305</v>
      </c>
      <c r="OU5" s="358" t="s">
        <v>1306</v>
      </c>
      <c r="OV5" s="358" t="s">
        <v>1307</v>
      </c>
      <c r="OW5" s="358" t="s">
        <v>1308</v>
      </c>
      <c r="OX5" s="358" t="s">
        <v>1309</v>
      </c>
      <c r="OY5" s="358" t="s">
        <v>1310</v>
      </c>
      <c r="OZ5" s="358" t="s">
        <v>1311</v>
      </c>
      <c r="PA5" s="358" t="s">
        <v>1312</v>
      </c>
      <c r="PB5" s="358" t="s">
        <v>1313</v>
      </c>
      <c r="PC5" s="358" t="s">
        <v>1314</v>
      </c>
      <c r="PD5" s="358" t="s">
        <v>1315</v>
      </c>
      <c r="PE5" s="358" t="s">
        <v>1316</v>
      </c>
      <c r="PF5" s="358" t="s">
        <v>1317</v>
      </c>
      <c r="PG5" s="358" t="s">
        <v>1318</v>
      </c>
      <c r="PH5" s="358" t="s">
        <v>1319</v>
      </c>
      <c r="PI5" s="358" t="s">
        <v>1320</v>
      </c>
      <c r="PJ5" s="358" t="s">
        <v>1321</v>
      </c>
      <c r="PK5" s="358" t="s">
        <v>1322</v>
      </c>
      <c r="PL5" s="358" t="s">
        <v>1323</v>
      </c>
      <c r="PM5" s="358" t="s">
        <v>1324</v>
      </c>
      <c r="PN5" s="358" t="s">
        <v>1325</v>
      </c>
      <c r="PO5" s="358" t="s">
        <v>1326</v>
      </c>
      <c r="PP5" s="358" t="s">
        <v>1327</v>
      </c>
      <c r="PQ5" s="358" t="s">
        <v>1328</v>
      </c>
      <c r="PR5" s="358" t="s">
        <v>1329</v>
      </c>
      <c r="PS5" s="358" t="s">
        <v>1330</v>
      </c>
      <c r="PT5" s="358" t="s">
        <v>1331</v>
      </c>
      <c r="PU5" s="358" t="s">
        <v>1332</v>
      </c>
      <c r="PV5" s="358" t="s">
        <v>1333</v>
      </c>
      <c r="PW5" s="358" t="s">
        <v>1334</v>
      </c>
      <c r="PX5" s="358" t="s">
        <v>1335</v>
      </c>
      <c r="PY5" s="358" t="s">
        <v>1336</v>
      </c>
      <c r="PZ5" s="358" t="s">
        <v>1337</v>
      </c>
      <c r="QA5" s="358" t="s">
        <v>1338</v>
      </c>
      <c r="QB5" s="358" t="s">
        <v>1339</v>
      </c>
      <c r="QC5" s="358" t="s">
        <v>1340</v>
      </c>
      <c r="QD5" s="358" t="s">
        <v>1341</v>
      </c>
      <c r="QE5" s="358" t="s">
        <v>1342</v>
      </c>
      <c r="QF5" s="358" t="s">
        <v>1343</v>
      </c>
      <c r="QG5" s="353" t="s">
        <v>1292</v>
      </c>
      <c r="QH5" s="354"/>
      <c r="QI5" s="353" t="s">
        <v>1293</v>
      </c>
      <c r="QJ5" s="354"/>
      <c r="QK5" s="360" t="s">
        <v>1294</v>
      </c>
      <c r="QL5" s="360"/>
      <c r="QM5" s="360" t="s">
        <v>1295</v>
      </c>
      <c r="QN5" s="360"/>
      <c r="QO5" s="370"/>
      <c r="QP5" s="371"/>
      <c r="QQ5" s="363" t="s">
        <v>1362</v>
      </c>
      <c r="QR5" s="363" t="s">
        <v>1363</v>
      </c>
      <c r="QS5" s="363" t="s">
        <v>1364</v>
      </c>
      <c r="QT5" s="358" t="s">
        <v>1304</v>
      </c>
      <c r="QU5" s="358" t="s">
        <v>1305</v>
      </c>
      <c r="QV5" s="358" t="s">
        <v>1306</v>
      </c>
      <c r="QW5" s="358" t="s">
        <v>1307</v>
      </c>
      <c r="QX5" s="358" t="s">
        <v>1308</v>
      </c>
      <c r="QY5" s="358" t="s">
        <v>1309</v>
      </c>
      <c r="QZ5" s="358" t="s">
        <v>1310</v>
      </c>
      <c r="RA5" s="358" t="s">
        <v>1311</v>
      </c>
      <c r="RB5" s="358" t="s">
        <v>1312</v>
      </c>
      <c r="RC5" s="358" t="s">
        <v>1313</v>
      </c>
      <c r="RD5" s="358" t="s">
        <v>1314</v>
      </c>
      <c r="RE5" s="358" t="s">
        <v>1315</v>
      </c>
      <c r="RF5" s="358" t="s">
        <v>1316</v>
      </c>
      <c r="RG5" s="358" t="s">
        <v>1317</v>
      </c>
      <c r="RH5" s="358" t="s">
        <v>1318</v>
      </c>
      <c r="RI5" s="358" t="s">
        <v>1319</v>
      </c>
      <c r="RJ5" s="358" t="s">
        <v>1320</v>
      </c>
      <c r="RK5" s="358" t="s">
        <v>1321</v>
      </c>
      <c r="RL5" s="358" t="s">
        <v>1322</v>
      </c>
      <c r="RM5" s="358" t="s">
        <v>1323</v>
      </c>
      <c r="RN5" s="358" t="s">
        <v>1324</v>
      </c>
      <c r="RO5" s="358" t="s">
        <v>1325</v>
      </c>
      <c r="RP5" s="358" t="s">
        <v>1326</v>
      </c>
      <c r="RQ5" s="358" t="s">
        <v>1327</v>
      </c>
      <c r="RR5" s="358" t="s">
        <v>1328</v>
      </c>
      <c r="RS5" s="358" t="s">
        <v>1329</v>
      </c>
      <c r="RT5" s="358" t="s">
        <v>1330</v>
      </c>
      <c r="RU5" s="358" t="s">
        <v>1331</v>
      </c>
      <c r="RV5" s="358" t="s">
        <v>1332</v>
      </c>
      <c r="RW5" s="358" t="s">
        <v>1333</v>
      </c>
      <c r="RX5" s="358" t="s">
        <v>1334</v>
      </c>
      <c r="RY5" s="358" t="s">
        <v>1335</v>
      </c>
      <c r="RZ5" s="358" t="s">
        <v>1336</v>
      </c>
      <c r="SA5" s="358" t="s">
        <v>1337</v>
      </c>
      <c r="SB5" s="358" t="s">
        <v>1338</v>
      </c>
      <c r="SC5" s="358" t="s">
        <v>1339</v>
      </c>
      <c r="SD5" s="358" t="s">
        <v>1340</v>
      </c>
      <c r="SE5" s="358" t="s">
        <v>1341</v>
      </c>
      <c r="SF5" s="358" t="s">
        <v>1342</v>
      </c>
      <c r="SG5" s="358" t="s">
        <v>1343</v>
      </c>
      <c r="SH5" s="353" t="s">
        <v>1292</v>
      </c>
      <c r="SI5" s="354"/>
      <c r="SJ5" s="353" t="s">
        <v>1293</v>
      </c>
      <c r="SK5" s="354"/>
      <c r="SL5" s="360" t="s">
        <v>1294</v>
      </c>
      <c r="SM5" s="360"/>
      <c r="SN5" s="360" t="s">
        <v>1295</v>
      </c>
      <c r="SO5" s="360"/>
      <c r="SP5" s="370"/>
      <c r="SQ5" s="371"/>
      <c r="SR5" s="363" t="s">
        <v>1365</v>
      </c>
      <c r="SS5" s="361" t="s">
        <v>1366</v>
      </c>
      <c r="ST5" s="358" t="s">
        <v>1304</v>
      </c>
      <c r="SU5" s="358" t="s">
        <v>1305</v>
      </c>
      <c r="SV5" s="358" t="s">
        <v>1306</v>
      </c>
      <c r="SW5" s="358" t="s">
        <v>1307</v>
      </c>
      <c r="SX5" s="358" t="s">
        <v>1308</v>
      </c>
      <c r="SY5" s="358" t="s">
        <v>1309</v>
      </c>
      <c r="SZ5" s="358" t="s">
        <v>1310</v>
      </c>
      <c r="TA5" s="358" t="s">
        <v>1311</v>
      </c>
      <c r="TB5" s="358" t="s">
        <v>1312</v>
      </c>
      <c r="TC5" s="358" t="s">
        <v>1313</v>
      </c>
      <c r="TD5" s="358" t="s">
        <v>1314</v>
      </c>
      <c r="TE5" s="358" t="s">
        <v>1315</v>
      </c>
      <c r="TF5" s="358" t="s">
        <v>1316</v>
      </c>
      <c r="TG5" s="358" t="s">
        <v>1317</v>
      </c>
      <c r="TH5" s="358" t="s">
        <v>1318</v>
      </c>
      <c r="TI5" s="358" t="s">
        <v>1319</v>
      </c>
      <c r="TJ5" s="358" t="s">
        <v>1320</v>
      </c>
      <c r="TK5" s="358" t="s">
        <v>1321</v>
      </c>
      <c r="TL5" s="358" t="s">
        <v>1322</v>
      </c>
      <c r="TM5" s="358" t="s">
        <v>1323</v>
      </c>
      <c r="TN5" s="358" t="s">
        <v>1324</v>
      </c>
      <c r="TO5" s="358" t="s">
        <v>1325</v>
      </c>
      <c r="TP5" s="358" t="s">
        <v>1326</v>
      </c>
      <c r="TQ5" s="358" t="s">
        <v>1327</v>
      </c>
      <c r="TR5" s="358" t="s">
        <v>1328</v>
      </c>
      <c r="TS5" s="358" t="s">
        <v>1329</v>
      </c>
      <c r="TT5" s="358" t="s">
        <v>1330</v>
      </c>
      <c r="TU5" s="358" t="s">
        <v>1331</v>
      </c>
      <c r="TV5" s="358" t="s">
        <v>1332</v>
      </c>
      <c r="TW5" s="358" t="s">
        <v>1333</v>
      </c>
      <c r="TX5" s="358" t="s">
        <v>1334</v>
      </c>
      <c r="TY5" s="358" t="s">
        <v>1335</v>
      </c>
      <c r="TZ5" s="358" t="s">
        <v>1336</v>
      </c>
      <c r="UA5" s="358" t="s">
        <v>1337</v>
      </c>
      <c r="UB5" s="358" t="s">
        <v>1338</v>
      </c>
      <c r="UC5" s="358" t="s">
        <v>1339</v>
      </c>
      <c r="UD5" s="358" t="s">
        <v>1340</v>
      </c>
      <c r="UE5" s="358" t="s">
        <v>1341</v>
      </c>
      <c r="UF5" s="358" t="s">
        <v>1342</v>
      </c>
      <c r="UG5" s="358" t="s">
        <v>1343</v>
      </c>
      <c r="UH5" s="353" t="s">
        <v>1292</v>
      </c>
      <c r="UI5" s="354"/>
      <c r="UJ5" s="353" t="s">
        <v>1293</v>
      </c>
      <c r="UK5" s="354"/>
      <c r="UL5" s="360" t="s">
        <v>1294</v>
      </c>
      <c r="UM5" s="360"/>
      <c r="UN5" s="360" t="s">
        <v>1295</v>
      </c>
      <c r="UO5" s="360"/>
      <c r="UP5" s="370"/>
      <c r="UQ5" s="371"/>
      <c r="UR5" s="361" t="s">
        <v>1367</v>
      </c>
      <c r="US5" s="361" t="s">
        <v>1368</v>
      </c>
      <c r="UT5" s="358" t="s">
        <v>1304</v>
      </c>
      <c r="UU5" s="358" t="s">
        <v>1305</v>
      </c>
      <c r="UV5" s="358" t="s">
        <v>1306</v>
      </c>
      <c r="UW5" s="358" t="s">
        <v>1307</v>
      </c>
      <c r="UX5" s="358" t="s">
        <v>1308</v>
      </c>
      <c r="UY5" s="358" t="s">
        <v>1309</v>
      </c>
      <c r="UZ5" s="358" t="s">
        <v>1310</v>
      </c>
      <c r="VA5" s="358" t="s">
        <v>1311</v>
      </c>
      <c r="VB5" s="358" t="s">
        <v>1312</v>
      </c>
      <c r="VC5" s="358" t="s">
        <v>1313</v>
      </c>
      <c r="VD5" s="358" t="s">
        <v>1314</v>
      </c>
      <c r="VE5" s="358" t="s">
        <v>1315</v>
      </c>
      <c r="VF5" s="358" t="s">
        <v>1316</v>
      </c>
      <c r="VG5" s="358" t="s">
        <v>1317</v>
      </c>
      <c r="VH5" s="358" t="s">
        <v>1318</v>
      </c>
      <c r="VI5" s="358" t="s">
        <v>1319</v>
      </c>
      <c r="VJ5" s="358" t="s">
        <v>1320</v>
      </c>
      <c r="VK5" s="358" t="s">
        <v>1321</v>
      </c>
      <c r="VL5" s="358" t="s">
        <v>1322</v>
      </c>
      <c r="VM5" s="358" t="s">
        <v>1323</v>
      </c>
      <c r="VN5" s="358" t="s">
        <v>1324</v>
      </c>
      <c r="VO5" s="358" t="s">
        <v>1325</v>
      </c>
      <c r="VP5" s="358" t="s">
        <v>1326</v>
      </c>
      <c r="VQ5" s="358" t="s">
        <v>1327</v>
      </c>
      <c r="VR5" s="358" t="s">
        <v>1328</v>
      </c>
      <c r="VS5" s="358" t="s">
        <v>1329</v>
      </c>
      <c r="VT5" s="358" t="s">
        <v>1330</v>
      </c>
      <c r="VU5" s="358" t="s">
        <v>1331</v>
      </c>
      <c r="VV5" s="358" t="s">
        <v>1332</v>
      </c>
      <c r="VW5" s="358" t="s">
        <v>1333</v>
      </c>
      <c r="VX5" s="358" t="s">
        <v>1334</v>
      </c>
      <c r="VY5" s="358" t="s">
        <v>1335</v>
      </c>
      <c r="VZ5" s="358" t="s">
        <v>1336</v>
      </c>
      <c r="WA5" s="358" t="s">
        <v>1337</v>
      </c>
      <c r="WB5" s="358" t="s">
        <v>1338</v>
      </c>
      <c r="WC5" s="358" t="s">
        <v>1339</v>
      </c>
      <c r="WD5" s="358" t="s">
        <v>1340</v>
      </c>
      <c r="WE5" s="358" t="s">
        <v>1341</v>
      </c>
      <c r="WF5" s="358" t="s">
        <v>1342</v>
      </c>
      <c r="WG5" s="358" t="s">
        <v>1343</v>
      </c>
      <c r="WH5" s="353" t="s">
        <v>1292</v>
      </c>
      <c r="WI5" s="354"/>
      <c r="WJ5" s="353" t="s">
        <v>1293</v>
      </c>
      <c r="WK5" s="354"/>
      <c r="WL5" s="353" t="s">
        <v>1294</v>
      </c>
      <c r="WM5" s="354"/>
      <c r="WN5" s="353" t="s">
        <v>1295</v>
      </c>
      <c r="WO5" s="354"/>
      <c r="WP5" s="370"/>
      <c r="WQ5" s="375"/>
      <c r="WR5" s="356"/>
    </row>
    <row r="6" spans="1:682" s="9" customFormat="1" ht="75" customHeight="1">
      <c r="A6" s="408"/>
      <c r="B6" s="421"/>
      <c r="C6" s="429"/>
      <c r="D6" s="406"/>
      <c r="E6" s="405"/>
      <c r="F6" s="405"/>
      <c r="G6" s="427"/>
      <c r="H6" s="123"/>
      <c r="I6" s="426"/>
      <c r="J6" s="420"/>
      <c r="K6" s="44"/>
      <c r="L6" s="44"/>
      <c r="M6" s="45"/>
      <c r="N6" s="45"/>
      <c r="O6" s="45" t="s">
        <v>171</v>
      </c>
      <c r="P6" s="407"/>
      <c r="Q6" s="46" t="s">
        <v>716</v>
      </c>
      <c r="R6" s="46" t="s">
        <v>717</v>
      </c>
      <c r="S6" s="137" t="s">
        <v>1225</v>
      </c>
      <c r="T6" s="46" t="s">
        <v>1226</v>
      </c>
      <c r="U6" s="46" t="s">
        <v>1227</v>
      </c>
      <c r="V6" s="46" t="s">
        <v>1228</v>
      </c>
      <c r="W6" s="46" t="s">
        <v>1229</v>
      </c>
      <c r="X6" s="46" t="s">
        <v>1230</v>
      </c>
      <c r="Y6" s="46" t="s">
        <v>1231</v>
      </c>
      <c r="Z6" s="46" t="s">
        <v>1232</v>
      </c>
      <c r="AA6" s="46" t="s">
        <v>1233</v>
      </c>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11"/>
      <c r="CP6" s="414"/>
      <c r="CQ6" s="414"/>
      <c r="CR6" s="352"/>
      <c r="CS6" s="416"/>
      <c r="CT6" s="366"/>
      <c r="CU6" s="366"/>
      <c r="CV6" s="366"/>
      <c r="CW6" s="366"/>
      <c r="CX6" s="418"/>
      <c r="CY6" s="366"/>
      <c r="CZ6" s="366"/>
      <c r="DA6" s="366"/>
      <c r="DB6" s="366"/>
      <c r="DC6" s="366"/>
      <c r="DD6" s="366"/>
      <c r="DE6" s="366"/>
      <c r="DF6" s="366"/>
      <c r="DG6" s="366"/>
      <c r="DH6" s="366"/>
      <c r="DI6" s="366"/>
      <c r="DJ6" s="366"/>
      <c r="DK6" s="366"/>
      <c r="DL6" s="366"/>
      <c r="DM6" s="366"/>
      <c r="DN6" s="366"/>
      <c r="DO6" s="366"/>
      <c r="DP6" s="366"/>
      <c r="DQ6" s="366"/>
      <c r="DR6" s="366"/>
      <c r="DS6" s="366"/>
      <c r="DT6" s="366"/>
      <c r="DU6" s="366"/>
      <c r="DV6" s="366"/>
      <c r="DW6" s="366"/>
      <c r="DX6" s="366"/>
      <c r="DY6" s="366"/>
      <c r="DZ6" s="173" t="s">
        <v>1369</v>
      </c>
      <c r="EA6" s="173" t="s">
        <v>1370</v>
      </c>
      <c r="EB6" s="173" t="s">
        <v>1369</v>
      </c>
      <c r="EC6" s="173" t="s">
        <v>1370</v>
      </c>
      <c r="ED6" s="173" t="s">
        <v>1369</v>
      </c>
      <c r="EE6" s="173" t="s">
        <v>1370</v>
      </c>
      <c r="EF6" s="173" t="s">
        <v>1369</v>
      </c>
      <c r="EG6" s="173" t="s">
        <v>1370</v>
      </c>
      <c r="EH6" s="174" t="s">
        <v>1371</v>
      </c>
      <c r="EI6" s="174" t="s">
        <v>1372</v>
      </c>
      <c r="EJ6" s="364"/>
      <c r="EK6" s="364"/>
      <c r="EL6" s="364"/>
      <c r="EM6" s="364"/>
      <c r="EN6" s="359"/>
      <c r="EO6" s="359"/>
      <c r="EP6" s="359"/>
      <c r="EQ6" s="359"/>
      <c r="ER6" s="359"/>
      <c r="ES6" s="377"/>
      <c r="ET6" s="359"/>
      <c r="EU6" s="359"/>
      <c r="EV6" s="359"/>
      <c r="EW6" s="359"/>
      <c r="EX6" s="359"/>
      <c r="EY6" s="359"/>
      <c r="EZ6" s="359"/>
      <c r="FA6" s="359"/>
      <c r="FB6" s="359"/>
      <c r="FC6" s="359"/>
      <c r="FD6" s="359"/>
      <c r="FE6" s="359"/>
      <c r="FF6" s="359"/>
      <c r="FG6" s="359"/>
      <c r="FH6" s="359"/>
      <c r="FI6" s="359"/>
      <c r="FJ6" s="359"/>
      <c r="FK6" s="359"/>
      <c r="FL6" s="359"/>
      <c r="FM6" s="359"/>
      <c r="FN6" s="359"/>
      <c r="FO6" s="359"/>
      <c r="FP6" s="359"/>
      <c r="FQ6" s="359"/>
      <c r="FR6" s="359"/>
      <c r="FS6" s="359"/>
      <c r="FT6" s="359"/>
      <c r="FU6" s="173" t="s">
        <v>1369</v>
      </c>
      <c r="FV6" s="173" t="s">
        <v>1370</v>
      </c>
      <c r="FW6" s="173" t="s">
        <v>1369</v>
      </c>
      <c r="FX6" s="173" t="s">
        <v>1370</v>
      </c>
      <c r="FY6" s="173" t="s">
        <v>1369</v>
      </c>
      <c r="FZ6" s="173" t="s">
        <v>1370</v>
      </c>
      <c r="GA6" s="173" t="s">
        <v>1369</v>
      </c>
      <c r="GB6" s="173" t="s">
        <v>1370</v>
      </c>
      <c r="GC6" s="174" t="s">
        <v>1371</v>
      </c>
      <c r="GD6" s="174" t="s">
        <v>1372</v>
      </c>
      <c r="GE6" s="364"/>
      <c r="GF6" s="364"/>
      <c r="GG6" s="364"/>
      <c r="GH6" s="364"/>
      <c r="GI6" s="359"/>
      <c r="GJ6" s="359"/>
      <c r="GK6" s="359"/>
      <c r="GL6" s="359"/>
      <c r="GM6" s="359"/>
      <c r="GN6" s="359"/>
      <c r="GO6" s="359"/>
      <c r="GP6" s="359"/>
      <c r="GQ6" s="359"/>
      <c r="GR6" s="359"/>
      <c r="GS6" s="359"/>
      <c r="GT6" s="359"/>
      <c r="GU6" s="359"/>
      <c r="GV6" s="359"/>
      <c r="GW6" s="359"/>
      <c r="GX6" s="359"/>
      <c r="GY6" s="359"/>
      <c r="GZ6" s="359"/>
      <c r="HA6" s="359"/>
      <c r="HB6" s="359"/>
      <c r="HC6" s="359"/>
      <c r="HD6" s="359"/>
      <c r="HE6" s="359"/>
      <c r="HF6" s="359"/>
      <c r="HG6" s="359"/>
      <c r="HH6" s="359"/>
      <c r="HI6" s="359"/>
      <c r="HJ6" s="359"/>
      <c r="HK6" s="359"/>
      <c r="HL6" s="359"/>
      <c r="HM6" s="359"/>
      <c r="HN6" s="359"/>
      <c r="HO6" s="359"/>
      <c r="HP6" s="359"/>
      <c r="HQ6" s="359"/>
      <c r="HR6" s="359"/>
      <c r="HS6" s="359"/>
      <c r="HT6" s="359"/>
      <c r="HU6" s="359"/>
      <c r="HV6" s="359"/>
      <c r="HW6" s="173" t="s">
        <v>1369</v>
      </c>
      <c r="HX6" s="173" t="s">
        <v>1370</v>
      </c>
      <c r="HY6" s="173" t="s">
        <v>1369</v>
      </c>
      <c r="HZ6" s="173" t="s">
        <v>1370</v>
      </c>
      <c r="IA6" s="173" t="s">
        <v>1369</v>
      </c>
      <c r="IB6" s="173" t="s">
        <v>1370</v>
      </c>
      <c r="IC6" s="173" t="s">
        <v>1369</v>
      </c>
      <c r="ID6" s="173" t="s">
        <v>1370</v>
      </c>
      <c r="IE6" s="174" t="s">
        <v>1371</v>
      </c>
      <c r="IF6" s="174" t="s">
        <v>1372</v>
      </c>
      <c r="IG6" s="364"/>
      <c r="IH6" s="364"/>
      <c r="II6" s="364"/>
      <c r="IJ6" s="364"/>
      <c r="IK6" s="364"/>
      <c r="IL6" s="359"/>
      <c r="IM6" s="359"/>
      <c r="IN6" s="359"/>
      <c r="IO6" s="359"/>
      <c r="IP6" s="359"/>
      <c r="IQ6" s="359"/>
      <c r="IR6" s="359"/>
      <c r="IS6" s="359"/>
      <c r="IT6" s="359"/>
      <c r="IU6" s="359"/>
      <c r="IV6" s="359"/>
      <c r="IW6" s="359"/>
      <c r="IX6" s="359"/>
      <c r="IY6" s="359"/>
      <c r="IZ6" s="359"/>
      <c r="JA6" s="359"/>
      <c r="JB6" s="359"/>
      <c r="JC6" s="359"/>
      <c r="JD6" s="359"/>
      <c r="JE6" s="359"/>
      <c r="JF6" s="359"/>
      <c r="JG6" s="359"/>
      <c r="JH6" s="359"/>
      <c r="JI6" s="359"/>
      <c r="JJ6" s="359"/>
      <c r="JK6" s="359"/>
      <c r="JL6" s="359"/>
      <c r="JM6" s="359"/>
      <c r="JN6" s="359"/>
      <c r="JO6" s="359"/>
      <c r="JP6" s="359"/>
      <c r="JQ6" s="359"/>
      <c r="JR6" s="359"/>
      <c r="JS6" s="359"/>
      <c r="JT6" s="359"/>
      <c r="JU6" s="359"/>
      <c r="JV6" s="359"/>
      <c r="JW6" s="359"/>
      <c r="JX6" s="359"/>
      <c r="JY6" s="359"/>
      <c r="JZ6" s="173" t="s">
        <v>1369</v>
      </c>
      <c r="KA6" s="173" t="s">
        <v>1370</v>
      </c>
      <c r="KB6" s="173" t="s">
        <v>1369</v>
      </c>
      <c r="KC6" s="173" t="s">
        <v>1370</v>
      </c>
      <c r="KD6" s="173" t="s">
        <v>1369</v>
      </c>
      <c r="KE6" s="173" t="s">
        <v>1370</v>
      </c>
      <c r="KF6" s="173" t="s">
        <v>1369</v>
      </c>
      <c r="KG6" s="173" t="s">
        <v>1370</v>
      </c>
      <c r="KH6" s="174" t="s">
        <v>1371</v>
      </c>
      <c r="KI6" s="174" t="s">
        <v>1372</v>
      </c>
      <c r="KJ6" s="364"/>
      <c r="KK6" s="364"/>
      <c r="KL6" s="364"/>
      <c r="KM6" s="364"/>
      <c r="KN6" s="359"/>
      <c r="KO6" s="359"/>
      <c r="KP6" s="359"/>
      <c r="KQ6" s="359"/>
      <c r="KR6" s="359"/>
      <c r="KS6" s="359"/>
      <c r="KT6" s="359"/>
      <c r="KU6" s="359"/>
      <c r="KV6" s="359"/>
      <c r="KW6" s="359"/>
      <c r="KX6" s="359"/>
      <c r="KY6" s="359"/>
      <c r="KZ6" s="359"/>
      <c r="LA6" s="359"/>
      <c r="LB6" s="359"/>
      <c r="LC6" s="359"/>
      <c r="LD6" s="359"/>
      <c r="LE6" s="359"/>
      <c r="LF6" s="359"/>
      <c r="LG6" s="359"/>
      <c r="LH6" s="359"/>
      <c r="LI6" s="359"/>
      <c r="LJ6" s="359"/>
      <c r="LK6" s="359"/>
      <c r="LL6" s="359"/>
      <c r="LM6" s="359"/>
      <c r="LN6" s="359"/>
      <c r="LO6" s="359"/>
      <c r="LP6" s="359"/>
      <c r="LQ6" s="359"/>
      <c r="LR6" s="359"/>
      <c r="LS6" s="359"/>
      <c r="LT6" s="359"/>
      <c r="LU6" s="359"/>
      <c r="LV6" s="359"/>
      <c r="LW6" s="359"/>
      <c r="LX6" s="359"/>
      <c r="LY6" s="359"/>
      <c r="LZ6" s="359"/>
      <c r="MA6" s="359"/>
      <c r="MB6" s="173" t="s">
        <v>1369</v>
      </c>
      <c r="MC6" s="173" t="s">
        <v>1370</v>
      </c>
      <c r="MD6" s="173" t="s">
        <v>1369</v>
      </c>
      <c r="ME6" s="173" t="s">
        <v>1370</v>
      </c>
      <c r="MF6" s="173" t="s">
        <v>1369</v>
      </c>
      <c r="MG6" s="173" t="s">
        <v>1370</v>
      </c>
      <c r="MH6" s="173" t="s">
        <v>1369</v>
      </c>
      <c r="MI6" s="173" t="s">
        <v>1370</v>
      </c>
      <c r="MJ6" s="174" t="s">
        <v>1371</v>
      </c>
      <c r="MK6" s="174" t="s">
        <v>1372</v>
      </c>
      <c r="ML6" s="364"/>
      <c r="MM6" s="364"/>
      <c r="MN6" s="364"/>
      <c r="MO6" s="364"/>
      <c r="MP6" s="364"/>
      <c r="MQ6" s="359"/>
      <c r="MR6" s="359"/>
      <c r="MS6" s="359"/>
      <c r="MT6" s="359"/>
      <c r="MU6" s="359"/>
      <c r="MV6" s="359"/>
      <c r="MW6" s="359"/>
      <c r="MX6" s="359"/>
      <c r="MY6" s="359"/>
      <c r="MZ6" s="359"/>
      <c r="NA6" s="359"/>
      <c r="NB6" s="359"/>
      <c r="NC6" s="359"/>
      <c r="ND6" s="359"/>
      <c r="NE6" s="359"/>
      <c r="NF6" s="359"/>
      <c r="NG6" s="359"/>
      <c r="NH6" s="359"/>
      <c r="NI6" s="359"/>
      <c r="NJ6" s="359"/>
      <c r="NK6" s="359"/>
      <c r="NL6" s="359"/>
      <c r="NM6" s="359"/>
      <c r="NN6" s="359"/>
      <c r="NO6" s="359"/>
      <c r="NP6" s="359"/>
      <c r="NQ6" s="359"/>
      <c r="NR6" s="359"/>
      <c r="NS6" s="359"/>
      <c r="NT6" s="359"/>
      <c r="NU6" s="359"/>
      <c r="NV6" s="359"/>
      <c r="NW6" s="359"/>
      <c r="NX6" s="359"/>
      <c r="NY6" s="359"/>
      <c r="NZ6" s="359"/>
      <c r="OA6" s="359"/>
      <c r="OB6" s="359"/>
      <c r="OC6" s="359"/>
      <c r="OD6" s="359"/>
      <c r="OE6" s="173" t="s">
        <v>1369</v>
      </c>
      <c r="OF6" s="173" t="s">
        <v>1370</v>
      </c>
      <c r="OG6" s="173" t="s">
        <v>1369</v>
      </c>
      <c r="OH6" s="173" t="s">
        <v>1370</v>
      </c>
      <c r="OI6" s="173" t="s">
        <v>1369</v>
      </c>
      <c r="OJ6" s="173" t="s">
        <v>1370</v>
      </c>
      <c r="OK6" s="173" t="s">
        <v>1369</v>
      </c>
      <c r="OL6" s="173" t="s">
        <v>1370</v>
      </c>
      <c r="OM6" s="174" t="s">
        <v>1371</v>
      </c>
      <c r="ON6" s="174" t="s">
        <v>1372</v>
      </c>
      <c r="OO6" s="364"/>
      <c r="OP6" s="364"/>
      <c r="OQ6" s="364"/>
      <c r="OR6" s="364"/>
      <c r="OS6" s="359"/>
      <c r="OT6" s="359"/>
      <c r="OU6" s="359"/>
      <c r="OV6" s="359"/>
      <c r="OW6" s="359"/>
      <c r="OX6" s="359"/>
      <c r="OY6" s="359"/>
      <c r="OZ6" s="359"/>
      <c r="PA6" s="359"/>
      <c r="PB6" s="359"/>
      <c r="PC6" s="359"/>
      <c r="PD6" s="359"/>
      <c r="PE6" s="359"/>
      <c r="PF6" s="359"/>
      <c r="PG6" s="359"/>
      <c r="PH6" s="359"/>
      <c r="PI6" s="359"/>
      <c r="PJ6" s="359"/>
      <c r="PK6" s="359"/>
      <c r="PL6" s="359"/>
      <c r="PM6" s="359"/>
      <c r="PN6" s="359"/>
      <c r="PO6" s="359"/>
      <c r="PP6" s="359"/>
      <c r="PQ6" s="359"/>
      <c r="PR6" s="359"/>
      <c r="PS6" s="359"/>
      <c r="PT6" s="359"/>
      <c r="PU6" s="359"/>
      <c r="PV6" s="359"/>
      <c r="PW6" s="359"/>
      <c r="PX6" s="359"/>
      <c r="PY6" s="359"/>
      <c r="PZ6" s="359"/>
      <c r="QA6" s="359"/>
      <c r="QB6" s="359"/>
      <c r="QC6" s="359"/>
      <c r="QD6" s="359"/>
      <c r="QE6" s="359"/>
      <c r="QF6" s="359"/>
      <c r="QG6" s="173" t="s">
        <v>1369</v>
      </c>
      <c r="QH6" s="173" t="s">
        <v>1370</v>
      </c>
      <c r="QI6" s="173" t="s">
        <v>1369</v>
      </c>
      <c r="QJ6" s="173" t="s">
        <v>1370</v>
      </c>
      <c r="QK6" s="173" t="s">
        <v>1369</v>
      </c>
      <c r="QL6" s="173" t="s">
        <v>1370</v>
      </c>
      <c r="QM6" s="173" t="s">
        <v>1369</v>
      </c>
      <c r="QN6" s="173" t="s">
        <v>1370</v>
      </c>
      <c r="QO6" s="174" t="s">
        <v>1371</v>
      </c>
      <c r="QP6" s="174" t="s">
        <v>1372</v>
      </c>
      <c r="QQ6" s="364"/>
      <c r="QR6" s="364"/>
      <c r="QS6" s="364"/>
      <c r="QT6" s="359"/>
      <c r="QU6" s="359"/>
      <c r="QV6" s="359"/>
      <c r="QW6" s="359"/>
      <c r="QX6" s="359"/>
      <c r="QY6" s="359"/>
      <c r="QZ6" s="359"/>
      <c r="RA6" s="359"/>
      <c r="RB6" s="359"/>
      <c r="RC6" s="359"/>
      <c r="RD6" s="359"/>
      <c r="RE6" s="359"/>
      <c r="RF6" s="359"/>
      <c r="RG6" s="359"/>
      <c r="RH6" s="359"/>
      <c r="RI6" s="359"/>
      <c r="RJ6" s="359"/>
      <c r="RK6" s="359"/>
      <c r="RL6" s="359"/>
      <c r="RM6" s="359"/>
      <c r="RN6" s="359"/>
      <c r="RO6" s="359"/>
      <c r="RP6" s="359"/>
      <c r="RQ6" s="359"/>
      <c r="RR6" s="359"/>
      <c r="RS6" s="359"/>
      <c r="RT6" s="359"/>
      <c r="RU6" s="359"/>
      <c r="RV6" s="359"/>
      <c r="RW6" s="359"/>
      <c r="RX6" s="359"/>
      <c r="RY6" s="359"/>
      <c r="RZ6" s="359"/>
      <c r="SA6" s="359"/>
      <c r="SB6" s="359"/>
      <c r="SC6" s="359"/>
      <c r="SD6" s="359"/>
      <c r="SE6" s="359"/>
      <c r="SF6" s="359"/>
      <c r="SG6" s="359"/>
      <c r="SH6" s="173" t="s">
        <v>1369</v>
      </c>
      <c r="SI6" s="173" t="s">
        <v>1370</v>
      </c>
      <c r="SJ6" s="173" t="s">
        <v>1369</v>
      </c>
      <c r="SK6" s="173" t="s">
        <v>1370</v>
      </c>
      <c r="SL6" s="173" t="s">
        <v>1369</v>
      </c>
      <c r="SM6" s="173" t="s">
        <v>1370</v>
      </c>
      <c r="SN6" s="173" t="s">
        <v>1369</v>
      </c>
      <c r="SO6" s="173" t="s">
        <v>1370</v>
      </c>
      <c r="SP6" s="174" t="s">
        <v>1371</v>
      </c>
      <c r="SQ6" s="174" t="s">
        <v>1372</v>
      </c>
      <c r="SR6" s="364"/>
      <c r="SS6" s="362"/>
      <c r="ST6" s="359"/>
      <c r="SU6" s="359"/>
      <c r="SV6" s="359"/>
      <c r="SW6" s="359"/>
      <c r="SX6" s="359"/>
      <c r="SY6" s="359"/>
      <c r="SZ6" s="359"/>
      <c r="TA6" s="359"/>
      <c r="TB6" s="359"/>
      <c r="TC6" s="359"/>
      <c r="TD6" s="359"/>
      <c r="TE6" s="359"/>
      <c r="TF6" s="359"/>
      <c r="TG6" s="359"/>
      <c r="TH6" s="359"/>
      <c r="TI6" s="359"/>
      <c r="TJ6" s="359"/>
      <c r="TK6" s="359"/>
      <c r="TL6" s="359"/>
      <c r="TM6" s="359"/>
      <c r="TN6" s="359"/>
      <c r="TO6" s="359"/>
      <c r="TP6" s="359"/>
      <c r="TQ6" s="359"/>
      <c r="TR6" s="359"/>
      <c r="TS6" s="359"/>
      <c r="TT6" s="359"/>
      <c r="TU6" s="359"/>
      <c r="TV6" s="359"/>
      <c r="TW6" s="359"/>
      <c r="TX6" s="359"/>
      <c r="TY6" s="359"/>
      <c r="TZ6" s="359"/>
      <c r="UA6" s="359"/>
      <c r="UB6" s="359"/>
      <c r="UC6" s="359"/>
      <c r="UD6" s="359"/>
      <c r="UE6" s="359"/>
      <c r="UF6" s="359"/>
      <c r="UG6" s="359"/>
      <c r="UH6" s="173" t="s">
        <v>1369</v>
      </c>
      <c r="UI6" s="173" t="s">
        <v>1370</v>
      </c>
      <c r="UJ6" s="173" t="s">
        <v>1369</v>
      </c>
      <c r="UK6" s="173" t="s">
        <v>1370</v>
      </c>
      <c r="UL6" s="173" t="s">
        <v>1369</v>
      </c>
      <c r="UM6" s="173" t="s">
        <v>1370</v>
      </c>
      <c r="UN6" s="173" t="s">
        <v>1369</v>
      </c>
      <c r="UO6" s="173" t="s">
        <v>1370</v>
      </c>
      <c r="UP6" s="174" t="s">
        <v>1371</v>
      </c>
      <c r="UQ6" s="174" t="s">
        <v>1372</v>
      </c>
      <c r="UR6" s="362"/>
      <c r="US6" s="362"/>
      <c r="UT6" s="359"/>
      <c r="UU6" s="359"/>
      <c r="UV6" s="359"/>
      <c r="UW6" s="359"/>
      <c r="UX6" s="359"/>
      <c r="UY6" s="359"/>
      <c r="UZ6" s="359"/>
      <c r="VA6" s="359"/>
      <c r="VB6" s="359"/>
      <c r="VC6" s="359"/>
      <c r="VD6" s="359"/>
      <c r="VE6" s="359"/>
      <c r="VF6" s="359"/>
      <c r="VG6" s="359"/>
      <c r="VH6" s="359"/>
      <c r="VI6" s="359"/>
      <c r="VJ6" s="359"/>
      <c r="VK6" s="359"/>
      <c r="VL6" s="359"/>
      <c r="VM6" s="359"/>
      <c r="VN6" s="359"/>
      <c r="VO6" s="359"/>
      <c r="VP6" s="359"/>
      <c r="VQ6" s="359"/>
      <c r="VR6" s="359"/>
      <c r="VS6" s="359"/>
      <c r="VT6" s="359"/>
      <c r="VU6" s="359"/>
      <c r="VV6" s="359"/>
      <c r="VW6" s="359"/>
      <c r="VX6" s="359"/>
      <c r="VY6" s="359"/>
      <c r="VZ6" s="359"/>
      <c r="WA6" s="359"/>
      <c r="WB6" s="359"/>
      <c r="WC6" s="359"/>
      <c r="WD6" s="359"/>
      <c r="WE6" s="359"/>
      <c r="WF6" s="359"/>
      <c r="WG6" s="359"/>
      <c r="WH6" s="173" t="s">
        <v>1369</v>
      </c>
      <c r="WI6" s="173" t="s">
        <v>1370</v>
      </c>
      <c r="WJ6" s="173" t="s">
        <v>1369</v>
      </c>
      <c r="WK6" s="173" t="s">
        <v>1370</v>
      </c>
      <c r="WL6" s="173" t="s">
        <v>1369</v>
      </c>
      <c r="WM6" s="173" t="s">
        <v>1370</v>
      </c>
      <c r="WN6" s="173" t="s">
        <v>1369</v>
      </c>
      <c r="WO6" s="173" t="s">
        <v>1370</v>
      </c>
      <c r="WP6" s="174" t="s">
        <v>1371</v>
      </c>
      <c r="WQ6" s="175" t="s">
        <v>1372</v>
      </c>
      <c r="WR6" s="357"/>
    </row>
    <row r="7" spans="1:682" s="38" customFormat="1" ht="55.5" customHeight="1">
      <c r="A7" s="67"/>
      <c r="B7" s="18"/>
      <c r="C7" s="422" t="s">
        <v>17</v>
      </c>
      <c r="D7" s="423"/>
      <c r="E7" s="422"/>
      <c r="F7" s="11"/>
      <c r="G7" s="15">
        <f>G8+G108</f>
        <v>18</v>
      </c>
      <c r="H7" s="14"/>
      <c r="I7" s="14"/>
      <c r="J7" s="14"/>
      <c r="K7" s="14"/>
      <c r="L7" s="14"/>
      <c r="M7" s="14" t="s">
        <v>82</v>
      </c>
      <c r="N7" s="14" t="s">
        <v>82</v>
      </c>
      <c r="O7" s="15">
        <f>O8+O108</f>
        <v>73</v>
      </c>
      <c r="P7" s="15">
        <f>P8+P108</f>
        <v>92</v>
      </c>
      <c r="Q7" s="15" t="s">
        <v>141</v>
      </c>
      <c r="R7" s="15"/>
      <c r="S7" s="15"/>
      <c r="T7" s="15"/>
      <c r="U7" s="15"/>
      <c r="V7" s="15"/>
      <c r="W7" s="15"/>
      <c r="X7" s="15"/>
      <c r="Y7" s="15"/>
      <c r="Z7" s="15"/>
      <c r="AA7" s="15"/>
      <c r="AB7" s="41"/>
      <c r="AC7" s="41"/>
      <c r="AD7" s="41"/>
      <c r="AE7" s="41"/>
      <c r="AF7" s="41"/>
      <c r="AG7" s="41"/>
      <c r="AH7" s="41"/>
      <c r="AI7" s="41"/>
      <c r="AJ7" s="41"/>
      <c r="AK7" s="41"/>
      <c r="AL7" s="41"/>
      <c r="AM7" s="47">
        <f t="shared" ref="AM7" si="0">COUNTIF(K7:AL7,"2")</f>
        <v>0</v>
      </c>
      <c r="AN7" s="48" t="e">
        <f t="shared" ref="AN7" si="1">AM7/(AM7+AO7+AQ7+AS7)</f>
        <v>#DIV/0!</v>
      </c>
      <c r="AO7" s="47">
        <f t="shared" ref="AO7" si="2">COUNTIF(K7:AL7,"1")</f>
        <v>0</v>
      </c>
      <c r="AP7" s="48" t="e">
        <f t="shared" ref="AP7" si="3">AO7/(AM7+AO7+AQ7+AS7)</f>
        <v>#DIV/0!</v>
      </c>
      <c r="AQ7" s="47">
        <f t="shared" ref="AQ7" si="4">COUNTIF(K7:AL7,"0")</f>
        <v>0</v>
      </c>
      <c r="AR7" s="48" t="e">
        <f t="shared" ref="AR7" si="5">AQ7/(AM7+AO7+AQ7+AS7)</f>
        <v>#DIV/0!</v>
      </c>
      <c r="AS7" s="47">
        <f t="shared" ref="AS7" si="6">COUNTIF(K7:AL7,"KĐG")</f>
        <v>0</v>
      </c>
      <c r="AT7" s="48" t="e">
        <f t="shared" ref="AT7" si="7">AS7/(AM7+AO7+AQ7+AS7)</f>
        <v>#DIV/0!</v>
      </c>
      <c r="AU7" s="49" t="e">
        <f t="shared" ref="AU7" si="8">(((AM7*2)+(AO7*1)+(AQ7*0)))/(AM7+AO7+AQ7)</f>
        <v>#DIV/0!</v>
      </c>
      <c r="AV7" s="49" t="e">
        <f>IF(AT7&gt;=50%,"KĐG",IF(AU7&gt;=1.6,"Đạt mục tiêu",IF(AU7&gt;=1,"Cần cố gắng","Chưa đạt")))</f>
        <v>#DIV/0!</v>
      </c>
      <c r="AW7" s="41"/>
      <c r="AX7" s="41"/>
      <c r="AY7" s="41"/>
      <c r="AZ7" s="41"/>
      <c r="BA7" s="41"/>
      <c r="BB7" s="41"/>
      <c r="BC7" s="41"/>
      <c r="BD7" s="41"/>
      <c r="BE7" s="41"/>
      <c r="BF7" s="41"/>
      <c r="BG7" s="41"/>
      <c r="BH7" s="41"/>
      <c r="BI7" s="41"/>
      <c r="BJ7" s="41"/>
      <c r="BK7" s="41"/>
      <c r="BL7" s="41"/>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86"/>
      <c r="CQ7" s="192"/>
      <c r="CR7" s="14"/>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6"/>
      <c r="HS7" s="136"/>
      <c r="HT7" s="136"/>
      <c r="HU7" s="136"/>
      <c r="HV7" s="136"/>
      <c r="HW7" s="136"/>
      <c r="HX7" s="136"/>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WR7" s="162"/>
      <c r="WS7" s="144"/>
      <c r="WT7" s="144"/>
      <c r="WU7" s="144"/>
      <c r="WV7" s="144"/>
      <c r="WW7" s="144"/>
      <c r="WX7" s="144"/>
      <c r="WY7" s="144"/>
      <c r="WZ7" s="144"/>
      <c r="XA7" s="144"/>
      <c r="XB7" s="144"/>
      <c r="XC7" s="144"/>
      <c r="XD7" s="144"/>
      <c r="XE7" s="144"/>
      <c r="XF7" s="144"/>
      <c r="XG7" s="144"/>
      <c r="XH7" s="144"/>
      <c r="XI7" s="144"/>
      <c r="XJ7" s="144"/>
      <c r="XK7" s="144"/>
      <c r="XL7" s="144"/>
      <c r="XM7" s="144"/>
      <c r="XN7" s="144"/>
      <c r="XO7" s="144"/>
      <c r="XP7" s="144"/>
      <c r="XQ7" s="144"/>
      <c r="XR7" s="144"/>
      <c r="XS7" s="144"/>
      <c r="XT7" s="144"/>
      <c r="XU7" s="144"/>
      <c r="XV7" s="144"/>
      <c r="XW7" s="144"/>
      <c r="XX7" s="144"/>
      <c r="XY7" s="144"/>
      <c r="XZ7" s="144"/>
      <c r="YA7" s="144"/>
      <c r="YB7" s="144"/>
      <c r="YC7" s="144"/>
      <c r="YD7" s="144"/>
      <c r="YE7" s="144"/>
      <c r="YF7" s="144"/>
      <c r="YG7" s="144"/>
      <c r="YH7" s="144"/>
      <c r="YI7" s="144"/>
      <c r="YJ7" s="144"/>
      <c r="YK7" s="144"/>
      <c r="YL7" s="144"/>
      <c r="YM7" s="144"/>
      <c r="YN7" s="144"/>
      <c r="YO7" s="144"/>
      <c r="YP7" s="144"/>
      <c r="YQ7" s="144"/>
      <c r="YR7" s="144"/>
      <c r="YS7" s="144"/>
      <c r="YT7" s="144"/>
      <c r="YU7" s="144"/>
      <c r="YV7" s="144"/>
      <c r="YW7" s="144"/>
      <c r="YX7" s="144"/>
      <c r="YY7" s="144"/>
      <c r="YZ7" s="144"/>
      <c r="ZA7" s="144"/>
      <c r="ZB7" s="144"/>
      <c r="ZC7" s="144"/>
      <c r="ZD7" s="144"/>
      <c r="ZE7" s="144"/>
      <c r="ZF7" s="144"/>
    </row>
    <row r="8" spans="1:682" ht="40.5" customHeight="1">
      <c r="A8" s="67"/>
      <c r="B8" s="18"/>
      <c r="C8" s="422" t="s">
        <v>34</v>
      </c>
      <c r="D8" s="423"/>
      <c r="E8" s="422"/>
      <c r="F8" s="11"/>
      <c r="G8" s="15">
        <f>G9+G21+G74</f>
        <v>13</v>
      </c>
      <c r="H8" s="14"/>
      <c r="I8" s="14"/>
      <c r="J8" s="14"/>
      <c r="K8" s="14"/>
      <c r="L8" s="14"/>
      <c r="M8" s="14" t="s">
        <v>82</v>
      </c>
      <c r="N8" s="14" t="s">
        <v>82</v>
      </c>
      <c r="O8" s="15">
        <f>O9+O21+O74</f>
        <v>46</v>
      </c>
      <c r="P8" s="15">
        <f>P9+P21+P74</f>
        <v>49</v>
      </c>
      <c r="Q8" s="15" t="s">
        <v>141</v>
      </c>
      <c r="R8" s="15"/>
      <c r="S8" s="15"/>
      <c r="T8" s="15"/>
      <c r="U8" s="15"/>
      <c r="V8" s="15"/>
      <c r="W8" s="15"/>
      <c r="X8" s="15"/>
      <c r="Y8" s="15"/>
      <c r="Z8" s="15"/>
      <c r="AA8" s="15"/>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93"/>
      <c r="CR8" s="14"/>
      <c r="WR8" s="162"/>
    </row>
    <row r="9" spans="1:682" ht="27.75" hidden="1" customHeight="1">
      <c r="A9" s="67"/>
      <c r="B9" s="67"/>
      <c r="C9" s="422" t="s">
        <v>1240</v>
      </c>
      <c r="D9" s="422"/>
      <c r="E9" s="422"/>
      <c r="F9" s="11"/>
      <c r="G9" s="15">
        <f>COUNTIF(G10:G20,"x")</f>
        <v>0</v>
      </c>
      <c r="H9" s="14"/>
      <c r="I9" s="14"/>
      <c r="J9" s="14"/>
      <c r="K9" s="14"/>
      <c r="L9" s="14"/>
      <c r="M9" s="14" t="s">
        <v>82</v>
      </c>
      <c r="N9" s="14" t="s">
        <v>82</v>
      </c>
      <c r="O9" s="15">
        <f>COUNTIF(O10:O20,"x")</f>
        <v>1</v>
      </c>
      <c r="P9" s="15">
        <f>SUM(P10:P20)</f>
        <v>11</v>
      </c>
      <c r="Q9" s="15"/>
      <c r="R9" s="15"/>
      <c r="S9" s="15"/>
      <c r="T9" s="15"/>
      <c r="U9" s="15"/>
      <c r="V9" s="15"/>
      <c r="W9" s="15"/>
      <c r="X9" s="15"/>
      <c r="Y9" s="15"/>
      <c r="Z9" s="15"/>
      <c r="AA9" s="15"/>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93"/>
      <c r="CR9" s="14"/>
      <c r="WR9" s="162"/>
    </row>
    <row r="10" spans="1:682" ht="228.75" customHeight="1">
      <c r="A10" s="323">
        <v>1</v>
      </c>
      <c r="B10" s="323">
        <v>1</v>
      </c>
      <c r="C10" s="34" t="s">
        <v>172</v>
      </c>
      <c r="D10" s="269" t="s">
        <v>0</v>
      </c>
      <c r="E10" s="34" t="s">
        <v>142</v>
      </c>
      <c r="F10" s="11" t="s">
        <v>1</v>
      </c>
      <c r="G10" s="11"/>
      <c r="H10" s="34" t="s">
        <v>173</v>
      </c>
      <c r="I10" s="50" t="s">
        <v>651</v>
      </c>
      <c r="J10" s="51" t="s">
        <v>636</v>
      </c>
      <c r="K10" s="12" t="s">
        <v>127</v>
      </c>
      <c r="L10" s="12" t="s">
        <v>113</v>
      </c>
      <c r="M10" s="11" t="s">
        <v>78</v>
      </c>
      <c r="N10" s="10" t="s">
        <v>171</v>
      </c>
      <c r="O10" s="335" t="s">
        <v>28</v>
      </c>
      <c r="P10" s="320">
        <v>11</v>
      </c>
      <c r="Q10" s="12" t="s">
        <v>28</v>
      </c>
      <c r="R10" s="12"/>
      <c r="S10" s="12"/>
      <c r="T10" s="12"/>
      <c r="U10" s="12"/>
      <c r="V10" s="12"/>
      <c r="W10" s="12"/>
      <c r="X10" s="12"/>
      <c r="Y10" s="71"/>
      <c r="Z10" s="71"/>
      <c r="AA10" s="12"/>
      <c r="AB10" s="41" t="s">
        <v>669</v>
      </c>
      <c r="AC10" s="41" t="s">
        <v>669</v>
      </c>
      <c r="AD10" s="41" t="s">
        <v>669</v>
      </c>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81">
        <f>COUNTIF(Q10:AA10,"x")</f>
        <v>1</v>
      </c>
      <c r="CP10" s="191" t="s">
        <v>669</v>
      </c>
      <c r="CQ10" s="191" t="s">
        <v>669</v>
      </c>
      <c r="CR10" s="191" t="s">
        <v>669</v>
      </c>
      <c r="WR10" s="162"/>
    </row>
    <row r="11" spans="1:682" ht="180" hidden="1" customHeight="1">
      <c r="A11" s="318"/>
      <c r="B11" s="318"/>
      <c r="C11" s="34" t="s">
        <v>172</v>
      </c>
      <c r="D11" s="11" t="s">
        <v>0</v>
      </c>
      <c r="E11" s="34" t="s">
        <v>174</v>
      </c>
      <c r="F11" s="11" t="s">
        <v>1</v>
      </c>
      <c r="G11" s="11"/>
      <c r="H11" s="34" t="s">
        <v>174</v>
      </c>
      <c r="I11" s="50" t="s">
        <v>652</v>
      </c>
      <c r="J11" s="51" t="s">
        <v>637</v>
      </c>
      <c r="K11" s="12" t="s">
        <v>127</v>
      </c>
      <c r="L11" s="12" t="s">
        <v>113</v>
      </c>
      <c r="M11" s="11" t="s">
        <v>78</v>
      </c>
      <c r="N11" s="10" t="s">
        <v>171</v>
      </c>
      <c r="O11" s="335"/>
      <c r="P11" s="321"/>
      <c r="Q11" s="12"/>
      <c r="R11" s="12" t="s">
        <v>28</v>
      </c>
      <c r="S11" s="12"/>
      <c r="T11" s="12"/>
      <c r="U11" s="12"/>
      <c r="V11" s="12"/>
      <c r="W11" s="12"/>
      <c r="X11" s="12"/>
      <c r="Y11" s="71"/>
      <c r="Z11" s="71"/>
      <c r="AA11" s="12"/>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f t="shared" ref="CO11:CO76" si="9">COUNTIF(Q11:AA11,"x")</f>
        <v>1</v>
      </c>
      <c r="CP11" s="149"/>
      <c r="CQ11" s="147"/>
      <c r="CR11" s="24"/>
    </row>
    <row r="12" spans="1:682" ht="180" hidden="1" customHeight="1">
      <c r="A12" s="318"/>
      <c r="B12" s="318"/>
      <c r="C12" s="34" t="s">
        <v>172</v>
      </c>
      <c r="D12" s="11" t="s">
        <v>0</v>
      </c>
      <c r="E12" s="34" t="s">
        <v>674</v>
      </c>
      <c r="F12" s="11" t="s">
        <v>1</v>
      </c>
      <c r="G12" s="11"/>
      <c r="H12" s="34" t="s">
        <v>175</v>
      </c>
      <c r="I12" s="50" t="s">
        <v>653</v>
      </c>
      <c r="J12" s="51" t="s">
        <v>638</v>
      </c>
      <c r="K12" s="12" t="s">
        <v>127</v>
      </c>
      <c r="L12" s="12" t="s">
        <v>113</v>
      </c>
      <c r="M12" s="11" t="s">
        <v>78</v>
      </c>
      <c r="N12" s="10" t="s">
        <v>171</v>
      </c>
      <c r="O12" s="335"/>
      <c r="P12" s="321"/>
      <c r="Q12" s="12"/>
      <c r="R12" s="12"/>
      <c r="S12" s="12" t="s">
        <v>28</v>
      </c>
      <c r="T12" s="12"/>
      <c r="U12" s="12"/>
      <c r="V12" s="12"/>
      <c r="W12" s="12"/>
      <c r="X12" s="12"/>
      <c r="Y12" s="71"/>
      <c r="Z12" s="71"/>
      <c r="AA12" s="12"/>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f t="shared" si="9"/>
        <v>1</v>
      </c>
      <c r="CP12" s="154"/>
      <c r="CQ12" s="10"/>
      <c r="CR12" s="24"/>
    </row>
    <row r="13" spans="1:682" ht="180" hidden="1" customHeight="1">
      <c r="A13" s="318"/>
      <c r="B13" s="318"/>
      <c r="C13" s="34" t="s">
        <v>172</v>
      </c>
      <c r="D13" s="11" t="s">
        <v>0</v>
      </c>
      <c r="E13" s="34" t="s">
        <v>177</v>
      </c>
      <c r="F13" s="11" t="s">
        <v>1</v>
      </c>
      <c r="G13" s="11"/>
      <c r="H13" s="34" t="s">
        <v>176</v>
      </c>
      <c r="I13" s="50" t="s">
        <v>645</v>
      </c>
      <c r="J13" s="51" t="s">
        <v>639</v>
      </c>
      <c r="K13" s="12" t="s">
        <v>127</v>
      </c>
      <c r="L13" s="12" t="s">
        <v>113</v>
      </c>
      <c r="M13" s="11" t="s">
        <v>78</v>
      </c>
      <c r="N13" s="10" t="s">
        <v>171</v>
      </c>
      <c r="O13" s="335"/>
      <c r="P13" s="321"/>
      <c r="Q13" s="12"/>
      <c r="R13" s="12"/>
      <c r="S13" s="12"/>
      <c r="T13" s="12" t="s">
        <v>28</v>
      </c>
      <c r="U13" s="12"/>
      <c r="V13" s="12"/>
      <c r="W13" s="12"/>
      <c r="X13" s="12"/>
      <c r="Y13" s="71"/>
      <c r="Z13" s="71"/>
      <c r="AA13" s="12"/>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f t="shared" si="9"/>
        <v>1</v>
      </c>
      <c r="CP13" s="154"/>
      <c r="CQ13" s="10"/>
      <c r="CR13" s="24"/>
    </row>
    <row r="14" spans="1:682" ht="180" hidden="1" customHeight="1">
      <c r="A14" s="318"/>
      <c r="B14" s="318"/>
      <c r="C14" s="34" t="s">
        <v>172</v>
      </c>
      <c r="D14" s="11" t="s">
        <v>0</v>
      </c>
      <c r="E14" s="34" t="s">
        <v>175</v>
      </c>
      <c r="F14" s="11" t="s">
        <v>1</v>
      </c>
      <c r="G14" s="11"/>
      <c r="H14" s="34" t="s">
        <v>177</v>
      </c>
      <c r="I14" s="50" t="s">
        <v>646</v>
      </c>
      <c r="J14" s="51" t="s">
        <v>640</v>
      </c>
      <c r="K14" s="12" t="s">
        <v>127</v>
      </c>
      <c r="L14" s="12" t="s">
        <v>113</v>
      </c>
      <c r="M14" s="11" t="s">
        <v>78</v>
      </c>
      <c r="N14" s="10" t="s">
        <v>171</v>
      </c>
      <c r="O14" s="335"/>
      <c r="P14" s="321"/>
      <c r="Q14" s="12"/>
      <c r="R14" s="12"/>
      <c r="S14" s="12"/>
      <c r="T14" s="12"/>
      <c r="U14" s="12" t="s">
        <v>28</v>
      </c>
      <c r="V14" s="12"/>
      <c r="W14" s="12"/>
      <c r="X14" s="12"/>
      <c r="Y14" s="71"/>
      <c r="Z14" s="71"/>
      <c r="AA14" s="12"/>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f t="shared" si="9"/>
        <v>1</v>
      </c>
      <c r="CP14" s="154"/>
      <c r="CQ14" s="10"/>
      <c r="CR14" s="24"/>
    </row>
    <row r="15" spans="1:682" ht="180" hidden="1" customHeight="1">
      <c r="A15" s="318"/>
      <c r="B15" s="318"/>
      <c r="C15" s="34" t="s">
        <v>172</v>
      </c>
      <c r="D15" s="11" t="s">
        <v>0</v>
      </c>
      <c r="E15" s="34" t="s">
        <v>178</v>
      </c>
      <c r="F15" s="11" t="s">
        <v>1</v>
      </c>
      <c r="G15" s="11"/>
      <c r="H15" s="34" t="s">
        <v>178</v>
      </c>
      <c r="I15" s="50" t="s">
        <v>647</v>
      </c>
      <c r="J15" s="51" t="s">
        <v>641</v>
      </c>
      <c r="K15" s="12" t="s">
        <v>127</v>
      </c>
      <c r="L15" s="12" t="s">
        <v>113</v>
      </c>
      <c r="M15" s="11" t="s">
        <v>78</v>
      </c>
      <c r="N15" s="10" t="s">
        <v>171</v>
      </c>
      <c r="O15" s="335"/>
      <c r="P15" s="321"/>
      <c r="Q15" s="12"/>
      <c r="R15" s="12"/>
      <c r="S15" s="12"/>
      <c r="T15" s="12"/>
      <c r="U15" s="12"/>
      <c r="V15" s="12" t="s">
        <v>28</v>
      </c>
      <c r="W15" s="12"/>
      <c r="X15" s="12"/>
      <c r="Y15" s="71"/>
      <c r="Z15" s="71"/>
      <c r="AA15" s="12"/>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f t="shared" si="9"/>
        <v>1</v>
      </c>
      <c r="CP15" s="154"/>
      <c r="CQ15" s="10"/>
      <c r="CR15" s="24"/>
    </row>
    <row r="16" spans="1:682" ht="180" hidden="1" customHeight="1">
      <c r="A16" s="318"/>
      <c r="B16" s="318"/>
      <c r="C16" s="34" t="s">
        <v>172</v>
      </c>
      <c r="D16" s="11" t="s">
        <v>0</v>
      </c>
      <c r="E16" s="34" t="s">
        <v>179</v>
      </c>
      <c r="F16" s="11" t="s">
        <v>1</v>
      </c>
      <c r="G16" s="11"/>
      <c r="H16" s="34" t="s">
        <v>179</v>
      </c>
      <c r="I16" s="50" t="s">
        <v>648</v>
      </c>
      <c r="J16" s="51" t="s">
        <v>642</v>
      </c>
      <c r="K16" s="12" t="s">
        <v>127</v>
      </c>
      <c r="L16" s="12" t="s">
        <v>113</v>
      </c>
      <c r="M16" s="11" t="s">
        <v>78</v>
      </c>
      <c r="N16" s="10" t="s">
        <v>171</v>
      </c>
      <c r="O16" s="335"/>
      <c r="P16" s="321"/>
      <c r="Q16" s="12"/>
      <c r="R16" s="12"/>
      <c r="S16" s="12"/>
      <c r="T16" s="12"/>
      <c r="U16" s="12"/>
      <c r="V16" s="12"/>
      <c r="W16" s="12" t="s">
        <v>28</v>
      </c>
      <c r="X16" s="12"/>
      <c r="Y16" s="71"/>
      <c r="Z16" s="71"/>
      <c r="AA16" s="12"/>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f t="shared" si="9"/>
        <v>1</v>
      </c>
      <c r="CP16" s="154"/>
      <c r="CQ16" s="10"/>
      <c r="CR16" s="24"/>
    </row>
    <row r="17" spans="1:616" ht="180" hidden="1" customHeight="1">
      <c r="A17" s="318"/>
      <c r="B17" s="318"/>
      <c r="C17" s="34" t="s">
        <v>172</v>
      </c>
      <c r="D17" s="11" t="s">
        <v>0</v>
      </c>
      <c r="E17" s="34" t="s">
        <v>180</v>
      </c>
      <c r="F17" s="11" t="s">
        <v>1</v>
      </c>
      <c r="G17" s="11"/>
      <c r="H17" s="34" t="s">
        <v>718</v>
      </c>
      <c r="I17" s="50" t="s">
        <v>649</v>
      </c>
      <c r="J17" s="51" t="s">
        <v>643</v>
      </c>
      <c r="K17" s="12" t="s">
        <v>127</v>
      </c>
      <c r="L17" s="12" t="s">
        <v>113</v>
      </c>
      <c r="M17" s="11" t="s">
        <v>78</v>
      </c>
      <c r="N17" s="10" t="s">
        <v>171</v>
      </c>
      <c r="O17" s="335"/>
      <c r="P17" s="321"/>
      <c r="Q17" s="12"/>
      <c r="R17" s="12"/>
      <c r="S17" s="12"/>
      <c r="T17" s="12"/>
      <c r="U17" s="12"/>
      <c r="V17" s="12"/>
      <c r="W17" s="12"/>
      <c r="X17" s="12" t="s">
        <v>28</v>
      </c>
      <c r="Y17" s="71"/>
      <c r="Z17" s="71"/>
      <c r="AA17" s="12"/>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f t="shared" si="9"/>
        <v>1</v>
      </c>
      <c r="CP17" s="154"/>
      <c r="CQ17" s="10"/>
      <c r="CR17" s="24"/>
    </row>
    <row r="18" spans="1:616" s="68" customFormat="1" ht="180" hidden="1" customHeight="1">
      <c r="A18" s="318"/>
      <c r="B18" s="318"/>
      <c r="C18" s="34" t="s">
        <v>172</v>
      </c>
      <c r="D18" s="66" t="s">
        <v>0</v>
      </c>
      <c r="E18" s="34" t="s">
        <v>180</v>
      </c>
      <c r="F18" s="66" t="s">
        <v>1</v>
      </c>
      <c r="G18" s="66"/>
      <c r="H18" s="34" t="s">
        <v>719</v>
      </c>
      <c r="I18" s="50" t="s">
        <v>650</v>
      </c>
      <c r="J18" s="51" t="s">
        <v>644</v>
      </c>
      <c r="K18" s="71"/>
      <c r="L18" s="140" t="s">
        <v>113</v>
      </c>
      <c r="M18" s="141" t="s">
        <v>78</v>
      </c>
      <c r="N18" s="143" t="s">
        <v>171</v>
      </c>
      <c r="O18" s="335"/>
      <c r="P18" s="321"/>
      <c r="Q18" s="71"/>
      <c r="R18" s="71"/>
      <c r="S18" s="71"/>
      <c r="T18" s="71"/>
      <c r="U18" s="71"/>
      <c r="V18" s="71"/>
      <c r="W18" s="71"/>
      <c r="X18" s="71"/>
      <c r="Y18" s="71" t="s">
        <v>28</v>
      </c>
      <c r="Z18" s="71"/>
      <c r="AA18" s="7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v>1</v>
      </c>
      <c r="CP18" s="154"/>
      <c r="CQ18" s="67"/>
      <c r="CR18" s="24"/>
    </row>
    <row r="19" spans="1:616" s="68" customFormat="1" ht="180" hidden="1" customHeight="1">
      <c r="A19" s="318"/>
      <c r="B19" s="318"/>
      <c r="C19" s="34" t="s">
        <v>172</v>
      </c>
      <c r="D19" s="66" t="s">
        <v>0</v>
      </c>
      <c r="E19" s="34" t="s">
        <v>180</v>
      </c>
      <c r="F19" s="66" t="s">
        <v>1</v>
      </c>
      <c r="G19" s="66"/>
      <c r="H19" s="34" t="s">
        <v>720</v>
      </c>
      <c r="I19" s="50" t="s">
        <v>650</v>
      </c>
      <c r="J19" s="51" t="s">
        <v>644</v>
      </c>
      <c r="K19" s="71"/>
      <c r="L19" s="140" t="s">
        <v>113</v>
      </c>
      <c r="M19" s="141" t="s">
        <v>78</v>
      </c>
      <c r="N19" s="143" t="s">
        <v>171</v>
      </c>
      <c r="O19" s="335"/>
      <c r="P19" s="321"/>
      <c r="Q19" s="71"/>
      <c r="R19" s="71"/>
      <c r="S19" s="71"/>
      <c r="T19" s="71"/>
      <c r="U19" s="71"/>
      <c r="V19" s="71"/>
      <c r="W19" s="71"/>
      <c r="X19" s="71"/>
      <c r="Y19" s="71"/>
      <c r="Z19" s="71" t="s">
        <v>28</v>
      </c>
      <c r="AA19" s="7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v>1</v>
      </c>
      <c r="CP19" s="154"/>
      <c r="CQ19" s="67"/>
      <c r="CR19" s="24"/>
    </row>
    <row r="20" spans="1:616" ht="180" hidden="1" customHeight="1">
      <c r="A20" s="319"/>
      <c r="B20" s="319"/>
      <c r="C20" s="34" t="s">
        <v>172</v>
      </c>
      <c r="D20" s="11" t="s">
        <v>0</v>
      </c>
      <c r="E20" s="34" t="s">
        <v>181</v>
      </c>
      <c r="F20" s="11" t="s">
        <v>1</v>
      </c>
      <c r="G20" s="11"/>
      <c r="H20" s="34" t="s">
        <v>721</v>
      </c>
      <c r="I20" s="50" t="s">
        <v>650</v>
      </c>
      <c r="J20" s="51" t="s">
        <v>644</v>
      </c>
      <c r="K20" s="12" t="s">
        <v>127</v>
      </c>
      <c r="L20" s="12" t="s">
        <v>113</v>
      </c>
      <c r="M20" s="11" t="s">
        <v>78</v>
      </c>
      <c r="N20" s="10" t="s">
        <v>171</v>
      </c>
      <c r="O20" s="335"/>
      <c r="P20" s="322"/>
      <c r="Q20" s="12"/>
      <c r="R20" s="12"/>
      <c r="S20" s="12"/>
      <c r="T20" s="12"/>
      <c r="U20" s="12"/>
      <c r="V20" s="12"/>
      <c r="W20" s="12"/>
      <c r="X20" s="12"/>
      <c r="Y20" s="71"/>
      <c r="Z20" s="71"/>
      <c r="AA20" s="12" t="s">
        <v>28</v>
      </c>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f t="shared" si="9"/>
        <v>1</v>
      </c>
      <c r="CP20" s="154"/>
      <c r="CQ20" s="10"/>
      <c r="CR20" s="24"/>
    </row>
    <row r="21" spans="1:616" ht="60" customHeight="1">
      <c r="A21" s="67"/>
      <c r="B21" s="67"/>
      <c r="C21" s="325" t="s">
        <v>598</v>
      </c>
      <c r="D21" s="324"/>
      <c r="E21" s="325"/>
      <c r="F21" s="11"/>
      <c r="G21" s="15">
        <f>G22+G29+G35+G43+G56+G62</f>
        <v>13</v>
      </c>
      <c r="H21" s="13"/>
      <c r="I21" s="39"/>
      <c r="J21" s="12"/>
      <c r="K21" s="12"/>
      <c r="L21" s="12"/>
      <c r="M21" s="14" t="s">
        <v>82</v>
      </c>
      <c r="N21" s="14" t="s">
        <v>82</v>
      </c>
      <c r="O21" s="15">
        <f>O22+O29+O35+O43+O56+O62</f>
        <v>36</v>
      </c>
      <c r="P21" s="15">
        <f>P22+P29+P35+P43+P56+P62</f>
        <v>35</v>
      </c>
      <c r="Q21" s="15" t="s">
        <v>141</v>
      </c>
      <c r="R21" s="15" t="s">
        <v>141</v>
      </c>
      <c r="S21" s="15" t="s">
        <v>141</v>
      </c>
      <c r="T21" s="15" t="s">
        <v>141</v>
      </c>
      <c r="U21" s="15" t="s">
        <v>141</v>
      </c>
      <c r="V21" s="15" t="s">
        <v>141</v>
      </c>
      <c r="W21" s="15" t="s">
        <v>141</v>
      </c>
      <c r="X21" s="15" t="s">
        <v>141</v>
      </c>
      <c r="Y21" s="15"/>
      <c r="Z21" s="15"/>
      <c r="AA21" s="15" t="s">
        <v>141</v>
      </c>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81"/>
      <c r="CP21" s="154"/>
      <c r="CQ21" s="14"/>
      <c r="CR21" s="14"/>
      <c r="WR21" s="162"/>
    </row>
    <row r="22" spans="1:616" ht="21" customHeight="1">
      <c r="A22" s="67"/>
      <c r="B22" s="67"/>
      <c r="C22" s="383" t="s">
        <v>63</v>
      </c>
      <c r="D22" s="382"/>
      <c r="E22" s="383"/>
      <c r="F22" s="11"/>
      <c r="G22" s="15">
        <f>COUNTIF(G23:G28,"x")</f>
        <v>1</v>
      </c>
      <c r="H22" s="13"/>
      <c r="I22" s="39"/>
      <c r="J22" s="12"/>
      <c r="K22" s="12"/>
      <c r="L22" s="12"/>
      <c r="M22" s="14" t="s">
        <v>82</v>
      </c>
      <c r="N22" s="14" t="s">
        <v>82</v>
      </c>
      <c r="O22" s="15">
        <f>COUNTIF(O23:O28,"x")</f>
        <v>6</v>
      </c>
      <c r="P22" s="15">
        <f>SUM(P23:P28)</f>
        <v>6</v>
      </c>
      <c r="Q22" s="15" t="s">
        <v>141</v>
      </c>
      <c r="R22" s="15" t="s">
        <v>141</v>
      </c>
      <c r="S22" s="15" t="s">
        <v>141</v>
      </c>
      <c r="T22" s="15" t="s">
        <v>141</v>
      </c>
      <c r="U22" s="15" t="s">
        <v>141</v>
      </c>
      <c r="V22" s="15" t="s">
        <v>141</v>
      </c>
      <c r="W22" s="15" t="s">
        <v>141</v>
      </c>
      <c r="X22" s="15" t="s">
        <v>141</v>
      </c>
      <c r="Y22" s="15"/>
      <c r="Z22" s="15"/>
      <c r="AA22" s="15" t="s">
        <v>141</v>
      </c>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81"/>
      <c r="CP22" s="154"/>
      <c r="CQ22" s="14"/>
      <c r="CR22" s="14"/>
      <c r="WR22" s="162"/>
    </row>
    <row r="23" spans="1:616" ht="115.5" customHeight="1">
      <c r="A23" s="67">
        <v>4</v>
      </c>
      <c r="B23" s="67">
        <v>2</v>
      </c>
      <c r="C23" s="34" t="s">
        <v>182</v>
      </c>
      <c r="D23" s="269" t="s">
        <v>0</v>
      </c>
      <c r="E23" s="34" t="s">
        <v>183</v>
      </c>
      <c r="F23" s="11" t="s">
        <v>2</v>
      </c>
      <c r="G23" s="11"/>
      <c r="H23" s="35" t="s">
        <v>183</v>
      </c>
      <c r="I23" s="236" t="s">
        <v>1087</v>
      </c>
      <c r="J23" s="12"/>
      <c r="K23" s="12" t="s">
        <v>127</v>
      </c>
      <c r="L23" s="12" t="s">
        <v>113</v>
      </c>
      <c r="M23" s="11" t="s">
        <v>78</v>
      </c>
      <c r="N23" s="10" t="s">
        <v>171</v>
      </c>
      <c r="O23" s="10" t="s">
        <v>28</v>
      </c>
      <c r="P23" s="12">
        <v>1</v>
      </c>
      <c r="Q23" s="12" t="s">
        <v>28</v>
      </c>
      <c r="R23" s="12"/>
      <c r="S23" s="12"/>
      <c r="T23" s="12"/>
      <c r="U23" s="12"/>
      <c r="V23" s="12"/>
      <c r="W23" s="12"/>
      <c r="X23" s="12"/>
      <c r="Y23" s="71"/>
      <c r="Z23" s="71"/>
      <c r="AA23" s="12"/>
      <c r="AB23" s="41" t="s">
        <v>670</v>
      </c>
      <c r="AC23" s="41" t="s">
        <v>671</v>
      </c>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81">
        <f t="shared" si="9"/>
        <v>1</v>
      </c>
      <c r="CP23" s="191"/>
      <c r="CQ23" s="191"/>
      <c r="CR23" s="191" t="s">
        <v>670</v>
      </c>
      <c r="WR23" s="162"/>
    </row>
    <row r="24" spans="1:616" ht="152.25" customHeight="1">
      <c r="A24" s="67">
        <v>5</v>
      </c>
      <c r="B24" s="67">
        <v>3</v>
      </c>
      <c r="C24" s="34" t="s">
        <v>184</v>
      </c>
      <c r="D24" s="269" t="s">
        <v>0</v>
      </c>
      <c r="E24" s="34" t="s">
        <v>4</v>
      </c>
      <c r="F24" s="11" t="s">
        <v>2</v>
      </c>
      <c r="G24" s="11"/>
      <c r="H24" s="35" t="s">
        <v>4</v>
      </c>
      <c r="I24" s="235" t="s">
        <v>1088</v>
      </c>
      <c r="J24" s="52" t="s">
        <v>604</v>
      </c>
      <c r="K24" s="12" t="s">
        <v>127</v>
      </c>
      <c r="L24" s="12" t="s">
        <v>113</v>
      </c>
      <c r="M24" s="11" t="s">
        <v>78</v>
      </c>
      <c r="N24" s="10" t="s">
        <v>171</v>
      </c>
      <c r="O24" s="10" t="s">
        <v>28</v>
      </c>
      <c r="P24" s="12">
        <v>1</v>
      </c>
      <c r="Q24" s="12" t="s">
        <v>28</v>
      </c>
      <c r="R24" s="12"/>
      <c r="S24" s="12"/>
      <c r="T24" s="12"/>
      <c r="U24" s="12"/>
      <c r="V24" s="12"/>
      <c r="W24" s="12"/>
      <c r="X24" s="12"/>
      <c r="Y24" s="71"/>
      <c r="Z24" s="71"/>
      <c r="AA24" s="12"/>
      <c r="AB24" s="41"/>
      <c r="AC24" s="41" t="s">
        <v>670</v>
      </c>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81">
        <f t="shared" si="9"/>
        <v>1</v>
      </c>
      <c r="CP24" s="191" t="s">
        <v>670</v>
      </c>
      <c r="CQ24" s="191"/>
      <c r="CR24" s="152"/>
      <c r="WR24" s="162"/>
    </row>
    <row r="25" spans="1:616" ht="269.25" customHeight="1">
      <c r="A25" s="67">
        <v>6</v>
      </c>
      <c r="B25" s="67">
        <v>4</v>
      </c>
      <c r="C25" s="34" t="s">
        <v>185</v>
      </c>
      <c r="D25" s="269" t="s">
        <v>2</v>
      </c>
      <c r="E25" s="34" t="s">
        <v>186</v>
      </c>
      <c r="F25" s="11" t="s">
        <v>2</v>
      </c>
      <c r="G25" s="11"/>
      <c r="H25" s="35" t="s">
        <v>186</v>
      </c>
      <c r="I25" s="235" t="s">
        <v>1089</v>
      </c>
      <c r="J25" s="12" t="s">
        <v>605</v>
      </c>
      <c r="K25" s="12" t="s">
        <v>127</v>
      </c>
      <c r="L25" s="12" t="s">
        <v>113</v>
      </c>
      <c r="M25" s="11" t="s">
        <v>78</v>
      </c>
      <c r="N25" s="10" t="s">
        <v>171</v>
      </c>
      <c r="O25" s="10" t="s">
        <v>28</v>
      </c>
      <c r="P25" s="12">
        <v>1</v>
      </c>
      <c r="Q25" s="12" t="s">
        <v>28</v>
      </c>
      <c r="R25" s="12"/>
      <c r="S25" s="12"/>
      <c r="T25" s="12"/>
      <c r="U25" s="12"/>
      <c r="V25" s="12"/>
      <c r="W25" s="12"/>
      <c r="X25" s="12"/>
      <c r="Y25" s="71"/>
      <c r="Z25" s="71"/>
      <c r="AA25" s="12"/>
      <c r="AB25" s="41"/>
      <c r="AC25" s="41" t="s">
        <v>670</v>
      </c>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81">
        <f t="shared" si="9"/>
        <v>1</v>
      </c>
      <c r="CP25" s="154"/>
      <c r="CQ25" s="191" t="s">
        <v>670</v>
      </c>
      <c r="CR25" s="191"/>
      <c r="WR25" s="162"/>
    </row>
    <row r="26" spans="1:616" ht="64.5" hidden="1" customHeight="1">
      <c r="A26" s="67">
        <v>7</v>
      </c>
      <c r="B26" s="67">
        <v>5</v>
      </c>
      <c r="C26" s="34" t="s">
        <v>187</v>
      </c>
      <c r="D26" s="11" t="s">
        <v>0</v>
      </c>
      <c r="E26" s="34" t="s">
        <v>188</v>
      </c>
      <c r="F26" s="11" t="s">
        <v>2</v>
      </c>
      <c r="G26" s="11"/>
      <c r="H26" s="35" t="s">
        <v>188</v>
      </c>
      <c r="I26" s="34" t="s">
        <v>1090</v>
      </c>
      <c r="J26" s="12" t="s">
        <v>189</v>
      </c>
      <c r="K26" s="12" t="s">
        <v>127</v>
      </c>
      <c r="L26" s="12" t="s">
        <v>113</v>
      </c>
      <c r="M26" s="11" t="s">
        <v>78</v>
      </c>
      <c r="N26" s="10" t="s">
        <v>171</v>
      </c>
      <c r="O26" s="10" t="s">
        <v>28</v>
      </c>
      <c r="P26" s="12">
        <v>1</v>
      </c>
      <c r="Q26" s="12"/>
      <c r="R26" s="12" t="s">
        <v>28</v>
      </c>
      <c r="S26" s="12"/>
      <c r="T26" s="12"/>
      <c r="U26" s="12"/>
      <c r="V26" s="12"/>
      <c r="W26" s="12"/>
      <c r="X26" s="12"/>
      <c r="Y26" s="71"/>
      <c r="Z26" s="71"/>
      <c r="AA26" s="12"/>
      <c r="AB26" s="41"/>
      <c r="AC26" s="41"/>
      <c r="AD26" s="41" t="s">
        <v>670</v>
      </c>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f t="shared" si="9"/>
        <v>1</v>
      </c>
      <c r="CP26" s="149"/>
      <c r="CQ26" s="147"/>
      <c r="CR26" s="24"/>
    </row>
    <row r="27" spans="1:616" ht="74.25" hidden="1" customHeight="1">
      <c r="A27" s="67">
        <v>8</v>
      </c>
      <c r="B27" s="67">
        <v>6</v>
      </c>
      <c r="C27" s="34" t="s">
        <v>190</v>
      </c>
      <c r="D27" s="11" t="s">
        <v>0</v>
      </c>
      <c r="E27" s="34" t="s">
        <v>191</v>
      </c>
      <c r="F27" s="11" t="s">
        <v>1</v>
      </c>
      <c r="G27" s="11"/>
      <c r="H27" s="35" t="s">
        <v>191</v>
      </c>
      <c r="I27" s="34" t="s">
        <v>1091</v>
      </c>
      <c r="J27" s="12"/>
      <c r="K27" s="12" t="s">
        <v>127</v>
      </c>
      <c r="L27" s="12" t="s">
        <v>113</v>
      </c>
      <c r="M27" s="11" t="s">
        <v>78</v>
      </c>
      <c r="N27" s="10" t="s">
        <v>171</v>
      </c>
      <c r="O27" s="10" t="s">
        <v>28</v>
      </c>
      <c r="P27" s="12">
        <v>1</v>
      </c>
      <c r="Q27" s="12"/>
      <c r="R27" s="12" t="s">
        <v>28</v>
      </c>
      <c r="S27" s="12"/>
      <c r="T27" s="12"/>
      <c r="U27" s="12"/>
      <c r="V27" s="12"/>
      <c r="W27" s="12"/>
      <c r="X27" s="12"/>
      <c r="Y27" s="71"/>
      <c r="Z27" s="71"/>
      <c r="AA27" s="12"/>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f t="shared" si="9"/>
        <v>1</v>
      </c>
      <c r="CP27" s="154"/>
      <c r="CQ27" s="10"/>
      <c r="CR27" s="24"/>
    </row>
    <row r="28" spans="1:616" ht="70.5" hidden="1" customHeight="1">
      <c r="A28" s="67">
        <v>9</v>
      </c>
      <c r="B28" s="67">
        <v>7</v>
      </c>
      <c r="C28" s="53" t="s">
        <v>192</v>
      </c>
      <c r="D28" s="54" t="s">
        <v>0</v>
      </c>
      <c r="E28" s="53" t="s">
        <v>193</v>
      </c>
      <c r="F28" s="54" t="s">
        <v>0</v>
      </c>
      <c r="G28" s="12" t="s">
        <v>28</v>
      </c>
      <c r="H28" s="35" t="s">
        <v>193</v>
      </c>
      <c r="I28" s="34" t="s">
        <v>1092</v>
      </c>
      <c r="J28" s="12"/>
      <c r="K28" s="12" t="s">
        <v>127</v>
      </c>
      <c r="L28" s="12" t="s">
        <v>113</v>
      </c>
      <c r="M28" s="11" t="s">
        <v>78</v>
      </c>
      <c r="N28" s="10" t="s">
        <v>171</v>
      </c>
      <c r="O28" s="10" t="s">
        <v>28</v>
      </c>
      <c r="P28" s="12">
        <v>1</v>
      </c>
      <c r="Q28" s="12"/>
      <c r="R28" s="12" t="s">
        <v>28</v>
      </c>
      <c r="S28" s="12"/>
      <c r="T28" s="12"/>
      <c r="U28" s="12"/>
      <c r="V28" s="12"/>
      <c r="W28" s="12"/>
      <c r="X28" s="12"/>
      <c r="Y28" s="71"/>
      <c r="Z28" s="71"/>
      <c r="AA28" s="12"/>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f t="shared" si="9"/>
        <v>1</v>
      </c>
      <c r="CP28" s="154"/>
      <c r="CQ28" s="10"/>
      <c r="CR28" s="24"/>
    </row>
    <row r="29" spans="1:616" ht="33" hidden="1" customHeight="1">
      <c r="A29" s="67"/>
      <c r="B29" s="67"/>
      <c r="C29" s="383" t="s">
        <v>64</v>
      </c>
      <c r="D29" s="382"/>
      <c r="E29" s="383"/>
      <c r="F29" s="11"/>
      <c r="G29" s="15">
        <f>COUNTIF(G30:G34,"x")</f>
        <v>2</v>
      </c>
      <c r="H29" s="13"/>
      <c r="I29" s="39"/>
      <c r="J29" s="12"/>
      <c r="K29" s="12"/>
      <c r="L29" s="12"/>
      <c r="M29" s="14" t="s">
        <v>82</v>
      </c>
      <c r="N29" s="14" t="s">
        <v>82</v>
      </c>
      <c r="O29" s="15">
        <f>COUNTIF(O30:O34,"x")</f>
        <v>5</v>
      </c>
      <c r="P29" s="15">
        <f>SUM(P30:P34)</f>
        <v>5</v>
      </c>
      <c r="Q29" s="15" t="s">
        <v>141</v>
      </c>
      <c r="R29" s="15" t="s">
        <v>141</v>
      </c>
      <c r="S29" s="15" t="s">
        <v>141</v>
      </c>
      <c r="T29" s="15" t="s">
        <v>141</v>
      </c>
      <c r="U29" s="15" t="s">
        <v>141</v>
      </c>
      <c r="V29" s="15" t="s">
        <v>141</v>
      </c>
      <c r="W29" s="15" t="s">
        <v>141</v>
      </c>
      <c r="X29" s="15" t="s">
        <v>141</v>
      </c>
      <c r="Y29" s="15"/>
      <c r="Z29" s="15"/>
      <c r="AA29" s="15" t="s">
        <v>141</v>
      </c>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2"/>
      <c r="CP29" s="154"/>
      <c r="CQ29" s="193"/>
      <c r="CR29" s="14"/>
      <c r="WR29" s="162"/>
    </row>
    <row r="30" spans="1:616" ht="58.5" hidden="1" customHeight="1">
      <c r="A30" s="69">
        <v>29</v>
      </c>
      <c r="B30" s="67">
        <v>8</v>
      </c>
      <c r="C30" s="34" t="s">
        <v>194</v>
      </c>
      <c r="D30" s="11" t="s">
        <v>0</v>
      </c>
      <c r="E30" s="34" t="s">
        <v>195</v>
      </c>
      <c r="F30" s="11" t="s">
        <v>2</v>
      </c>
      <c r="G30" s="11"/>
      <c r="H30" s="35" t="s">
        <v>195</v>
      </c>
      <c r="I30" s="34" t="s">
        <v>1093</v>
      </c>
      <c r="J30" s="12"/>
      <c r="K30" s="12" t="s">
        <v>127</v>
      </c>
      <c r="L30" s="12" t="s">
        <v>113</v>
      </c>
      <c r="M30" s="11" t="s">
        <v>78</v>
      </c>
      <c r="N30" s="10" t="s">
        <v>171</v>
      </c>
      <c r="O30" s="10" t="s">
        <v>28</v>
      </c>
      <c r="P30" s="12">
        <v>1</v>
      </c>
      <c r="Q30" s="12"/>
      <c r="R30" s="12" t="s">
        <v>28</v>
      </c>
      <c r="S30" s="12"/>
      <c r="T30" s="12"/>
      <c r="U30" s="12"/>
      <c r="V30" s="12"/>
      <c r="W30" s="12"/>
      <c r="X30" s="12"/>
      <c r="Y30" s="71"/>
      <c r="Z30" s="71"/>
      <c r="AA30" s="12"/>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f t="shared" si="9"/>
        <v>1</v>
      </c>
      <c r="CP30" s="154"/>
      <c r="CQ30" s="10"/>
      <c r="CR30" s="24"/>
    </row>
    <row r="31" spans="1:616" ht="102" hidden="1" customHeight="1">
      <c r="A31" s="69">
        <v>30</v>
      </c>
      <c r="B31" s="67">
        <v>9</v>
      </c>
      <c r="C31" s="53" t="s">
        <v>196</v>
      </c>
      <c r="D31" s="54" t="s">
        <v>0</v>
      </c>
      <c r="E31" s="53" t="s">
        <v>197</v>
      </c>
      <c r="F31" s="54" t="s">
        <v>2</v>
      </c>
      <c r="G31" s="12" t="s">
        <v>28</v>
      </c>
      <c r="H31" s="35" t="s">
        <v>197</v>
      </c>
      <c r="I31" s="34" t="s">
        <v>1094</v>
      </c>
      <c r="J31" s="12"/>
      <c r="K31" s="12" t="s">
        <v>127</v>
      </c>
      <c r="L31" s="12" t="s">
        <v>113</v>
      </c>
      <c r="M31" s="11" t="s">
        <v>78</v>
      </c>
      <c r="N31" s="10" t="s">
        <v>171</v>
      </c>
      <c r="O31" s="10" t="s">
        <v>28</v>
      </c>
      <c r="P31" s="12">
        <v>2</v>
      </c>
      <c r="Q31" s="12"/>
      <c r="R31" s="12"/>
      <c r="S31" s="12" t="s">
        <v>28</v>
      </c>
      <c r="T31" s="12"/>
      <c r="U31" s="12"/>
      <c r="V31" s="12"/>
      <c r="W31" s="12"/>
      <c r="X31" s="12"/>
      <c r="Y31" s="71"/>
      <c r="Z31" s="71"/>
      <c r="AA31" s="12"/>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f t="shared" si="9"/>
        <v>1</v>
      </c>
      <c r="CP31" s="154"/>
      <c r="CQ31" s="10"/>
      <c r="CR31" s="24"/>
    </row>
    <row r="32" spans="1:616" ht="51.75" hidden="1" customHeight="1">
      <c r="A32" s="69">
        <v>31</v>
      </c>
      <c r="B32" s="67">
        <v>10</v>
      </c>
      <c r="C32" s="34" t="s">
        <v>198</v>
      </c>
      <c r="D32" s="11" t="s">
        <v>0</v>
      </c>
      <c r="E32" s="34" t="s">
        <v>199</v>
      </c>
      <c r="F32" s="11" t="s">
        <v>0</v>
      </c>
      <c r="G32" s="11"/>
      <c r="H32" s="35" t="s">
        <v>199</v>
      </c>
      <c r="I32" s="34" t="s">
        <v>1095</v>
      </c>
      <c r="J32" s="12" t="s">
        <v>606</v>
      </c>
      <c r="K32" s="12" t="s">
        <v>127</v>
      </c>
      <c r="L32" s="12" t="s">
        <v>113</v>
      </c>
      <c r="M32" s="11" t="s">
        <v>78</v>
      </c>
      <c r="N32" s="10" t="s">
        <v>171</v>
      </c>
      <c r="O32" s="10" t="s">
        <v>28</v>
      </c>
      <c r="P32" s="12">
        <v>1</v>
      </c>
      <c r="Q32" s="12"/>
      <c r="R32" s="12"/>
      <c r="S32" s="12" t="s">
        <v>28</v>
      </c>
      <c r="T32" s="12"/>
      <c r="U32" s="12"/>
      <c r="V32" s="12"/>
      <c r="W32" s="12"/>
      <c r="X32" s="12"/>
      <c r="Y32" s="71"/>
      <c r="Z32" s="71"/>
      <c r="AA32" s="12"/>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f t="shared" si="9"/>
        <v>1</v>
      </c>
      <c r="CP32" s="154"/>
      <c r="CQ32" s="10"/>
      <c r="CR32" s="24"/>
    </row>
    <row r="33" spans="1:616" ht="51.75" hidden="1" customHeight="1">
      <c r="A33" s="69">
        <v>32</v>
      </c>
      <c r="B33" s="67">
        <v>11</v>
      </c>
      <c r="C33" s="53" t="s">
        <v>200</v>
      </c>
      <c r="D33" s="54" t="s">
        <v>0</v>
      </c>
      <c r="E33" s="53" t="s">
        <v>201</v>
      </c>
      <c r="F33" s="54" t="s">
        <v>0</v>
      </c>
      <c r="G33" s="12"/>
      <c r="H33" s="35" t="s">
        <v>202</v>
      </c>
      <c r="I33" s="34" t="s">
        <v>1096</v>
      </c>
      <c r="J33" s="12"/>
      <c r="K33" s="12" t="s">
        <v>127</v>
      </c>
      <c r="L33" s="12" t="s">
        <v>113</v>
      </c>
      <c r="M33" s="11" t="s">
        <v>78</v>
      </c>
      <c r="N33" s="10" t="s">
        <v>171</v>
      </c>
      <c r="O33" s="10" t="s">
        <v>28</v>
      </c>
      <c r="P33" s="12">
        <v>1</v>
      </c>
      <c r="Q33" s="12"/>
      <c r="R33" s="12"/>
      <c r="S33" s="12" t="s">
        <v>28</v>
      </c>
      <c r="T33" s="12"/>
      <c r="U33" s="12"/>
      <c r="V33" s="12"/>
      <c r="W33" s="12"/>
      <c r="X33" s="12"/>
      <c r="Y33" s="71"/>
      <c r="Z33" s="71"/>
      <c r="AA33" s="12"/>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f t="shared" si="9"/>
        <v>1</v>
      </c>
      <c r="CP33" s="154"/>
      <c r="CQ33" s="10"/>
      <c r="CR33" s="24"/>
    </row>
    <row r="34" spans="1:616" ht="57.75" hidden="1" customHeight="1">
      <c r="A34" s="69">
        <v>33</v>
      </c>
      <c r="B34" s="67">
        <v>12</v>
      </c>
      <c r="C34" s="53" t="s">
        <v>203</v>
      </c>
      <c r="D34" s="54" t="s">
        <v>3</v>
      </c>
      <c r="E34" s="53" t="s">
        <v>203</v>
      </c>
      <c r="F34" s="11" t="s">
        <v>3</v>
      </c>
      <c r="G34" s="11" t="s">
        <v>28</v>
      </c>
      <c r="H34" s="53" t="s">
        <v>203</v>
      </c>
      <c r="I34" s="53" t="s">
        <v>1097</v>
      </c>
      <c r="J34" s="12"/>
      <c r="K34" s="12" t="s">
        <v>127</v>
      </c>
      <c r="L34" s="12" t="s">
        <v>113</v>
      </c>
      <c r="M34" s="11" t="s">
        <v>78</v>
      </c>
      <c r="N34" s="10" t="s">
        <v>171</v>
      </c>
      <c r="O34" s="10" t="s">
        <v>28</v>
      </c>
      <c r="P34" s="12"/>
      <c r="Q34" s="12"/>
      <c r="R34" s="12"/>
      <c r="S34" s="12"/>
      <c r="T34" s="12" t="s">
        <v>28</v>
      </c>
      <c r="U34" s="12"/>
      <c r="V34" s="12"/>
      <c r="W34" s="12"/>
      <c r="X34" s="12"/>
      <c r="Y34" s="71"/>
      <c r="Z34" s="71"/>
      <c r="AA34" s="12"/>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35">
        <f t="shared" si="9"/>
        <v>1</v>
      </c>
      <c r="CP34" s="154"/>
      <c r="CQ34" s="10"/>
      <c r="CR34" s="24"/>
    </row>
    <row r="35" spans="1:616" ht="25.5" hidden="1" customHeight="1">
      <c r="A35" s="67"/>
      <c r="B35" s="67"/>
      <c r="C35" s="383" t="s">
        <v>58</v>
      </c>
      <c r="D35" s="383"/>
      <c r="E35" s="383"/>
      <c r="F35" s="11"/>
      <c r="G35" s="15">
        <f>COUNTIF(G36:G42,"x")</f>
        <v>3</v>
      </c>
      <c r="H35" s="13"/>
      <c r="I35" s="39"/>
      <c r="J35" s="12"/>
      <c r="K35" s="12"/>
      <c r="L35" s="12"/>
      <c r="M35" s="14" t="s">
        <v>82</v>
      </c>
      <c r="N35" s="14" t="s">
        <v>82</v>
      </c>
      <c r="O35" s="15">
        <f>COUNTIF(O36:O42,"x")</f>
        <v>7</v>
      </c>
      <c r="P35" s="15">
        <f>SUM(P36:P42)</f>
        <v>7</v>
      </c>
      <c r="Q35" s="15"/>
      <c r="R35" s="15"/>
      <c r="S35" s="15"/>
      <c r="T35" s="15"/>
      <c r="U35" s="15"/>
      <c r="V35" s="15"/>
      <c r="W35" s="15"/>
      <c r="X35" s="15"/>
      <c r="Y35" s="15"/>
      <c r="Z35" s="15"/>
      <c r="AA35" s="15"/>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2"/>
      <c r="CP35" s="154"/>
      <c r="CQ35" s="14"/>
      <c r="CR35" s="176"/>
    </row>
    <row r="36" spans="1:616" ht="60" hidden="1" customHeight="1">
      <c r="A36" s="69">
        <v>48</v>
      </c>
      <c r="B36" s="67">
        <v>13</v>
      </c>
      <c r="C36" s="53" t="s">
        <v>204</v>
      </c>
      <c r="D36" s="113" t="s">
        <v>0</v>
      </c>
      <c r="E36" s="53" t="s">
        <v>205</v>
      </c>
      <c r="F36" s="131" t="s">
        <v>0</v>
      </c>
      <c r="G36" s="134" t="s">
        <v>28</v>
      </c>
      <c r="H36" s="125" t="s">
        <v>205</v>
      </c>
      <c r="I36" s="34" t="s">
        <v>1098</v>
      </c>
      <c r="J36" s="12"/>
      <c r="K36" s="12" t="s">
        <v>127</v>
      </c>
      <c r="L36" s="12" t="s">
        <v>206</v>
      </c>
      <c r="M36" s="11" t="s">
        <v>78</v>
      </c>
      <c r="N36" s="10" t="s">
        <v>171</v>
      </c>
      <c r="O36" s="10" t="s">
        <v>28</v>
      </c>
      <c r="P36" s="12">
        <v>1</v>
      </c>
      <c r="Q36" s="12"/>
      <c r="R36" s="12"/>
      <c r="S36" s="12"/>
      <c r="T36" s="12" t="s">
        <v>28</v>
      </c>
      <c r="U36" s="12"/>
      <c r="V36" s="12"/>
      <c r="W36" s="12"/>
      <c r="X36" s="12"/>
      <c r="Y36" s="71"/>
      <c r="Z36" s="71"/>
      <c r="AA36" s="12"/>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f t="shared" si="9"/>
        <v>1</v>
      </c>
      <c r="CP36" s="154"/>
      <c r="CQ36" s="10"/>
      <c r="CR36" s="24"/>
    </row>
    <row r="37" spans="1:616" ht="61.5" hidden="1" customHeight="1">
      <c r="A37" s="69">
        <v>49</v>
      </c>
      <c r="B37" s="67">
        <v>14</v>
      </c>
      <c r="C37" s="53" t="s">
        <v>207</v>
      </c>
      <c r="D37" s="54" t="s">
        <v>0</v>
      </c>
      <c r="E37" s="53" t="s">
        <v>207</v>
      </c>
      <c r="F37" s="11" t="s">
        <v>0</v>
      </c>
      <c r="G37" s="12" t="s">
        <v>28</v>
      </c>
      <c r="H37" s="35" t="s">
        <v>207</v>
      </c>
      <c r="I37" s="34" t="s">
        <v>1099</v>
      </c>
      <c r="J37" s="12" t="s">
        <v>607</v>
      </c>
      <c r="K37" s="12" t="s">
        <v>127</v>
      </c>
      <c r="L37" s="12" t="s">
        <v>206</v>
      </c>
      <c r="M37" s="11" t="s">
        <v>78</v>
      </c>
      <c r="N37" s="10" t="s">
        <v>171</v>
      </c>
      <c r="O37" s="10" t="s">
        <v>28</v>
      </c>
      <c r="P37" s="12">
        <v>1</v>
      </c>
      <c r="Q37" s="12"/>
      <c r="R37" s="12"/>
      <c r="S37" s="12"/>
      <c r="T37" s="12" t="s">
        <v>28</v>
      </c>
      <c r="U37" s="12"/>
      <c r="V37" s="12"/>
      <c r="W37" s="12"/>
      <c r="X37" s="12"/>
      <c r="Y37" s="71"/>
      <c r="Z37" s="71"/>
      <c r="AA37" s="12"/>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f t="shared" si="9"/>
        <v>1</v>
      </c>
      <c r="CP37" s="154"/>
      <c r="CQ37" s="10"/>
      <c r="CR37" s="24"/>
    </row>
    <row r="38" spans="1:616" ht="73.5" hidden="1" customHeight="1">
      <c r="A38" s="69">
        <v>50</v>
      </c>
      <c r="B38" s="67">
        <v>15</v>
      </c>
      <c r="C38" s="53" t="s">
        <v>143</v>
      </c>
      <c r="D38" s="54" t="s">
        <v>0</v>
      </c>
      <c r="E38" s="53" t="s">
        <v>208</v>
      </c>
      <c r="F38" s="11" t="s">
        <v>0</v>
      </c>
      <c r="G38" s="12" t="s">
        <v>28</v>
      </c>
      <c r="H38" s="35" t="s">
        <v>208</v>
      </c>
      <c r="I38" s="34" t="s">
        <v>1100</v>
      </c>
      <c r="J38" s="12"/>
      <c r="K38" s="12" t="s">
        <v>127</v>
      </c>
      <c r="L38" s="12" t="s">
        <v>206</v>
      </c>
      <c r="M38" s="11" t="s">
        <v>78</v>
      </c>
      <c r="N38" s="10" t="s">
        <v>171</v>
      </c>
      <c r="O38" s="10" t="s">
        <v>28</v>
      </c>
      <c r="P38" s="12">
        <v>1</v>
      </c>
      <c r="Q38" s="12"/>
      <c r="R38" s="12"/>
      <c r="S38" s="12"/>
      <c r="T38" s="12" t="s">
        <v>28</v>
      </c>
      <c r="U38" s="12"/>
      <c r="V38" s="12"/>
      <c r="W38" s="12"/>
      <c r="X38" s="12"/>
      <c r="Y38" s="71"/>
      <c r="Z38" s="71"/>
      <c r="AA38" s="12"/>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f t="shared" si="9"/>
        <v>1</v>
      </c>
      <c r="CP38" s="154"/>
      <c r="CQ38" s="10"/>
      <c r="CR38" s="24"/>
    </row>
    <row r="39" spans="1:616" ht="100.5" hidden="1" customHeight="1">
      <c r="A39" s="69">
        <v>51</v>
      </c>
      <c r="B39" s="67">
        <v>16</v>
      </c>
      <c r="C39" s="34" t="s">
        <v>209</v>
      </c>
      <c r="D39" s="11" t="s">
        <v>2</v>
      </c>
      <c r="E39" s="34" t="s">
        <v>210</v>
      </c>
      <c r="F39" s="11" t="s">
        <v>1</v>
      </c>
      <c r="G39" s="11"/>
      <c r="H39" s="35" t="s">
        <v>210</v>
      </c>
      <c r="I39" s="34" t="s">
        <v>1101</v>
      </c>
      <c r="J39" s="12" t="s">
        <v>211</v>
      </c>
      <c r="K39" s="12" t="s">
        <v>127</v>
      </c>
      <c r="L39" s="12" t="s">
        <v>206</v>
      </c>
      <c r="M39" s="11" t="s">
        <v>78</v>
      </c>
      <c r="N39" s="10" t="s">
        <v>171</v>
      </c>
      <c r="O39" s="10" t="s">
        <v>28</v>
      </c>
      <c r="P39" s="12">
        <v>1</v>
      </c>
      <c r="Q39" s="12"/>
      <c r="R39" s="12"/>
      <c r="S39" s="12"/>
      <c r="T39" s="12" t="s">
        <v>28</v>
      </c>
      <c r="U39" s="12"/>
      <c r="V39" s="12"/>
      <c r="W39" s="12"/>
      <c r="X39" s="12"/>
      <c r="Y39" s="71"/>
      <c r="Z39" s="71"/>
      <c r="AA39" s="12"/>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f t="shared" si="9"/>
        <v>1</v>
      </c>
      <c r="CP39" s="154"/>
      <c r="CQ39" s="10"/>
      <c r="CR39" s="24"/>
    </row>
    <row r="40" spans="1:616" ht="111.75" hidden="1" customHeight="1">
      <c r="A40" s="69">
        <v>52</v>
      </c>
      <c r="B40" s="67">
        <v>17</v>
      </c>
      <c r="C40" s="53" t="s">
        <v>212</v>
      </c>
      <c r="D40" s="54" t="s">
        <v>2</v>
      </c>
      <c r="E40" s="53" t="s">
        <v>213</v>
      </c>
      <c r="F40" s="11" t="s">
        <v>1</v>
      </c>
      <c r="G40" s="12"/>
      <c r="H40" s="35" t="s">
        <v>210</v>
      </c>
      <c r="I40" s="34" t="s">
        <v>1102</v>
      </c>
      <c r="J40" s="12"/>
      <c r="K40" s="12" t="s">
        <v>127</v>
      </c>
      <c r="L40" s="12" t="s">
        <v>206</v>
      </c>
      <c r="M40" s="11" t="s">
        <v>78</v>
      </c>
      <c r="N40" s="10" t="s">
        <v>171</v>
      </c>
      <c r="O40" s="10" t="s">
        <v>28</v>
      </c>
      <c r="P40" s="12">
        <v>1</v>
      </c>
      <c r="Q40" s="12"/>
      <c r="R40" s="12"/>
      <c r="S40" s="12"/>
      <c r="T40" s="12"/>
      <c r="U40" s="12" t="s">
        <v>28</v>
      </c>
      <c r="V40" s="12"/>
      <c r="W40" s="12"/>
      <c r="X40" s="12"/>
      <c r="Y40" s="71"/>
      <c r="Z40" s="71"/>
      <c r="AA40" s="12"/>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f t="shared" si="9"/>
        <v>1</v>
      </c>
      <c r="CP40" s="154"/>
      <c r="CQ40" s="10"/>
      <c r="CR40" s="24"/>
    </row>
    <row r="41" spans="1:616" ht="55.5" hidden="1" customHeight="1">
      <c r="A41" s="69">
        <v>55</v>
      </c>
      <c r="B41" s="67">
        <v>18</v>
      </c>
      <c r="C41" s="34" t="s">
        <v>214</v>
      </c>
      <c r="D41" s="11" t="s">
        <v>2</v>
      </c>
      <c r="E41" s="34" t="s">
        <v>215</v>
      </c>
      <c r="F41" s="11" t="s">
        <v>1</v>
      </c>
      <c r="G41" s="11"/>
      <c r="H41" s="35" t="s">
        <v>215</v>
      </c>
      <c r="I41" s="34" t="s">
        <v>1103</v>
      </c>
      <c r="J41" s="12" t="s">
        <v>608</v>
      </c>
      <c r="K41" s="12" t="s">
        <v>127</v>
      </c>
      <c r="L41" s="12" t="s">
        <v>206</v>
      </c>
      <c r="M41" s="11" t="s">
        <v>78</v>
      </c>
      <c r="N41" s="10" t="s">
        <v>171</v>
      </c>
      <c r="O41" s="10" t="s">
        <v>28</v>
      </c>
      <c r="P41" s="12">
        <v>1</v>
      </c>
      <c r="Q41" s="12"/>
      <c r="R41" s="12"/>
      <c r="S41" s="12"/>
      <c r="T41" s="12"/>
      <c r="U41" s="12" t="s">
        <v>28</v>
      </c>
      <c r="V41" s="12"/>
      <c r="W41" s="12"/>
      <c r="X41" s="12"/>
      <c r="Y41" s="71"/>
      <c r="Z41" s="71"/>
      <c r="AA41" s="12"/>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f t="shared" si="9"/>
        <v>1</v>
      </c>
      <c r="CP41" s="154"/>
      <c r="CQ41" s="10"/>
      <c r="CR41" s="24"/>
    </row>
    <row r="42" spans="1:616" ht="53.25" hidden="1" customHeight="1">
      <c r="A42" s="69">
        <v>58</v>
      </c>
      <c r="B42" s="67">
        <v>19</v>
      </c>
      <c r="C42" s="34" t="s">
        <v>216</v>
      </c>
      <c r="D42" s="11" t="s">
        <v>2</v>
      </c>
      <c r="E42" s="34" t="s">
        <v>217</v>
      </c>
      <c r="F42" s="11" t="s">
        <v>2</v>
      </c>
      <c r="G42" s="11"/>
      <c r="H42" s="35" t="s">
        <v>217</v>
      </c>
      <c r="I42" s="34" t="s">
        <v>1104</v>
      </c>
      <c r="J42" s="12"/>
      <c r="K42" s="12" t="s">
        <v>127</v>
      </c>
      <c r="L42" s="12" t="s">
        <v>206</v>
      </c>
      <c r="M42" s="11" t="s">
        <v>78</v>
      </c>
      <c r="N42" s="10" t="s">
        <v>171</v>
      </c>
      <c r="O42" s="10" t="s">
        <v>28</v>
      </c>
      <c r="P42" s="12">
        <v>1</v>
      </c>
      <c r="Q42" s="12"/>
      <c r="R42" s="12"/>
      <c r="S42" s="12"/>
      <c r="T42" s="12"/>
      <c r="U42" s="12" t="s">
        <v>28</v>
      </c>
      <c r="V42" s="12"/>
      <c r="W42" s="12"/>
      <c r="X42" s="12"/>
      <c r="Y42" s="71"/>
      <c r="Z42" s="71"/>
      <c r="AA42" s="12"/>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f t="shared" si="9"/>
        <v>1</v>
      </c>
      <c r="CP42" s="154"/>
      <c r="CQ42" s="10"/>
      <c r="CR42" s="24"/>
    </row>
    <row r="43" spans="1:616" ht="26.25" hidden="1" customHeight="1">
      <c r="A43" s="67"/>
      <c r="B43" s="67"/>
      <c r="C43" s="383" t="s">
        <v>59</v>
      </c>
      <c r="D43" s="382"/>
      <c r="E43" s="383"/>
      <c r="F43" s="11"/>
      <c r="G43" s="15">
        <f>COUNTIF(G44:G55,"x")</f>
        <v>5</v>
      </c>
      <c r="H43" s="13"/>
      <c r="I43" s="39"/>
      <c r="J43" s="12"/>
      <c r="K43" s="12"/>
      <c r="L43" s="12"/>
      <c r="M43" s="14" t="s">
        <v>82</v>
      </c>
      <c r="N43" s="14" t="s">
        <v>82</v>
      </c>
      <c r="O43" s="15">
        <f>COUNTIF(O44:O55,"x")</f>
        <v>12</v>
      </c>
      <c r="P43" s="15">
        <f>COUNTIF(P44:P55,"1")</f>
        <v>12</v>
      </c>
      <c r="Q43" s="15" t="s">
        <v>141</v>
      </c>
      <c r="R43" s="15"/>
      <c r="S43" s="15"/>
      <c r="T43" s="15"/>
      <c r="U43" s="15"/>
      <c r="V43" s="15"/>
      <c r="W43" s="15"/>
      <c r="X43" s="15"/>
      <c r="Y43" s="15"/>
      <c r="Z43" s="15"/>
      <c r="AA43" s="15"/>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2"/>
      <c r="CP43" s="154"/>
      <c r="CQ43" s="193"/>
      <c r="CR43" s="14"/>
      <c r="WR43" s="162"/>
    </row>
    <row r="44" spans="1:616" ht="72.75" hidden="1" customHeight="1">
      <c r="A44" s="69">
        <v>64</v>
      </c>
      <c r="B44" s="67">
        <v>20</v>
      </c>
      <c r="C44" s="53" t="s">
        <v>218</v>
      </c>
      <c r="D44" s="54" t="s">
        <v>2</v>
      </c>
      <c r="E44" s="53" t="s">
        <v>219</v>
      </c>
      <c r="F44" s="11" t="s">
        <v>2</v>
      </c>
      <c r="G44" s="12" t="s">
        <v>28</v>
      </c>
      <c r="H44" s="35" t="s">
        <v>219</v>
      </c>
      <c r="I44" s="34" t="s">
        <v>1105</v>
      </c>
      <c r="J44" s="12"/>
      <c r="K44" s="12" t="s">
        <v>127</v>
      </c>
      <c r="L44" s="12" t="s">
        <v>206</v>
      </c>
      <c r="M44" s="11" t="s">
        <v>78</v>
      </c>
      <c r="N44" s="10" t="s">
        <v>171</v>
      </c>
      <c r="O44" s="10" t="s">
        <v>28</v>
      </c>
      <c r="P44" s="15">
        <v>1</v>
      </c>
      <c r="Q44" s="15"/>
      <c r="R44" s="15"/>
      <c r="S44" s="12"/>
      <c r="T44" s="15"/>
      <c r="U44" s="12" t="s">
        <v>28</v>
      </c>
      <c r="V44" s="15"/>
      <c r="W44" s="15"/>
      <c r="X44" s="15"/>
      <c r="Y44" s="15"/>
      <c r="Z44" s="15"/>
      <c r="AA44" s="15"/>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71">
        <f t="shared" si="9"/>
        <v>1</v>
      </c>
      <c r="CP44" s="154"/>
      <c r="CQ44" s="14"/>
      <c r="CR44" s="176"/>
    </row>
    <row r="45" spans="1:616" ht="93" hidden="1" customHeight="1">
      <c r="A45" s="69">
        <v>65</v>
      </c>
      <c r="B45" s="67">
        <v>21</v>
      </c>
      <c r="C45" s="53" t="s">
        <v>144</v>
      </c>
      <c r="D45" s="54" t="s">
        <v>2</v>
      </c>
      <c r="E45" s="53" t="s">
        <v>220</v>
      </c>
      <c r="F45" s="11" t="s">
        <v>2</v>
      </c>
      <c r="G45" s="12" t="s">
        <v>28</v>
      </c>
      <c r="H45" s="35" t="s">
        <v>220</v>
      </c>
      <c r="I45" s="34" t="s">
        <v>1106</v>
      </c>
      <c r="J45" s="12"/>
      <c r="K45" s="12" t="s">
        <v>127</v>
      </c>
      <c r="L45" s="12" t="s">
        <v>114</v>
      </c>
      <c r="M45" s="11" t="s">
        <v>78</v>
      </c>
      <c r="N45" s="10" t="s">
        <v>171</v>
      </c>
      <c r="O45" s="10" t="s">
        <v>28</v>
      </c>
      <c r="P45" s="12">
        <v>1</v>
      </c>
      <c r="Q45" s="15"/>
      <c r="R45" s="15"/>
      <c r="S45" s="15"/>
      <c r="T45" s="15"/>
      <c r="U45" s="71"/>
      <c r="V45" s="12" t="s">
        <v>28</v>
      </c>
      <c r="W45" s="15"/>
      <c r="X45" s="15"/>
      <c r="Y45" s="15"/>
      <c r="Z45" s="15"/>
      <c r="AA45" s="15"/>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2">
        <f t="shared" si="9"/>
        <v>1</v>
      </c>
      <c r="CP45" s="154"/>
      <c r="CQ45" s="14"/>
      <c r="CR45" s="176"/>
    </row>
    <row r="46" spans="1:616" ht="57" hidden="1" customHeight="1">
      <c r="A46" s="69">
        <v>66</v>
      </c>
      <c r="B46" s="67">
        <v>22</v>
      </c>
      <c r="C46" s="34" t="s">
        <v>221</v>
      </c>
      <c r="D46" s="11" t="s">
        <v>0</v>
      </c>
      <c r="E46" s="34" t="s">
        <v>222</v>
      </c>
      <c r="F46" s="11" t="s">
        <v>2</v>
      </c>
      <c r="G46" s="11"/>
      <c r="H46" s="35" t="s">
        <v>222</v>
      </c>
      <c r="I46" s="34" t="s">
        <v>1109</v>
      </c>
      <c r="J46" s="12" t="s">
        <v>609</v>
      </c>
      <c r="K46" s="12" t="s">
        <v>127</v>
      </c>
      <c r="L46" s="12" t="s">
        <v>206</v>
      </c>
      <c r="M46" s="11" t="s">
        <v>78</v>
      </c>
      <c r="N46" s="10" t="s">
        <v>171</v>
      </c>
      <c r="O46" s="10" t="s">
        <v>28</v>
      </c>
      <c r="P46" s="12">
        <v>1</v>
      </c>
      <c r="Q46" s="12"/>
      <c r="R46" s="12"/>
      <c r="S46" s="12"/>
      <c r="T46" s="12"/>
      <c r="U46" s="12"/>
      <c r="V46" s="12" t="s">
        <v>28</v>
      </c>
      <c r="W46" s="12"/>
      <c r="X46" s="12"/>
      <c r="Y46" s="71"/>
      <c r="Z46" s="71"/>
      <c r="AA46" s="12"/>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f t="shared" si="9"/>
        <v>1</v>
      </c>
      <c r="CP46" s="154"/>
      <c r="CQ46" s="10"/>
      <c r="CR46" s="24"/>
    </row>
    <row r="47" spans="1:616" ht="56.25" hidden="1" customHeight="1">
      <c r="A47" s="69">
        <v>67</v>
      </c>
      <c r="B47" s="67">
        <v>23</v>
      </c>
      <c r="C47" s="53" t="s">
        <v>223</v>
      </c>
      <c r="D47" s="54" t="s">
        <v>0</v>
      </c>
      <c r="E47" s="53" t="s">
        <v>224</v>
      </c>
      <c r="F47" s="11" t="s">
        <v>2</v>
      </c>
      <c r="G47" s="12" t="s">
        <v>28</v>
      </c>
      <c r="H47" s="35" t="s">
        <v>224</v>
      </c>
      <c r="I47" s="34" t="s">
        <v>1107</v>
      </c>
      <c r="J47" s="12"/>
      <c r="K47" s="12" t="s">
        <v>127</v>
      </c>
      <c r="L47" s="12" t="s">
        <v>113</v>
      </c>
      <c r="M47" s="11" t="s">
        <v>78</v>
      </c>
      <c r="N47" s="10" t="s">
        <v>171</v>
      </c>
      <c r="O47" s="10" t="s">
        <v>28</v>
      </c>
      <c r="P47" s="12">
        <v>1</v>
      </c>
      <c r="Q47" s="12"/>
      <c r="R47" s="12"/>
      <c r="S47" s="12"/>
      <c r="T47" s="12"/>
      <c r="U47" s="12"/>
      <c r="V47" s="12" t="s">
        <v>28</v>
      </c>
      <c r="W47" s="12"/>
      <c r="X47" s="12"/>
      <c r="Y47" s="71"/>
      <c r="Z47" s="71"/>
      <c r="AA47" s="12"/>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f t="shared" si="9"/>
        <v>1</v>
      </c>
      <c r="CP47" s="154"/>
      <c r="CQ47" s="10"/>
      <c r="CR47" s="24"/>
    </row>
    <row r="48" spans="1:616" ht="57.75" hidden="1" customHeight="1">
      <c r="A48" s="69">
        <v>70</v>
      </c>
      <c r="B48" s="67">
        <v>24</v>
      </c>
      <c r="C48" s="34" t="s">
        <v>225</v>
      </c>
      <c r="D48" s="11" t="s">
        <v>0</v>
      </c>
      <c r="E48" s="34" t="s">
        <v>226</v>
      </c>
      <c r="F48" s="11" t="s">
        <v>2</v>
      </c>
      <c r="G48" s="11"/>
      <c r="H48" s="35" t="s">
        <v>226</v>
      </c>
      <c r="I48" s="34" t="s">
        <v>1108</v>
      </c>
      <c r="J48" s="12"/>
      <c r="K48" s="12" t="s">
        <v>127</v>
      </c>
      <c r="L48" s="12" t="s">
        <v>113</v>
      </c>
      <c r="M48" s="11" t="s">
        <v>78</v>
      </c>
      <c r="N48" s="10" t="s">
        <v>171</v>
      </c>
      <c r="O48" s="10" t="s">
        <v>28</v>
      </c>
      <c r="P48" s="12">
        <v>1</v>
      </c>
      <c r="Q48" s="12"/>
      <c r="R48" s="12"/>
      <c r="S48" s="12"/>
      <c r="T48" s="12"/>
      <c r="U48" s="12"/>
      <c r="V48" s="12" t="s">
        <v>28</v>
      </c>
      <c r="W48" s="12"/>
      <c r="X48" s="12"/>
      <c r="Y48" s="71"/>
      <c r="Z48" s="71"/>
      <c r="AA48" s="12"/>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f t="shared" si="9"/>
        <v>1</v>
      </c>
      <c r="CP48" s="154"/>
      <c r="CQ48" s="10"/>
      <c r="CR48" s="24"/>
    </row>
    <row r="49" spans="1:616" ht="57" hidden="1" customHeight="1">
      <c r="A49" s="69">
        <v>73</v>
      </c>
      <c r="B49" s="67">
        <v>25</v>
      </c>
      <c r="C49" s="34" t="s">
        <v>227</v>
      </c>
      <c r="D49" s="11" t="s">
        <v>0</v>
      </c>
      <c r="E49" s="34" t="s">
        <v>228</v>
      </c>
      <c r="F49" s="11" t="s">
        <v>2</v>
      </c>
      <c r="G49" s="11"/>
      <c r="H49" s="35" t="s">
        <v>228</v>
      </c>
      <c r="I49" s="34" t="s">
        <v>1110</v>
      </c>
      <c r="J49" s="12" t="s">
        <v>610</v>
      </c>
      <c r="K49" s="12" t="s">
        <v>127</v>
      </c>
      <c r="L49" s="12" t="s">
        <v>113</v>
      </c>
      <c r="M49" s="11" t="s">
        <v>78</v>
      </c>
      <c r="N49" s="10" t="s">
        <v>171</v>
      </c>
      <c r="O49" s="10" t="s">
        <v>28</v>
      </c>
      <c r="P49" s="12">
        <v>1</v>
      </c>
      <c r="Q49" s="12"/>
      <c r="R49" s="12"/>
      <c r="S49" s="12"/>
      <c r="T49" s="12"/>
      <c r="U49" s="12"/>
      <c r="V49" s="71"/>
      <c r="W49" s="12" t="s">
        <v>28</v>
      </c>
      <c r="X49" s="12"/>
      <c r="Y49" s="71"/>
      <c r="Z49" s="71"/>
      <c r="AA49" s="12"/>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f t="shared" si="9"/>
        <v>1</v>
      </c>
      <c r="CP49" s="154"/>
      <c r="CQ49" s="10"/>
      <c r="CR49" s="24"/>
    </row>
    <row r="50" spans="1:616" ht="55.5" hidden="1" customHeight="1">
      <c r="A50" s="69">
        <v>74</v>
      </c>
      <c r="B50" s="67">
        <v>26</v>
      </c>
      <c r="C50" s="53" t="s">
        <v>229</v>
      </c>
      <c r="D50" s="54" t="s">
        <v>0</v>
      </c>
      <c r="E50" s="53" t="s">
        <v>229</v>
      </c>
      <c r="F50" s="11" t="s">
        <v>0</v>
      </c>
      <c r="G50" s="12" t="s">
        <v>28</v>
      </c>
      <c r="H50" s="35" t="s">
        <v>229</v>
      </c>
      <c r="I50" s="34" t="s">
        <v>1111</v>
      </c>
      <c r="J50" s="12"/>
      <c r="K50" s="12" t="s">
        <v>127</v>
      </c>
      <c r="L50" s="12" t="s">
        <v>206</v>
      </c>
      <c r="M50" s="11" t="s">
        <v>78</v>
      </c>
      <c r="N50" s="10" t="s">
        <v>171</v>
      </c>
      <c r="O50" s="10" t="s">
        <v>28</v>
      </c>
      <c r="P50" s="12">
        <v>1</v>
      </c>
      <c r="Q50" s="12"/>
      <c r="R50" s="12"/>
      <c r="S50" s="12"/>
      <c r="T50" s="12"/>
      <c r="U50" s="12"/>
      <c r="V50" s="71"/>
      <c r="W50" s="12" t="s">
        <v>28</v>
      </c>
      <c r="X50" s="12"/>
      <c r="Y50" s="71"/>
      <c r="Z50" s="71"/>
      <c r="AA50" s="12"/>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f t="shared" si="9"/>
        <v>1</v>
      </c>
      <c r="CP50" s="154"/>
      <c r="CQ50" s="10"/>
      <c r="CR50" s="24"/>
    </row>
    <row r="51" spans="1:616" ht="56.25" hidden="1" customHeight="1">
      <c r="A51" s="69">
        <v>75</v>
      </c>
      <c r="B51" s="67">
        <v>27</v>
      </c>
      <c r="C51" s="53" t="s">
        <v>230</v>
      </c>
      <c r="D51" s="54" t="s">
        <v>0</v>
      </c>
      <c r="E51" s="53" t="s">
        <v>230</v>
      </c>
      <c r="F51" s="11" t="s">
        <v>0</v>
      </c>
      <c r="G51" s="12" t="s">
        <v>28</v>
      </c>
      <c r="H51" s="35" t="s">
        <v>230</v>
      </c>
      <c r="I51" s="34" t="s">
        <v>1112</v>
      </c>
      <c r="J51" s="12"/>
      <c r="K51" s="12" t="s">
        <v>127</v>
      </c>
      <c r="L51" s="12" t="s">
        <v>113</v>
      </c>
      <c r="M51" s="11" t="s">
        <v>78</v>
      </c>
      <c r="N51" s="10" t="s">
        <v>171</v>
      </c>
      <c r="O51" s="10" t="s">
        <v>28</v>
      </c>
      <c r="P51" s="12">
        <v>1</v>
      </c>
      <c r="Q51" s="12"/>
      <c r="R51" s="12"/>
      <c r="S51" s="12"/>
      <c r="T51" s="12"/>
      <c r="U51" s="12"/>
      <c r="V51" s="12"/>
      <c r="W51" s="12" t="s">
        <v>28</v>
      </c>
      <c r="X51" s="12"/>
      <c r="Y51" s="71"/>
      <c r="Z51" s="71"/>
      <c r="AA51" s="12"/>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f t="shared" si="9"/>
        <v>1</v>
      </c>
      <c r="CP51" s="154"/>
      <c r="CQ51" s="10"/>
      <c r="CR51" s="24"/>
    </row>
    <row r="52" spans="1:616" ht="44.25" hidden="1" customHeight="1">
      <c r="A52" s="69">
        <v>76</v>
      </c>
      <c r="B52" s="67">
        <v>28</v>
      </c>
      <c r="C52" s="34" t="s">
        <v>231</v>
      </c>
      <c r="D52" s="11" t="s">
        <v>1</v>
      </c>
      <c r="E52" s="34" t="s">
        <v>232</v>
      </c>
      <c r="F52" s="11" t="s">
        <v>1</v>
      </c>
      <c r="G52" s="11"/>
      <c r="H52" s="35" t="s">
        <v>232</v>
      </c>
      <c r="I52" s="34" t="s">
        <v>1113</v>
      </c>
      <c r="J52" s="12" t="s">
        <v>611</v>
      </c>
      <c r="K52" s="12" t="s">
        <v>127</v>
      </c>
      <c r="L52" s="12" t="s">
        <v>113</v>
      </c>
      <c r="M52" s="11" t="s">
        <v>78</v>
      </c>
      <c r="N52" s="10" t="s">
        <v>171</v>
      </c>
      <c r="O52" s="10" t="s">
        <v>28</v>
      </c>
      <c r="P52" s="12">
        <v>1</v>
      </c>
      <c r="Q52" s="12"/>
      <c r="R52" s="12"/>
      <c r="S52" s="12"/>
      <c r="T52" s="12"/>
      <c r="U52" s="12"/>
      <c r="V52" s="12"/>
      <c r="W52" s="12" t="s">
        <v>28</v>
      </c>
      <c r="X52" s="12"/>
      <c r="Y52" s="71"/>
      <c r="Z52" s="71"/>
      <c r="AA52" s="12"/>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f t="shared" si="9"/>
        <v>1</v>
      </c>
      <c r="CP52" s="154"/>
      <c r="CQ52" s="10"/>
      <c r="CR52" s="24"/>
    </row>
    <row r="53" spans="1:616" ht="42.75" hidden="1" customHeight="1">
      <c r="A53" s="69">
        <v>79</v>
      </c>
      <c r="B53" s="67">
        <v>29</v>
      </c>
      <c r="C53" s="34" t="s">
        <v>233</v>
      </c>
      <c r="D53" s="11" t="s">
        <v>1</v>
      </c>
      <c r="E53" s="34" t="s">
        <v>234</v>
      </c>
      <c r="F53" s="11" t="s">
        <v>1</v>
      </c>
      <c r="G53" s="11"/>
      <c r="H53" s="35" t="s">
        <v>234</v>
      </c>
      <c r="I53" s="34" t="s">
        <v>1114</v>
      </c>
      <c r="J53" s="12"/>
      <c r="K53" s="12" t="s">
        <v>127</v>
      </c>
      <c r="L53" s="12" t="s">
        <v>113</v>
      </c>
      <c r="M53" s="11" t="s">
        <v>78</v>
      </c>
      <c r="N53" s="10" t="s">
        <v>171</v>
      </c>
      <c r="O53" s="10" t="s">
        <v>28</v>
      </c>
      <c r="P53" s="12">
        <v>1</v>
      </c>
      <c r="Q53" s="12"/>
      <c r="R53" s="12"/>
      <c r="S53" s="12"/>
      <c r="T53" s="12"/>
      <c r="U53" s="12"/>
      <c r="V53" s="12"/>
      <c r="W53" s="12"/>
      <c r="X53" s="12" t="s">
        <v>28</v>
      </c>
      <c r="Y53" s="71"/>
      <c r="Z53" s="71"/>
      <c r="AA53" s="12"/>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f t="shared" si="9"/>
        <v>1</v>
      </c>
      <c r="CP53" s="154"/>
      <c r="CQ53" s="10"/>
      <c r="CR53" s="24"/>
    </row>
    <row r="54" spans="1:616" ht="63" hidden="1" customHeight="1">
      <c r="A54" s="69">
        <v>83</v>
      </c>
      <c r="B54" s="67">
        <v>30</v>
      </c>
      <c r="C54" s="34" t="s">
        <v>235</v>
      </c>
      <c r="D54" s="11" t="s">
        <v>2</v>
      </c>
      <c r="E54" s="34" t="s">
        <v>236</v>
      </c>
      <c r="F54" s="11" t="s">
        <v>2</v>
      </c>
      <c r="G54" s="11"/>
      <c r="H54" s="35" t="s">
        <v>236</v>
      </c>
      <c r="I54" s="34" t="s">
        <v>1115</v>
      </c>
      <c r="J54" s="12" t="s">
        <v>612</v>
      </c>
      <c r="K54" s="12" t="s">
        <v>127</v>
      </c>
      <c r="L54" s="12" t="s">
        <v>113</v>
      </c>
      <c r="M54" s="11" t="s">
        <v>78</v>
      </c>
      <c r="N54" s="10" t="s">
        <v>171</v>
      </c>
      <c r="O54" s="10" t="s">
        <v>28</v>
      </c>
      <c r="P54" s="12">
        <v>1</v>
      </c>
      <c r="Q54" s="12"/>
      <c r="R54" s="12"/>
      <c r="S54" s="12"/>
      <c r="T54" s="12"/>
      <c r="U54" s="12"/>
      <c r="V54" s="12"/>
      <c r="W54" s="12"/>
      <c r="X54" s="12" t="s">
        <v>28</v>
      </c>
      <c r="Y54" s="71"/>
      <c r="Z54" s="71"/>
      <c r="AA54" s="12"/>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f t="shared" si="9"/>
        <v>1</v>
      </c>
      <c r="CP54" s="154"/>
      <c r="CQ54" s="10"/>
      <c r="CR54" s="24"/>
    </row>
    <row r="55" spans="1:616" ht="57.75" hidden="1" customHeight="1">
      <c r="A55" s="69">
        <v>88</v>
      </c>
      <c r="B55" s="67">
        <v>31</v>
      </c>
      <c r="C55" s="34" t="s">
        <v>237</v>
      </c>
      <c r="D55" s="11" t="s">
        <v>2</v>
      </c>
      <c r="E55" s="34" t="s">
        <v>238</v>
      </c>
      <c r="F55" s="11" t="s">
        <v>2</v>
      </c>
      <c r="G55" s="11"/>
      <c r="H55" s="35" t="s">
        <v>238</v>
      </c>
      <c r="I55" s="34" t="s">
        <v>1116</v>
      </c>
      <c r="J55" s="12"/>
      <c r="K55" s="12" t="s">
        <v>127</v>
      </c>
      <c r="L55" s="12" t="s">
        <v>113</v>
      </c>
      <c r="M55" s="11" t="s">
        <v>78</v>
      </c>
      <c r="N55" s="10" t="s">
        <v>171</v>
      </c>
      <c r="O55" s="10" t="s">
        <v>28</v>
      </c>
      <c r="P55" s="12">
        <v>1</v>
      </c>
      <c r="Q55" s="12"/>
      <c r="R55" s="12"/>
      <c r="S55" s="12"/>
      <c r="T55" s="12"/>
      <c r="U55" s="12"/>
      <c r="V55" s="12"/>
      <c r="W55" s="12"/>
      <c r="X55" s="12" t="s">
        <v>28</v>
      </c>
      <c r="Y55" s="71"/>
      <c r="Z55" s="71"/>
      <c r="AA55" s="12"/>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f t="shared" si="9"/>
        <v>1</v>
      </c>
      <c r="CP55" s="154"/>
      <c r="CQ55" s="10"/>
      <c r="CR55" s="24"/>
    </row>
    <row r="56" spans="1:616" ht="27" hidden="1" customHeight="1">
      <c r="A56" s="67"/>
      <c r="B56" s="67"/>
      <c r="C56" s="383" t="s">
        <v>60</v>
      </c>
      <c r="D56" s="382"/>
      <c r="E56" s="383"/>
      <c r="F56" s="11"/>
      <c r="G56" s="15">
        <f>COUNTIF(G57:G61,"x")</f>
        <v>1</v>
      </c>
      <c r="H56" s="13"/>
      <c r="I56" s="39"/>
      <c r="J56" s="12"/>
      <c r="K56" s="12"/>
      <c r="L56" s="12"/>
      <c r="M56" s="14" t="s">
        <v>82</v>
      </c>
      <c r="N56" s="14" t="s">
        <v>82</v>
      </c>
      <c r="O56" s="15">
        <f>COUNTIF(O57:O61,"x")</f>
        <v>5</v>
      </c>
      <c r="P56" s="15">
        <f>SUM(P57:P61)</f>
        <v>5</v>
      </c>
      <c r="Q56" s="15" t="s">
        <v>141</v>
      </c>
      <c r="R56" s="15"/>
      <c r="S56" s="15"/>
      <c r="T56" s="15"/>
      <c r="U56" s="15"/>
      <c r="V56" s="15"/>
      <c r="W56" s="15"/>
      <c r="X56" s="15"/>
      <c r="Y56" s="15"/>
      <c r="Z56" s="15"/>
      <c r="AA56" s="15"/>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2"/>
      <c r="CP56" s="154"/>
      <c r="CQ56" s="193"/>
      <c r="CR56" s="14"/>
      <c r="WR56" s="162"/>
    </row>
    <row r="57" spans="1:616" ht="46.5" hidden="1" customHeight="1">
      <c r="A57" s="69">
        <v>93</v>
      </c>
      <c r="B57" s="67">
        <v>32</v>
      </c>
      <c r="C57" s="34" t="s">
        <v>239</v>
      </c>
      <c r="D57" s="11" t="s">
        <v>1</v>
      </c>
      <c r="E57" s="34" t="s">
        <v>240</v>
      </c>
      <c r="F57" s="11" t="s">
        <v>2</v>
      </c>
      <c r="G57" s="11"/>
      <c r="H57" s="35" t="s">
        <v>240</v>
      </c>
      <c r="I57" s="34" t="s">
        <v>1117</v>
      </c>
      <c r="J57" s="12" t="s">
        <v>613</v>
      </c>
      <c r="K57" s="12" t="s">
        <v>127</v>
      </c>
      <c r="L57" s="12" t="s">
        <v>113</v>
      </c>
      <c r="M57" s="11" t="s">
        <v>78</v>
      </c>
      <c r="N57" s="10" t="s">
        <v>171</v>
      </c>
      <c r="O57" s="10" t="s">
        <v>28</v>
      </c>
      <c r="P57" s="12">
        <v>1</v>
      </c>
      <c r="Q57" s="15"/>
      <c r="R57" s="15"/>
      <c r="S57" s="15"/>
      <c r="T57" s="12"/>
      <c r="U57" s="15"/>
      <c r="V57" s="12"/>
      <c r="W57" s="15"/>
      <c r="X57" s="12" t="s">
        <v>28</v>
      </c>
      <c r="Y57" s="71"/>
      <c r="Z57" s="71"/>
      <c r="AA57" s="15"/>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2">
        <f t="shared" si="9"/>
        <v>1</v>
      </c>
      <c r="CP57" s="154"/>
      <c r="CQ57" s="14"/>
      <c r="CR57" s="176"/>
    </row>
    <row r="58" spans="1:616" ht="54.75" hidden="1" customHeight="1">
      <c r="A58" s="69">
        <v>94</v>
      </c>
      <c r="B58" s="67">
        <v>33</v>
      </c>
      <c r="C58" s="34" t="s">
        <v>241</v>
      </c>
      <c r="D58" s="11" t="s">
        <v>2</v>
      </c>
      <c r="E58" s="34" t="s">
        <v>242</v>
      </c>
      <c r="F58" s="11" t="s">
        <v>2</v>
      </c>
      <c r="G58" s="11"/>
      <c r="H58" s="35" t="s">
        <v>242</v>
      </c>
      <c r="I58" s="34" t="s">
        <v>1118</v>
      </c>
      <c r="J58" s="12" t="s">
        <v>614</v>
      </c>
      <c r="K58" s="12" t="s">
        <v>127</v>
      </c>
      <c r="L58" s="12" t="s">
        <v>113</v>
      </c>
      <c r="M58" s="11" t="s">
        <v>78</v>
      </c>
      <c r="N58" s="10" t="s">
        <v>171</v>
      </c>
      <c r="O58" s="10" t="s">
        <v>28</v>
      </c>
      <c r="P58" s="12">
        <v>1</v>
      </c>
      <c r="Q58" s="12"/>
      <c r="R58" s="12"/>
      <c r="S58" s="12"/>
      <c r="T58" s="12"/>
      <c r="U58" s="12"/>
      <c r="V58" s="12"/>
      <c r="W58" s="12"/>
      <c r="X58" s="12"/>
      <c r="Y58" s="71" t="s">
        <v>28</v>
      </c>
      <c r="Z58" s="71"/>
      <c r="AA58" s="12"/>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f t="shared" si="9"/>
        <v>1</v>
      </c>
      <c r="CP58" s="154"/>
      <c r="CQ58" s="10"/>
      <c r="CR58" s="24"/>
    </row>
    <row r="59" spans="1:616" ht="45" hidden="1" customHeight="1">
      <c r="A59" s="69">
        <v>95</v>
      </c>
      <c r="B59" s="67">
        <v>34</v>
      </c>
      <c r="C59" s="34" t="s">
        <v>243</v>
      </c>
      <c r="D59" s="11" t="s">
        <v>2</v>
      </c>
      <c r="E59" s="34" t="s">
        <v>244</v>
      </c>
      <c r="F59" s="11" t="s">
        <v>2</v>
      </c>
      <c r="G59" s="12"/>
      <c r="H59" s="35" t="s">
        <v>244</v>
      </c>
      <c r="I59" s="34" t="s">
        <v>1119</v>
      </c>
      <c r="J59" s="12"/>
      <c r="K59" s="12" t="s">
        <v>127</v>
      </c>
      <c r="L59" s="12" t="s">
        <v>113</v>
      </c>
      <c r="M59" s="11" t="s">
        <v>78</v>
      </c>
      <c r="N59" s="10" t="s">
        <v>171</v>
      </c>
      <c r="O59" s="10" t="s">
        <v>28</v>
      </c>
      <c r="P59" s="12">
        <v>1</v>
      </c>
      <c r="Q59" s="12"/>
      <c r="R59" s="12"/>
      <c r="S59" s="12"/>
      <c r="T59" s="12"/>
      <c r="U59" s="12"/>
      <c r="V59" s="12"/>
      <c r="W59" s="12"/>
      <c r="X59" s="12"/>
      <c r="Y59" s="71" t="s">
        <v>28</v>
      </c>
      <c r="Z59" s="71"/>
      <c r="AA59" s="12"/>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f t="shared" si="9"/>
        <v>1</v>
      </c>
      <c r="CP59" s="154"/>
      <c r="CQ59" s="10"/>
      <c r="CR59" s="24"/>
    </row>
    <row r="60" spans="1:616" ht="57.75" hidden="1" customHeight="1">
      <c r="A60" s="69">
        <v>97</v>
      </c>
      <c r="B60" s="67">
        <v>35</v>
      </c>
      <c r="C60" s="34" t="s">
        <v>245</v>
      </c>
      <c r="D60" s="11" t="s">
        <v>2</v>
      </c>
      <c r="E60" s="34" t="s">
        <v>246</v>
      </c>
      <c r="F60" s="11" t="s">
        <v>2</v>
      </c>
      <c r="G60" s="11"/>
      <c r="H60" s="35" t="s">
        <v>247</v>
      </c>
      <c r="I60" s="34" t="s">
        <v>1120</v>
      </c>
      <c r="J60" s="12"/>
      <c r="K60" s="12" t="s">
        <v>127</v>
      </c>
      <c r="L60" s="12" t="s">
        <v>113</v>
      </c>
      <c r="M60" s="11" t="s">
        <v>78</v>
      </c>
      <c r="N60" s="10" t="s">
        <v>171</v>
      </c>
      <c r="O60" s="10" t="s">
        <v>28</v>
      </c>
      <c r="P60" s="12">
        <v>1</v>
      </c>
      <c r="Q60" s="12"/>
      <c r="R60" s="12"/>
      <c r="S60" s="12"/>
      <c r="T60" s="12"/>
      <c r="U60" s="12"/>
      <c r="V60" s="12"/>
      <c r="W60" s="12"/>
      <c r="X60" s="12"/>
      <c r="Y60" s="71"/>
      <c r="Z60" s="134" t="s">
        <v>28</v>
      </c>
      <c r="AA60" s="12"/>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f t="shared" si="9"/>
        <v>1</v>
      </c>
      <c r="CP60" s="154"/>
      <c r="CQ60" s="10"/>
      <c r="CR60" s="24"/>
    </row>
    <row r="61" spans="1:616" ht="65.25" hidden="1" customHeight="1">
      <c r="A61" s="69">
        <v>98</v>
      </c>
      <c r="B61" s="67">
        <v>36</v>
      </c>
      <c r="C61" s="53" t="s">
        <v>248</v>
      </c>
      <c r="D61" s="54" t="s">
        <v>2</v>
      </c>
      <c r="E61" s="53" t="s">
        <v>249</v>
      </c>
      <c r="F61" s="11" t="s">
        <v>0</v>
      </c>
      <c r="G61" s="12" t="s">
        <v>28</v>
      </c>
      <c r="H61" s="35" t="s">
        <v>250</v>
      </c>
      <c r="I61" s="34" t="s">
        <v>1121</v>
      </c>
      <c r="J61" s="12" t="s">
        <v>615</v>
      </c>
      <c r="K61" s="12" t="s">
        <v>127</v>
      </c>
      <c r="L61" s="12" t="s">
        <v>206</v>
      </c>
      <c r="M61" s="11" t="s">
        <v>78</v>
      </c>
      <c r="N61" s="10" t="s">
        <v>171</v>
      </c>
      <c r="O61" s="10" t="s">
        <v>28</v>
      </c>
      <c r="P61" s="12">
        <v>1</v>
      </c>
      <c r="Q61" s="12"/>
      <c r="R61" s="12"/>
      <c r="S61" s="12"/>
      <c r="T61" s="12"/>
      <c r="U61" s="12"/>
      <c r="V61" s="12"/>
      <c r="W61" s="12"/>
      <c r="X61" s="12"/>
      <c r="Y61" s="71"/>
      <c r="Z61" s="134"/>
      <c r="AA61" s="12" t="s">
        <v>28</v>
      </c>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f t="shared" si="9"/>
        <v>1</v>
      </c>
      <c r="CP61" s="154"/>
      <c r="CQ61" s="10"/>
      <c r="CR61" s="24"/>
    </row>
    <row r="62" spans="1:616" ht="72.75" customHeight="1">
      <c r="A62" s="67"/>
      <c r="B62" s="67"/>
      <c r="C62" s="383" t="s">
        <v>123</v>
      </c>
      <c r="D62" s="382"/>
      <c r="E62" s="383"/>
      <c r="F62" s="11" t="s">
        <v>141</v>
      </c>
      <c r="G62" s="15">
        <f>COUNTIF(G63:G64,"x")</f>
        <v>1</v>
      </c>
      <c r="H62" s="35"/>
      <c r="I62" s="50"/>
      <c r="J62" s="12"/>
      <c r="K62" s="12"/>
      <c r="L62" s="12"/>
      <c r="M62" s="11"/>
      <c r="N62" s="10"/>
      <c r="O62" s="12">
        <f>COUNTIF(O63:O63,"x")</f>
        <v>1</v>
      </c>
      <c r="P62" s="12">
        <f>SUM(P73:P73)</f>
        <v>0</v>
      </c>
      <c r="Q62" s="12" t="s">
        <v>141</v>
      </c>
      <c r="R62" s="12"/>
      <c r="S62" s="12"/>
      <c r="T62" s="12"/>
      <c r="U62" s="12"/>
      <c r="V62" s="12"/>
      <c r="W62" s="12"/>
      <c r="X62" s="12"/>
      <c r="Y62" s="71"/>
      <c r="Z62" s="71"/>
      <c r="AA62" s="12"/>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54"/>
      <c r="CQ62" s="195"/>
      <c r="CR62" s="152"/>
      <c r="WR62" s="162"/>
    </row>
    <row r="63" spans="1:616" s="68" customFormat="1" ht="375" customHeight="1">
      <c r="A63" s="323">
        <v>111</v>
      </c>
      <c r="B63" s="323">
        <v>37</v>
      </c>
      <c r="C63" s="53" t="s">
        <v>124</v>
      </c>
      <c r="D63" s="269" t="s">
        <v>3</v>
      </c>
      <c r="E63" s="53" t="s">
        <v>125</v>
      </c>
      <c r="F63" s="34" t="s">
        <v>1</v>
      </c>
      <c r="G63" s="320" t="s">
        <v>28</v>
      </c>
      <c r="H63" s="53" t="s">
        <v>125</v>
      </c>
      <c r="I63" s="40" t="s">
        <v>1084</v>
      </c>
      <c r="J63" s="71"/>
      <c r="K63" s="140" t="s">
        <v>127</v>
      </c>
      <c r="L63" s="140" t="s">
        <v>113</v>
      </c>
      <c r="M63" s="141" t="s">
        <v>78</v>
      </c>
      <c r="N63" s="138" t="s">
        <v>171</v>
      </c>
      <c r="O63" s="323" t="s">
        <v>28</v>
      </c>
      <c r="P63" s="71"/>
      <c r="Q63" s="71" t="s">
        <v>28</v>
      </c>
      <c r="R63" s="71"/>
      <c r="S63" s="71"/>
      <c r="T63" s="71"/>
      <c r="U63" s="71"/>
      <c r="V63" s="71"/>
      <c r="W63" s="71"/>
      <c r="X63" s="71"/>
      <c r="Y63" s="71"/>
      <c r="Z63" s="71"/>
      <c r="AA63" s="7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181">
        <f t="shared" si="9"/>
        <v>1</v>
      </c>
      <c r="CP63" s="191" t="s">
        <v>671</v>
      </c>
      <c r="CQ63" s="191"/>
      <c r="CR63" s="196" t="s">
        <v>671</v>
      </c>
      <c r="WR63" s="197"/>
    </row>
    <row r="64" spans="1:616" s="68" customFormat="1" ht="205.5" hidden="1" customHeight="1">
      <c r="A64" s="318"/>
      <c r="B64" s="318"/>
      <c r="C64" s="53" t="s">
        <v>124</v>
      </c>
      <c r="D64" s="128" t="s">
        <v>3</v>
      </c>
      <c r="E64" s="53" t="s">
        <v>125</v>
      </c>
      <c r="F64" s="34" t="s">
        <v>1</v>
      </c>
      <c r="G64" s="321"/>
      <c r="H64" s="53" t="s">
        <v>125</v>
      </c>
      <c r="I64" s="40" t="s">
        <v>1084</v>
      </c>
      <c r="J64" s="71"/>
      <c r="K64" s="140" t="s">
        <v>127</v>
      </c>
      <c r="L64" s="140" t="s">
        <v>113</v>
      </c>
      <c r="M64" s="141" t="s">
        <v>78</v>
      </c>
      <c r="N64" s="138" t="s">
        <v>171</v>
      </c>
      <c r="O64" s="318"/>
      <c r="P64" s="71"/>
      <c r="Q64" s="71"/>
      <c r="R64" s="71" t="s">
        <v>28</v>
      </c>
      <c r="S64" s="71"/>
      <c r="T64" s="71"/>
      <c r="U64" s="71"/>
      <c r="V64" s="71"/>
      <c r="W64" s="71"/>
      <c r="X64" s="71"/>
      <c r="Y64" s="71"/>
      <c r="Z64" s="71"/>
      <c r="AA64" s="7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f t="shared" si="9"/>
        <v>1</v>
      </c>
      <c r="CP64" s="149"/>
      <c r="CQ64" s="147"/>
      <c r="CR64" s="24"/>
    </row>
    <row r="65" spans="1:616" s="68" customFormat="1" ht="205.5" hidden="1" customHeight="1">
      <c r="A65" s="318"/>
      <c r="B65" s="318"/>
      <c r="C65" s="53" t="s">
        <v>124</v>
      </c>
      <c r="D65" s="128" t="s">
        <v>3</v>
      </c>
      <c r="E65" s="53" t="s">
        <v>125</v>
      </c>
      <c r="F65" s="34" t="s">
        <v>1</v>
      </c>
      <c r="G65" s="321"/>
      <c r="H65" s="53" t="s">
        <v>125</v>
      </c>
      <c r="I65" s="40" t="s">
        <v>1084</v>
      </c>
      <c r="J65" s="71"/>
      <c r="K65" s="140" t="s">
        <v>127</v>
      </c>
      <c r="L65" s="140" t="s">
        <v>113</v>
      </c>
      <c r="M65" s="141" t="s">
        <v>78</v>
      </c>
      <c r="N65" s="138" t="s">
        <v>171</v>
      </c>
      <c r="O65" s="318"/>
      <c r="P65" s="71"/>
      <c r="Q65" s="71"/>
      <c r="R65" s="71"/>
      <c r="S65" s="71" t="s">
        <v>28</v>
      </c>
      <c r="T65" s="71"/>
      <c r="U65" s="71"/>
      <c r="V65" s="71"/>
      <c r="W65" s="71"/>
      <c r="X65" s="71"/>
      <c r="Y65" s="71"/>
      <c r="Z65" s="71"/>
      <c r="AA65" s="7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f t="shared" si="9"/>
        <v>1</v>
      </c>
      <c r="CP65" s="154"/>
      <c r="CQ65" s="67"/>
      <c r="CR65" s="24"/>
    </row>
    <row r="66" spans="1:616" s="68" customFormat="1" ht="205.5" hidden="1" customHeight="1">
      <c r="A66" s="318"/>
      <c r="B66" s="318"/>
      <c r="C66" s="53" t="s">
        <v>124</v>
      </c>
      <c r="D66" s="128" t="s">
        <v>3</v>
      </c>
      <c r="E66" s="53" t="s">
        <v>125</v>
      </c>
      <c r="F66" s="34" t="s">
        <v>1</v>
      </c>
      <c r="G66" s="321"/>
      <c r="H66" s="53" t="s">
        <v>125</v>
      </c>
      <c r="I66" s="40" t="s">
        <v>1084</v>
      </c>
      <c r="J66" s="71"/>
      <c r="K66" s="140" t="s">
        <v>127</v>
      </c>
      <c r="L66" s="140" t="s">
        <v>113</v>
      </c>
      <c r="M66" s="141" t="s">
        <v>78</v>
      </c>
      <c r="N66" s="138" t="s">
        <v>171</v>
      </c>
      <c r="O66" s="318"/>
      <c r="P66" s="71"/>
      <c r="Q66" s="71"/>
      <c r="R66" s="71"/>
      <c r="S66" s="71"/>
      <c r="T66" s="71" t="s">
        <v>28</v>
      </c>
      <c r="U66" s="71"/>
      <c r="V66" s="71"/>
      <c r="W66" s="71"/>
      <c r="X66" s="71"/>
      <c r="Y66" s="71"/>
      <c r="Z66" s="71"/>
      <c r="AA66" s="7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f t="shared" si="9"/>
        <v>1</v>
      </c>
      <c r="CP66" s="154"/>
      <c r="CQ66" s="67"/>
      <c r="CR66" s="24"/>
    </row>
    <row r="67" spans="1:616" s="68" customFormat="1" ht="205.5" hidden="1" customHeight="1">
      <c r="A67" s="318"/>
      <c r="B67" s="318"/>
      <c r="C67" s="53" t="s">
        <v>124</v>
      </c>
      <c r="D67" s="128" t="s">
        <v>3</v>
      </c>
      <c r="E67" s="53" t="s">
        <v>125</v>
      </c>
      <c r="F67" s="34" t="s">
        <v>1</v>
      </c>
      <c r="G67" s="321"/>
      <c r="H67" s="53" t="s">
        <v>125</v>
      </c>
      <c r="I67" s="40" t="s">
        <v>1084</v>
      </c>
      <c r="J67" s="71"/>
      <c r="K67" s="140" t="s">
        <v>127</v>
      </c>
      <c r="L67" s="140" t="s">
        <v>113</v>
      </c>
      <c r="M67" s="141" t="s">
        <v>78</v>
      </c>
      <c r="N67" s="138" t="s">
        <v>171</v>
      </c>
      <c r="O67" s="318"/>
      <c r="P67" s="71"/>
      <c r="Q67" s="71"/>
      <c r="R67" s="71"/>
      <c r="S67" s="71"/>
      <c r="T67" s="71"/>
      <c r="U67" s="71" t="s">
        <v>28</v>
      </c>
      <c r="V67" s="71"/>
      <c r="W67" s="71"/>
      <c r="X67" s="71"/>
      <c r="Y67" s="71"/>
      <c r="Z67" s="71"/>
      <c r="AA67" s="7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f t="shared" si="9"/>
        <v>1</v>
      </c>
      <c r="CP67" s="154"/>
      <c r="CQ67" s="67"/>
      <c r="CR67" s="24"/>
    </row>
    <row r="68" spans="1:616" s="68" customFormat="1" ht="205.5" hidden="1" customHeight="1">
      <c r="A68" s="318"/>
      <c r="B68" s="318"/>
      <c r="C68" s="53" t="s">
        <v>124</v>
      </c>
      <c r="D68" s="128" t="s">
        <v>3</v>
      </c>
      <c r="E68" s="53" t="s">
        <v>125</v>
      </c>
      <c r="F68" s="34" t="s">
        <v>1</v>
      </c>
      <c r="G68" s="321"/>
      <c r="H68" s="53" t="s">
        <v>125</v>
      </c>
      <c r="I68" s="40" t="s">
        <v>1084</v>
      </c>
      <c r="J68" s="71"/>
      <c r="K68" s="140" t="s">
        <v>127</v>
      </c>
      <c r="L68" s="140" t="s">
        <v>113</v>
      </c>
      <c r="M68" s="141" t="s">
        <v>78</v>
      </c>
      <c r="N68" s="138" t="s">
        <v>171</v>
      </c>
      <c r="O68" s="318"/>
      <c r="P68" s="71"/>
      <c r="Q68" s="71"/>
      <c r="R68" s="71"/>
      <c r="S68" s="71"/>
      <c r="T68" s="71"/>
      <c r="U68" s="71"/>
      <c r="V68" s="71" t="s">
        <v>28</v>
      </c>
      <c r="W68" s="71"/>
      <c r="X68" s="71"/>
      <c r="Y68" s="71"/>
      <c r="Z68" s="71"/>
      <c r="AA68" s="7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f t="shared" si="9"/>
        <v>1</v>
      </c>
      <c r="CP68" s="154"/>
      <c r="CQ68" s="67"/>
      <c r="CR68" s="24"/>
    </row>
    <row r="69" spans="1:616" s="68" customFormat="1" ht="205.5" hidden="1" customHeight="1">
      <c r="A69" s="318"/>
      <c r="B69" s="318"/>
      <c r="C69" s="53" t="s">
        <v>124</v>
      </c>
      <c r="D69" s="128" t="s">
        <v>3</v>
      </c>
      <c r="E69" s="53" t="s">
        <v>125</v>
      </c>
      <c r="F69" s="34" t="s">
        <v>1</v>
      </c>
      <c r="G69" s="321"/>
      <c r="H69" s="53" t="s">
        <v>125</v>
      </c>
      <c r="I69" s="40" t="s">
        <v>1084</v>
      </c>
      <c r="J69" s="71"/>
      <c r="K69" s="140" t="s">
        <v>127</v>
      </c>
      <c r="L69" s="140" t="s">
        <v>113</v>
      </c>
      <c r="M69" s="141" t="s">
        <v>78</v>
      </c>
      <c r="N69" s="138" t="s">
        <v>171</v>
      </c>
      <c r="O69" s="318"/>
      <c r="P69" s="71"/>
      <c r="Q69" s="71"/>
      <c r="R69" s="71"/>
      <c r="S69" s="71"/>
      <c r="T69" s="71"/>
      <c r="U69" s="71"/>
      <c r="V69" s="71"/>
      <c r="W69" s="71" t="s">
        <v>28</v>
      </c>
      <c r="X69" s="71"/>
      <c r="Y69" s="71"/>
      <c r="Z69" s="71"/>
      <c r="AA69" s="7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f t="shared" si="9"/>
        <v>1</v>
      </c>
      <c r="CP69" s="154"/>
      <c r="CQ69" s="67"/>
      <c r="CR69" s="24"/>
    </row>
    <row r="70" spans="1:616" s="68" customFormat="1" ht="205.5" hidden="1" customHeight="1">
      <c r="A70" s="318"/>
      <c r="B70" s="318"/>
      <c r="C70" s="53" t="s">
        <v>124</v>
      </c>
      <c r="D70" s="128" t="s">
        <v>3</v>
      </c>
      <c r="E70" s="53" t="s">
        <v>125</v>
      </c>
      <c r="F70" s="34" t="s">
        <v>1</v>
      </c>
      <c r="G70" s="321"/>
      <c r="H70" s="53" t="s">
        <v>125</v>
      </c>
      <c r="I70" s="40" t="s">
        <v>1084</v>
      </c>
      <c r="J70" s="71"/>
      <c r="K70" s="140" t="s">
        <v>127</v>
      </c>
      <c r="L70" s="140" t="s">
        <v>113</v>
      </c>
      <c r="M70" s="141" t="s">
        <v>78</v>
      </c>
      <c r="N70" s="138" t="s">
        <v>171</v>
      </c>
      <c r="O70" s="318"/>
      <c r="P70" s="71"/>
      <c r="Q70" s="71"/>
      <c r="R70" s="71"/>
      <c r="S70" s="71"/>
      <c r="T70" s="71"/>
      <c r="U70" s="71"/>
      <c r="V70" s="71"/>
      <c r="W70" s="71"/>
      <c r="X70" s="71" t="s">
        <v>28</v>
      </c>
      <c r="Y70" s="71"/>
      <c r="Z70" s="71"/>
      <c r="AA70" s="7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f t="shared" si="9"/>
        <v>1</v>
      </c>
      <c r="CP70" s="154"/>
      <c r="CQ70" s="67"/>
      <c r="CR70" s="24"/>
    </row>
    <row r="71" spans="1:616" s="68" customFormat="1" ht="205.5" hidden="1" customHeight="1">
      <c r="A71" s="318"/>
      <c r="B71" s="318"/>
      <c r="C71" s="53" t="s">
        <v>124</v>
      </c>
      <c r="D71" s="128" t="s">
        <v>3</v>
      </c>
      <c r="E71" s="53" t="s">
        <v>125</v>
      </c>
      <c r="F71" s="34" t="s">
        <v>1</v>
      </c>
      <c r="G71" s="321"/>
      <c r="H71" s="53" t="s">
        <v>125</v>
      </c>
      <c r="I71" s="40" t="s">
        <v>1084</v>
      </c>
      <c r="J71" s="71"/>
      <c r="K71" s="140" t="s">
        <v>127</v>
      </c>
      <c r="L71" s="140" t="s">
        <v>113</v>
      </c>
      <c r="M71" s="141" t="s">
        <v>78</v>
      </c>
      <c r="N71" s="138" t="s">
        <v>171</v>
      </c>
      <c r="O71" s="318"/>
      <c r="P71" s="71"/>
      <c r="Q71" s="71"/>
      <c r="R71" s="71"/>
      <c r="S71" s="71"/>
      <c r="T71" s="71"/>
      <c r="U71" s="71"/>
      <c r="V71" s="71"/>
      <c r="W71" s="71"/>
      <c r="X71" s="71"/>
      <c r="Y71" s="71" t="s">
        <v>28</v>
      </c>
      <c r="Z71" s="71"/>
      <c r="AA71" s="7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f t="shared" si="9"/>
        <v>1</v>
      </c>
      <c r="CP71" s="154"/>
      <c r="CQ71" s="67"/>
      <c r="CR71" s="24"/>
    </row>
    <row r="72" spans="1:616" s="68" customFormat="1" ht="205.5" hidden="1" customHeight="1">
      <c r="A72" s="318"/>
      <c r="B72" s="318"/>
      <c r="C72" s="53" t="s">
        <v>124</v>
      </c>
      <c r="D72" s="128" t="s">
        <v>3</v>
      </c>
      <c r="E72" s="53" t="s">
        <v>125</v>
      </c>
      <c r="F72" s="34" t="s">
        <v>1</v>
      </c>
      <c r="G72" s="321"/>
      <c r="H72" s="53" t="s">
        <v>125</v>
      </c>
      <c r="I72" s="40" t="s">
        <v>1084</v>
      </c>
      <c r="J72" s="71"/>
      <c r="K72" s="140" t="s">
        <v>127</v>
      </c>
      <c r="L72" s="140" t="s">
        <v>113</v>
      </c>
      <c r="M72" s="141" t="s">
        <v>78</v>
      </c>
      <c r="N72" s="138" t="s">
        <v>171</v>
      </c>
      <c r="O72" s="318"/>
      <c r="P72" s="71"/>
      <c r="Q72" s="71"/>
      <c r="R72" s="71"/>
      <c r="S72" s="71"/>
      <c r="T72" s="71"/>
      <c r="U72" s="71"/>
      <c r="V72" s="71"/>
      <c r="W72" s="71"/>
      <c r="X72" s="71"/>
      <c r="Y72" s="71"/>
      <c r="Z72" s="71" t="s">
        <v>28</v>
      </c>
      <c r="AA72" s="7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f t="shared" si="9"/>
        <v>1</v>
      </c>
      <c r="CP72" s="154"/>
      <c r="CQ72" s="67"/>
      <c r="CR72" s="24"/>
    </row>
    <row r="73" spans="1:616" ht="205.5" hidden="1" customHeight="1">
      <c r="A73" s="319"/>
      <c r="B73" s="319"/>
      <c r="C73" s="53" t="s">
        <v>124</v>
      </c>
      <c r="D73" s="128" t="s">
        <v>3</v>
      </c>
      <c r="E73" s="53" t="s">
        <v>125</v>
      </c>
      <c r="F73" s="34" t="s">
        <v>1</v>
      </c>
      <c r="G73" s="322"/>
      <c r="H73" s="53" t="s">
        <v>125</v>
      </c>
      <c r="I73" s="40" t="s">
        <v>1084</v>
      </c>
      <c r="J73" s="12"/>
      <c r="K73" s="12" t="s">
        <v>127</v>
      </c>
      <c r="L73" s="12" t="s">
        <v>113</v>
      </c>
      <c r="M73" s="11" t="s">
        <v>78</v>
      </c>
      <c r="N73" s="10" t="s">
        <v>171</v>
      </c>
      <c r="O73" s="319"/>
      <c r="P73" s="12"/>
      <c r="Q73" s="12"/>
      <c r="R73" s="12"/>
      <c r="S73" s="12"/>
      <c r="T73" s="12"/>
      <c r="U73" s="12"/>
      <c r="V73" s="12"/>
      <c r="W73" s="12"/>
      <c r="X73" s="12"/>
      <c r="Y73" s="71"/>
      <c r="Z73" s="71"/>
      <c r="AA73" s="12" t="s">
        <v>28</v>
      </c>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f t="shared" si="9"/>
        <v>1</v>
      </c>
      <c r="CP73" s="154"/>
      <c r="CQ73" s="10"/>
      <c r="CR73" s="24"/>
    </row>
    <row r="74" spans="1:616" ht="40.5" hidden="1" customHeight="1">
      <c r="A74" s="67"/>
      <c r="B74" s="67"/>
      <c r="C74" s="383" t="s">
        <v>35</v>
      </c>
      <c r="D74" s="383"/>
      <c r="E74" s="383"/>
      <c r="F74" s="11"/>
      <c r="G74" s="15">
        <f>COUNTIF(G75:G107,"x")</f>
        <v>0</v>
      </c>
      <c r="H74" s="13"/>
      <c r="I74" s="50"/>
      <c r="J74" s="12"/>
      <c r="K74" s="12"/>
      <c r="L74" s="12"/>
      <c r="M74" s="14" t="s">
        <v>82</v>
      </c>
      <c r="N74" s="14" t="s">
        <v>82</v>
      </c>
      <c r="O74" s="15">
        <f>COUNTIF(O75:O107,"x")</f>
        <v>9</v>
      </c>
      <c r="P74" s="15">
        <f>SUM(P75:P107)</f>
        <v>3</v>
      </c>
      <c r="Q74" s="15"/>
      <c r="R74" s="15"/>
      <c r="S74" s="15"/>
      <c r="T74" s="15"/>
      <c r="U74" s="15"/>
      <c r="V74" s="15"/>
      <c r="W74" s="15"/>
      <c r="X74" s="15"/>
      <c r="Y74" s="15"/>
      <c r="Z74" s="15"/>
      <c r="AA74" s="15"/>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2"/>
      <c r="CP74" s="154"/>
      <c r="CQ74" s="14"/>
      <c r="CR74" s="176"/>
    </row>
    <row r="75" spans="1:616" ht="55.5" hidden="1" customHeight="1">
      <c r="A75" s="323">
        <v>112</v>
      </c>
      <c r="B75" s="323">
        <v>38</v>
      </c>
      <c r="C75" s="34" t="s">
        <v>251</v>
      </c>
      <c r="D75" s="66" t="s">
        <v>0</v>
      </c>
      <c r="E75" s="34" t="s">
        <v>252</v>
      </c>
      <c r="F75" s="11" t="s">
        <v>2</v>
      </c>
      <c r="G75" s="11"/>
      <c r="H75" s="35" t="s">
        <v>253</v>
      </c>
      <c r="I75" s="34" t="s">
        <v>1122</v>
      </c>
      <c r="J75" s="12"/>
      <c r="K75" s="12" t="s">
        <v>127</v>
      </c>
      <c r="L75" s="12" t="s">
        <v>113</v>
      </c>
      <c r="M75" s="11" t="s">
        <v>78</v>
      </c>
      <c r="N75" s="10" t="s">
        <v>171</v>
      </c>
      <c r="O75" s="320" t="s">
        <v>28</v>
      </c>
      <c r="P75" s="12"/>
      <c r="Q75" s="15"/>
      <c r="R75" s="12" t="s">
        <v>28</v>
      </c>
      <c r="S75" s="12"/>
      <c r="T75" s="15"/>
      <c r="U75" s="15"/>
      <c r="V75" s="15"/>
      <c r="W75" s="15"/>
      <c r="X75" s="15"/>
      <c r="Y75" s="15"/>
      <c r="Z75" s="15"/>
      <c r="AA75" s="15"/>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2">
        <f t="shared" si="9"/>
        <v>1</v>
      </c>
      <c r="CP75" s="154"/>
      <c r="CQ75" s="14"/>
      <c r="CR75" s="176"/>
    </row>
    <row r="76" spans="1:616" s="68" customFormat="1" ht="55.5" hidden="1" customHeight="1">
      <c r="A76" s="319"/>
      <c r="B76" s="319"/>
      <c r="C76" s="34" t="s">
        <v>251</v>
      </c>
      <c r="D76" s="66" t="s">
        <v>0</v>
      </c>
      <c r="E76" s="34" t="s">
        <v>252</v>
      </c>
      <c r="F76" s="66" t="s">
        <v>2</v>
      </c>
      <c r="G76" s="66"/>
      <c r="H76" s="74" t="s">
        <v>253</v>
      </c>
      <c r="I76" s="34" t="s">
        <v>1122</v>
      </c>
      <c r="J76" s="71"/>
      <c r="K76" s="140" t="s">
        <v>127</v>
      </c>
      <c r="L76" s="140" t="s">
        <v>113</v>
      </c>
      <c r="M76" s="141" t="s">
        <v>78</v>
      </c>
      <c r="N76" s="138" t="s">
        <v>171</v>
      </c>
      <c r="O76" s="322"/>
      <c r="P76" s="71"/>
      <c r="Q76" s="15"/>
      <c r="R76" s="71"/>
      <c r="S76" s="71"/>
      <c r="T76" s="15"/>
      <c r="U76" s="15"/>
      <c r="V76" s="15"/>
      <c r="W76" s="15"/>
      <c r="X76" s="15"/>
      <c r="Y76" s="15"/>
      <c r="Z76" s="71" t="s">
        <v>28</v>
      </c>
      <c r="AA76" s="15"/>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71">
        <f t="shared" si="9"/>
        <v>1</v>
      </c>
      <c r="CP76" s="154"/>
      <c r="CQ76" s="14"/>
      <c r="CR76" s="176"/>
    </row>
    <row r="77" spans="1:616" ht="98.25" customHeight="1">
      <c r="A77" s="67">
        <v>115</v>
      </c>
      <c r="B77" s="67">
        <v>39</v>
      </c>
      <c r="C77" s="34" t="s">
        <v>254</v>
      </c>
      <c r="D77" s="269" t="s">
        <v>0</v>
      </c>
      <c r="E77" s="34" t="s">
        <v>255</v>
      </c>
      <c r="F77" s="11" t="s">
        <v>2</v>
      </c>
      <c r="G77" s="11"/>
      <c r="H77" s="35" t="s">
        <v>256</v>
      </c>
      <c r="I77" s="50" t="s">
        <v>1123</v>
      </c>
      <c r="J77" s="12"/>
      <c r="K77" s="140" t="s">
        <v>127</v>
      </c>
      <c r="L77" s="140" t="s">
        <v>113</v>
      </c>
      <c r="M77" s="141" t="s">
        <v>78</v>
      </c>
      <c r="N77" s="138" t="s">
        <v>171</v>
      </c>
      <c r="O77" s="10" t="s">
        <v>28</v>
      </c>
      <c r="P77" s="12"/>
      <c r="Q77" s="12" t="s">
        <v>28</v>
      </c>
      <c r="R77" s="12"/>
      <c r="S77" s="12"/>
      <c r="T77" s="12"/>
      <c r="U77" s="12"/>
      <c r="V77" s="12"/>
      <c r="W77" s="12"/>
      <c r="X77" s="12"/>
      <c r="Y77" s="71"/>
      <c r="Z77" s="71"/>
      <c r="AA77" s="12"/>
      <c r="AB77" s="41"/>
      <c r="AC77" s="41"/>
      <c r="AD77" s="41" t="s">
        <v>671</v>
      </c>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81">
        <f t="shared" ref="CO77:CO182" si="10">COUNTIF(Q77:AA77,"x")</f>
        <v>1</v>
      </c>
      <c r="CP77" s="191"/>
      <c r="CQ77" s="191"/>
      <c r="CR77" s="191" t="s">
        <v>671</v>
      </c>
      <c r="WR77" s="162"/>
    </row>
    <row r="78" spans="1:616" ht="45" hidden="1" customHeight="1">
      <c r="A78" s="323">
        <v>118</v>
      </c>
      <c r="B78" s="323">
        <v>40</v>
      </c>
      <c r="C78" s="34" t="s">
        <v>257</v>
      </c>
      <c r="D78" s="11" t="s">
        <v>0</v>
      </c>
      <c r="E78" s="34" t="s">
        <v>258</v>
      </c>
      <c r="F78" s="11" t="s">
        <v>0</v>
      </c>
      <c r="G78" s="11"/>
      <c r="H78" s="35" t="s">
        <v>259</v>
      </c>
      <c r="I78" s="34" t="s">
        <v>1086</v>
      </c>
      <c r="J78" s="12"/>
      <c r="K78" s="140" t="s">
        <v>127</v>
      </c>
      <c r="L78" s="140" t="s">
        <v>113</v>
      </c>
      <c r="M78" s="141" t="s">
        <v>78</v>
      </c>
      <c r="N78" s="138" t="s">
        <v>171</v>
      </c>
      <c r="O78" s="323" t="s">
        <v>28</v>
      </c>
      <c r="P78" s="12"/>
      <c r="Q78" s="12"/>
      <c r="R78" s="12"/>
      <c r="S78" s="12"/>
      <c r="T78" s="12"/>
      <c r="U78" s="12" t="s">
        <v>28</v>
      </c>
      <c r="V78" s="12"/>
      <c r="W78" s="12"/>
      <c r="X78" s="12"/>
      <c r="Y78" s="71"/>
      <c r="Z78" s="71"/>
      <c r="AA78" s="12"/>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f t="shared" si="10"/>
        <v>1</v>
      </c>
      <c r="CP78" s="149"/>
      <c r="CQ78" s="147"/>
      <c r="CR78" s="24"/>
    </row>
    <row r="79" spans="1:616" s="68" customFormat="1" ht="45" hidden="1" customHeight="1">
      <c r="A79" s="319"/>
      <c r="B79" s="319"/>
      <c r="C79" s="34" t="s">
        <v>257</v>
      </c>
      <c r="D79" s="66" t="s">
        <v>0</v>
      </c>
      <c r="E79" s="34" t="s">
        <v>258</v>
      </c>
      <c r="F79" s="66" t="s">
        <v>0</v>
      </c>
      <c r="G79" s="66"/>
      <c r="H79" s="74" t="s">
        <v>259</v>
      </c>
      <c r="I79" s="34" t="s">
        <v>1086</v>
      </c>
      <c r="J79" s="71"/>
      <c r="K79" s="140" t="s">
        <v>127</v>
      </c>
      <c r="L79" s="140" t="s">
        <v>113</v>
      </c>
      <c r="M79" s="141" t="s">
        <v>78</v>
      </c>
      <c r="N79" s="138" t="s">
        <v>171</v>
      </c>
      <c r="O79" s="319"/>
      <c r="P79" s="71"/>
      <c r="Q79" s="71"/>
      <c r="R79" s="71"/>
      <c r="S79" s="71"/>
      <c r="T79" s="71"/>
      <c r="U79" s="71"/>
      <c r="V79" s="71" t="s">
        <v>28</v>
      </c>
      <c r="W79" s="71"/>
      <c r="X79" s="71"/>
      <c r="Y79" s="71"/>
      <c r="Z79" s="71"/>
      <c r="AA79" s="7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f t="shared" si="10"/>
        <v>1</v>
      </c>
      <c r="CP79" s="154"/>
      <c r="CQ79" s="67"/>
      <c r="CR79" s="24"/>
    </row>
    <row r="80" spans="1:616" ht="117.75" customHeight="1">
      <c r="A80" s="323">
        <v>122</v>
      </c>
      <c r="B80" s="323">
        <v>41</v>
      </c>
      <c r="C80" s="34" t="s">
        <v>260</v>
      </c>
      <c r="D80" s="269" t="s">
        <v>0</v>
      </c>
      <c r="E80" s="35" t="s">
        <v>722</v>
      </c>
      <c r="F80" s="11" t="s">
        <v>0</v>
      </c>
      <c r="G80" s="11"/>
      <c r="H80" s="35" t="s">
        <v>261</v>
      </c>
      <c r="I80" s="34" t="s">
        <v>1085</v>
      </c>
      <c r="J80" s="12" t="s">
        <v>616</v>
      </c>
      <c r="K80" s="12" t="s">
        <v>127</v>
      </c>
      <c r="L80" s="140" t="s">
        <v>114</v>
      </c>
      <c r="M80" s="11" t="s">
        <v>78</v>
      </c>
      <c r="N80" s="10" t="s">
        <v>171</v>
      </c>
      <c r="O80" s="323" t="s">
        <v>28</v>
      </c>
      <c r="P80" s="12">
        <v>1</v>
      </c>
      <c r="Q80" s="12" t="s">
        <v>28</v>
      </c>
      <c r="R80" s="12"/>
      <c r="S80" s="12"/>
      <c r="T80" s="12"/>
      <c r="U80" s="12"/>
      <c r="V80" s="12"/>
      <c r="W80" s="12"/>
      <c r="X80" s="12"/>
      <c r="Y80" s="71"/>
      <c r="Z80" s="71"/>
      <c r="AA80" s="12"/>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81">
        <f t="shared" si="10"/>
        <v>1</v>
      </c>
      <c r="CP80" s="191" t="s">
        <v>677</v>
      </c>
      <c r="CQ80" s="191" t="s">
        <v>677</v>
      </c>
      <c r="CR80" s="191" t="s">
        <v>677</v>
      </c>
      <c r="WR80" s="162"/>
    </row>
    <row r="81" spans="1:616" s="68" customFormat="1" ht="75" hidden="1" customHeight="1">
      <c r="A81" s="318"/>
      <c r="B81" s="318"/>
      <c r="C81" s="34" t="s">
        <v>260</v>
      </c>
      <c r="D81" s="66" t="s">
        <v>0</v>
      </c>
      <c r="E81" s="74" t="s">
        <v>722</v>
      </c>
      <c r="F81" s="66" t="s">
        <v>0</v>
      </c>
      <c r="G81" s="66"/>
      <c r="H81" s="74" t="s">
        <v>261</v>
      </c>
      <c r="I81" s="34" t="s">
        <v>262</v>
      </c>
      <c r="J81" s="71" t="s">
        <v>616</v>
      </c>
      <c r="K81" s="140" t="s">
        <v>127</v>
      </c>
      <c r="L81" s="140" t="s">
        <v>114</v>
      </c>
      <c r="M81" s="141" t="s">
        <v>78</v>
      </c>
      <c r="N81" s="138" t="s">
        <v>171</v>
      </c>
      <c r="O81" s="318"/>
      <c r="P81" s="71"/>
      <c r="Q81" s="71"/>
      <c r="R81" s="71" t="s">
        <v>28</v>
      </c>
      <c r="S81" s="71"/>
      <c r="T81" s="71"/>
      <c r="U81" s="71"/>
      <c r="V81" s="71"/>
      <c r="W81" s="71"/>
      <c r="X81" s="71"/>
      <c r="Y81" s="71"/>
      <c r="Z81" s="71"/>
      <c r="AA81" s="7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f t="shared" si="10"/>
        <v>1</v>
      </c>
      <c r="CP81" s="149"/>
      <c r="CQ81" s="147"/>
      <c r="CR81" s="24"/>
    </row>
    <row r="82" spans="1:616" s="68" customFormat="1" ht="75" hidden="1" customHeight="1">
      <c r="A82" s="318"/>
      <c r="B82" s="318"/>
      <c r="C82" s="34" t="s">
        <v>260</v>
      </c>
      <c r="D82" s="66" t="s">
        <v>0</v>
      </c>
      <c r="E82" s="74" t="s">
        <v>722</v>
      </c>
      <c r="F82" s="66" t="s">
        <v>0</v>
      </c>
      <c r="G82" s="66"/>
      <c r="H82" s="74" t="s">
        <v>261</v>
      </c>
      <c r="I82" s="34" t="s">
        <v>262</v>
      </c>
      <c r="J82" s="71" t="s">
        <v>616</v>
      </c>
      <c r="K82" s="140" t="s">
        <v>127</v>
      </c>
      <c r="L82" s="140" t="s">
        <v>114</v>
      </c>
      <c r="M82" s="141" t="s">
        <v>78</v>
      </c>
      <c r="N82" s="138" t="s">
        <v>171</v>
      </c>
      <c r="O82" s="318"/>
      <c r="P82" s="71"/>
      <c r="Q82" s="71"/>
      <c r="R82" s="71"/>
      <c r="S82" s="71"/>
      <c r="T82" s="71" t="s">
        <v>28</v>
      </c>
      <c r="U82" s="71"/>
      <c r="V82" s="71"/>
      <c r="W82" s="71"/>
      <c r="X82" s="71"/>
      <c r="Y82" s="71"/>
      <c r="Z82" s="71"/>
      <c r="AA82" s="7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f t="shared" si="10"/>
        <v>1</v>
      </c>
      <c r="CP82" s="154"/>
      <c r="CQ82" s="67"/>
      <c r="CR82" s="24"/>
    </row>
    <row r="83" spans="1:616" s="68" customFormat="1" ht="75" hidden="1" customHeight="1">
      <c r="A83" s="319"/>
      <c r="B83" s="319"/>
      <c r="C83" s="34" t="s">
        <v>260</v>
      </c>
      <c r="D83" s="66" t="s">
        <v>0</v>
      </c>
      <c r="E83" s="74" t="s">
        <v>722</v>
      </c>
      <c r="F83" s="66" t="s">
        <v>0</v>
      </c>
      <c r="G83" s="66"/>
      <c r="H83" s="74" t="s">
        <v>261</v>
      </c>
      <c r="I83" s="34" t="s">
        <v>262</v>
      </c>
      <c r="J83" s="71" t="s">
        <v>616</v>
      </c>
      <c r="K83" s="140" t="s">
        <v>127</v>
      </c>
      <c r="L83" s="140" t="s">
        <v>114</v>
      </c>
      <c r="M83" s="141" t="s">
        <v>78</v>
      </c>
      <c r="N83" s="138" t="s">
        <v>171</v>
      </c>
      <c r="O83" s="319"/>
      <c r="P83" s="71"/>
      <c r="Q83" s="71"/>
      <c r="R83" s="71"/>
      <c r="S83" s="71"/>
      <c r="T83" s="71"/>
      <c r="U83" s="71"/>
      <c r="V83" s="71"/>
      <c r="W83" s="71"/>
      <c r="X83" s="71"/>
      <c r="Y83" s="71" t="s">
        <v>28</v>
      </c>
      <c r="Z83" s="71"/>
      <c r="AA83" s="7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f t="shared" si="10"/>
        <v>1</v>
      </c>
      <c r="CP83" s="154"/>
      <c r="CQ83" s="67"/>
      <c r="CR83" s="24"/>
    </row>
    <row r="84" spans="1:616" ht="132.75" customHeight="1">
      <c r="A84" s="323">
        <v>125</v>
      </c>
      <c r="B84" s="323">
        <v>42</v>
      </c>
      <c r="C84" s="34" t="s">
        <v>263</v>
      </c>
      <c r="D84" s="270" t="s">
        <v>0</v>
      </c>
      <c r="E84" s="34" t="s">
        <v>264</v>
      </c>
      <c r="F84" s="34" t="s">
        <v>2</v>
      </c>
      <c r="G84" s="11"/>
      <c r="H84" s="35" t="s">
        <v>265</v>
      </c>
      <c r="I84" s="242" t="s">
        <v>1124</v>
      </c>
      <c r="J84" s="12"/>
      <c r="K84" s="140" t="s">
        <v>126</v>
      </c>
      <c r="L84" s="12" t="s">
        <v>114</v>
      </c>
      <c r="M84" s="11" t="s">
        <v>78</v>
      </c>
      <c r="N84" s="10" t="s">
        <v>171</v>
      </c>
      <c r="O84" s="335" t="s">
        <v>28</v>
      </c>
      <c r="P84" s="327">
        <v>1</v>
      </c>
      <c r="Q84" s="12" t="s">
        <v>28</v>
      </c>
      <c r="R84" s="12"/>
      <c r="S84" s="12"/>
      <c r="T84" s="12"/>
      <c r="U84" s="12"/>
      <c r="V84" s="12"/>
      <c r="W84" s="12"/>
      <c r="X84" s="12"/>
      <c r="Y84" s="71"/>
      <c r="Z84" s="71"/>
      <c r="AA84" s="12"/>
      <c r="AB84" s="41" t="s">
        <v>677</v>
      </c>
      <c r="AC84" s="41" t="s">
        <v>677</v>
      </c>
      <c r="AD84" s="41" t="s">
        <v>677</v>
      </c>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81">
        <f t="shared" si="10"/>
        <v>1</v>
      </c>
      <c r="CP84" s="191" t="s">
        <v>677</v>
      </c>
      <c r="CQ84" s="191" t="s">
        <v>677</v>
      </c>
      <c r="CR84" s="191" t="s">
        <v>677</v>
      </c>
      <c r="WR84" s="162"/>
    </row>
    <row r="85" spans="1:616" ht="69.75" hidden="1" customHeight="1">
      <c r="A85" s="318"/>
      <c r="B85" s="318"/>
      <c r="C85" s="34" t="s">
        <v>263</v>
      </c>
      <c r="D85" s="34" t="s">
        <v>0</v>
      </c>
      <c r="E85" s="34" t="s">
        <v>264</v>
      </c>
      <c r="F85" s="34" t="s">
        <v>2</v>
      </c>
      <c r="G85" s="11"/>
      <c r="H85" s="35" t="s">
        <v>265</v>
      </c>
      <c r="I85" s="50" t="s">
        <v>1125</v>
      </c>
      <c r="J85" s="12"/>
      <c r="K85" s="140" t="s">
        <v>126</v>
      </c>
      <c r="L85" s="12" t="s">
        <v>114</v>
      </c>
      <c r="M85" s="11" t="s">
        <v>78</v>
      </c>
      <c r="N85" s="10" t="s">
        <v>171</v>
      </c>
      <c r="O85" s="335"/>
      <c r="P85" s="327"/>
      <c r="Q85" s="12"/>
      <c r="R85" s="12" t="s">
        <v>28</v>
      </c>
      <c r="S85" s="12"/>
      <c r="T85" s="12"/>
      <c r="U85" s="12"/>
      <c r="V85" s="12"/>
      <c r="W85" s="12"/>
      <c r="X85" s="12"/>
      <c r="Y85" s="71"/>
      <c r="Z85" s="71"/>
      <c r="AA85" s="12"/>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f t="shared" si="10"/>
        <v>1</v>
      </c>
      <c r="CP85" s="149"/>
      <c r="CQ85" s="147"/>
      <c r="CR85" s="24"/>
    </row>
    <row r="86" spans="1:616" ht="69.75" hidden="1" customHeight="1">
      <c r="A86" s="318"/>
      <c r="B86" s="318"/>
      <c r="C86" s="34" t="s">
        <v>263</v>
      </c>
      <c r="D86" s="34" t="s">
        <v>0</v>
      </c>
      <c r="E86" s="34" t="s">
        <v>264</v>
      </c>
      <c r="F86" s="34" t="s">
        <v>2</v>
      </c>
      <c r="G86" s="11"/>
      <c r="H86" s="35" t="s">
        <v>265</v>
      </c>
      <c r="I86" s="50" t="s">
        <v>1126</v>
      </c>
      <c r="J86" s="12"/>
      <c r="K86" s="140" t="s">
        <v>126</v>
      </c>
      <c r="L86" s="12" t="s">
        <v>114</v>
      </c>
      <c r="M86" s="11" t="s">
        <v>78</v>
      </c>
      <c r="N86" s="10" t="s">
        <v>171</v>
      </c>
      <c r="O86" s="335"/>
      <c r="P86" s="327"/>
      <c r="Q86" s="12"/>
      <c r="R86" s="12"/>
      <c r="S86" s="12" t="s">
        <v>28</v>
      </c>
      <c r="T86" s="12"/>
      <c r="U86" s="12"/>
      <c r="V86" s="12"/>
      <c r="W86" s="12"/>
      <c r="X86" s="12"/>
      <c r="Y86" s="71"/>
      <c r="Z86" s="71"/>
      <c r="AA86" s="12"/>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f t="shared" si="10"/>
        <v>1</v>
      </c>
      <c r="CP86" s="154"/>
      <c r="CQ86" s="10"/>
      <c r="CR86" s="24"/>
    </row>
    <row r="87" spans="1:616" s="68" customFormat="1" ht="59.25" hidden="1" customHeight="1">
      <c r="A87" s="318"/>
      <c r="B87" s="318"/>
      <c r="C87" s="34" t="s">
        <v>263</v>
      </c>
      <c r="D87" s="34" t="s">
        <v>0</v>
      </c>
      <c r="E87" s="34" t="s">
        <v>264</v>
      </c>
      <c r="F87" s="34" t="s">
        <v>2</v>
      </c>
      <c r="G87" s="66"/>
      <c r="H87" s="74" t="s">
        <v>265</v>
      </c>
      <c r="I87" s="50" t="s">
        <v>1127</v>
      </c>
      <c r="J87" s="71"/>
      <c r="K87" s="140" t="s">
        <v>126</v>
      </c>
      <c r="L87" s="140" t="s">
        <v>114</v>
      </c>
      <c r="M87" s="141" t="s">
        <v>78</v>
      </c>
      <c r="N87" s="138" t="s">
        <v>171</v>
      </c>
      <c r="O87" s="335"/>
      <c r="P87" s="327"/>
      <c r="Q87" s="71"/>
      <c r="R87" s="71"/>
      <c r="S87" s="71"/>
      <c r="T87" s="71" t="s">
        <v>28</v>
      </c>
      <c r="U87" s="71"/>
      <c r="V87" s="71"/>
      <c r="W87" s="71"/>
      <c r="X87" s="71"/>
      <c r="Y87" s="71"/>
      <c r="Z87" s="71"/>
      <c r="AA87" s="7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f t="shared" si="10"/>
        <v>1</v>
      </c>
      <c r="CP87" s="154"/>
      <c r="CQ87" s="67"/>
      <c r="CR87" s="24"/>
    </row>
    <row r="88" spans="1:616" ht="57" hidden="1" customHeight="1">
      <c r="A88" s="318"/>
      <c r="B88" s="318"/>
      <c r="C88" s="34" t="s">
        <v>263</v>
      </c>
      <c r="D88" s="34" t="s">
        <v>0</v>
      </c>
      <c r="E88" s="34" t="s">
        <v>264</v>
      </c>
      <c r="F88" s="34" t="s">
        <v>2</v>
      </c>
      <c r="G88" s="11"/>
      <c r="H88" s="35" t="s">
        <v>265</v>
      </c>
      <c r="I88" s="50" t="s">
        <v>1128</v>
      </c>
      <c r="J88" s="12"/>
      <c r="K88" s="140" t="s">
        <v>126</v>
      </c>
      <c r="L88" s="12" t="s">
        <v>114</v>
      </c>
      <c r="M88" s="11" t="s">
        <v>78</v>
      </c>
      <c r="N88" s="10" t="s">
        <v>171</v>
      </c>
      <c r="O88" s="335"/>
      <c r="P88" s="327"/>
      <c r="Q88" s="12"/>
      <c r="R88" s="12"/>
      <c r="S88" s="12"/>
      <c r="T88" s="12"/>
      <c r="U88" s="12" t="s">
        <v>28</v>
      </c>
      <c r="V88" s="12"/>
      <c r="W88" s="12"/>
      <c r="X88" s="12"/>
      <c r="Y88" s="71"/>
      <c r="Z88" s="71"/>
      <c r="AA88" s="12"/>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f t="shared" si="10"/>
        <v>1</v>
      </c>
      <c r="CP88" s="154"/>
      <c r="CQ88" s="10"/>
      <c r="CR88" s="24"/>
    </row>
    <row r="89" spans="1:616" ht="91.5" hidden="1" customHeight="1">
      <c r="A89" s="318"/>
      <c r="B89" s="318"/>
      <c r="C89" s="34" t="s">
        <v>263</v>
      </c>
      <c r="D89" s="34" t="s">
        <v>0</v>
      </c>
      <c r="E89" s="34" t="s">
        <v>264</v>
      </c>
      <c r="F89" s="34" t="s">
        <v>2</v>
      </c>
      <c r="G89" s="11"/>
      <c r="H89" s="35" t="s">
        <v>265</v>
      </c>
      <c r="I89" s="50" t="s">
        <v>1129</v>
      </c>
      <c r="J89" s="12"/>
      <c r="K89" s="140" t="s">
        <v>126</v>
      </c>
      <c r="L89" s="12" t="s">
        <v>114</v>
      </c>
      <c r="M89" s="11" t="s">
        <v>78</v>
      </c>
      <c r="N89" s="10" t="s">
        <v>171</v>
      </c>
      <c r="O89" s="335"/>
      <c r="P89" s="327"/>
      <c r="Q89" s="12"/>
      <c r="R89" s="12"/>
      <c r="S89" s="12"/>
      <c r="T89" s="12"/>
      <c r="U89" s="12"/>
      <c r="V89" s="12" t="s">
        <v>28</v>
      </c>
      <c r="W89" s="12"/>
      <c r="X89" s="12"/>
      <c r="Y89" s="71"/>
      <c r="Z89" s="71"/>
      <c r="AA89" s="12"/>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f t="shared" si="10"/>
        <v>1</v>
      </c>
      <c r="CP89" s="154"/>
      <c r="CQ89" s="10"/>
      <c r="CR89" s="24"/>
    </row>
    <row r="90" spans="1:616" s="68" customFormat="1" ht="93" hidden="1" customHeight="1">
      <c r="A90" s="318"/>
      <c r="B90" s="318"/>
      <c r="C90" s="34" t="s">
        <v>263</v>
      </c>
      <c r="D90" s="34" t="s">
        <v>0</v>
      </c>
      <c r="E90" s="34" t="s">
        <v>264</v>
      </c>
      <c r="F90" s="34" t="s">
        <v>2</v>
      </c>
      <c r="G90" s="66"/>
      <c r="H90" s="74" t="s">
        <v>265</v>
      </c>
      <c r="I90" s="50" t="s">
        <v>1130</v>
      </c>
      <c r="J90" s="71"/>
      <c r="K90" s="140" t="s">
        <v>126</v>
      </c>
      <c r="L90" s="140" t="s">
        <v>114</v>
      </c>
      <c r="M90" s="141" t="s">
        <v>78</v>
      </c>
      <c r="N90" s="138" t="s">
        <v>171</v>
      </c>
      <c r="O90" s="335"/>
      <c r="P90" s="327"/>
      <c r="Q90" s="71"/>
      <c r="R90" s="71"/>
      <c r="S90" s="71"/>
      <c r="T90" s="71"/>
      <c r="U90" s="71"/>
      <c r="V90" s="71"/>
      <c r="W90" s="71" t="s">
        <v>28</v>
      </c>
      <c r="X90" s="71"/>
      <c r="Y90" s="71"/>
      <c r="Z90" s="71"/>
      <c r="AA90" s="7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f t="shared" si="10"/>
        <v>1</v>
      </c>
      <c r="CP90" s="154"/>
      <c r="CQ90" s="67"/>
      <c r="CR90" s="24"/>
    </row>
    <row r="91" spans="1:616" s="68" customFormat="1" ht="93" hidden="1" customHeight="1">
      <c r="A91" s="318"/>
      <c r="B91" s="318"/>
      <c r="C91" s="34" t="s">
        <v>263</v>
      </c>
      <c r="D91" s="34" t="s">
        <v>0</v>
      </c>
      <c r="E91" s="34" t="s">
        <v>264</v>
      </c>
      <c r="F91" s="34" t="s">
        <v>2</v>
      </c>
      <c r="G91" s="66"/>
      <c r="H91" s="74" t="s">
        <v>265</v>
      </c>
      <c r="I91" s="50" t="s">
        <v>1131</v>
      </c>
      <c r="J91" s="71"/>
      <c r="K91" s="140" t="s">
        <v>126</v>
      </c>
      <c r="L91" s="140" t="s">
        <v>114</v>
      </c>
      <c r="M91" s="141" t="s">
        <v>78</v>
      </c>
      <c r="N91" s="138" t="s">
        <v>171</v>
      </c>
      <c r="O91" s="335"/>
      <c r="P91" s="327"/>
      <c r="Q91" s="71"/>
      <c r="R91" s="71"/>
      <c r="S91" s="71"/>
      <c r="T91" s="71"/>
      <c r="U91" s="71"/>
      <c r="V91" s="71"/>
      <c r="W91" s="71"/>
      <c r="X91" s="71" t="s">
        <v>28</v>
      </c>
      <c r="Y91" s="71"/>
      <c r="Z91" s="71"/>
      <c r="AA91" s="7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f t="shared" si="10"/>
        <v>1</v>
      </c>
      <c r="CP91" s="154"/>
      <c r="CQ91" s="67"/>
      <c r="CR91" s="24"/>
    </row>
    <row r="92" spans="1:616" s="68" customFormat="1" ht="111" hidden="1" customHeight="1">
      <c r="A92" s="318"/>
      <c r="B92" s="318"/>
      <c r="C92" s="34" t="s">
        <v>263</v>
      </c>
      <c r="D92" s="34" t="s">
        <v>0</v>
      </c>
      <c r="E92" s="34" t="s">
        <v>264</v>
      </c>
      <c r="F92" s="34" t="s">
        <v>2</v>
      </c>
      <c r="G92" s="66"/>
      <c r="H92" s="74" t="s">
        <v>265</v>
      </c>
      <c r="I92" s="50" t="s">
        <v>1132</v>
      </c>
      <c r="J92" s="71"/>
      <c r="K92" s="140" t="s">
        <v>126</v>
      </c>
      <c r="L92" s="140" t="s">
        <v>114</v>
      </c>
      <c r="M92" s="141" t="s">
        <v>78</v>
      </c>
      <c r="N92" s="138" t="s">
        <v>171</v>
      </c>
      <c r="O92" s="335"/>
      <c r="P92" s="327"/>
      <c r="Q92" s="71"/>
      <c r="R92" s="71"/>
      <c r="S92" s="71"/>
      <c r="T92" s="71"/>
      <c r="U92" s="71"/>
      <c r="V92" s="71"/>
      <c r="W92" s="71"/>
      <c r="X92" s="71"/>
      <c r="Y92" s="71" t="s">
        <v>28</v>
      </c>
      <c r="Z92" s="71"/>
      <c r="AA92" s="7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f t="shared" si="10"/>
        <v>1</v>
      </c>
      <c r="CP92" s="154"/>
      <c r="CQ92" s="67"/>
      <c r="CR92" s="24"/>
    </row>
    <row r="93" spans="1:616" s="68" customFormat="1" ht="42.75" hidden="1" customHeight="1">
      <c r="A93" s="318"/>
      <c r="B93" s="318"/>
      <c r="C93" s="34" t="s">
        <v>263</v>
      </c>
      <c r="D93" s="34" t="s">
        <v>0</v>
      </c>
      <c r="E93" s="34" t="s">
        <v>264</v>
      </c>
      <c r="F93" s="34" t="s">
        <v>2</v>
      </c>
      <c r="G93" s="66"/>
      <c r="H93" s="74" t="s">
        <v>265</v>
      </c>
      <c r="I93" s="50" t="s">
        <v>1133</v>
      </c>
      <c r="J93" s="71"/>
      <c r="K93" s="140" t="s">
        <v>126</v>
      </c>
      <c r="L93" s="140" t="s">
        <v>114</v>
      </c>
      <c r="M93" s="141" t="s">
        <v>78</v>
      </c>
      <c r="N93" s="138" t="s">
        <v>171</v>
      </c>
      <c r="O93" s="335"/>
      <c r="P93" s="327"/>
      <c r="Q93" s="71"/>
      <c r="R93" s="71"/>
      <c r="S93" s="71"/>
      <c r="T93" s="71"/>
      <c r="U93" s="71"/>
      <c r="V93" s="71"/>
      <c r="W93" s="71"/>
      <c r="X93" s="71"/>
      <c r="Y93" s="71"/>
      <c r="Z93" s="71" t="s">
        <v>28</v>
      </c>
      <c r="AA93" s="7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f t="shared" si="10"/>
        <v>1</v>
      </c>
      <c r="CP93" s="154"/>
      <c r="CQ93" s="67"/>
      <c r="CR93" s="24"/>
    </row>
    <row r="94" spans="1:616" ht="50.25" hidden="1" customHeight="1">
      <c r="A94" s="319"/>
      <c r="B94" s="319"/>
      <c r="C94" s="34" t="s">
        <v>263</v>
      </c>
      <c r="D94" s="34" t="s">
        <v>0</v>
      </c>
      <c r="E94" s="34" t="s">
        <v>264</v>
      </c>
      <c r="F94" s="34" t="s">
        <v>2</v>
      </c>
      <c r="G94" s="11"/>
      <c r="H94" s="35" t="s">
        <v>265</v>
      </c>
      <c r="I94" s="50" t="s">
        <v>1134</v>
      </c>
      <c r="J94" s="12"/>
      <c r="K94" s="140" t="s">
        <v>126</v>
      </c>
      <c r="L94" s="12" t="s">
        <v>114</v>
      </c>
      <c r="M94" s="11" t="s">
        <v>78</v>
      </c>
      <c r="N94" s="10" t="s">
        <v>171</v>
      </c>
      <c r="O94" s="335"/>
      <c r="P94" s="327"/>
      <c r="Q94" s="12"/>
      <c r="R94" s="12"/>
      <c r="S94" s="12"/>
      <c r="T94" s="12"/>
      <c r="U94" s="12"/>
      <c r="V94" s="12"/>
      <c r="W94" s="12"/>
      <c r="X94" s="12"/>
      <c r="Y94" s="71"/>
      <c r="Z94" s="71"/>
      <c r="AA94" s="12" t="s">
        <v>28</v>
      </c>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f t="shared" si="10"/>
        <v>1</v>
      </c>
      <c r="CP94" s="154"/>
      <c r="CQ94" s="10"/>
      <c r="CR94" s="24"/>
    </row>
    <row r="95" spans="1:616" ht="56.25" hidden="1" customHeight="1">
      <c r="A95" s="335">
        <v>128</v>
      </c>
      <c r="B95" s="335">
        <v>43</v>
      </c>
      <c r="C95" s="34" t="s">
        <v>266</v>
      </c>
      <c r="D95" s="11" t="s">
        <v>0</v>
      </c>
      <c r="E95" s="35" t="s">
        <v>267</v>
      </c>
      <c r="F95" s="11" t="s">
        <v>2</v>
      </c>
      <c r="G95" s="11"/>
      <c r="H95" s="35" t="s">
        <v>268</v>
      </c>
      <c r="I95" s="50" t="s">
        <v>1135</v>
      </c>
      <c r="J95" s="71" t="s">
        <v>269</v>
      </c>
      <c r="K95" s="140" t="s">
        <v>126</v>
      </c>
      <c r="L95" s="12" t="s">
        <v>114</v>
      </c>
      <c r="M95" s="11" t="s">
        <v>78</v>
      </c>
      <c r="N95" s="10" t="s">
        <v>171</v>
      </c>
      <c r="O95" s="335" t="s">
        <v>28</v>
      </c>
      <c r="P95" s="327">
        <v>1</v>
      </c>
      <c r="Q95" s="12"/>
      <c r="R95" s="12" t="s">
        <v>28</v>
      </c>
      <c r="S95" s="12"/>
      <c r="T95" s="12"/>
      <c r="U95" s="12"/>
      <c r="V95" s="12"/>
      <c r="W95" s="12"/>
      <c r="X95" s="12"/>
      <c r="Y95" s="71"/>
      <c r="Z95" s="71"/>
      <c r="AA95" s="12"/>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f t="shared" si="10"/>
        <v>1</v>
      </c>
      <c r="CP95" s="154"/>
      <c r="CQ95" s="10"/>
      <c r="CR95" s="24"/>
    </row>
    <row r="96" spans="1:616" ht="50.25" hidden="1" customHeight="1">
      <c r="A96" s="335"/>
      <c r="B96" s="335"/>
      <c r="C96" s="34" t="s">
        <v>266</v>
      </c>
      <c r="D96" s="11" t="s">
        <v>0</v>
      </c>
      <c r="E96" s="35" t="s">
        <v>267</v>
      </c>
      <c r="F96" s="11" t="s">
        <v>2</v>
      </c>
      <c r="G96" s="11"/>
      <c r="H96" s="35" t="s">
        <v>268</v>
      </c>
      <c r="I96" s="50" t="s">
        <v>1136</v>
      </c>
      <c r="J96" s="12" t="s">
        <v>269</v>
      </c>
      <c r="K96" s="140" t="s">
        <v>126</v>
      </c>
      <c r="L96" s="12" t="s">
        <v>114</v>
      </c>
      <c r="M96" s="11" t="s">
        <v>78</v>
      </c>
      <c r="N96" s="10" t="s">
        <v>171</v>
      </c>
      <c r="O96" s="335"/>
      <c r="P96" s="327"/>
      <c r="Q96" s="12"/>
      <c r="R96" s="12"/>
      <c r="S96" s="12"/>
      <c r="T96" s="12"/>
      <c r="U96" s="12"/>
      <c r="V96" s="12"/>
      <c r="W96" s="12" t="s">
        <v>28</v>
      </c>
      <c r="X96" s="12"/>
      <c r="Y96" s="71"/>
      <c r="Z96" s="71"/>
      <c r="AA96" s="12"/>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f t="shared" si="10"/>
        <v>1</v>
      </c>
      <c r="CP96" s="154"/>
      <c r="CQ96" s="10"/>
      <c r="CR96" s="24"/>
    </row>
    <row r="97" spans="1:616" s="68" customFormat="1" ht="151.5" customHeight="1">
      <c r="A97" s="323">
        <v>133</v>
      </c>
      <c r="B97" s="323">
        <v>44</v>
      </c>
      <c r="C97" s="34" t="s">
        <v>270</v>
      </c>
      <c r="D97" s="269" t="s">
        <v>2</v>
      </c>
      <c r="E97" s="34" t="s">
        <v>271</v>
      </c>
      <c r="F97" s="66" t="s">
        <v>2</v>
      </c>
      <c r="G97" s="66"/>
      <c r="H97" s="74" t="s">
        <v>272</v>
      </c>
      <c r="I97" s="50" t="s">
        <v>1137</v>
      </c>
      <c r="J97" s="71"/>
      <c r="K97" s="140" t="s">
        <v>127</v>
      </c>
      <c r="L97" s="140" t="s">
        <v>114</v>
      </c>
      <c r="M97" s="141" t="s">
        <v>78</v>
      </c>
      <c r="N97" s="138" t="s">
        <v>171</v>
      </c>
      <c r="O97" s="323" t="s">
        <v>28</v>
      </c>
      <c r="P97" s="71"/>
      <c r="Q97" s="71" t="s">
        <v>28</v>
      </c>
      <c r="R97" s="71"/>
      <c r="S97" s="71"/>
      <c r="T97" s="71"/>
      <c r="U97" s="71"/>
      <c r="V97" s="71"/>
      <c r="W97" s="71"/>
      <c r="X97" s="71"/>
      <c r="Y97" s="71"/>
      <c r="Z97" s="71"/>
      <c r="AA97" s="7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181">
        <f t="shared" si="10"/>
        <v>1</v>
      </c>
      <c r="CP97" s="191"/>
      <c r="CQ97" s="191" t="s">
        <v>671</v>
      </c>
      <c r="CR97" s="191" t="s">
        <v>671</v>
      </c>
      <c r="WR97" s="162"/>
    </row>
    <row r="98" spans="1:616" s="68" customFormat="1" ht="78" hidden="1" customHeight="1">
      <c r="A98" s="318"/>
      <c r="B98" s="318"/>
      <c r="C98" s="34" t="s">
        <v>270</v>
      </c>
      <c r="D98" s="66" t="s">
        <v>2</v>
      </c>
      <c r="E98" s="34" t="s">
        <v>271</v>
      </c>
      <c r="F98" s="66" t="s">
        <v>2</v>
      </c>
      <c r="G98" s="66"/>
      <c r="H98" s="74" t="s">
        <v>272</v>
      </c>
      <c r="I98" s="50" t="s">
        <v>1138</v>
      </c>
      <c r="J98" s="71"/>
      <c r="K98" s="140" t="s">
        <v>127</v>
      </c>
      <c r="L98" s="140" t="s">
        <v>114</v>
      </c>
      <c r="M98" s="141" t="s">
        <v>78</v>
      </c>
      <c r="N98" s="138" t="s">
        <v>171</v>
      </c>
      <c r="O98" s="318"/>
      <c r="P98" s="71"/>
      <c r="Q98" s="71"/>
      <c r="R98" s="71" t="s">
        <v>28</v>
      </c>
      <c r="S98" s="71"/>
      <c r="T98" s="71"/>
      <c r="U98" s="71"/>
      <c r="V98" s="71"/>
      <c r="W98" s="71"/>
      <c r="X98" s="71"/>
      <c r="Y98" s="71"/>
      <c r="Z98" s="71"/>
      <c r="AA98" s="7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f t="shared" si="10"/>
        <v>1</v>
      </c>
      <c r="CP98" s="149"/>
      <c r="CQ98" s="147"/>
      <c r="CR98" s="24"/>
    </row>
    <row r="99" spans="1:616" s="68" customFormat="1" ht="78" hidden="1" customHeight="1">
      <c r="A99" s="318"/>
      <c r="B99" s="318"/>
      <c r="C99" s="34" t="s">
        <v>270</v>
      </c>
      <c r="D99" s="66" t="s">
        <v>2</v>
      </c>
      <c r="E99" s="34" t="s">
        <v>271</v>
      </c>
      <c r="F99" s="66" t="s">
        <v>2</v>
      </c>
      <c r="G99" s="66"/>
      <c r="H99" s="74" t="s">
        <v>272</v>
      </c>
      <c r="I99" s="50" t="s">
        <v>1139</v>
      </c>
      <c r="J99" s="71"/>
      <c r="K99" s="140" t="s">
        <v>127</v>
      </c>
      <c r="L99" s="140" t="s">
        <v>114</v>
      </c>
      <c r="M99" s="141" t="s">
        <v>78</v>
      </c>
      <c r="N99" s="138" t="s">
        <v>171</v>
      </c>
      <c r="O99" s="318"/>
      <c r="P99" s="71"/>
      <c r="Q99" s="71"/>
      <c r="R99" s="71"/>
      <c r="S99" s="71" t="s">
        <v>28</v>
      </c>
      <c r="T99" s="71"/>
      <c r="U99" s="71"/>
      <c r="V99" s="71"/>
      <c r="W99" s="71"/>
      <c r="X99" s="71"/>
      <c r="Y99" s="71"/>
      <c r="Z99" s="71"/>
      <c r="AA99" s="7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71"/>
      <c r="BN99" s="71"/>
      <c r="BO99" s="71"/>
      <c r="BP99" s="71"/>
      <c r="BQ99" s="71"/>
      <c r="BR99" s="71"/>
      <c r="BS99" s="71"/>
      <c r="BT99" s="71"/>
      <c r="BU99" s="71"/>
      <c r="BV99" s="71"/>
      <c r="BW99" s="71"/>
      <c r="BX99" s="71"/>
      <c r="BY99" s="71"/>
      <c r="BZ99" s="71"/>
      <c r="CA99" s="71"/>
      <c r="CB99" s="71"/>
      <c r="CC99" s="71"/>
      <c r="CD99" s="71"/>
      <c r="CE99" s="71"/>
      <c r="CF99" s="71"/>
      <c r="CG99" s="71"/>
      <c r="CH99" s="71"/>
      <c r="CI99" s="71"/>
      <c r="CJ99" s="71"/>
      <c r="CK99" s="71"/>
      <c r="CL99" s="71"/>
      <c r="CM99" s="71"/>
      <c r="CN99" s="71"/>
      <c r="CO99" s="71">
        <f t="shared" si="10"/>
        <v>1</v>
      </c>
      <c r="CP99" s="154"/>
      <c r="CQ99" s="67"/>
      <c r="CR99" s="24"/>
    </row>
    <row r="100" spans="1:616" s="68" customFormat="1" ht="78" hidden="1" customHeight="1">
      <c r="A100" s="318"/>
      <c r="B100" s="318"/>
      <c r="C100" s="34" t="s">
        <v>270</v>
      </c>
      <c r="D100" s="66" t="s">
        <v>2</v>
      </c>
      <c r="E100" s="34" t="s">
        <v>271</v>
      </c>
      <c r="F100" s="66" t="s">
        <v>2</v>
      </c>
      <c r="G100" s="66"/>
      <c r="H100" s="74" t="s">
        <v>272</v>
      </c>
      <c r="I100" s="50" t="s">
        <v>1140</v>
      </c>
      <c r="J100" s="71"/>
      <c r="K100" s="140" t="s">
        <v>127</v>
      </c>
      <c r="L100" s="140" t="s">
        <v>114</v>
      </c>
      <c r="M100" s="141" t="s">
        <v>78</v>
      </c>
      <c r="N100" s="138" t="s">
        <v>171</v>
      </c>
      <c r="O100" s="318"/>
      <c r="P100" s="71"/>
      <c r="Q100" s="71"/>
      <c r="R100" s="71"/>
      <c r="S100" s="71"/>
      <c r="T100" s="71" t="s">
        <v>28</v>
      </c>
      <c r="U100" s="71"/>
      <c r="V100" s="71"/>
      <c r="W100" s="71"/>
      <c r="X100" s="71"/>
      <c r="Y100" s="71"/>
      <c r="Z100" s="71"/>
      <c r="AA100" s="7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f t="shared" si="10"/>
        <v>1</v>
      </c>
      <c r="CP100" s="154"/>
      <c r="CQ100" s="67"/>
      <c r="CR100" s="24"/>
    </row>
    <row r="101" spans="1:616" s="68" customFormat="1" ht="78" hidden="1" customHeight="1">
      <c r="A101" s="318"/>
      <c r="B101" s="318"/>
      <c r="C101" s="34" t="s">
        <v>270</v>
      </c>
      <c r="D101" s="66" t="s">
        <v>2</v>
      </c>
      <c r="E101" s="34" t="s">
        <v>271</v>
      </c>
      <c r="F101" s="66" t="s">
        <v>2</v>
      </c>
      <c r="G101" s="66"/>
      <c r="H101" s="74" t="s">
        <v>272</v>
      </c>
      <c r="I101" s="50" t="s">
        <v>1141</v>
      </c>
      <c r="J101" s="71"/>
      <c r="K101" s="140" t="s">
        <v>127</v>
      </c>
      <c r="L101" s="140" t="s">
        <v>114</v>
      </c>
      <c r="M101" s="141" t="s">
        <v>78</v>
      </c>
      <c r="N101" s="138" t="s">
        <v>171</v>
      </c>
      <c r="O101" s="318"/>
      <c r="P101" s="71"/>
      <c r="Q101" s="71"/>
      <c r="R101" s="71"/>
      <c r="S101" s="71"/>
      <c r="T101" s="71"/>
      <c r="U101" s="71" t="s">
        <v>28</v>
      </c>
      <c r="V101" s="71"/>
      <c r="W101" s="71"/>
      <c r="X101" s="71"/>
      <c r="Y101" s="71"/>
      <c r="Z101" s="71"/>
      <c r="AA101" s="7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c r="CO101" s="71">
        <f t="shared" si="10"/>
        <v>1</v>
      </c>
      <c r="CP101" s="154"/>
      <c r="CQ101" s="67"/>
      <c r="CR101" s="24"/>
    </row>
    <row r="102" spans="1:616" s="68" customFormat="1" ht="78" hidden="1" customHeight="1">
      <c r="A102" s="318"/>
      <c r="B102" s="318"/>
      <c r="C102" s="34" t="s">
        <v>270</v>
      </c>
      <c r="D102" s="66" t="s">
        <v>2</v>
      </c>
      <c r="E102" s="34" t="s">
        <v>271</v>
      </c>
      <c r="F102" s="66" t="s">
        <v>2</v>
      </c>
      <c r="G102" s="66"/>
      <c r="H102" s="74" t="s">
        <v>272</v>
      </c>
      <c r="I102" s="50" t="s">
        <v>1142</v>
      </c>
      <c r="J102" s="71"/>
      <c r="K102" s="140" t="s">
        <v>127</v>
      </c>
      <c r="L102" s="140" t="s">
        <v>114</v>
      </c>
      <c r="M102" s="141" t="s">
        <v>78</v>
      </c>
      <c r="N102" s="138" t="s">
        <v>171</v>
      </c>
      <c r="O102" s="318"/>
      <c r="P102" s="71"/>
      <c r="Q102" s="71"/>
      <c r="R102" s="71"/>
      <c r="S102" s="71"/>
      <c r="T102" s="71"/>
      <c r="U102" s="71"/>
      <c r="V102" s="71"/>
      <c r="W102" s="71" t="s">
        <v>28</v>
      </c>
      <c r="X102" s="71"/>
      <c r="Y102" s="71"/>
      <c r="Z102" s="71"/>
      <c r="AA102" s="7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f t="shared" si="10"/>
        <v>1</v>
      </c>
      <c r="CP102" s="154"/>
      <c r="CQ102" s="67"/>
      <c r="CR102" s="24"/>
    </row>
    <row r="103" spans="1:616" ht="75" hidden="1" customHeight="1">
      <c r="A103" s="319"/>
      <c r="B103" s="319"/>
      <c r="C103" s="34" t="s">
        <v>270</v>
      </c>
      <c r="D103" s="11" t="s">
        <v>2</v>
      </c>
      <c r="E103" s="34" t="s">
        <v>271</v>
      </c>
      <c r="F103" s="11" t="s">
        <v>2</v>
      </c>
      <c r="G103" s="11"/>
      <c r="H103" s="35" t="s">
        <v>272</v>
      </c>
      <c r="I103" s="50" t="s">
        <v>1143</v>
      </c>
      <c r="J103" s="12"/>
      <c r="K103" s="140" t="s">
        <v>127</v>
      </c>
      <c r="L103" s="140" t="s">
        <v>114</v>
      </c>
      <c r="M103" s="141" t="s">
        <v>78</v>
      </c>
      <c r="N103" s="138" t="s">
        <v>171</v>
      </c>
      <c r="O103" s="319"/>
      <c r="P103" s="12"/>
      <c r="Q103" s="12"/>
      <c r="R103" s="12"/>
      <c r="S103" s="12"/>
      <c r="T103" s="12"/>
      <c r="U103" s="12"/>
      <c r="V103" s="12"/>
      <c r="W103" s="12"/>
      <c r="X103" s="12"/>
      <c r="Y103" s="71"/>
      <c r="Z103" s="71"/>
      <c r="AA103" s="12" t="s">
        <v>28</v>
      </c>
      <c r="AB103" s="41" t="s">
        <v>677</v>
      </c>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f t="shared" si="10"/>
        <v>1</v>
      </c>
      <c r="CP103" s="154"/>
      <c r="CQ103" s="10"/>
      <c r="CR103" s="24"/>
    </row>
    <row r="104" spans="1:616" s="16" customFormat="1" ht="92.25" hidden="1" customHeight="1">
      <c r="A104" s="335">
        <v>134</v>
      </c>
      <c r="B104" s="335">
        <v>45</v>
      </c>
      <c r="C104" s="34" t="s">
        <v>273</v>
      </c>
      <c r="D104" s="34" t="s">
        <v>2</v>
      </c>
      <c r="E104" s="112" t="s">
        <v>274</v>
      </c>
      <c r="F104" s="328" t="s">
        <v>2</v>
      </c>
      <c r="G104" s="109"/>
      <c r="H104" s="112" t="s">
        <v>275</v>
      </c>
      <c r="I104" s="50" t="s">
        <v>1144</v>
      </c>
      <c r="J104" s="111"/>
      <c r="K104" s="140" t="s">
        <v>126</v>
      </c>
      <c r="L104" s="111" t="s">
        <v>114</v>
      </c>
      <c r="M104" s="109" t="s">
        <v>78</v>
      </c>
      <c r="N104" s="108" t="s">
        <v>171</v>
      </c>
      <c r="O104" s="335" t="s">
        <v>28</v>
      </c>
      <c r="P104" s="111"/>
      <c r="Q104" s="111"/>
      <c r="R104" s="111"/>
      <c r="S104" s="111" t="s">
        <v>28</v>
      </c>
      <c r="T104" s="111"/>
      <c r="U104" s="111"/>
      <c r="V104" s="111"/>
      <c r="W104" s="111"/>
      <c r="X104" s="111"/>
      <c r="Y104" s="111"/>
      <c r="Z104" s="111"/>
      <c r="AA104" s="11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111"/>
      <c r="BN104" s="111"/>
      <c r="BO104" s="111"/>
      <c r="BP104" s="111"/>
      <c r="BQ104" s="111"/>
      <c r="BR104" s="111"/>
      <c r="BS104" s="111"/>
      <c r="BT104" s="111"/>
      <c r="BU104" s="111"/>
      <c r="BV104" s="111"/>
      <c r="BW104" s="111"/>
      <c r="BX104" s="111"/>
      <c r="BY104" s="111"/>
      <c r="BZ104" s="111"/>
      <c r="CA104" s="111"/>
      <c r="CB104" s="111"/>
      <c r="CC104" s="111"/>
      <c r="CD104" s="111"/>
      <c r="CE104" s="111"/>
      <c r="CF104" s="111"/>
      <c r="CG104" s="111"/>
      <c r="CH104" s="111"/>
      <c r="CI104" s="111"/>
      <c r="CJ104" s="111"/>
      <c r="CK104" s="111"/>
      <c r="CL104" s="111"/>
      <c r="CM104" s="111"/>
      <c r="CN104" s="111"/>
      <c r="CO104" s="111">
        <f t="shared" si="10"/>
        <v>1</v>
      </c>
      <c r="CP104" s="154"/>
      <c r="CQ104" s="108"/>
      <c r="CR104" s="24"/>
    </row>
    <row r="105" spans="1:616" s="16" customFormat="1" ht="39" hidden="1" customHeight="1">
      <c r="A105" s="335"/>
      <c r="B105" s="335"/>
      <c r="C105" s="34" t="s">
        <v>273</v>
      </c>
      <c r="D105" s="34" t="s">
        <v>2</v>
      </c>
      <c r="E105" s="112" t="s">
        <v>276</v>
      </c>
      <c r="F105" s="328"/>
      <c r="G105" s="109"/>
      <c r="H105" s="112" t="s">
        <v>275</v>
      </c>
      <c r="I105" s="50" t="s">
        <v>1145</v>
      </c>
      <c r="J105" s="111"/>
      <c r="K105" s="140" t="s">
        <v>126</v>
      </c>
      <c r="L105" s="140" t="s">
        <v>114</v>
      </c>
      <c r="M105" s="141" t="s">
        <v>78</v>
      </c>
      <c r="N105" s="138" t="s">
        <v>171</v>
      </c>
      <c r="O105" s="335"/>
      <c r="P105" s="111"/>
      <c r="Q105" s="111"/>
      <c r="R105" s="111"/>
      <c r="S105" s="111"/>
      <c r="T105" s="111" t="s">
        <v>28</v>
      </c>
      <c r="U105" s="111"/>
      <c r="V105" s="111"/>
      <c r="W105" s="111"/>
      <c r="X105" s="111"/>
      <c r="Y105" s="111"/>
      <c r="Z105" s="111"/>
      <c r="AA105" s="11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111"/>
      <c r="BN105" s="111"/>
      <c r="BO105" s="111"/>
      <c r="BP105" s="111"/>
      <c r="BQ105" s="111"/>
      <c r="BR105" s="111"/>
      <c r="BS105" s="111"/>
      <c r="BT105" s="111"/>
      <c r="BU105" s="111"/>
      <c r="BV105" s="111"/>
      <c r="BW105" s="111"/>
      <c r="BX105" s="111"/>
      <c r="BY105" s="111"/>
      <c r="BZ105" s="111"/>
      <c r="CA105" s="111"/>
      <c r="CB105" s="111"/>
      <c r="CC105" s="111"/>
      <c r="CD105" s="111"/>
      <c r="CE105" s="111"/>
      <c r="CF105" s="111"/>
      <c r="CG105" s="111"/>
      <c r="CH105" s="111"/>
      <c r="CI105" s="111"/>
      <c r="CJ105" s="111"/>
      <c r="CK105" s="111"/>
      <c r="CL105" s="111"/>
      <c r="CM105" s="111"/>
      <c r="CN105" s="111"/>
      <c r="CO105" s="111">
        <f t="shared" si="10"/>
        <v>1</v>
      </c>
      <c r="CP105" s="154"/>
      <c r="CQ105" s="108"/>
      <c r="CR105" s="24"/>
    </row>
    <row r="106" spans="1:616" s="16" customFormat="1" ht="79.5" hidden="1" customHeight="1">
      <c r="A106" s="323">
        <v>137</v>
      </c>
      <c r="B106" s="323">
        <v>46</v>
      </c>
      <c r="C106" s="34" t="s">
        <v>65</v>
      </c>
      <c r="D106" s="109" t="s">
        <v>3</v>
      </c>
      <c r="E106" s="112" t="s">
        <v>277</v>
      </c>
      <c r="F106" s="109" t="s">
        <v>3</v>
      </c>
      <c r="G106" s="109"/>
      <c r="H106" s="112" t="s">
        <v>278</v>
      </c>
      <c r="I106" s="50" t="s">
        <v>892</v>
      </c>
      <c r="J106" s="111"/>
      <c r="K106" s="140" t="s">
        <v>126</v>
      </c>
      <c r="L106" s="140" t="s">
        <v>114</v>
      </c>
      <c r="M106" s="141" t="s">
        <v>78</v>
      </c>
      <c r="N106" s="138" t="s">
        <v>171</v>
      </c>
      <c r="O106" s="335" t="s">
        <v>28</v>
      </c>
      <c r="P106" s="111"/>
      <c r="Q106" s="111"/>
      <c r="R106" s="111"/>
      <c r="S106" s="111"/>
      <c r="T106" s="111"/>
      <c r="U106" s="111" t="s">
        <v>28</v>
      </c>
      <c r="V106" s="111"/>
      <c r="W106" s="111"/>
      <c r="X106" s="111"/>
      <c r="Y106" s="111"/>
      <c r="Z106" s="111"/>
      <c r="AA106" s="11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111"/>
      <c r="BN106" s="111"/>
      <c r="BO106" s="111"/>
      <c r="BP106" s="111"/>
      <c r="BQ106" s="111"/>
      <c r="BR106" s="111"/>
      <c r="BS106" s="111"/>
      <c r="BT106" s="111"/>
      <c r="BU106" s="111"/>
      <c r="BV106" s="111"/>
      <c r="BW106" s="111"/>
      <c r="BX106" s="111"/>
      <c r="BY106" s="111"/>
      <c r="BZ106" s="111"/>
      <c r="CA106" s="111"/>
      <c r="CB106" s="111"/>
      <c r="CC106" s="111"/>
      <c r="CD106" s="111"/>
      <c r="CE106" s="111"/>
      <c r="CF106" s="111"/>
      <c r="CG106" s="111"/>
      <c r="CH106" s="111"/>
      <c r="CI106" s="111"/>
      <c r="CJ106" s="111"/>
      <c r="CK106" s="111"/>
      <c r="CL106" s="111"/>
      <c r="CM106" s="111"/>
      <c r="CN106" s="111"/>
      <c r="CO106" s="111">
        <f t="shared" si="10"/>
        <v>1</v>
      </c>
      <c r="CP106" s="154"/>
      <c r="CQ106" s="108"/>
      <c r="CR106" s="24"/>
    </row>
    <row r="107" spans="1:616" s="16" customFormat="1" ht="113.25" hidden="1" customHeight="1">
      <c r="A107" s="319"/>
      <c r="B107" s="319"/>
      <c r="C107" s="34" t="s">
        <v>65</v>
      </c>
      <c r="D107" s="109" t="s">
        <v>3</v>
      </c>
      <c r="E107" s="112" t="s">
        <v>279</v>
      </c>
      <c r="F107" s="109" t="s">
        <v>3</v>
      </c>
      <c r="G107" s="109"/>
      <c r="H107" s="112" t="s">
        <v>278</v>
      </c>
      <c r="I107" s="50" t="s">
        <v>893</v>
      </c>
      <c r="J107" s="111"/>
      <c r="K107" s="140" t="s">
        <v>126</v>
      </c>
      <c r="L107" s="140" t="s">
        <v>114</v>
      </c>
      <c r="M107" s="141" t="s">
        <v>78</v>
      </c>
      <c r="N107" s="138" t="s">
        <v>171</v>
      </c>
      <c r="O107" s="335"/>
      <c r="P107" s="111"/>
      <c r="Q107" s="111"/>
      <c r="R107" s="111"/>
      <c r="S107" s="111"/>
      <c r="T107" s="111"/>
      <c r="U107" s="111"/>
      <c r="V107" s="111" t="s">
        <v>28</v>
      </c>
      <c r="W107" s="111"/>
      <c r="X107" s="111"/>
      <c r="Y107" s="111"/>
      <c r="Z107" s="111"/>
      <c r="AA107" s="11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111"/>
      <c r="BN107" s="111"/>
      <c r="BO107" s="111"/>
      <c r="BP107" s="111"/>
      <c r="BQ107" s="111"/>
      <c r="BR107" s="111"/>
      <c r="BS107" s="111"/>
      <c r="BT107" s="111"/>
      <c r="BU107" s="111"/>
      <c r="BV107" s="111"/>
      <c r="BW107" s="111"/>
      <c r="BX107" s="111"/>
      <c r="BY107" s="111"/>
      <c r="BZ107" s="111"/>
      <c r="CA107" s="111"/>
      <c r="CB107" s="111"/>
      <c r="CC107" s="111"/>
      <c r="CD107" s="111"/>
      <c r="CE107" s="111"/>
      <c r="CF107" s="111"/>
      <c r="CG107" s="111"/>
      <c r="CH107" s="111"/>
      <c r="CI107" s="111"/>
      <c r="CJ107" s="111"/>
      <c r="CK107" s="111"/>
      <c r="CL107" s="111"/>
      <c r="CM107" s="111"/>
      <c r="CN107" s="111"/>
      <c r="CO107" s="111">
        <f t="shared" si="10"/>
        <v>1</v>
      </c>
      <c r="CP107" s="154"/>
      <c r="CQ107" s="108"/>
      <c r="CR107" s="24"/>
    </row>
    <row r="108" spans="1:616" s="37" customFormat="1" ht="62.25" customHeight="1">
      <c r="A108" s="67"/>
      <c r="B108" s="18"/>
      <c r="C108" s="383" t="s">
        <v>36</v>
      </c>
      <c r="D108" s="382"/>
      <c r="E108" s="383"/>
      <c r="F108" s="11"/>
      <c r="G108" s="15">
        <f>G109+G125+G157+G193</f>
        <v>5</v>
      </c>
      <c r="H108" s="13"/>
      <c r="I108" s="39"/>
      <c r="J108" s="12"/>
      <c r="K108" s="12"/>
      <c r="L108" s="12"/>
      <c r="M108" s="14" t="s">
        <v>82</v>
      </c>
      <c r="N108" s="14" t="s">
        <v>82</v>
      </c>
      <c r="O108" s="15">
        <f>O109+O125+O157+O193</f>
        <v>27</v>
      </c>
      <c r="P108" s="15">
        <f>P109+P125+P157+P193</f>
        <v>43</v>
      </c>
      <c r="Q108" s="15" t="s">
        <v>141</v>
      </c>
      <c r="R108" s="15" t="s">
        <v>141</v>
      </c>
      <c r="S108" s="15" t="s">
        <v>141</v>
      </c>
      <c r="T108" s="15" t="s">
        <v>141</v>
      </c>
      <c r="U108" s="15" t="s">
        <v>141</v>
      </c>
      <c r="V108" s="15" t="s">
        <v>141</v>
      </c>
      <c r="W108" s="15" t="s">
        <v>141</v>
      </c>
      <c r="X108" s="15" t="s">
        <v>141</v>
      </c>
      <c r="Y108" s="15"/>
      <c r="Z108" s="15"/>
      <c r="AA108" s="15" t="s">
        <v>141</v>
      </c>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81"/>
      <c r="CP108" s="154"/>
      <c r="CQ108" s="14"/>
      <c r="CR108" s="14"/>
      <c r="WR108" s="162"/>
    </row>
    <row r="109" spans="1:616" ht="124.5" customHeight="1">
      <c r="A109" s="67"/>
      <c r="B109" s="18"/>
      <c r="C109" s="383" t="s">
        <v>37</v>
      </c>
      <c r="D109" s="382"/>
      <c r="E109" s="383"/>
      <c r="F109" s="11"/>
      <c r="G109" s="15">
        <f>COUNTIF(G113:G124,"x")</f>
        <v>1</v>
      </c>
      <c r="H109" s="13"/>
      <c r="I109" s="39"/>
      <c r="J109" s="12"/>
      <c r="K109" s="12"/>
      <c r="L109" s="12"/>
      <c r="M109" s="14" t="s">
        <v>82</v>
      </c>
      <c r="N109" s="14" t="s">
        <v>82</v>
      </c>
      <c r="O109" s="15">
        <f>COUNTIF(O110:O124,"x")</f>
        <v>5</v>
      </c>
      <c r="P109" s="15">
        <f>SUM(P113:P124)</f>
        <v>35</v>
      </c>
      <c r="Q109" s="15" t="s">
        <v>141</v>
      </c>
      <c r="R109" s="15" t="s">
        <v>141</v>
      </c>
      <c r="S109" s="15" t="s">
        <v>141</v>
      </c>
      <c r="T109" s="15" t="s">
        <v>141</v>
      </c>
      <c r="U109" s="15" t="s">
        <v>141</v>
      </c>
      <c r="V109" s="15" t="s">
        <v>141</v>
      </c>
      <c r="W109" s="15" t="s">
        <v>141</v>
      </c>
      <c r="X109" s="15" t="s">
        <v>141</v>
      </c>
      <c r="Y109" s="15"/>
      <c r="Z109" s="15"/>
      <c r="AA109" s="15" t="s">
        <v>141</v>
      </c>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81"/>
      <c r="CP109" s="154"/>
      <c r="CQ109" s="14"/>
      <c r="CR109" s="14"/>
      <c r="WR109" s="162"/>
    </row>
    <row r="110" spans="1:616" s="68" customFormat="1" ht="349.5" customHeight="1">
      <c r="A110" s="323">
        <v>140</v>
      </c>
      <c r="B110" s="323">
        <v>47</v>
      </c>
      <c r="C110" s="34" t="s">
        <v>280</v>
      </c>
      <c r="D110" s="269" t="s">
        <v>1</v>
      </c>
      <c r="E110" s="74" t="s">
        <v>281</v>
      </c>
      <c r="F110" s="66" t="s">
        <v>1</v>
      </c>
      <c r="G110" s="66"/>
      <c r="H110" s="74" t="s">
        <v>282</v>
      </c>
      <c r="I110" s="17" t="s">
        <v>1146</v>
      </c>
      <c r="J110" s="71"/>
      <c r="K110" s="140" t="s">
        <v>127</v>
      </c>
      <c r="L110" s="140" t="s">
        <v>114</v>
      </c>
      <c r="M110" s="141" t="s">
        <v>78</v>
      </c>
      <c r="N110" s="14" t="s">
        <v>171</v>
      </c>
      <c r="O110" s="323" t="s">
        <v>28</v>
      </c>
      <c r="P110" s="15"/>
      <c r="Q110" s="71" t="s">
        <v>28</v>
      </c>
      <c r="R110" s="71"/>
      <c r="S110" s="71"/>
      <c r="T110" s="71"/>
      <c r="U110" s="71"/>
      <c r="V110" s="71"/>
      <c r="W110" s="71"/>
      <c r="X110" s="71"/>
      <c r="Y110" s="71"/>
      <c r="Z110" s="71"/>
      <c r="AA110" s="7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181">
        <f t="shared" si="10"/>
        <v>1</v>
      </c>
      <c r="CP110" s="191"/>
      <c r="CQ110" s="191" t="s">
        <v>1374</v>
      </c>
      <c r="CR110" s="191" t="s">
        <v>1374</v>
      </c>
      <c r="WR110" s="162"/>
    </row>
    <row r="111" spans="1:616" s="68" customFormat="1" ht="162" hidden="1" customHeight="1">
      <c r="A111" s="318"/>
      <c r="B111" s="318"/>
      <c r="C111" s="34" t="s">
        <v>280</v>
      </c>
      <c r="D111" s="66" t="s">
        <v>1</v>
      </c>
      <c r="E111" s="74" t="s">
        <v>281</v>
      </c>
      <c r="F111" s="66" t="s">
        <v>1</v>
      </c>
      <c r="G111" s="66"/>
      <c r="H111" s="74" t="s">
        <v>282</v>
      </c>
      <c r="I111" s="17" t="s">
        <v>1147</v>
      </c>
      <c r="J111" s="71"/>
      <c r="K111" s="140" t="s">
        <v>127</v>
      </c>
      <c r="L111" s="140" t="s">
        <v>114</v>
      </c>
      <c r="M111" s="141" t="s">
        <v>78</v>
      </c>
      <c r="N111" s="14" t="s">
        <v>171</v>
      </c>
      <c r="O111" s="318"/>
      <c r="P111" s="15"/>
      <c r="Q111" s="71"/>
      <c r="R111" s="71"/>
      <c r="S111" s="71" t="s">
        <v>28</v>
      </c>
      <c r="T111" s="71"/>
      <c r="U111" s="71"/>
      <c r="V111" s="71"/>
      <c r="W111" s="71"/>
      <c r="X111" s="71"/>
      <c r="Y111" s="71"/>
      <c r="Z111" s="71"/>
      <c r="AA111" s="7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f t="shared" si="10"/>
        <v>1</v>
      </c>
      <c r="CP111" s="149"/>
      <c r="CQ111" s="150"/>
      <c r="CR111" s="177"/>
    </row>
    <row r="112" spans="1:616" s="68" customFormat="1" ht="162" hidden="1" customHeight="1">
      <c r="A112" s="318"/>
      <c r="B112" s="318"/>
      <c r="C112" s="34" t="s">
        <v>280</v>
      </c>
      <c r="D112" s="66" t="s">
        <v>1</v>
      </c>
      <c r="E112" s="74" t="s">
        <v>281</v>
      </c>
      <c r="F112" s="66" t="s">
        <v>1</v>
      </c>
      <c r="G112" s="66"/>
      <c r="H112" s="74" t="s">
        <v>282</v>
      </c>
      <c r="I112" s="17" t="s">
        <v>1146</v>
      </c>
      <c r="J112" s="71"/>
      <c r="K112" s="140" t="s">
        <v>127</v>
      </c>
      <c r="L112" s="140" t="s">
        <v>114</v>
      </c>
      <c r="M112" s="141" t="s">
        <v>78</v>
      </c>
      <c r="N112" s="14" t="s">
        <v>171</v>
      </c>
      <c r="O112" s="318"/>
      <c r="P112" s="15"/>
      <c r="Q112" s="71"/>
      <c r="R112" s="71"/>
      <c r="S112" s="71"/>
      <c r="T112" s="71" t="s">
        <v>28</v>
      </c>
      <c r="U112" s="71"/>
      <c r="V112" s="71"/>
      <c r="W112" s="71"/>
      <c r="X112" s="71"/>
      <c r="Y112" s="71"/>
      <c r="Z112" s="71"/>
      <c r="AA112" s="7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f t="shared" si="10"/>
        <v>1</v>
      </c>
      <c r="CP112" s="154"/>
      <c r="CQ112" s="66"/>
      <c r="CR112" s="177"/>
    </row>
    <row r="113" spans="1:616" ht="171" hidden="1" customHeight="1">
      <c r="A113" s="319"/>
      <c r="B113" s="319"/>
      <c r="C113" s="34" t="s">
        <v>280</v>
      </c>
      <c r="D113" s="11" t="s">
        <v>1</v>
      </c>
      <c r="E113" s="35" t="s">
        <v>281</v>
      </c>
      <c r="F113" s="11" t="s">
        <v>1</v>
      </c>
      <c r="G113" s="11"/>
      <c r="H113" s="35" t="s">
        <v>282</v>
      </c>
      <c r="I113" s="17" t="s">
        <v>1146</v>
      </c>
      <c r="J113" s="12"/>
      <c r="K113" s="140" t="s">
        <v>127</v>
      </c>
      <c r="L113" s="140" t="s">
        <v>114</v>
      </c>
      <c r="M113" s="141" t="s">
        <v>78</v>
      </c>
      <c r="N113" s="14" t="s">
        <v>171</v>
      </c>
      <c r="O113" s="319"/>
      <c r="P113" s="12"/>
      <c r="Q113" s="71"/>
      <c r="R113" s="71"/>
      <c r="S113" s="71"/>
      <c r="T113" s="71"/>
      <c r="U113" s="71" t="s">
        <v>28</v>
      </c>
      <c r="V113" s="71"/>
      <c r="W113" s="71"/>
      <c r="X113" s="71"/>
      <c r="Y113" s="71"/>
      <c r="Z113" s="71"/>
      <c r="AA113" s="71"/>
      <c r="AB113" s="41"/>
      <c r="AC113" s="41" t="s">
        <v>679</v>
      </c>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f t="shared" si="10"/>
        <v>1</v>
      </c>
      <c r="CP113" s="154"/>
      <c r="CQ113" s="66"/>
      <c r="CR113" s="177"/>
    </row>
    <row r="114" spans="1:616" s="68" customFormat="1" ht="111.75" hidden="1" customHeight="1">
      <c r="A114" s="323">
        <v>143</v>
      </c>
      <c r="B114" s="323">
        <v>48</v>
      </c>
      <c r="C114" s="34" t="s">
        <v>283</v>
      </c>
      <c r="D114" s="66" t="s">
        <v>1</v>
      </c>
      <c r="E114" s="34" t="s">
        <v>284</v>
      </c>
      <c r="F114" s="66" t="s">
        <v>1</v>
      </c>
      <c r="G114" s="66"/>
      <c r="H114" s="74" t="s">
        <v>285</v>
      </c>
      <c r="I114" s="34" t="s">
        <v>1148</v>
      </c>
      <c r="J114" s="71"/>
      <c r="K114" s="140" t="s">
        <v>127</v>
      </c>
      <c r="L114" s="140" t="s">
        <v>114</v>
      </c>
      <c r="M114" s="141" t="s">
        <v>78</v>
      </c>
      <c r="N114" s="14" t="s">
        <v>171</v>
      </c>
      <c r="O114" s="323" t="s">
        <v>28</v>
      </c>
      <c r="P114" s="71"/>
      <c r="Q114" s="71"/>
      <c r="R114" s="71"/>
      <c r="S114" s="71"/>
      <c r="T114" s="71"/>
      <c r="U114" s="71" t="s">
        <v>28</v>
      </c>
      <c r="V114" s="71"/>
      <c r="W114" s="71"/>
      <c r="X114" s="71"/>
      <c r="Y114" s="71"/>
      <c r="Z114" s="71"/>
      <c r="AA114" s="7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f t="shared" si="10"/>
        <v>1</v>
      </c>
      <c r="CP114" s="154"/>
      <c r="CQ114" s="66"/>
      <c r="CR114" s="177"/>
    </row>
    <row r="115" spans="1:616" ht="104.25" hidden="1" customHeight="1">
      <c r="A115" s="319"/>
      <c r="B115" s="319"/>
      <c r="C115" s="34" t="s">
        <v>283</v>
      </c>
      <c r="D115" s="11" t="s">
        <v>1</v>
      </c>
      <c r="E115" s="34" t="s">
        <v>284</v>
      </c>
      <c r="F115" s="11" t="s">
        <v>1</v>
      </c>
      <c r="G115" s="11"/>
      <c r="H115" s="35" t="s">
        <v>285</v>
      </c>
      <c r="I115" s="34" t="s">
        <v>1148</v>
      </c>
      <c r="J115" s="12"/>
      <c r="K115" s="140" t="s">
        <v>127</v>
      </c>
      <c r="L115" s="140" t="s">
        <v>114</v>
      </c>
      <c r="M115" s="141" t="s">
        <v>78</v>
      </c>
      <c r="N115" s="14" t="s">
        <v>171</v>
      </c>
      <c r="O115" s="319"/>
      <c r="P115" s="12"/>
      <c r="Q115" s="12"/>
      <c r="R115" s="12"/>
      <c r="S115" s="12"/>
      <c r="T115" s="12"/>
      <c r="U115" s="12"/>
      <c r="V115" s="12"/>
      <c r="W115" s="12" t="s">
        <v>28</v>
      </c>
      <c r="X115" s="12"/>
      <c r="Y115" s="71"/>
      <c r="Z115" s="71"/>
      <c r="AA115" s="12"/>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71">
        <f t="shared" si="10"/>
        <v>1</v>
      </c>
      <c r="CP115" s="154"/>
      <c r="CQ115" s="10"/>
      <c r="CR115" s="24"/>
    </row>
    <row r="116" spans="1:616" ht="105" customHeight="1">
      <c r="A116" s="323">
        <v>145</v>
      </c>
      <c r="B116" s="323">
        <v>49</v>
      </c>
      <c r="C116" s="270" t="s">
        <v>286</v>
      </c>
      <c r="D116" s="269" t="s">
        <v>2</v>
      </c>
      <c r="E116" s="35" t="s">
        <v>281</v>
      </c>
      <c r="F116" s="11" t="s">
        <v>1</v>
      </c>
      <c r="G116" s="269"/>
      <c r="H116" s="276" t="s">
        <v>287</v>
      </c>
      <c r="I116" s="270" t="s">
        <v>1149</v>
      </c>
      <c r="J116" s="12"/>
      <c r="K116" s="140" t="s">
        <v>127</v>
      </c>
      <c r="L116" s="140" t="s">
        <v>114</v>
      </c>
      <c r="M116" s="141" t="s">
        <v>78</v>
      </c>
      <c r="N116" s="14" t="s">
        <v>171</v>
      </c>
      <c r="O116" s="323" t="s">
        <v>28</v>
      </c>
      <c r="P116" s="12"/>
      <c r="Q116" s="12" t="s">
        <v>28</v>
      </c>
      <c r="R116" s="12"/>
      <c r="S116" s="12"/>
      <c r="T116" s="12"/>
      <c r="U116" s="12"/>
      <c r="V116" s="12"/>
      <c r="W116" s="12"/>
      <c r="X116" s="12"/>
      <c r="Y116" s="71"/>
      <c r="Z116" s="71"/>
      <c r="AA116" s="12"/>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81">
        <f t="shared" si="10"/>
        <v>1</v>
      </c>
      <c r="CP116" s="191" t="s">
        <v>1374</v>
      </c>
      <c r="CQ116" s="191"/>
      <c r="CR116" s="191" t="s">
        <v>1374</v>
      </c>
      <c r="WR116" s="162"/>
    </row>
    <row r="117" spans="1:616" s="68" customFormat="1" ht="78" hidden="1" customHeight="1">
      <c r="A117" s="318"/>
      <c r="B117" s="318"/>
      <c r="C117" s="34" t="s">
        <v>286</v>
      </c>
      <c r="D117" s="66" t="s">
        <v>2</v>
      </c>
      <c r="E117" s="74" t="s">
        <v>281</v>
      </c>
      <c r="F117" s="66" t="s">
        <v>1</v>
      </c>
      <c r="G117" s="66"/>
      <c r="H117" s="74" t="s">
        <v>287</v>
      </c>
      <c r="I117" s="34" t="s">
        <v>1149</v>
      </c>
      <c r="J117" s="71"/>
      <c r="K117" s="140" t="s">
        <v>127</v>
      </c>
      <c r="L117" s="140" t="s">
        <v>114</v>
      </c>
      <c r="M117" s="141" t="s">
        <v>78</v>
      </c>
      <c r="N117" s="14" t="s">
        <v>171</v>
      </c>
      <c r="O117" s="318"/>
      <c r="P117" s="71"/>
      <c r="Q117" s="71"/>
      <c r="R117" s="71"/>
      <c r="S117" s="71"/>
      <c r="T117" s="71"/>
      <c r="U117" s="71" t="s">
        <v>28</v>
      </c>
      <c r="V117" s="71"/>
      <c r="W117" s="71"/>
      <c r="X117" s="71"/>
      <c r="Y117" s="71"/>
      <c r="Z117" s="71"/>
      <c r="AA117" s="7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71"/>
      <c r="BN117" s="71"/>
      <c r="BO117" s="71"/>
      <c r="BP117" s="71"/>
      <c r="BQ117" s="71"/>
      <c r="BR117" s="71"/>
      <c r="BS117" s="71"/>
      <c r="BT117" s="71"/>
      <c r="BU117" s="71"/>
      <c r="BV117" s="71"/>
      <c r="BW117" s="71"/>
      <c r="BX117" s="71"/>
      <c r="BY117" s="71"/>
      <c r="BZ117" s="71"/>
      <c r="CA117" s="71"/>
      <c r="CB117" s="71"/>
      <c r="CC117" s="71"/>
      <c r="CD117" s="71"/>
      <c r="CE117" s="71"/>
      <c r="CF117" s="71"/>
      <c r="CG117" s="71"/>
      <c r="CH117" s="71"/>
      <c r="CI117" s="71"/>
      <c r="CJ117" s="71"/>
      <c r="CK117" s="71"/>
      <c r="CL117" s="71"/>
      <c r="CM117" s="71"/>
      <c r="CN117" s="71"/>
      <c r="CO117" s="71">
        <f t="shared" si="10"/>
        <v>1</v>
      </c>
      <c r="CP117" s="149"/>
      <c r="CQ117" s="147"/>
      <c r="CR117" s="24"/>
    </row>
    <row r="118" spans="1:616" s="68" customFormat="1" ht="78" hidden="1" customHeight="1">
      <c r="A118" s="319"/>
      <c r="B118" s="319"/>
      <c r="C118" s="34" t="s">
        <v>286</v>
      </c>
      <c r="D118" s="66" t="s">
        <v>2</v>
      </c>
      <c r="E118" s="74" t="s">
        <v>281</v>
      </c>
      <c r="F118" s="66" t="s">
        <v>1</v>
      </c>
      <c r="G118" s="66"/>
      <c r="H118" s="74" t="s">
        <v>287</v>
      </c>
      <c r="I118" s="34" t="s">
        <v>1149</v>
      </c>
      <c r="J118" s="71"/>
      <c r="K118" s="140" t="s">
        <v>127</v>
      </c>
      <c r="L118" s="140" t="s">
        <v>114</v>
      </c>
      <c r="M118" s="141" t="s">
        <v>78</v>
      </c>
      <c r="N118" s="14" t="s">
        <v>171</v>
      </c>
      <c r="O118" s="319"/>
      <c r="P118" s="71"/>
      <c r="Q118" s="71"/>
      <c r="R118" s="71"/>
      <c r="S118" s="71"/>
      <c r="T118" s="71"/>
      <c r="U118" s="71"/>
      <c r="V118" s="71"/>
      <c r="W118" s="71" t="s">
        <v>28</v>
      </c>
      <c r="X118" s="71"/>
      <c r="Y118" s="71"/>
      <c r="Z118" s="71"/>
      <c r="AA118" s="7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71"/>
      <c r="BN118" s="71"/>
      <c r="BO118" s="71"/>
      <c r="BP118" s="71"/>
      <c r="BQ118" s="71"/>
      <c r="BR118" s="71"/>
      <c r="BS118" s="71"/>
      <c r="BT118" s="71"/>
      <c r="BU118" s="71"/>
      <c r="BV118" s="71"/>
      <c r="BW118" s="71"/>
      <c r="BX118" s="71"/>
      <c r="BY118" s="71"/>
      <c r="BZ118" s="71"/>
      <c r="CA118" s="71"/>
      <c r="CB118" s="71"/>
      <c r="CC118" s="71"/>
      <c r="CD118" s="71"/>
      <c r="CE118" s="71"/>
      <c r="CF118" s="71"/>
      <c r="CG118" s="71"/>
      <c r="CH118" s="71"/>
      <c r="CI118" s="71"/>
      <c r="CJ118" s="71"/>
      <c r="CK118" s="71"/>
      <c r="CL118" s="71"/>
      <c r="CM118" s="71"/>
      <c r="CN118" s="71"/>
      <c r="CO118" s="71">
        <f t="shared" si="10"/>
        <v>1</v>
      </c>
      <c r="CP118" s="154"/>
      <c r="CQ118" s="67"/>
      <c r="CR118" s="24"/>
    </row>
    <row r="119" spans="1:616" s="68" customFormat="1" ht="133.5" hidden="1" customHeight="1">
      <c r="A119" s="323">
        <v>151</v>
      </c>
      <c r="B119" s="323">
        <v>50</v>
      </c>
      <c r="C119" s="34" t="s">
        <v>288</v>
      </c>
      <c r="D119" s="66" t="s">
        <v>2</v>
      </c>
      <c r="E119" s="74" t="s">
        <v>289</v>
      </c>
      <c r="F119" s="66" t="s">
        <v>1</v>
      </c>
      <c r="G119" s="66"/>
      <c r="H119" s="74" t="s">
        <v>290</v>
      </c>
      <c r="I119" s="34" t="s">
        <v>1150</v>
      </c>
      <c r="J119" s="71"/>
      <c r="K119" s="140" t="s">
        <v>127</v>
      </c>
      <c r="L119" s="140" t="s">
        <v>114</v>
      </c>
      <c r="M119" s="141" t="s">
        <v>78</v>
      </c>
      <c r="N119" s="14" t="s">
        <v>171</v>
      </c>
      <c r="O119" s="323" t="s">
        <v>28</v>
      </c>
      <c r="P119" s="71"/>
      <c r="Q119" s="71"/>
      <c r="R119" s="71" t="s">
        <v>28</v>
      </c>
      <c r="S119" s="71"/>
      <c r="T119" s="71"/>
      <c r="U119" s="71"/>
      <c r="V119" s="71"/>
      <c r="W119" s="71"/>
      <c r="X119" s="71"/>
      <c r="Y119" s="71"/>
      <c r="Z119" s="71"/>
      <c r="AA119" s="7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71"/>
      <c r="BN119" s="71"/>
      <c r="BO119" s="71"/>
      <c r="BP119" s="71"/>
      <c r="BQ119" s="71"/>
      <c r="BR119" s="71"/>
      <c r="BS119" s="71"/>
      <c r="BT119" s="71"/>
      <c r="BU119" s="71"/>
      <c r="BV119" s="71"/>
      <c r="BW119" s="71"/>
      <c r="BX119" s="71"/>
      <c r="BY119" s="71"/>
      <c r="BZ119" s="71"/>
      <c r="CA119" s="71"/>
      <c r="CB119" s="71"/>
      <c r="CC119" s="71"/>
      <c r="CD119" s="71"/>
      <c r="CE119" s="71"/>
      <c r="CF119" s="71"/>
      <c r="CG119" s="71"/>
      <c r="CH119" s="71"/>
      <c r="CI119" s="71"/>
      <c r="CJ119" s="71"/>
      <c r="CK119" s="71"/>
      <c r="CL119" s="71"/>
      <c r="CM119" s="71"/>
      <c r="CN119" s="71"/>
      <c r="CO119" s="71">
        <f t="shared" si="10"/>
        <v>1</v>
      </c>
      <c r="CP119" s="154"/>
      <c r="CQ119" s="67"/>
      <c r="CR119" s="24"/>
    </row>
    <row r="120" spans="1:616" ht="133.5" hidden="1" customHeight="1">
      <c r="A120" s="319"/>
      <c r="B120" s="319"/>
      <c r="C120" s="34" t="s">
        <v>288</v>
      </c>
      <c r="D120" s="11" t="s">
        <v>2</v>
      </c>
      <c r="E120" s="35" t="s">
        <v>289</v>
      </c>
      <c r="F120" s="11" t="s">
        <v>1</v>
      </c>
      <c r="G120" s="11"/>
      <c r="H120" s="35" t="s">
        <v>290</v>
      </c>
      <c r="I120" s="34" t="s">
        <v>1150</v>
      </c>
      <c r="J120" s="12"/>
      <c r="K120" s="140" t="s">
        <v>127</v>
      </c>
      <c r="L120" s="140" t="s">
        <v>114</v>
      </c>
      <c r="M120" s="141" t="s">
        <v>78</v>
      </c>
      <c r="N120" s="14" t="s">
        <v>171</v>
      </c>
      <c r="O120" s="319"/>
      <c r="P120" s="12"/>
      <c r="Q120" s="12"/>
      <c r="R120" s="12"/>
      <c r="S120" s="12"/>
      <c r="T120" s="12"/>
      <c r="U120" s="12"/>
      <c r="V120" s="12"/>
      <c r="W120" s="12" t="s">
        <v>28</v>
      </c>
      <c r="X120" s="12"/>
      <c r="Y120" s="71"/>
      <c r="Z120" s="71"/>
      <c r="AA120" s="12"/>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f t="shared" si="10"/>
        <v>1</v>
      </c>
      <c r="CP120" s="154"/>
      <c r="CQ120" s="10"/>
      <c r="CR120" s="24"/>
    </row>
    <row r="121" spans="1:616" ht="238.5" customHeight="1">
      <c r="A121" s="323">
        <v>159</v>
      </c>
      <c r="B121" s="323">
        <v>51</v>
      </c>
      <c r="C121" s="270" t="s">
        <v>92</v>
      </c>
      <c r="D121" s="270" t="s">
        <v>3</v>
      </c>
      <c r="E121" s="34" t="s">
        <v>291</v>
      </c>
      <c r="F121" s="66" t="s">
        <v>3</v>
      </c>
      <c r="G121" s="316" t="s">
        <v>28</v>
      </c>
      <c r="H121" s="276" t="s">
        <v>292</v>
      </c>
      <c r="I121" s="277" t="s">
        <v>1151</v>
      </c>
      <c r="J121" s="12"/>
      <c r="K121" s="140" t="s">
        <v>127</v>
      </c>
      <c r="L121" s="140" t="s">
        <v>114</v>
      </c>
      <c r="M121" s="141" t="s">
        <v>78</v>
      </c>
      <c r="N121" s="14" t="s">
        <v>171</v>
      </c>
      <c r="O121" s="335" t="s">
        <v>28</v>
      </c>
      <c r="P121" s="327">
        <v>35</v>
      </c>
      <c r="Q121" s="12" t="s">
        <v>28</v>
      </c>
      <c r="R121" s="12"/>
      <c r="S121" s="12"/>
      <c r="T121" s="12"/>
      <c r="U121" s="12"/>
      <c r="V121" s="12"/>
      <c r="W121" s="12"/>
      <c r="X121" s="12"/>
      <c r="Y121" s="71"/>
      <c r="Z121" s="71"/>
      <c r="AA121" s="12"/>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81">
        <f t="shared" si="10"/>
        <v>1</v>
      </c>
      <c r="CP121" s="191" t="s">
        <v>1374</v>
      </c>
      <c r="CQ121" s="191"/>
      <c r="CR121" s="191"/>
      <c r="WR121" s="162"/>
    </row>
    <row r="122" spans="1:616" ht="139.5" hidden="1" customHeight="1">
      <c r="A122" s="318"/>
      <c r="B122" s="318"/>
      <c r="C122" s="34" t="s">
        <v>92</v>
      </c>
      <c r="D122" s="34" t="s">
        <v>3</v>
      </c>
      <c r="E122" s="34" t="s">
        <v>293</v>
      </c>
      <c r="F122" s="66" t="s">
        <v>3</v>
      </c>
      <c r="G122" s="318"/>
      <c r="H122" s="35" t="s">
        <v>292</v>
      </c>
      <c r="I122" s="17" t="s">
        <v>1152</v>
      </c>
      <c r="J122" s="12"/>
      <c r="K122" s="12" t="s">
        <v>127</v>
      </c>
      <c r="L122" s="12" t="s">
        <v>114</v>
      </c>
      <c r="M122" s="11" t="s">
        <v>78</v>
      </c>
      <c r="N122" s="10" t="s">
        <v>83</v>
      </c>
      <c r="O122" s="335"/>
      <c r="P122" s="327"/>
      <c r="Q122" s="12"/>
      <c r="R122" s="12" t="s">
        <v>28</v>
      </c>
      <c r="S122" s="12"/>
      <c r="T122" s="12"/>
      <c r="U122" s="12"/>
      <c r="V122" s="12"/>
      <c r="W122" s="12"/>
      <c r="X122" s="12"/>
      <c r="Y122" s="71"/>
      <c r="Z122" s="71"/>
      <c r="AA122" s="12"/>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f t="shared" si="10"/>
        <v>1</v>
      </c>
      <c r="CP122" s="149"/>
      <c r="CQ122" s="188"/>
      <c r="CR122" s="178"/>
    </row>
    <row r="123" spans="1:616" ht="88.5" hidden="1" customHeight="1">
      <c r="A123" s="318"/>
      <c r="B123" s="318"/>
      <c r="C123" s="34" t="s">
        <v>92</v>
      </c>
      <c r="D123" s="34" t="s">
        <v>3</v>
      </c>
      <c r="E123" s="34" t="s">
        <v>723</v>
      </c>
      <c r="F123" s="66" t="s">
        <v>3</v>
      </c>
      <c r="G123" s="318"/>
      <c r="H123" s="35" t="s">
        <v>1153</v>
      </c>
      <c r="I123" s="17" t="s">
        <v>1154</v>
      </c>
      <c r="J123" s="12"/>
      <c r="K123" s="12" t="s">
        <v>127</v>
      </c>
      <c r="L123" s="12" t="s">
        <v>114</v>
      </c>
      <c r="M123" s="11" t="s">
        <v>78</v>
      </c>
      <c r="N123" s="10" t="s">
        <v>83</v>
      </c>
      <c r="O123" s="335"/>
      <c r="P123" s="327"/>
      <c r="Q123" s="12"/>
      <c r="R123" s="12"/>
      <c r="S123" s="12"/>
      <c r="T123" s="12"/>
      <c r="U123" s="12"/>
      <c r="V123" s="12"/>
      <c r="W123" s="12"/>
      <c r="X123" s="12" t="s">
        <v>28</v>
      </c>
      <c r="Y123" s="71"/>
      <c r="Z123" s="71"/>
      <c r="AA123" s="12"/>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f t="shared" si="10"/>
        <v>1</v>
      </c>
      <c r="CP123" s="154"/>
      <c r="CQ123" s="56"/>
      <c r="CR123" s="178"/>
    </row>
    <row r="124" spans="1:616" ht="89.25" hidden="1" customHeight="1">
      <c r="A124" s="319"/>
      <c r="B124" s="319"/>
      <c r="C124" s="34" t="s">
        <v>92</v>
      </c>
      <c r="D124" s="34" t="s">
        <v>3</v>
      </c>
      <c r="E124" s="34" t="s">
        <v>294</v>
      </c>
      <c r="F124" s="66" t="s">
        <v>3</v>
      </c>
      <c r="G124" s="319"/>
      <c r="H124" s="35" t="s">
        <v>1156</v>
      </c>
      <c r="I124" s="17" t="s">
        <v>1155</v>
      </c>
      <c r="J124" s="12"/>
      <c r="K124" s="12" t="s">
        <v>127</v>
      </c>
      <c r="L124" s="12" t="s">
        <v>114</v>
      </c>
      <c r="M124" s="11" t="s">
        <v>78</v>
      </c>
      <c r="N124" s="10" t="s">
        <v>83</v>
      </c>
      <c r="O124" s="335"/>
      <c r="P124" s="327"/>
      <c r="Q124" s="12"/>
      <c r="R124" s="12"/>
      <c r="S124" s="12"/>
      <c r="T124" s="12"/>
      <c r="U124" s="12"/>
      <c r="V124" s="12"/>
      <c r="W124" s="12"/>
      <c r="X124" s="12"/>
      <c r="Y124" s="71"/>
      <c r="Z124" s="71"/>
      <c r="AA124" s="12" t="s">
        <v>28</v>
      </c>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f t="shared" si="10"/>
        <v>1</v>
      </c>
      <c r="CP124" s="154"/>
      <c r="CQ124" s="56"/>
      <c r="CR124" s="178"/>
    </row>
    <row r="125" spans="1:616" s="16" customFormat="1" ht="80.25" customHeight="1">
      <c r="A125" s="67"/>
      <c r="B125" s="67"/>
      <c r="C125" s="383" t="s">
        <v>38</v>
      </c>
      <c r="D125" s="382"/>
      <c r="E125" s="383"/>
      <c r="F125" s="11"/>
      <c r="G125" s="12">
        <f>COUNTIF(G126:G156,"x")</f>
        <v>0</v>
      </c>
      <c r="H125" s="13"/>
      <c r="I125" s="39"/>
      <c r="J125" s="12"/>
      <c r="K125" s="12"/>
      <c r="L125" s="12"/>
      <c r="M125" s="14" t="s">
        <v>82</v>
      </c>
      <c r="N125" s="14" t="s">
        <v>82</v>
      </c>
      <c r="O125" s="12">
        <f>COUNTIF(O126:O155,"x")</f>
        <v>7</v>
      </c>
      <c r="P125" s="15">
        <f>SUM(P126:P155)</f>
        <v>3</v>
      </c>
      <c r="Q125" s="15" t="s">
        <v>141</v>
      </c>
      <c r="R125" s="15"/>
      <c r="S125" s="15"/>
      <c r="T125" s="15"/>
      <c r="U125" s="15"/>
      <c r="V125" s="15"/>
      <c r="W125" s="15"/>
      <c r="X125" s="15"/>
      <c r="Y125" s="15"/>
      <c r="Z125" s="15"/>
      <c r="AA125" s="15"/>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2"/>
      <c r="CP125" s="154"/>
      <c r="CQ125" s="193"/>
      <c r="CR125" s="14"/>
      <c r="WR125" s="152"/>
    </row>
    <row r="126" spans="1:616" ht="262.5" customHeight="1">
      <c r="A126" s="323">
        <v>160</v>
      </c>
      <c r="B126" s="323">
        <v>52</v>
      </c>
      <c r="C126" s="34" t="s">
        <v>295</v>
      </c>
      <c r="D126" s="269" t="s">
        <v>0</v>
      </c>
      <c r="E126" s="34" t="s">
        <v>296</v>
      </c>
      <c r="F126" s="11" t="s">
        <v>2</v>
      </c>
      <c r="G126" s="11"/>
      <c r="H126" s="35" t="s">
        <v>297</v>
      </c>
      <c r="I126" s="34" t="s">
        <v>1157</v>
      </c>
      <c r="J126" s="12" t="s">
        <v>298</v>
      </c>
      <c r="K126" s="12" t="s">
        <v>127</v>
      </c>
      <c r="L126" s="12" t="s">
        <v>114</v>
      </c>
      <c r="M126" s="11" t="s">
        <v>78</v>
      </c>
      <c r="N126" s="10" t="s">
        <v>171</v>
      </c>
      <c r="O126" s="323" t="s">
        <v>28</v>
      </c>
      <c r="P126" s="320">
        <v>1</v>
      </c>
      <c r="Q126" s="12" t="s">
        <v>28</v>
      </c>
      <c r="R126" s="12"/>
      <c r="S126" s="12"/>
      <c r="T126" s="12"/>
      <c r="U126" s="12"/>
      <c r="V126" s="12"/>
      <c r="W126" s="12"/>
      <c r="X126" s="12"/>
      <c r="Y126" s="71"/>
      <c r="Z126" s="71"/>
      <c r="AA126" s="12"/>
      <c r="AB126" s="41" t="s">
        <v>681</v>
      </c>
      <c r="AC126" s="41" t="s">
        <v>681</v>
      </c>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81">
        <f t="shared" si="10"/>
        <v>1</v>
      </c>
      <c r="CP126" s="191" t="s">
        <v>1374</v>
      </c>
      <c r="CQ126" s="191"/>
      <c r="CR126" s="191" t="s">
        <v>1374</v>
      </c>
      <c r="WR126" s="162"/>
    </row>
    <row r="127" spans="1:616" s="68" customFormat="1" ht="103.5" hidden="1" customHeight="1">
      <c r="A127" s="318"/>
      <c r="B127" s="318"/>
      <c r="C127" s="34" t="s">
        <v>295</v>
      </c>
      <c r="D127" s="66" t="s">
        <v>0</v>
      </c>
      <c r="E127" s="34" t="s">
        <v>296</v>
      </c>
      <c r="F127" s="66" t="s">
        <v>2</v>
      </c>
      <c r="G127" s="66"/>
      <c r="H127" s="74" t="s">
        <v>297</v>
      </c>
      <c r="I127" s="34" t="s">
        <v>1157</v>
      </c>
      <c r="J127" s="71" t="s">
        <v>298</v>
      </c>
      <c r="K127" s="140" t="s">
        <v>127</v>
      </c>
      <c r="L127" s="140" t="s">
        <v>114</v>
      </c>
      <c r="M127" s="141" t="s">
        <v>78</v>
      </c>
      <c r="N127" s="138" t="s">
        <v>171</v>
      </c>
      <c r="O127" s="318"/>
      <c r="P127" s="321"/>
      <c r="Q127" s="71"/>
      <c r="R127" s="71" t="s">
        <v>28</v>
      </c>
      <c r="S127" s="71"/>
      <c r="T127" s="71"/>
      <c r="U127" s="71"/>
      <c r="V127" s="71"/>
      <c r="W127" s="71"/>
      <c r="X127" s="71"/>
      <c r="Y127" s="71"/>
      <c r="Z127" s="71"/>
      <c r="AA127" s="7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71"/>
      <c r="BN127" s="71"/>
      <c r="BO127" s="71"/>
      <c r="BP127" s="71"/>
      <c r="BQ127" s="71"/>
      <c r="BR127" s="71"/>
      <c r="BS127" s="71"/>
      <c r="BT127" s="71"/>
      <c r="BU127" s="71"/>
      <c r="BV127" s="71"/>
      <c r="BW127" s="71"/>
      <c r="BX127" s="71"/>
      <c r="BY127" s="71"/>
      <c r="BZ127" s="71"/>
      <c r="CA127" s="71"/>
      <c r="CB127" s="71"/>
      <c r="CC127" s="71"/>
      <c r="CD127" s="71"/>
      <c r="CE127" s="71"/>
      <c r="CF127" s="71"/>
      <c r="CG127" s="71"/>
      <c r="CH127" s="71"/>
      <c r="CI127" s="71"/>
      <c r="CJ127" s="71"/>
      <c r="CK127" s="71"/>
      <c r="CL127" s="71"/>
      <c r="CM127" s="71"/>
      <c r="CN127" s="71"/>
      <c r="CO127" s="71">
        <f t="shared" si="10"/>
        <v>1</v>
      </c>
      <c r="CP127" s="149"/>
      <c r="CQ127" s="147"/>
      <c r="CR127" s="24"/>
    </row>
    <row r="128" spans="1:616" s="80" customFormat="1" ht="101.25" hidden="1" customHeight="1">
      <c r="A128" s="318"/>
      <c r="B128" s="318"/>
      <c r="C128" s="34" t="s">
        <v>295</v>
      </c>
      <c r="D128" s="77" t="s">
        <v>0</v>
      </c>
      <c r="E128" s="34" t="s">
        <v>296</v>
      </c>
      <c r="F128" s="77" t="s">
        <v>2</v>
      </c>
      <c r="G128" s="77"/>
      <c r="H128" s="76" t="s">
        <v>297</v>
      </c>
      <c r="I128" s="34" t="s">
        <v>1157</v>
      </c>
      <c r="J128" s="75" t="s">
        <v>298</v>
      </c>
      <c r="K128" s="140" t="s">
        <v>127</v>
      </c>
      <c r="L128" s="140" t="s">
        <v>114</v>
      </c>
      <c r="M128" s="141" t="s">
        <v>78</v>
      </c>
      <c r="N128" s="138" t="s">
        <v>171</v>
      </c>
      <c r="O128" s="318"/>
      <c r="P128" s="321"/>
      <c r="Q128" s="75"/>
      <c r="R128" s="75"/>
      <c r="S128" s="75"/>
      <c r="T128" s="75"/>
      <c r="U128" s="75"/>
      <c r="V128" s="75"/>
      <c r="W128" s="75" t="s">
        <v>28</v>
      </c>
      <c r="X128" s="75"/>
      <c r="Y128" s="75"/>
      <c r="Z128" s="75"/>
      <c r="AA128" s="75"/>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75"/>
      <c r="BN128" s="75"/>
      <c r="BO128" s="75"/>
      <c r="BP128" s="75"/>
      <c r="BQ128" s="75"/>
      <c r="BR128" s="75"/>
      <c r="BS128" s="75"/>
      <c r="BT128" s="75"/>
      <c r="BU128" s="75"/>
      <c r="BV128" s="75"/>
      <c r="BW128" s="75"/>
      <c r="BX128" s="75"/>
      <c r="BY128" s="75"/>
      <c r="BZ128" s="75"/>
      <c r="CA128" s="75"/>
      <c r="CB128" s="75"/>
      <c r="CC128" s="75"/>
      <c r="CD128" s="75"/>
      <c r="CE128" s="75"/>
      <c r="CF128" s="75"/>
      <c r="CG128" s="75"/>
      <c r="CH128" s="75"/>
      <c r="CI128" s="75"/>
      <c r="CJ128" s="75"/>
      <c r="CK128" s="75"/>
      <c r="CL128" s="75"/>
      <c r="CM128" s="75"/>
      <c r="CN128" s="75"/>
      <c r="CO128" s="75">
        <f t="shared" si="10"/>
        <v>1</v>
      </c>
      <c r="CP128" s="154"/>
      <c r="CQ128" s="78"/>
      <c r="CR128" s="24"/>
    </row>
    <row r="129" spans="1:616" s="16" customFormat="1" ht="101.25" hidden="1" customHeight="1">
      <c r="A129" s="319"/>
      <c r="B129" s="319"/>
      <c r="C129" s="34" t="s">
        <v>295</v>
      </c>
      <c r="D129" s="77" t="s">
        <v>0</v>
      </c>
      <c r="E129" s="34" t="s">
        <v>296</v>
      </c>
      <c r="F129" s="77" t="s">
        <v>2</v>
      </c>
      <c r="G129" s="77"/>
      <c r="H129" s="76" t="s">
        <v>297</v>
      </c>
      <c r="I129" s="34" t="s">
        <v>1157</v>
      </c>
      <c r="J129" s="75" t="s">
        <v>298</v>
      </c>
      <c r="K129" s="140" t="s">
        <v>127</v>
      </c>
      <c r="L129" s="140" t="s">
        <v>114</v>
      </c>
      <c r="M129" s="141" t="s">
        <v>78</v>
      </c>
      <c r="N129" s="138" t="s">
        <v>171</v>
      </c>
      <c r="O129" s="319"/>
      <c r="P129" s="322"/>
      <c r="Q129" s="75"/>
      <c r="R129" s="75"/>
      <c r="S129" s="75"/>
      <c r="T129" s="75"/>
      <c r="U129" s="75"/>
      <c r="V129" s="75"/>
      <c r="W129" s="75"/>
      <c r="X129" s="75"/>
      <c r="Y129" s="75" t="s">
        <v>28</v>
      </c>
      <c r="Z129" s="75"/>
      <c r="AA129" s="75"/>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75"/>
      <c r="BN129" s="75"/>
      <c r="BO129" s="75"/>
      <c r="BP129" s="75"/>
      <c r="BQ129" s="75"/>
      <c r="BR129" s="75"/>
      <c r="BS129" s="75"/>
      <c r="BT129" s="75"/>
      <c r="BU129" s="75"/>
      <c r="BV129" s="75"/>
      <c r="BW129" s="75"/>
      <c r="BX129" s="75"/>
      <c r="BY129" s="75"/>
      <c r="BZ129" s="75"/>
      <c r="CA129" s="75"/>
      <c r="CB129" s="75"/>
      <c r="CC129" s="75"/>
      <c r="CD129" s="75"/>
      <c r="CE129" s="75"/>
      <c r="CF129" s="75"/>
      <c r="CG129" s="75"/>
      <c r="CH129" s="75"/>
      <c r="CI129" s="75"/>
      <c r="CJ129" s="75"/>
      <c r="CK129" s="75"/>
      <c r="CL129" s="75"/>
      <c r="CM129" s="75"/>
      <c r="CN129" s="75"/>
      <c r="CO129" s="75">
        <f t="shared" si="10"/>
        <v>1</v>
      </c>
      <c r="CP129" s="154"/>
      <c r="CQ129" s="78"/>
      <c r="CR129" s="24"/>
    </row>
    <row r="130" spans="1:616" ht="160.5" customHeight="1">
      <c r="A130" s="323">
        <v>163</v>
      </c>
      <c r="B130" s="323">
        <v>53</v>
      </c>
      <c r="C130" s="34" t="s">
        <v>299</v>
      </c>
      <c r="D130" s="269" t="s">
        <v>0</v>
      </c>
      <c r="E130" s="34" t="s">
        <v>300</v>
      </c>
      <c r="F130" s="11" t="s">
        <v>2</v>
      </c>
      <c r="G130" s="11"/>
      <c r="H130" s="35" t="s">
        <v>301</v>
      </c>
      <c r="I130" s="34" t="s">
        <v>1158</v>
      </c>
      <c r="J130" s="12"/>
      <c r="K130" s="12" t="s">
        <v>127</v>
      </c>
      <c r="L130" s="12" t="s">
        <v>114</v>
      </c>
      <c r="M130" s="11" t="s">
        <v>78</v>
      </c>
      <c r="N130" s="10" t="s">
        <v>171</v>
      </c>
      <c r="O130" s="323" t="s">
        <v>28</v>
      </c>
      <c r="P130" s="320"/>
      <c r="Q130" s="12" t="s">
        <v>28</v>
      </c>
      <c r="R130" s="12"/>
      <c r="S130" s="12"/>
      <c r="T130" s="12"/>
      <c r="U130" s="12"/>
      <c r="V130" s="12"/>
      <c r="W130" s="12"/>
      <c r="X130" s="12"/>
      <c r="Y130" s="71"/>
      <c r="Z130" s="71"/>
      <c r="AA130" s="12"/>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81">
        <f t="shared" si="10"/>
        <v>1</v>
      </c>
      <c r="CP130" s="191" t="s">
        <v>1374</v>
      </c>
      <c r="CQ130" s="191"/>
      <c r="CR130" s="191" t="s">
        <v>1374</v>
      </c>
      <c r="WR130" s="162"/>
    </row>
    <row r="131" spans="1:616" s="80" customFormat="1" ht="82.5" hidden="1" customHeight="1">
      <c r="A131" s="318"/>
      <c r="B131" s="318"/>
      <c r="C131" s="34" t="s">
        <v>299</v>
      </c>
      <c r="D131" s="77" t="s">
        <v>0</v>
      </c>
      <c r="E131" s="34" t="s">
        <v>300</v>
      </c>
      <c r="F131" s="77" t="s">
        <v>2</v>
      </c>
      <c r="G131" s="77"/>
      <c r="H131" s="76" t="s">
        <v>301</v>
      </c>
      <c r="I131" s="34" t="s">
        <v>1158</v>
      </c>
      <c r="J131" s="75"/>
      <c r="K131" s="140" t="s">
        <v>127</v>
      </c>
      <c r="L131" s="140" t="s">
        <v>114</v>
      </c>
      <c r="M131" s="141" t="s">
        <v>78</v>
      </c>
      <c r="N131" s="138" t="s">
        <v>171</v>
      </c>
      <c r="O131" s="318"/>
      <c r="P131" s="321"/>
      <c r="Q131" s="75"/>
      <c r="R131" s="75" t="s">
        <v>28</v>
      </c>
      <c r="S131" s="75"/>
      <c r="T131" s="75"/>
      <c r="U131" s="75"/>
      <c r="V131" s="75"/>
      <c r="W131" s="75"/>
      <c r="X131" s="75"/>
      <c r="Y131" s="75"/>
      <c r="Z131" s="75"/>
      <c r="AA131" s="75"/>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75"/>
      <c r="BN131" s="75"/>
      <c r="BO131" s="75"/>
      <c r="BP131" s="75"/>
      <c r="BQ131" s="75"/>
      <c r="BR131" s="75"/>
      <c r="BS131" s="75"/>
      <c r="BT131" s="75"/>
      <c r="BU131" s="75"/>
      <c r="BV131" s="75"/>
      <c r="BW131" s="75"/>
      <c r="BX131" s="75"/>
      <c r="BY131" s="75"/>
      <c r="BZ131" s="75"/>
      <c r="CA131" s="75"/>
      <c r="CB131" s="75"/>
      <c r="CC131" s="75"/>
      <c r="CD131" s="75"/>
      <c r="CE131" s="75"/>
      <c r="CF131" s="75"/>
      <c r="CG131" s="75"/>
      <c r="CH131" s="75"/>
      <c r="CI131" s="75"/>
      <c r="CJ131" s="75"/>
      <c r="CK131" s="75"/>
      <c r="CL131" s="75"/>
      <c r="CM131" s="75"/>
      <c r="CN131" s="75"/>
      <c r="CO131" s="75">
        <f t="shared" si="10"/>
        <v>1</v>
      </c>
      <c r="CP131" s="149"/>
      <c r="CQ131" s="147"/>
      <c r="CR131" s="24"/>
    </row>
    <row r="132" spans="1:616" s="80" customFormat="1" ht="82.5" hidden="1" customHeight="1">
      <c r="A132" s="318"/>
      <c r="B132" s="318"/>
      <c r="C132" s="34" t="s">
        <v>299</v>
      </c>
      <c r="D132" s="77" t="s">
        <v>0</v>
      </c>
      <c r="E132" s="34" t="s">
        <v>300</v>
      </c>
      <c r="F132" s="77" t="s">
        <v>2</v>
      </c>
      <c r="G132" s="77"/>
      <c r="H132" s="76" t="s">
        <v>301</v>
      </c>
      <c r="I132" s="34" t="s">
        <v>1158</v>
      </c>
      <c r="J132" s="75"/>
      <c r="K132" s="140" t="s">
        <v>127</v>
      </c>
      <c r="L132" s="140" t="s">
        <v>114</v>
      </c>
      <c r="M132" s="141" t="s">
        <v>78</v>
      </c>
      <c r="N132" s="138" t="s">
        <v>171</v>
      </c>
      <c r="O132" s="318"/>
      <c r="P132" s="321"/>
      <c r="Q132" s="75"/>
      <c r="R132" s="75"/>
      <c r="S132" s="75" t="s">
        <v>28</v>
      </c>
      <c r="T132" s="75"/>
      <c r="U132" s="75"/>
      <c r="V132" s="75"/>
      <c r="W132" s="75"/>
      <c r="X132" s="75"/>
      <c r="Y132" s="75"/>
      <c r="Z132" s="75"/>
      <c r="AA132" s="75"/>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75"/>
      <c r="BN132" s="75"/>
      <c r="BO132" s="75"/>
      <c r="BP132" s="75"/>
      <c r="BQ132" s="75"/>
      <c r="BR132" s="75"/>
      <c r="BS132" s="75"/>
      <c r="BT132" s="75"/>
      <c r="BU132" s="75"/>
      <c r="BV132" s="75"/>
      <c r="BW132" s="75"/>
      <c r="BX132" s="75"/>
      <c r="BY132" s="75"/>
      <c r="BZ132" s="75"/>
      <c r="CA132" s="75"/>
      <c r="CB132" s="75"/>
      <c r="CC132" s="75"/>
      <c r="CD132" s="75"/>
      <c r="CE132" s="75"/>
      <c r="CF132" s="75"/>
      <c r="CG132" s="75"/>
      <c r="CH132" s="75"/>
      <c r="CI132" s="75"/>
      <c r="CJ132" s="75"/>
      <c r="CK132" s="75"/>
      <c r="CL132" s="75"/>
      <c r="CM132" s="75"/>
      <c r="CN132" s="75"/>
      <c r="CO132" s="75">
        <f t="shared" si="10"/>
        <v>1</v>
      </c>
      <c r="CP132" s="154"/>
      <c r="CQ132" s="78"/>
      <c r="CR132" s="24"/>
    </row>
    <row r="133" spans="1:616" s="80" customFormat="1" ht="82.5" hidden="1" customHeight="1">
      <c r="A133" s="318"/>
      <c r="B133" s="318"/>
      <c r="C133" s="34" t="s">
        <v>299</v>
      </c>
      <c r="D133" s="77" t="s">
        <v>0</v>
      </c>
      <c r="E133" s="34" t="s">
        <v>300</v>
      </c>
      <c r="F133" s="77" t="s">
        <v>2</v>
      </c>
      <c r="G133" s="77"/>
      <c r="H133" s="76" t="s">
        <v>301</v>
      </c>
      <c r="I133" s="34" t="s">
        <v>1158</v>
      </c>
      <c r="J133" s="75"/>
      <c r="K133" s="140" t="s">
        <v>127</v>
      </c>
      <c r="L133" s="140" t="s">
        <v>114</v>
      </c>
      <c r="M133" s="141" t="s">
        <v>78</v>
      </c>
      <c r="N133" s="138" t="s">
        <v>171</v>
      </c>
      <c r="O133" s="318"/>
      <c r="P133" s="321"/>
      <c r="Q133" s="75"/>
      <c r="R133" s="75"/>
      <c r="S133" s="75"/>
      <c r="T133" s="75"/>
      <c r="U133" s="75" t="s">
        <v>28</v>
      </c>
      <c r="V133" s="75"/>
      <c r="W133" s="75"/>
      <c r="X133" s="75"/>
      <c r="Y133" s="75"/>
      <c r="Z133" s="75"/>
      <c r="AA133" s="75"/>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75"/>
      <c r="BN133" s="75"/>
      <c r="BO133" s="75"/>
      <c r="BP133" s="75"/>
      <c r="BQ133" s="75"/>
      <c r="BR133" s="75"/>
      <c r="BS133" s="75"/>
      <c r="BT133" s="75"/>
      <c r="BU133" s="75"/>
      <c r="BV133" s="75"/>
      <c r="BW133" s="75"/>
      <c r="BX133" s="75"/>
      <c r="BY133" s="75"/>
      <c r="BZ133" s="75"/>
      <c r="CA133" s="75"/>
      <c r="CB133" s="75"/>
      <c r="CC133" s="75"/>
      <c r="CD133" s="75"/>
      <c r="CE133" s="75"/>
      <c r="CF133" s="75"/>
      <c r="CG133" s="75"/>
      <c r="CH133" s="75"/>
      <c r="CI133" s="75"/>
      <c r="CJ133" s="75"/>
      <c r="CK133" s="75"/>
      <c r="CL133" s="75"/>
      <c r="CM133" s="75"/>
      <c r="CN133" s="75"/>
      <c r="CO133" s="75">
        <f t="shared" si="10"/>
        <v>1</v>
      </c>
      <c r="CP133" s="154"/>
      <c r="CQ133" s="78"/>
      <c r="CR133" s="24"/>
    </row>
    <row r="134" spans="1:616" s="80" customFormat="1" ht="82.5" hidden="1" customHeight="1">
      <c r="A134" s="319"/>
      <c r="B134" s="319"/>
      <c r="C134" s="34" t="s">
        <v>299</v>
      </c>
      <c r="D134" s="77" t="s">
        <v>0</v>
      </c>
      <c r="E134" s="34" t="s">
        <v>300</v>
      </c>
      <c r="F134" s="77" t="s">
        <v>2</v>
      </c>
      <c r="G134" s="77"/>
      <c r="H134" s="76" t="s">
        <v>301</v>
      </c>
      <c r="I134" s="34" t="s">
        <v>1158</v>
      </c>
      <c r="J134" s="75"/>
      <c r="K134" s="140" t="s">
        <v>127</v>
      </c>
      <c r="L134" s="140" t="s">
        <v>114</v>
      </c>
      <c r="M134" s="141" t="s">
        <v>78</v>
      </c>
      <c r="N134" s="138" t="s">
        <v>171</v>
      </c>
      <c r="O134" s="319"/>
      <c r="P134" s="322"/>
      <c r="Q134" s="75"/>
      <c r="R134" s="75"/>
      <c r="S134" s="75"/>
      <c r="T134" s="75"/>
      <c r="U134" s="75"/>
      <c r="V134" s="75"/>
      <c r="W134" s="75"/>
      <c r="X134" s="75"/>
      <c r="Y134" s="75"/>
      <c r="Z134" s="75" t="s">
        <v>28</v>
      </c>
      <c r="AA134" s="75"/>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75"/>
      <c r="BN134" s="75"/>
      <c r="BO134" s="75"/>
      <c r="BP134" s="75"/>
      <c r="BQ134" s="75"/>
      <c r="BR134" s="75"/>
      <c r="BS134" s="75"/>
      <c r="BT134" s="75"/>
      <c r="BU134" s="75"/>
      <c r="BV134" s="75"/>
      <c r="BW134" s="75"/>
      <c r="BX134" s="75"/>
      <c r="BY134" s="75"/>
      <c r="BZ134" s="75"/>
      <c r="CA134" s="75"/>
      <c r="CB134" s="75"/>
      <c r="CC134" s="75"/>
      <c r="CD134" s="75"/>
      <c r="CE134" s="75"/>
      <c r="CF134" s="75"/>
      <c r="CG134" s="75"/>
      <c r="CH134" s="75"/>
      <c r="CI134" s="75"/>
      <c r="CJ134" s="75"/>
      <c r="CK134" s="75"/>
      <c r="CL134" s="75"/>
      <c r="CM134" s="75"/>
      <c r="CN134" s="75"/>
      <c r="CO134" s="75">
        <f t="shared" si="10"/>
        <v>1</v>
      </c>
      <c r="CP134" s="154"/>
      <c r="CQ134" s="78"/>
      <c r="CR134" s="24"/>
    </row>
    <row r="135" spans="1:616" ht="84" hidden="1" customHeight="1">
      <c r="A135" s="323">
        <v>166</v>
      </c>
      <c r="B135" s="323">
        <v>54</v>
      </c>
      <c r="C135" s="34" t="s">
        <v>145</v>
      </c>
      <c r="D135" s="11" t="s">
        <v>0</v>
      </c>
      <c r="E135" s="34" t="s">
        <v>146</v>
      </c>
      <c r="F135" s="11" t="s">
        <v>2</v>
      </c>
      <c r="G135" s="11"/>
      <c r="H135" s="35" t="s">
        <v>302</v>
      </c>
      <c r="I135" s="34" t="s">
        <v>1159</v>
      </c>
      <c r="J135" s="12"/>
      <c r="K135" s="12" t="s">
        <v>127</v>
      </c>
      <c r="L135" s="12" t="s">
        <v>114</v>
      </c>
      <c r="M135" s="11" t="s">
        <v>78</v>
      </c>
      <c r="N135" s="10" t="s">
        <v>303</v>
      </c>
      <c r="O135" s="323" t="s">
        <v>28</v>
      </c>
      <c r="P135" s="320">
        <v>1</v>
      </c>
      <c r="Q135" s="12"/>
      <c r="R135" s="12"/>
      <c r="S135" s="12" t="s">
        <v>28</v>
      </c>
      <c r="T135" s="12"/>
      <c r="U135" s="12"/>
      <c r="V135" s="12"/>
      <c r="W135" s="12"/>
      <c r="X135" s="12"/>
      <c r="Y135" s="71"/>
      <c r="Z135" s="71"/>
      <c r="AA135" s="12"/>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f t="shared" si="10"/>
        <v>1</v>
      </c>
      <c r="CP135" s="154"/>
      <c r="CQ135" s="10"/>
      <c r="CR135" s="24"/>
    </row>
    <row r="136" spans="1:616" s="80" customFormat="1" ht="84" hidden="1" customHeight="1">
      <c r="A136" s="318"/>
      <c r="B136" s="318"/>
      <c r="C136" s="34" t="s">
        <v>145</v>
      </c>
      <c r="D136" s="77" t="s">
        <v>0</v>
      </c>
      <c r="E136" s="34" t="s">
        <v>146</v>
      </c>
      <c r="F136" s="77" t="s">
        <v>2</v>
      </c>
      <c r="G136" s="77"/>
      <c r="H136" s="76" t="s">
        <v>302</v>
      </c>
      <c r="I136" s="34" t="s">
        <v>1159</v>
      </c>
      <c r="J136" s="75"/>
      <c r="K136" s="140" t="s">
        <v>127</v>
      </c>
      <c r="L136" s="140" t="s">
        <v>114</v>
      </c>
      <c r="M136" s="141" t="s">
        <v>78</v>
      </c>
      <c r="N136" s="138" t="s">
        <v>303</v>
      </c>
      <c r="O136" s="318"/>
      <c r="P136" s="321"/>
      <c r="Q136" s="75"/>
      <c r="R136" s="75"/>
      <c r="S136" s="75"/>
      <c r="T136" s="75"/>
      <c r="U136" s="75" t="s">
        <v>28</v>
      </c>
      <c r="V136" s="75"/>
      <c r="W136" s="75"/>
      <c r="X136" s="75"/>
      <c r="Y136" s="75"/>
      <c r="Z136" s="75"/>
      <c r="AA136" s="75"/>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75"/>
      <c r="BN136" s="75"/>
      <c r="BO136" s="75"/>
      <c r="BP136" s="75"/>
      <c r="BQ136" s="75"/>
      <c r="BR136" s="75"/>
      <c r="BS136" s="75"/>
      <c r="BT136" s="75"/>
      <c r="BU136" s="75"/>
      <c r="BV136" s="75"/>
      <c r="BW136" s="75"/>
      <c r="BX136" s="75"/>
      <c r="BY136" s="75"/>
      <c r="BZ136" s="75"/>
      <c r="CA136" s="75"/>
      <c r="CB136" s="75"/>
      <c r="CC136" s="75"/>
      <c r="CD136" s="75"/>
      <c r="CE136" s="75"/>
      <c r="CF136" s="75"/>
      <c r="CG136" s="75"/>
      <c r="CH136" s="75"/>
      <c r="CI136" s="75"/>
      <c r="CJ136" s="75"/>
      <c r="CK136" s="75"/>
      <c r="CL136" s="75"/>
      <c r="CM136" s="75"/>
      <c r="CN136" s="75"/>
      <c r="CO136" s="75">
        <f t="shared" si="10"/>
        <v>1</v>
      </c>
      <c r="CP136" s="154"/>
      <c r="CQ136" s="78"/>
      <c r="CR136" s="24"/>
    </row>
    <row r="137" spans="1:616" s="80" customFormat="1" ht="84" hidden="1" customHeight="1">
      <c r="A137" s="318"/>
      <c r="B137" s="318"/>
      <c r="C137" s="34" t="s">
        <v>145</v>
      </c>
      <c r="D137" s="77" t="s">
        <v>0</v>
      </c>
      <c r="E137" s="34" t="s">
        <v>146</v>
      </c>
      <c r="F137" s="77" t="s">
        <v>2</v>
      </c>
      <c r="G137" s="77"/>
      <c r="H137" s="76" t="s">
        <v>302</v>
      </c>
      <c r="I137" s="34" t="s">
        <v>1159</v>
      </c>
      <c r="J137" s="75"/>
      <c r="K137" s="140" t="s">
        <v>127</v>
      </c>
      <c r="L137" s="140" t="s">
        <v>114</v>
      </c>
      <c r="M137" s="141" t="s">
        <v>78</v>
      </c>
      <c r="N137" s="138" t="s">
        <v>303</v>
      </c>
      <c r="O137" s="318"/>
      <c r="P137" s="321"/>
      <c r="Q137" s="75"/>
      <c r="R137" s="75"/>
      <c r="S137" s="75"/>
      <c r="T137" s="75"/>
      <c r="U137" s="75"/>
      <c r="V137" s="75"/>
      <c r="W137" s="75"/>
      <c r="X137" s="75" t="s">
        <v>28</v>
      </c>
      <c r="Y137" s="75"/>
      <c r="Z137" s="75"/>
      <c r="AA137" s="75"/>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75"/>
      <c r="BN137" s="75"/>
      <c r="BO137" s="75"/>
      <c r="BP137" s="75"/>
      <c r="BQ137" s="75"/>
      <c r="BR137" s="75"/>
      <c r="BS137" s="75"/>
      <c r="BT137" s="75"/>
      <c r="BU137" s="75"/>
      <c r="BV137" s="75"/>
      <c r="BW137" s="75"/>
      <c r="BX137" s="75"/>
      <c r="BY137" s="75"/>
      <c r="BZ137" s="75"/>
      <c r="CA137" s="75"/>
      <c r="CB137" s="75"/>
      <c r="CC137" s="75"/>
      <c r="CD137" s="75"/>
      <c r="CE137" s="75"/>
      <c r="CF137" s="75"/>
      <c r="CG137" s="75"/>
      <c r="CH137" s="75"/>
      <c r="CI137" s="75"/>
      <c r="CJ137" s="75"/>
      <c r="CK137" s="75"/>
      <c r="CL137" s="75"/>
      <c r="CM137" s="75"/>
      <c r="CN137" s="75"/>
      <c r="CO137" s="75">
        <f t="shared" si="10"/>
        <v>1</v>
      </c>
      <c r="CP137" s="154"/>
      <c r="CQ137" s="78"/>
      <c r="CR137" s="24"/>
    </row>
    <row r="138" spans="1:616" s="80" customFormat="1" ht="84" hidden="1" customHeight="1">
      <c r="A138" s="319"/>
      <c r="B138" s="319"/>
      <c r="C138" s="34" t="s">
        <v>145</v>
      </c>
      <c r="D138" s="77" t="s">
        <v>0</v>
      </c>
      <c r="E138" s="34" t="s">
        <v>146</v>
      </c>
      <c r="F138" s="77" t="s">
        <v>2</v>
      </c>
      <c r="G138" s="77"/>
      <c r="H138" s="76" t="s">
        <v>302</v>
      </c>
      <c r="I138" s="34" t="s">
        <v>1159</v>
      </c>
      <c r="J138" s="75"/>
      <c r="K138" s="140" t="s">
        <v>127</v>
      </c>
      <c r="L138" s="140" t="s">
        <v>114</v>
      </c>
      <c r="M138" s="141" t="s">
        <v>78</v>
      </c>
      <c r="N138" s="138" t="s">
        <v>303</v>
      </c>
      <c r="O138" s="319"/>
      <c r="P138" s="322"/>
      <c r="Q138" s="75"/>
      <c r="R138" s="75"/>
      <c r="S138" s="75"/>
      <c r="T138" s="75"/>
      <c r="U138" s="75"/>
      <c r="V138" s="75"/>
      <c r="W138" s="75"/>
      <c r="X138" s="75"/>
      <c r="Y138" s="75"/>
      <c r="Z138" s="75"/>
      <c r="AA138" s="75" t="s">
        <v>28</v>
      </c>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75"/>
      <c r="BN138" s="75"/>
      <c r="BO138" s="75"/>
      <c r="BP138" s="75"/>
      <c r="BQ138" s="75"/>
      <c r="BR138" s="75"/>
      <c r="BS138" s="75"/>
      <c r="BT138" s="75"/>
      <c r="BU138" s="75"/>
      <c r="BV138" s="75"/>
      <c r="BW138" s="75"/>
      <c r="BX138" s="75"/>
      <c r="BY138" s="75"/>
      <c r="BZ138" s="75"/>
      <c r="CA138" s="75"/>
      <c r="CB138" s="75"/>
      <c r="CC138" s="75"/>
      <c r="CD138" s="75"/>
      <c r="CE138" s="75"/>
      <c r="CF138" s="75"/>
      <c r="CG138" s="75"/>
      <c r="CH138" s="75"/>
      <c r="CI138" s="75"/>
      <c r="CJ138" s="75"/>
      <c r="CK138" s="75"/>
      <c r="CL138" s="75"/>
      <c r="CM138" s="75"/>
      <c r="CN138" s="75"/>
      <c r="CO138" s="75">
        <f t="shared" si="10"/>
        <v>1</v>
      </c>
      <c r="CP138" s="154"/>
      <c r="CQ138" s="78"/>
      <c r="CR138" s="24"/>
    </row>
    <row r="139" spans="1:616" ht="59.25" hidden="1" customHeight="1">
      <c r="A139" s="323">
        <v>169</v>
      </c>
      <c r="B139" s="323">
        <v>55</v>
      </c>
      <c r="C139" s="34" t="s">
        <v>304</v>
      </c>
      <c r="D139" s="11" t="s">
        <v>0</v>
      </c>
      <c r="E139" s="34" t="s">
        <v>305</v>
      </c>
      <c r="F139" s="11" t="s">
        <v>2</v>
      </c>
      <c r="G139" s="11"/>
      <c r="H139" s="35" t="s">
        <v>306</v>
      </c>
      <c r="I139" s="34" t="s">
        <v>1160</v>
      </c>
      <c r="J139" s="12"/>
      <c r="K139" s="12" t="s">
        <v>127</v>
      </c>
      <c r="L139" s="12" t="s">
        <v>114</v>
      </c>
      <c r="M139" s="11" t="s">
        <v>78</v>
      </c>
      <c r="N139" s="10" t="s">
        <v>303</v>
      </c>
      <c r="O139" s="323" t="s">
        <v>28</v>
      </c>
      <c r="P139" s="320"/>
      <c r="Q139" s="12"/>
      <c r="R139" s="12" t="s">
        <v>28</v>
      </c>
      <c r="S139" s="12"/>
      <c r="T139" s="12"/>
      <c r="U139" s="12"/>
      <c r="V139" s="49"/>
      <c r="W139" s="12"/>
      <c r="X139" s="12"/>
      <c r="Y139" s="71"/>
      <c r="Z139" s="71"/>
      <c r="AA139" s="12"/>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f t="shared" si="10"/>
        <v>1</v>
      </c>
      <c r="CP139" s="154"/>
      <c r="CQ139" s="10"/>
      <c r="CR139" s="24"/>
    </row>
    <row r="140" spans="1:616" s="80" customFormat="1" ht="59.25" hidden="1" customHeight="1">
      <c r="A140" s="318"/>
      <c r="B140" s="318"/>
      <c r="C140" s="34" t="s">
        <v>304</v>
      </c>
      <c r="D140" s="77" t="s">
        <v>0</v>
      </c>
      <c r="E140" s="34" t="s">
        <v>305</v>
      </c>
      <c r="F140" s="77" t="s">
        <v>2</v>
      </c>
      <c r="G140" s="77"/>
      <c r="H140" s="76" t="s">
        <v>306</v>
      </c>
      <c r="I140" s="34" t="s">
        <v>1160</v>
      </c>
      <c r="J140" s="75"/>
      <c r="K140" s="140" t="s">
        <v>127</v>
      </c>
      <c r="L140" s="140" t="s">
        <v>114</v>
      </c>
      <c r="M140" s="141" t="s">
        <v>78</v>
      </c>
      <c r="N140" s="138" t="s">
        <v>303</v>
      </c>
      <c r="O140" s="318"/>
      <c r="P140" s="321"/>
      <c r="Q140" s="75"/>
      <c r="R140" s="75"/>
      <c r="S140" s="75"/>
      <c r="T140" s="75" t="s">
        <v>28</v>
      </c>
      <c r="U140" s="75"/>
      <c r="V140" s="79"/>
      <c r="W140" s="75"/>
      <c r="X140" s="75"/>
      <c r="Y140" s="75"/>
      <c r="Z140" s="75"/>
      <c r="AA140" s="75"/>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75"/>
      <c r="BN140" s="75"/>
      <c r="BO140" s="75"/>
      <c r="BP140" s="75"/>
      <c r="BQ140" s="75"/>
      <c r="BR140" s="75"/>
      <c r="BS140" s="75"/>
      <c r="BT140" s="75"/>
      <c r="BU140" s="75"/>
      <c r="BV140" s="75"/>
      <c r="BW140" s="75"/>
      <c r="BX140" s="75"/>
      <c r="BY140" s="75"/>
      <c r="BZ140" s="75"/>
      <c r="CA140" s="75"/>
      <c r="CB140" s="75"/>
      <c r="CC140" s="75"/>
      <c r="CD140" s="75"/>
      <c r="CE140" s="75"/>
      <c r="CF140" s="75"/>
      <c r="CG140" s="75"/>
      <c r="CH140" s="75"/>
      <c r="CI140" s="75"/>
      <c r="CJ140" s="75"/>
      <c r="CK140" s="75"/>
      <c r="CL140" s="75"/>
      <c r="CM140" s="75"/>
      <c r="CN140" s="75"/>
      <c r="CO140" s="75">
        <f t="shared" si="10"/>
        <v>1</v>
      </c>
      <c r="CP140" s="154"/>
      <c r="CQ140" s="78"/>
      <c r="CR140" s="24"/>
    </row>
    <row r="141" spans="1:616" s="80" customFormat="1" ht="59.25" hidden="1" customHeight="1">
      <c r="A141" s="318"/>
      <c r="B141" s="318"/>
      <c r="C141" s="34" t="s">
        <v>304</v>
      </c>
      <c r="D141" s="77" t="s">
        <v>0</v>
      </c>
      <c r="E141" s="34" t="s">
        <v>305</v>
      </c>
      <c r="F141" s="77" t="s">
        <v>2</v>
      </c>
      <c r="G141" s="77"/>
      <c r="H141" s="76" t="s">
        <v>306</v>
      </c>
      <c r="I141" s="34" t="s">
        <v>1160</v>
      </c>
      <c r="J141" s="75"/>
      <c r="K141" s="140" t="s">
        <v>127</v>
      </c>
      <c r="L141" s="140" t="s">
        <v>114</v>
      </c>
      <c r="M141" s="141" t="s">
        <v>78</v>
      </c>
      <c r="N141" s="138" t="s">
        <v>303</v>
      </c>
      <c r="O141" s="318"/>
      <c r="P141" s="321"/>
      <c r="Q141" s="75"/>
      <c r="R141" s="75"/>
      <c r="S141" s="75"/>
      <c r="T141" s="75"/>
      <c r="U141" s="75"/>
      <c r="V141" s="79" t="s">
        <v>28</v>
      </c>
      <c r="W141" s="75"/>
      <c r="X141" s="75"/>
      <c r="Y141" s="75"/>
      <c r="Z141" s="75"/>
      <c r="AA141" s="75"/>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75"/>
      <c r="BN141" s="75"/>
      <c r="BO141" s="75"/>
      <c r="BP141" s="75"/>
      <c r="BQ141" s="75"/>
      <c r="BR141" s="75"/>
      <c r="BS141" s="75"/>
      <c r="BT141" s="75"/>
      <c r="BU141" s="75"/>
      <c r="BV141" s="75"/>
      <c r="BW141" s="75"/>
      <c r="BX141" s="75"/>
      <c r="BY141" s="75"/>
      <c r="BZ141" s="75"/>
      <c r="CA141" s="75"/>
      <c r="CB141" s="75"/>
      <c r="CC141" s="75"/>
      <c r="CD141" s="75"/>
      <c r="CE141" s="75"/>
      <c r="CF141" s="75"/>
      <c r="CG141" s="75"/>
      <c r="CH141" s="75"/>
      <c r="CI141" s="75"/>
      <c r="CJ141" s="75"/>
      <c r="CK141" s="75"/>
      <c r="CL141" s="75"/>
      <c r="CM141" s="75"/>
      <c r="CN141" s="75"/>
      <c r="CO141" s="75">
        <f t="shared" si="10"/>
        <v>1</v>
      </c>
      <c r="CP141" s="154"/>
      <c r="CQ141" s="78"/>
      <c r="CR141" s="24"/>
    </row>
    <row r="142" spans="1:616" s="80" customFormat="1" ht="59.25" hidden="1" customHeight="1">
      <c r="A142" s="319"/>
      <c r="B142" s="319"/>
      <c r="C142" s="34" t="s">
        <v>304</v>
      </c>
      <c r="D142" s="77" t="s">
        <v>0</v>
      </c>
      <c r="E142" s="34" t="s">
        <v>305</v>
      </c>
      <c r="F142" s="77" t="s">
        <v>2</v>
      </c>
      <c r="G142" s="77"/>
      <c r="H142" s="76" t="s">
        <v>306</v>
      </c>
      <c r="I142" s="34" t="s">
        <v>1160</v>
      </c>
      <c r="J142" s="75"/>
      <c r="K142" s="140" t="s">
        <v>127</v>
      </c>
      <c r="L142" s="140" t="s">
        <v>114</v>
      </c>
      <c r="M142" s="141" t="s">
        <v>78</v>
      </c>
      <c r="N142" s="138" t="s">
        <v>303</v>
      </c>
      <c r="O142" s="319"/>
      <c r="P142" s="322"/>
      <c r="Q142" s="75"/>
      <c r="R142" s="75"/>
      <c r="S142" s="75"/>
      <c r="T142" s="75"/>
      <c r="U142" s="75"/>
      <c r="V142" s="79"/>
      <c r="W142" s="75"/>
      <c r="X142" s="75"/>
      <c r="Y142" s="75"/>
      <c r="Z142" s="75"/>
      <c r="AA142" s="75" t="s">
        <v>28</v>
      </c>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75"/>
      <c r="BN142" s="75"/>
      <c r="BO142" s="75"/>
      <c r="BP142" s="75"/>
      <c r="BQ142" s="75"/>
      <c r="BR142" s="75"/>
      <c r="BS142" s="75"/>
      <c r="BT142" s="75"/>
      <c r="BU142" s="75"/>
      <c r="BV142" s="75"/>
      <c r="BW142" s="75"/>
      <c r="BX142" s="75"/>
      <c r="BY142" s="75"/>
      <c r="BZ142" s="75"/>
      <c r="CA142" s="75"/>
      <c r="CB142" s="75"/>
      <c r="CC142" s="75"/>
      <c r="CD142" s="75"/>
      <c r="CE142" s="75"/>
      <c r="CF142" s="75"/>
      <c r="CG142" s="75"/>
      <c r="CH142" s="75"/>
      <c r="CI142" s="75"/>
      <c r="CJ142" s="75"/>
      <c r="CK142" s="75"/>
      <c r="CL142" s="75"/>
      <c r="CM142" s="75"/>
      <c r="CN142" s="75"/>
      <c r="CO142" s="75">
        <f t="shared" si="10"/>
        <v>1</v>
      </c>
      <c r="CP142" s="148"/>
      <c r="CQ142" s="146"/>
      <c r="CR142" s="24"/>
    </row>
    <row r="143" spans="1:616" s="16" customFormat="1" ht="181.5" customHeight="1">
      <c r="A143" s="323">
        <v>173</v>
      </c>
      <c r="B143" s="323">
        <v>56</v>
      </c>
      <c r="C143" s="34" t="s">
        <v>307</v>
      </c>
      <c r="D143" s="269" t="s">
        <v>2</v>
      </c>
      <c r="E143" s="34" t="s">
        <v>308</v>
      </c>
      <c r="F143" s="11" t="s">
        <v>2</v>
      </c>
      <c r="G143" s="11"/>
      <c r="H143" s="35" t="s">
        <v>308</v>
      </c>
      <c r="I143" s="34" t="s">
        <v>1161</v>
      </c>
      <c r="J143" s="12"/>
      <c r="K143" s="12" t="s">
        <v>127</v>
      </c>
      <c r="L143" s="12" t="s">
        <v>114</v>
      </c>
      <c r="M143" s="11" t="s">
        <v>78</v>
      </c>
      <c r="N143" s="10" t="s">
        <v>171</v>
      </c>
      <c r="O143" s="323" t="s">
        <v>28</v>
      </c>
      <c r="P143" s="320"/>
      <c r="Q143" s="12" t="s">
        <v>28</v>
      </c>
      <c r="R143" s="12"/>
      <c r="S143" s="12"/>
      <c r="T143" s="12"/>
      <c r="U143" s="12"/>
      <c r="V143" s="12"/>
      <c r="W143" s="12"/>
      <c r="X143" s="12"/>
      <c r="Y143" s="71"/>
      <c r="Z143" s="71"/>
      <c r="AA143" s="12"/>
      <c r="AB143" s="41"/>
      <c r="AC143" s="41"/>
      <c r="AD143" s="41" t="s">
        <v>681</v>
      </c>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81">
        <f t="shared" si="10"/>
        <v>1</v>
      </c>
      <c r="CP143" s="191" t="s">
        <v>1374</v>
      </c>
      <c r="CQ143" s="191" t="s">
        <v>1374</v>
      </c>
      <c r="CR143" s="191"/>
      <c r="WR143" s="152"/>
    </row>
    <row r="144" spans="1:616" s="16" customFormat="1" ht="60" hidden="1" customHeight="1">
      <c r="A144" s="318"/>
      <c r="B144" s="318"/>
      <c r="C144" s="34" t="s">
        <v>307</v>
      </c>
      <c r="D144" s="77" t="s">
        <v>2</v>
      </c>
      <c r="E144" s="34" t="s">
        <v>308</v>
      </c>
      <c r="F144" s="77" t="s">
        <v>2</v>
      </c>
      <c r="G144" s="77"/>
      <c r="H144" s="76" t="s">
        <v>308</v>
      </c>
      <c r="I144" s="34" t="s">
        <v>1161</v>
      </c>
      <c r="J144" s="75"/>
      <c r="K144" s="140" t="s">
        <v>127</v>
      </c>
      <c r="L144" s="140" t="s">
        <v>114</v>
      </c>
      <c r="M144" s="141" t="s">
        <v>78</v>
      </c>
      <c r="N144" s="138" t="s">
        <v>171</v>
      </c>
      <c r="O144" s="318"/>
      <c r="P144" s="321"/>
      <c r="Q144" s="75"/>
      <c r="R144" s="75" t="s">
        <v>28</v>
      </c>
      <c r="S144" s="75"/>
      <c r="T144" s="75"/>
      <c r="U144" s="75"/>
      <c r="V144" s="75"/>
      <c r="W144" s="75"/>
      <c r="X144" s="75"/>
      <c r="Y144" s="75"/>
      <c r="Z144" s="75"/>
      <c r="AA144" s="75"/>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75"/>
      <c r="BN144" s="75"/>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5"/>
      <c r="CK144" s="75"/>
      <c r="CL144" s="75"/>
      <c r="CM144" s="75"/>
      <c r="CN144" s="75"/>
      <c r="CO144" s="75">
        <f t="shared" si="10"/>
        <v>1</v>
      </c>
      <c r="CP144" s="149"/>
      <c r="CQ144" s="147"/>
      <c r="CR144" s="24"/>
    </row>
    <row r="145" spans="1:616" s="16" customFormat="1" ht="60" hidden="1" customHeight="1">
      <c r="A145" s="318"/>
      <c r="B145" s="318"/>
      <c r="C145" s="34" t="s">
        <v>307</v>
      </c>
      <c r="D145" s="77" t="s">
        <v>2</v>
      </c>
      <c r="E145" s="34" t="s">
        <v>308</v>
      </c>
      <c r="F145" s="77" t="s">
        <v>2</v>
      </c>
      <c r="G145" s="77"/>
      <c r="H145" s="76" t="s">
        <v>308</v>
      </c>
      <c r="I145" s="34" t="s">
        <v>1161</v>
      </c>
      <c r="J145" s="75"/>
      <c r="K145" s="140" t="s">
        <v>127</v>
      </c>
      <c r="L145" s="140" t="s">
        <v>114</v>
      </c>
      <c r="M145" s="141" t="s">
        <v>78</v>
      </c>
      <c r="N145" s="138" t="s">
        <v>171</v>
      </c>
      <c r="O145" s="318"/>
      <c r="P145" s="321"/>
      <c r="Q145" s="75"/>
      <c r="R145" s="75"/>
      <c r="S145" s="75"/>
      <c r="T145" s="75" t="s">
        <v>28</v>
      </c>
      <c r="U145" s="75"/>
      <c r="V145" s="75"/>
      <c r="W145" s="75"/>
      <c r="X145" s="75"/>
      <c r="Y145" s="75"/>
      <c r="Z145" s="75"/>
      <c r="AA145" s="75"/>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f t="shared" si="10"/>
        <v>1</v>
      </c>
      <c r="CP145" s="154"/>
      <c r="CQ145" s="78"/>
      <c r="CR145" s="24"/>
    </row>
    <row r="146" spans="1:616" s="16" customFormat="1" ht="60" hidden="1" customHeight="1">
      <c r="A146" s="318"/>
      <c r="B146" s="318"/>
      <c r="C146" s="34" t="s">
        <v>307</v>
      </c>
      <c r="D146" s="77" t="s">
        <v>2</v>
      </c>
      <c r="E146" s="34" t="s">
        <v>308</v>
      </c>
      <c r="F146" s="77" t="s">
        <v>2</v>
      </c>
      <c r="G146" s="77"/>
      <c r="H146" s="76" t="s">
        <v>308</v>
      </c>
      <c r="I146" s="34" t="s">
        <v>1161</v>
      </c>
      <c r="J146" s="75"/>
      <c r="K146" s="140" t="s">
        <v>127</v>
      </c>
      <c r="L146" s="140" t="s">
        <v>114</v>
      </c>
      <c r="M146" s="141" t="s">
        <v>78</v>
      </c>
      <c r="N146" s="138" t="s">
        <v>171</v>
      </c>
      <c r="O146" s="318"/>
      <c r="P146" s="321"/>
      <c r="Q146" s="75"/>
      <c r="R146" s="75"/>
      <c r="S146" s="75"/>
      <c r="T146" s="75"/>
      <c r="U146" s="75"/>
      <c r="V146" s="75" t="s">
        <v>28</v>
      </c>
      <c r="W146" s="75"/>
      <c r="X146" s="75"/>
      <c r="Y146" s="75"/>
      <c r="Z146" s="75"/>
      <c r="AA146" s="75"/>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75"/>
      <c r="BN146" s="75"/>
      <c r="BO146" s="75"/>
      <c r="BP146" s="75"/>
      <c r="BQ146" s="75"/>
      <c r="BR146" s="75"/>
      <c r="BS146" s="75"/>
      <c r="BT146" s="75"/>
      <c r="BU146" s="75"/>
      <c r="BV146" s="75"/>
      <c r="BW146" s="75"/>
      <c r="BX146" s="75"/>
      <c r="BY146" s="75"/>
      <c r="BZ146" s="75"/>
      <c r="CA146" s="75"/>
      <c r="CB146" s="75"/>
      <c r="CC146" s="75"/>
      <c r="CD146" s="75"/>
      <c r="CE146" s="75"/>
      <c r="CF146" s="75"/>
      <c r="CG146" s="75"/>
      <c r="CH146" s="75"/>
      <c r="CI146" s="75"/>
      <c r="CJ146" s="75"/>
      <c r="CK146" s="75"/>
      <c r="CL146" s="75"/>
      <c r="CM146" s="75"/>
      <c r="CN146" s="75"/>
      <c r="CO146" s="75">
        <f t="shared" si="10"/>
        <v>1</v>
      </c>
      <c r="CP146" s="154"/>
      <c r="CQ146" s="78"/>
      <c r="CR146" s="24"/>
    </row>
    <row r="147" spans="1:616" s="16" customFormat="1" ht="60" hidden="1" customHeight="1">
      <c r="A147" s="319"/>
      <c r="B147" s="319"/>
      <c r="C147" s="34" t="s">
        <v>307</v>
      </c>
      <c r="D147" s="77" t="s">
        <v>2</v>
      </c>
      <c r="E147" s="34" t="s">
        <v>308</v>
      </c>
      <c r="F147" s="77" t="s">
        <v>2</v>
      </c>
      <c r="G147" s="77"/>
      <c r="H147" s="76" t="s">
        <v>308</v>
      </c>
      <c r="I147" s="34" t="s">
        <v>1161</v>
      </c>
      <c r="J147" s="75"/>
      <c r="K147" s="140" t="s">
        <v>127</v>
      </c>
      <c r="L147" s="140" t="s">
        <v>114</v>
      </c>
      <c r="M147" s="141" t="s">
        <v>78</v>
      </c>
      <c r="N147" s="138" t="s">
        <v>171</v>
      </c>
      <c r="O147" s="319"/>
      <c r="P147" s="322"/>
      <c r="Q147" s="75"/>
      <c r="R147" s="75"/>
      <c r="S147" s="75"/>
      <c r="T147" s="75"/>
      <c r="U147" s="75"/>
      <c r="V147" s="75"/>
      <c r="W147" s="75"/>
      <c r="X147" s="75"/>
      <c r="Y147" s="75" t="s">
        <v>28</v>
      </c>
      <c r="Z147" s="75"/>
      <c r="AA147" s="75"/>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75"/>
      <c r="BN147" s="75"/>
      <c r="BO147" s="75"/>
      <c r="BP147" s="75"/>
      <c r="BQ147" s="75"/>
      <c r="BR147" s="75"/>
      <c r="BS147" s="75"/>
      <c r="BT147" s="75"/>
      <c r="BU147" s="75"/>
      <c r="BV147" s="75"/>
      <c r="BW147" s="75"/>
      <c r="BX147" s="75"/>
      <c r="BY147" s="75"/>
      <c r="BZ147" s="75"/>
      <c r="CA147" s="75"/>
      <c r="CB147" s="75"/>
      <c r="CC147" s="75"/>
      <c r="CD147" s="75"/>
      <c r="CE147" s="75"/>
      <c r="CF147" s="75"/>
      <c r="CG147" s="75"/>
      <c r="CH147" s="75"/>
      <c r="CI147" s="75"/>
      <c r="CJ147" s="75"/>
      <c r="CK147" s="75"/>
      <c r="CL147" s="75"/>
      <c r="CM147" s="75"/>
      <c r="CN147" s="75"/>
      <c r="CO147" s="75">
        <f t="shared" si="10"/>
        <v>1</v>
      </c>
      <c r="CP147" s="148"/>
      <c r="CQ147" s="146"/>
      <c r="CR147" s="24"/>
    </row>
    <row r="148" spans="1:616" ht="156.75" customHeight="1">
      <c r="A148" s="323">
        <v>174</v>
      </c>
      <c r="B148" s="323">
        <v>57</v>
      </c>
      <c r="C148" s="34" t="s">
        <v>309</v>
      </c>
      <c r="D148" s="269" t="s">
        <v>3</v>
      </c>
      <c r="E148" s="34" t="s">
        <v>310</v>
      </c>
      <c r="F148" s="11" t="s">
        <v>3</v>
      </c>
      <c r="G148" s="11"/>
      <c r="H148" s="35" t="s">
        <v>310</v>
      </c>
      <c r="I148" s="17" t="s">
        <v>1162</v>
      </c>
      <c r="J148" s="12"/>
      <c r="K148" s="140" t="s">
        <v>127</v>
      </c>
      <c r="L148" s="140" t="s">
        <v>114</v>
      </c>
      <c r="M148" s="141" t="s">
        <v>78</v>
      </c>
      <c r="N148" s="138" t="s">
        <v>171</v>
      </c>
      <c r="O148" s="323" t="s">
        <v>28</v>
      </c>
      <c r="P148" s="320"/>
      <c r="Q148" s="12" t="s">
        <v>28</v>
      </c>
      <c r="R148" s="12"/>
      <c r="S148" s="12"/>
      <c r="T148" s="12"/>
      <c r="U148" s="12"/>
      <c r="V148" s="12"/>
      <c r="W148" s="12"/>
      <c r="X148" s="12"/>
      <c r="Y148" s="71"/>
      <c r="Z148" s="71"/>
      <c r="AA148" s="12"/>
      <c r="AB148" s="41" t="s">
        <v>698</v>
      </c>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81">
        <f t="shared" si="10"/>
        <v>1</v>
      </c>
      <c r="CP148" s="191" t="s">
        <v>698</v>
      </c>
      <c r="CQ148" s="191" t="s">
        <v>698</v>
      </c>
      <c r="CR148" s="191" t="s">
        <v>698</v>
      </c>
      <c r="WR148" s="162"/>
    </row>
    <row r="149" spans="1:616" s="80" customFormat="1" ht="102.75" hidden="1" customHeight="1">
      <c r="A149" s="318"/>
      <c r="B149" s="318"/>
      <c r="C149" s="34" t="s">
        <v>309</v>
      </c>
      <c r="D149" s="77" t="s">
        <v>3</v>
      </c>
      <c r="E149" s="34" t="s">
        <v>310</v>
      </c>
      <c r="F149" s="77" t="s">
        <v>3</v>
      </c>
      <c r="G149" s="77"/>
      <c r="H149" s="76" t="s">
        <v>310</v>
      </c>
      <c r="I149" s="17" t="s">
        <v>1162</v>
      </c>
      <c r="J149" s="75"/>
      <c r="K149" s="140" t="s">
        <v>127</v>
      </c>
      <c r="L149" s="140" t="s">
        <v>114</v>
      </c>
      <c r="M149" s="141" t="s">
        <v>78</v>
      </c>
      <c r="N149" s="138" t="s">
        <v>171</v>
      </c>
      <c r="O149" s="318"/>
      <c r="P149" s="321"/>
      <c r="Q149" s="75"/>
      <c r="R149" s="75" t="s">
        <v>28</v>
      </c>
      <c r="S149" s="75"/>
      <c r="T149" s="75"/>
      <c r="U149" s="75"/>
      <c r="V149" s="75"/>
      <c r="W149" s="75"/>
      <c r="X149" s="75"/>
      <c r="Y149" s="75"/>
      <c r="Z149" s="75"/>
      <c r="AA149" s="75"/>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75"/>
      <c r="BN149" s="75"/>
      <c r="BO149" s="75"/>
      <c r="BP149" s="75"/>
      <c r="BQ149" s="75"/>
      <c r="BR149" s="75"/>
      <c r="BS149" s="75"/>
      <c r="BT149" s="75"/>
      <c r="BU149" s="75"/>
      <c r="BV149" s="75"/>
      <c r="BW149" s="75"/>
      <c r="BX149" s="75"/>
      <c r="BY149" s="75"/>
      <c r="BZ149" s="75"/>
      <c r="CA149" s="75"/>
      <c r="CB149" s="75"/>
      <c r="CC149" s="75"/>
      <c r="CD149" s="75"/>
      <c r="CE149" s="75"/>
      <c r="CF149" s="75"/>
      <c r="CG149" s="75"/>
      <c r="CH149" s="75"/>
      <c r="CI149" s="75"/>
      <c r="CJ149" s="75"/>
      <c r="CK149" s="75"/>
      <c r="CL149" s="75"/>
      <c r="CM149" s="75"/>
      <c r="CN149" s="75"/>
      <c r="CO149" s="75">
        <f t="shared" si="10"/>
        <v>1</v>
      </c>
      <c r="CP149" s="149"/>
      <c r="CQ149" s="147"/>
      <c r="CR149" s="24"/>
    </row>
    <row r="150" spans="1:616" s="80" customFormat="1" ht="102.75" hidden="1" customHeight="1">
      <c r="A150" s="318"/>
      <c r="B150" s="318"/>
      <c r="C150" s="34" t="s">
        <v>309</v>
      </c>
      <c r="D150" s="77" t="s">
        <v>3</v>
      </c>
      <c r="E150" s="34" t="s">
        <v>310</v>
      </c>
      <c r="F150" s="77" t="s">
        <v>3</v>
      </c>
      <c r="G150" s="77"/>
      <c r="H150" s="76" t="s">
        <v>310</v>
      </c>
      <c r="I150" s="17" t="s">
        <v>1162</v>
      </c>
      <c r="J150" s="75"/>
      <c r="K150" s="140" t="s">
        <v>127</v>
      </c>
      <c r="L150" s="140" t="s">
        <v>114</v>
      </c>
      <c r="M150" s="141" t="s">
        <v>78</v>
      </c>
      <c r="N150" s="138" t="s">
        <v>171</v>
      </c>
      <c r="O150" s="318"/>
      <c r="P150" s="321"/>
      <c r="Q150" s="75"/>
      <c r="R150" s="75"/>
      <c r="S150" s="75"/>
      <c r="T150" s="75" t="s">
        <v>28</v>
      </c>
      <c r="U150" s="75"/>
      <c r="V150" s="75"/>
      <c r="W150" s="75"/>
      <c r="X150" s="75"/>
      <c r="Y150" s="75"/>
      <c r="Z150" s="75"/>
      <c r="AA150" s="75"/>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75"/>
      <c r="BN150" s="75"/>
      <c r="BO150" s="75"/>
      <c r="BP150" s="75"/>
      <c r="BQ150" s="75"/>
      <c r="BR150" s="75"/>
      <c r="BS150" s="75"/>
      <c r="BT150" s="75"/>
      <c r="BU150" s="75"/>
      <c r="BV150" s="75"/>
      <c r="BW150" s="75"/>
      <c r="BX150" s="75"/>
      <c r="BY150" s="75"/>
      <c r="BZ150" s="75"/>
      <c r="CA150" s="75"/>
      <c r="CB150" s="75"/>
      <c r="CC150" s="75"/>
      <c r="CD150" s="75"/>
      <c r="CE150" s="75"/>
      <c r="CF150" s="75"/>
      <c r="CG150" s="75"/>
      <c r="CH150" s="75"/>
      <c r="CI150" s="75"/>
      <c r="CJ150" s="75"/>
      <c r="CK150" s="75"/>
      <c r="CL150" s="75"/>
      <c r="CM150" s="75"/>
      <c r="CN150" s="75"/>
      <c r="CO150" s="75">
        <f t="shared" si="10"/>
        <v>1</v>
      </c>
      <c r="CP150" s="154"/>
      <c r="CQ150" s="78"/>
      <c r="CR150" s="24"/>
    </row>
    <row r="151" spans="1:616" s="80" customFormat="1" ht="102.75" hidden="1" customHeight="1">
      <c r="A151" s="318"/>
      <c r="B151" s="318"/>
      <c r="C151" s="34" t="s">
        <v>309</v>
      </c>
      <c r="D151" s="77" t="s">
        <v>3</v>
      </c>
      <c r="E151" s="34" t="s">
        <v>310</v>
      </c>
      <c r="F151" s="77" t="s">
        <v>3</v>
      </c>
      <c r="G151" s="77"/>
      <c r="H151" s="76" t="s">
        <v>310</v>
      </c>
      <c r="I151" s="17" t="s">
        <v>1162</v>
      </c>
      <c r="J151" s="75"/>
      <c r="K151" s="140" t="s">
        <v>127</v>
      </c>
      <c r="L151" s="140" t="s">
        <v>114</v>
      </c>
      <c r="M151" s="141" t="s">
        <v>78</v>
      </c>
      <c r="N151" s="138" t="s">
        <v>171</v>
      </c>
      <c r="O151" s="318"/>
      <c r="P151" s="321"/>
      <c r="Q151" s="75"/>
      <c r="R151" s="75"/>
      <c r="S151" s="75"/>
      <c r="T151" s="75"/>
      <c r="U151" s="75"/>
      <c r="V151" s="75"/>
      <c r="W151" s="75"/>
      <c r="X151" s="75"/>
      <c r="Y151" s="75"/>
      <c r="Z151" s="75" t="s">
        <v>28</v>
      </c>
      <c r="AA151" s="75"/>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75"/>
      <c r="BN151" s="75"/>
      <c r="BO151" s="75"/>
      <c r="BP151" s="75"/>
      <c r="BQ151" s="75"/>
      <c r="BR151" s="75"/>
      <c r="BS151" s="75"/>
      <c r="BT151" s="75"/>
      <c r="BU151" s="75"/>
      <c r="BV151" s="75"/>
      <c r="BW151" s="75"/>
      <c r="BX151" s="75"/>
      <c r="BY151" s="75"/>
      <c r="BZ151" s="75"/>
      <c r="CA151" s="75"/>
      <c r="CB151" s="75"/>
      <c r="CC151" s="75"/>
      <c r="CD151" s="75"/>
      <c r="CE151" s="75"/>
      <c r="CF151" s="75"/>
      <c r="CG151" s="75"/>
      <c r="CH151" s="75"/>
      <c r="CI151" s="75"/>
      <c r="CJ151" s="75"/>
      <c r="CK151" s="75"/>
      <c r="CL151" s="75"/>
      <c r="CM151" s="75"/>
      <c r="CN151" s="75"/>
      <c r="CO151" s="75">
        <f t="shared" si="10"/>
        <v>1</v>
      </c>
      <c r="CP151" s="154"/>
      <c r="CQ151" s="78"/>
      <c r="CR151" s="24"/>
    </row>
    <row r="152" spans="1:616" s="80" customFormat="1" ht="102.75" hidden="1" customHeight="1">
      <c r="A152" s="319"/>
      <c r="B152" s="319"/>
      <c r="C152" s="34" t="s">
        <v>309</v>
      </c>
      <c r="D152" s="77" t="s">
        <v>3</v>
      </c>
      <c r="E152" s="34" t="s">
        <v>310</v>
      </c>
      <c r="F152" s="77" t="s">
        <v>3</v>
      </c>
      <c r="G152" s="77"/>
      <c r="H152" s="76" t="s">
        <v>310</v>
      </c>
      <c r="I152" s="17" t="s">
        <v>1162</v>
      </c>
      <c r="J152" s="75"/>
      <c r="K152" s="140" t="s">
        <v>127</v>
      </c>
      <c r="L152" s="140" t="s">
        <v>114</v>
      </c>
      <c r="M152" s="141" t="s">
        <v>78</v>
      </c>
      <c r="N152" s="138" t="s">
        <v>171</v>
      </c>
      <c r="O152" s="319"/>
      <c r="P152" s="322"/>
      <c r="Q152" s="75"/>
      <c r="R152" s="75"/>
      <c r="S152" s="75"/>
      <c r="T152" s="75"/>
      <c r="U152" s="75"/>
      <c r="V152" s="75"/>
      <c r="W152" s="75"/>
      <c r="X152" s="75"/>
      <c r="Y152" s="75"/>
      <c r="Z152" s="75"/>
      <c r="AA152" s="75" t="s">
        <v>28</v>
      </c>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75"/>
      <c r="BN152" s="75"/>
      <c r="BO152" s="75"/>
      <c r="BP152" s="75"/>
      <c r="BQ152" s="75"/>
      <c r="BR152" s="75"/>
      <c r="BS152" s="75"/>
      <c r="BT152" s="75"/>
      <c r="BU152" s="75"/>
      <c r="BV152" s="75"/>
      <c r="BW152" s="75"/>
      <c r="BX152" s="75"/>
      <c r="BY152" s="75"/>
      <c r="BZ152" s="75"/>
      <c r="CA152" s="75"/>
      <c r="CB152" s="75"/>
      <c r="CC152" s="75"/>
      <c r="CD152" s="75"/>
      <c r="CE152" s="75"/>
      <c r="CF152" s="75"/>
      <c r="CG152" s="75"/>
      <c r="CH152" s="75"/>
      <c r="CI152" s="75"/>
      <c r="CJ152" s="75"/>
      <c r="CK152" s="75"/>
      <c r="CL152" s="75"/>
      <c r="CM152" s="75"/>
      <c r="CN152" s="75"/>
      <c r="CO152" s="75">
        <f t="shared" si="10"/>
        <v>1</v>
      </c>
      <c r="CP152" s="154"/>
      <c r="CQ152" s="78"/>
      <c r="CR152" s="24"/>
    </row>
    <row r="153" spans="1:616" s="80" customFormat="1" ht="55.5" hidden="1" customHeight="1">
      <c r="A153" s="323">
        <v>175</v>
      </c>
      <c r="B153" s="323">
        <v>58</v>
      </c>
      <c r="C153" s="34" t="s">
        <v>311</v>
      </c>
      <c r="D153" s="77" t="s">
        <v>0</v>
      </c>
      <c r="E153" s="34" t="s">
        <v>312</v>
      </c>
      <c r="F153" s="77" t="s">
        <v>0</v>
      </c>
      <c r="G153" s="77"/>
      <c r="H153" s="76" t="s">
        <v>313</v>
      </c>
      <c r="I153" s="34" t="s">
        <v>1163</v>
      </c>
      <c r="J153" s="75"/>
      <c r="K153" s="140" t="s">
        <v>127</v>
      </c>
      <c r="L153" s="140" t="s">
        <v>114</v>
      </c>
      <c r="M153" s="141" t="s">
        <v>78</v>
      </c>
      <c r="N153" s="138" t="s">
        <v>171</v>
      </c>
      <c r="O153" s="323" t="s">
        <v>28</v>
      </c>
      <c r="P153" s="320">
        <v>1</v>
      </c>
      <c r="Q153" s="75"/>
      <c r="R153" s="75"/>
      <c r="S153" s="75"/>
      <c r="T153" s="75"/>
      <c r="U153" s="75"/>
      <c r="V153" s="75" t="s">
        <v>28</v>
      </c>
      <c r="W153" s="75"/>
      <c r="X153" s="75"/>
      <c r="Y153" s="75"/>
      <c r="Z153" s="75"/>
      <c r="AA153" s="75"/>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75"/>
      <c r="BN153" s="75"/>
      <c r="BO153" s="75"/>
      <c r="BP153" s="75"/>
      <c r="BQ153" s="75"/>
      <c r="BR153" s="75"/>
      <c r="BS153" s="75"/>
      <c r="BT153" s="75"/>
      <c r="BU153" s="75"/>
      <c r="BV153" s="75"/>
      <c r="BW153" s="75"/>
      <c r="BX153" s="75"/>
      <c r="BY153" s="75"/>
      <c r="BZ153" s="75"/>
      <c r="CA153" s="75"/>
      <c r="CB153" s="75"/>
      <c r="CC153" s="75"/>
      <c r="CD153" s="75"/>
      <c r="CE153" s="75"/>
      <c r="CF153" s="75"/>
      <c r="CG153" s="75"/>
      <c r="CH153" s="75"/>
      <c r="CI153" s="75"/>
      <c r="CJ153" s="75"/>
      <c r="CK153" s="75"/>
      <c r="CL153" s="75"/>
      <c r="CM153" s="75"/>
      <c r="CN153" s="75"/>
      <c r="CO153" s="75">
        <f t="shared" si="10"/>
        <v>1</v>
      </c>
      <c r="CP153" s="154"/>
      <c r="CQ153" s="78"/>
      <c r="CR153" s="24"/>
    </row>
    <row r="154" spans="1:616" s="80" customFormat="1" ht="55.5" hidden="1" customHeight="1">
      <c r="A154" s="318"/>
      <c r="B154" s="318"/>
      <c r="C154" s="34" t="s">
        <v>311</v>
      </c>
      <c r="D154" s="77" t="s">
        <v>0</v>
      </c>
      <c r="E154" s="34" t="s">
        <v>312</v>
      </c>
      <c r="F154" s="77" t="s">
        <v>0</v>
      </c>
      <c r="G154" s="77"/>
      <c r="H154" s="76" t="s">
        <v>313</v>
      </c>
      <c r="I154" s="34" t="s">
        <v>1163</v>
      </c>
      <c r="J154" s="75"/>
      <c r="K154" s="140" t="s">
        <v>127</v>
      </c>
      <c r="L154" s="140" t="s">
        <v>114</v>
      </c>
      <c r="M154" s="141" t="s">
        <v>78</v>
      </c>
      <c r="N154" s="138" t="s">
        <v>171</v>
      </c>
      <c r="O154" s="318"/>
      <c r="P154" s="321"/>
      <c r="Q154" s="75"/>
      <c r="R154" s="75"/>
      <c r="S154" s="75"/>
      <c r="T154" s="75"/>
      <c r="U154" s="75"/>
      <c r="V154" s="75"/>
      <c r="W154" s="75"/>
      <c r="X154" s="75" t="s">
        <v>28</v>
      </c>
      <c r="Y154" s="75"/>
      <c r="Z154" s="75"/>
      <c r="AA154" s="75"/>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75"/>
      <c r="BN154" s="75"/>
      <c r="BO154" s="75"/>
      <c r="BP154" s="75"/>
      <c r="BQ154" s="75"/>
      <c r="BR154" s="75"/>
      <c r="BS154" s="75"/>
      <c r="BT154" s="75"/>
      <c r="BU154" s="75"/>
      <c r="BV154" s="75"/>
      <c r="BW154" s="75"/>
      <c r="BX154" s="75"/>
      <c r="BY154" s="75"/>
      <c r="BZ154" s="75"/>
      <c r="CA154" s="75"/>
      <c r="CB154" s="75"/>
      <c r="CC154" s="75"/>
      <c r="CD154" s="75"/>
      <c r="CE154" s="75"/>
      <c r="CF154" s="75"/>
      <c r="CG154" s="75"/>
      <c r="CH154" s="75"/>
      <c r="CI154" s="75"/>
      <c r="CJ154" s="75"/>
      <c r="CK154" s="75"/>
      <c r="CL154" s="75"/>
      <c r="CM154" s="75"/>
      <c r="CN154" s="75"/>
      <c r="CO154" s="75">
        <f t="shared" si="10"/>
        <v>1</v>
      </c>
      <c r="CP154" s="154"/>
      <c r="CQ154" s="78"/>
      <c r="CR154" s="24"/>
    </row>
    <row r="155" spans="1:616" s="80" customFormat="1" ht="55.5" hidden="1" customHeight="1">
      <c r="A155" s="318"/>
      <c r="B155" s="318"/>
      <c r="C155" s="34" t="s">
        <v>311</v>
      </c>
      <c r="D155" s="77" t="s">
        <v>0</v>
      </c>
      <c r="E155" s="34" t="s">
        <v>312</v>
      </c>
      <c r="F155" s="77" t="s">
        <v>0</v>
      </c>
      <c r="G155" s="77"/>
      <c r="H155" s="76" t="s">
        <v>313</v>
      </c>
      <c r="I155" s="34" t="s">
        <v>1163</v>
      </c>
      <c r="J155" s="75"/>
      <c r="K155" s="140" t="s">
        <v>127</v>
      </c>
      <c r="L155" s="140" t="s">
        <v>114</v>
      </c>
      <c r="M155" s="141" t="s">
        <v>78</v>
      </c>
      <c r="N155" s="138" t="s">
        <v>171</v>
      </c>
      <c r="O155" s="318"/>
      <c r="P155" s="321"/>
      <c r="Q155" s="75"/>
      <c r="R155" s="75"/>
      <c r="S155" s="75"/>
      <c r="T155" s="75"/>
      <c r="U155" s="75"/>
      <c r="V155" s="75"/>
      <c r="W155" s="75"/>
      <c r="X155" s="75"/>
      <c r="Y155" s="75"/>
      <c r="Z155" s="75" t="s">
        <v>28</v>
      </c>
      <c r="AA155" s="75"/>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75"/>
      <c r="BN155" s="75"/>
      <c r="BO155" s="75"/>
      <c r="BP155" s="75"/>
      <c r="BQ155" s="75"/>
      <c r="BR155" s="75"/>
      <c r="BS155" s="75"/>
      <c r="BT155" s="75"/>
      <c r="BU155" s="75"/>
      <c r="BV155" s="75"/>
      <c r="BW155" s="75"/>
      <c r="BX155" s="75"/>
      <c r="BY155" s="75"/>
      <c r="BZ155" s="75"/>
      <c r="CA155" s="75"/>
      <c r="CB155" s="75"/>
      <c r="CC155" s="75"/>
      <c r="CD155" s="75"/>
      <c r="CE155" s="75"/>
      <c r="CF155" s="75"/>
      <c r="CG155" s="75"/>
      <c r="CH155" s="75"/>
      <c r="CI155" s="75"/>
      <c r="CJ155" s="75"/>
      <c r="CK155" s="75"/>
      <c r="CL155" s="75"/>
      <c r="CM155" s="75"/>
      <c r="CN155" s="75"/>
      <c r="CO155" s="75">
        <f t="shared" si="10"/>
        <v>1</v>
      </c>
      <c r="CP155" s="154"/>
      <c r="CQ155" s="78"/>
      <c r="CR155" s="24"/>
    </row>
    <row r="156" spans="1:616" ht="55.5" hidden="1" customHeight="1">
      <c r="A156" s="319"/>
      <c r="B156" s="319"/>
      <c r="C156" s="34" t="s">
        <v>311</v>
      </c>
      <c r="D156" s="11" t="s">
        <v>0</v>
      </c>
      <c r="E156" s="34" t="s">
        <v>312</v>
      </c>
      <c r="F156" s="11" t="s">
        <v>0</v>
      </c>
      <c r="G156" s="11"/>
      <c r="H156" s="35" t="s">
        <v>313</v>
      </c>
      <c r="I156" s="34" t="s">
        <v>1163</v>
      </c>
      <c r="J156" s="12"/>
      <c r="K156" s="12" t="s">
        <v>127</v>
      </c>
      <c r="L156" s="12" t="s">
        <v>114</v>
      </c>
      <c r="M156" s="11" t="s">
        <v>78</v>
      </c>
      <c r="N156" s="10" t="s">
        <v>171</v>
      </c>
      <c r="O156" s="319"/>
      <c r="P156" s="322"/>
      <c r="Q156" s="12"/>
      <c r="R156" s="12"/>
      <c r="S156" s="12"/>
      <c r="T156" s="12"/>
      <c r="U156" s="12"/>
      <c r="V156" s="12"/>
      <c r="W156" s="12"/>
      <c r="X156" s="12"/>
      <c r="Y156" s="71"/>
      <c r="Z156" s="71"/>
      <c r="AA156" s="12" t="s">
        <v>28</v>
      </c>
      <c r="AB156" s="41"/>
      <c r="AC156" s="41" t="s">
        <v>681</v>
      </c>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f t="shared" si="10"/>
        <v>1</v>
      </c>
      <c r="CP156" s="148"/>
      <c r="CQ156" s="146"/>
      <c r="CR156" s="24"/>
    </row>
    <row r="157" spans="1:616" s="16" customFormat="1" ht="65.25" customHeight="1">
      <c r="A157" s="67"/>
      <c r="B157" s="67"/>
      <c r="C157" s="324" t="s">
        <v>39</v>
      </c>
      <c r="D157" s="324"/>
      <c r="E157" s="325"/>
      <c r="F157" s="11"/>
      <c r="G157" s="15">
        <f>COUNTIF(G158:G191,"x")</f>
        <v>3</v>
      </c>
      <c r="H157" s="13"/>
      <c r="I157" s="17"/>
      <c r="J157" s="12"/>
      <c r="K157" s="12"/>
      <c r="L157" s="12"/>
      <c r="M157" s="14" t="s">
        <v>82</v>
      </c>
      <c r="N157" s="14" t="s">
        <v>82</v>
      </c>
      <c r="O157" s="15">
        <f>COUNTIF(O158:O191,"x")</f>
        <v>11</v>
      </c>
      <c r="P157" s="15">
        <f>SUM(P158:P191)</f>
        <v>3</v>
      </c>
      <c r="Q157" s="15" t="s">
        <v>141</v>
      </c>
      <c r="R157" s="15"/>
      <c r="S157" s="15"/>
      <c r="T157" s="15"/>
      <c r="U157" s="15"/>
      <c r="V157" s="15"/>
      <c r="W157" s="15"/>
      <c r="X157" s="15"/>
      <c r="Y157" s="15"/>
      <c r="Z157" s="15"/>
      <c r="AA157" s="15"/>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81"/>
      <c r="CP157" s="154"/>
      <c r="CQ157" s="14"/>
      <c r="CR157" s="14"/>
      <c r="WR157" s="152"/>
    </row>
    <row r="158" spans="1:616" ht="123.75" customHeight="1">
      <c r="A158" s="323">
        <v>179</v>
      </c>
      <c r="B158" s="323">
        <v>59</v>
      </c>
      <c r="C158" s="125" t="s">
        <v>314</v>
      </c>
      <c r="D158" s="269" t="s">
        <v>0</v>
      </c>
      <c r="E158" s="34" t="s">
        <v>18</v>
      </c>
      <c r="F158" s="11" t="s">
        <v>0</v>
      </c>
      <c r="G158" s="11"/>
      <c r="H158" s="35" t="s">
        <v>315</v>
      </c>
      <c r="I158" s="34" t="s">
        <v>1164</v>
      </c>
      <c r="J158" s="12"/>
      <c r="K158" s="12" t="s">
        <v>127</v>
      </c>
      <c r="L158" s="12" t="s">
        <v>114</v>
      </c>
      <c r="M158" s="11" t="s">
        <v>78</v>
      </c>
      <c r="N158" s="10" t="s">
        <v>171</v>
      </c>
      <c r="O158" s="323" t="s">
        <v>28</v>
      </c>
      <c r="P158" s="320">
        <v>1</v>
      </c>
      <c r="Q158" s="12" t="s">
        <v>28</v>
      </c>
      <c r="R158" s="12"/>
      <c r="S158" s="12"/>
      <c r="T158" s="12"/>
      <c r="U158" s="12"/>
      <c r="V158" s="12"/>
      <c r="W158" s="12"/>
      <c r="X158" s="12"/>
      <c r="Y158" s="71"/>
      <c r="Z158" s="71"/>
      <c r="AA158" s="12"/>
      <c r="AB158" s="12">
        <f t="shared" ref="AB158:AB191" si="11">COUNTIF(Q158:AA158,"x")</f>
        <v>1</v>
      </c>
      <c r="AC158" s="41"/>
      <c r="AD158" s="41" t="s">
        <v>698</v>
      </c>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81">
        <f t="shared" si="10"/>
        <v>1</v>
      </c>
      <c r="CP158" s="191" t="s">
        <v>1374</v>
      </c>
      <c r="CQ158" s="191"/>
      <c r="CR158" s="191" t="s">
        <v>1374</v>
      </c>
      <c r="WR158" s="162"/>
    </row>
    <row r="159" spans="1:616" s="80" customFormat="1" ht="63.75" hidden="1" customHeight="1">
      <c r="A159" s="318"/>
      <c r="B159" s="318"/>
      <c r="C159" s="34" t="s">
        <v>314</v>
      </c>
      <c r="D159" s="77" t="s">
        <v>0</v>
      </c>
      <c r="E159" s="34" t="s">
        <v>18</v>
      </c>
      <c r="F159" s="77" t="s">
        <v>0</v>
      </c>
      <c r="G159" s="77"/>
      <c r="H159" s="76" t="s">
        <v>315</v>
      </c>
      <c r="I159" s="34" t="s">
        <v>1164</v>
      </c>
      <c r="J159" s="75"/>
      <c r="K159" s="140" t="s">
        <v>127</v>
      </c>
      <c r="L159" s="140" t="s">
        <v>114</v>
      </c>
      <c r="M159" s="141" t="s">
        <v>78</v>
      </c>
      <c r="N159" s="138" t="s">
        <v>171</v>
      </c>
      <c r="O159" s="318"/>
      <c r="P159" s="321"/>
      <c r="Q159" s="75"/>
      <c r="R159" s="75"/>
      <c r="S159" s="75" t="s">
        <v>28</v>
      </c>
      <c r="T159" s="75"/>
      <c r="U159" s="75"/>
      <c r="V159" s="75"/>
      <c r="W159" s="75"/>
      <c r="X159" s="75"/>
      <c r="Y159" s="75"/>
      <c r="Z159" s="75"/>
      <c r="AA159" s="75"/>
      <c r="AB159" s="75"/>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75"/>
      <c r="BN159" s="75"/>
      <c r="BO159" s="75"/>
      <c r="BP159" s="75"/>
      <c r="BQ159" s="75"/>
      <c r="BR159" s="75"/>
      <c r="BS159" s="75"/>
      <c r="BT159" s="75"/>
      <c r="BU159" s="75"/>
      <c r="BV159" s="75"/>
      <c r="BW159" s="75"/>
      <c r="BX159" s="75"/>
      <c r="BY159" s="75"/>
      <c r="BZ159" s="75"/>
      <c r="CA159" s="75"/>
      <c r="CB159" s="75"/>
      <c r="CC159" s="75"/>
      <c r="CD159" s="75"/>
      <c r="CE159" s="75"/>
      <c r="CF159" s="75"/>
      <c r="CG159" s="75"/>
      <c r="CH159" s="75"/>
      <c r="CI159" s="75"/>
      <c r="CJ159" s="75"/>
      <c r="CK159" s="75"/>
      <c r="CL159" s="75"/>
      <c r="CM159" s="75"/>
      <c r="CN159" s="75"/>
      <c r="CO159" s="75">
        <f t="shared" si="10"/>
        <v>1</v>
      </c>
      <c r="CP159" s="149"/>
      <c r="CQ159" s="147"/>
      <c r="CR159" s="24"/>
    </row>
    <row r="160" spans="1:616" s="80" customFormat="1" ht="63.75" hidden="1" customHeight="1">
      <c r="A160" s="318"/>
      <c r="B160" s="318"/>
      <c r="C160" s="34" t="s">
        <v>314</v>
      </c>
      <c r="D160" s="77" t="s">
        <v>0</v>
      </c>
      <c r="E160" s="34" t="s">
        <v>18</v>
      </c>
      <c r="F160" s="77" t="s">
        <v>0</v>
      </c>
      <c r="G160" s="77"/>
      <c r="H160" s="76" t="s">
        <v>315</v>
      </c>
      <c r="I160" s="34" t="s">
        <v>1164</v>
      </c>
      <c r="J160" s="75"/>
      <c r="K160" s="140" t="s">
        <v>127</v>
      </c>
      <c r="L160" s="140" t="s">
        <v>114</v>
      </c>
      <c r="M160" s="141" t="s">
        <v>78</v>
      </c>
      <c r="N160" s="138" t="s">
        <v>171</v>
      </c>
      <c r="O160" s="318"/>
      <c r="P160" s="321"/>
      <c r="Q160" s="75"/>
      <c r="R160" s="75"/>
      <c r="S160" s="75"/>
      <c r="T160" s="75"/>
      <c r="U160" s="75" t="s">
        <v>28</v>
      </c>
      <c r="V160" s="75"/>
      <c r="W160" s="75"/>
      <c r="X160" s="75"/>
      <c r="Y160" s="75"/>
      <c r="Z160" s="75"/>
      <c r="AA160" s="75"/>
      <c r="AB160" s="75"/>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75"/>
      <c r="BN160" s="75"/>
      <c r="BO160" s="75"/>
      <c r="BP160" s="75"/>
      <c r="BQ160" s="75"/>
      <c r="BR160" s="75"/>
      <c r="BS160" s="75"/>
      <c r="BT160" s="75"/>
      <c r="BU160" s="75"/>
      <c r="BV160" s="75"/>
      <c r="BW160" s="75"/>
      <c r="BX160" s="75"/>
      <c r="BY160" s="75"/>
      <c r="BZ160" s="75"/>
      <c r="CA160" s="75"/>
      <c r="CB160" s="75"/>
      <c r="CC160" s="75"/>
      <c r="CD160" s="75"/>
      <c r="CE160" s="75"/>
      <c r="CF160" s="75"/>
      <c r="CG160" s="75"/>
      <c r="CH160" s="75"/>
      <c r="CI160" s="75"/>
      <c r="CJ160" s="75"/>
      <c r="CK160" s="75"/>
      <c r="CL160" s="75"/>
      <c r="CM160" s="75"/>
      <c r="CN160" s="75"/>
      <c r="CO160" s="75">
        <f t="shared" si="10"/>
        <v>1</v>
      </c>
      <c r="CP160" s="154"/>
      <c r="CQ160" s="78"/>
      <c r="CR160" s="24"/>
    </row>
    <row r="161" spans="1:616" s="80" customFormat="1" ht="63.75" hidden="1" customHeight="1">
      <c r="A161" s="318"/>
      <c r="B161" s="318"/>
      <c r="C161" s="34" t="s">
        <v>314</v>
      </c>
      <c r="D161" s="77" t="s">
        <v>0</v>
      </c>
      <c r="E161" s="34" t="s">
        <v>18</v>
      </c>
      <c r="F161" s="77" t="s">
        <v>0</v>
      </c>
      <c r="G161" s="77"/>
      <c r="H161" s="76" t="s">
        <v>315</v>
      </c>
      <c r="I161" s="34" t="s">
        <v>1164</v>
      </c>
      <c r="J161" s="75"/>
      <c r="K161" s="140" t="s">
        <v>127</v>
      </c>
      <c r="L161" s="140" t="s">
        <v>114</v>
      </c>
      <c r="M161" s="141" t="s">
        <v>78</v>
      </c>
      <c r="N161" s="138" t="s">
        <v>171</v>
      </c>
      <c r="O161" s="318"/>
      <c r="P161" s="321"/>
      <c r="Q161" s="75"/>
      <c r="R161" s="75"/>
      <c r="S161" s="75"/>
      <c r="T161" s="75"/>
      <c r="U161" s="75"/>
      <c r="V161" s="75"/>
      <c r="W161" s="75" t="s">
        <v>28</v>
      </c>
      <c r="X161" s="75"/>
      <c r="Y161" s="75"/>
      <c r="Z161" s="75"/>
      <c r="AA161" s="75"/>
      <c r="AB161" s="75"/>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75"/>
      <c r="BN161" s="75"/>
      <c r="BO161" s="75"/>
      <c r="BP161" s="75"/>
      <c r="BQ161" s="75"/>
      <c r="BR161" s="75"/>
      <c r="BS161" s="75"/>
      <c r="BT161" s="75"/>
      <c r="BU161" s="75"/>
      <c r="BV161" s="75"/>
      <c r="BW161" s="75"/>
      <c r="BX161" s="75"/>
      <c r="BY161" s="75"/>
      <c r="BZ161" s="75"/>
      <c r="CA161" s="75"/>
      <c r="CB161" s="75"/>
      <c r="CC161" s="75"/>
      <c r="CD161" s="75"/>
      <c r="CE161" s="75"/>
      <c r="CF161" s="75"/>
      <c r="CG161" s="75"/>
      <c r="CH161" s="75"/>
      <c r="CI161" s="75"/>
      <c r="CJ161" s="75"/>
      <c r="CK161" s="75"/>
      <c r="CL161" s="75"/>
      <c r="CM161" s="75"/>
      <c r="CN161" s="75"/>
      <c r="CO161" s="75">
        <f t="shared" si="10"/>
        <v>1</v>
      </c>
      <c r="CP161" s="154"/>
      <c r="CQ161" s="78"/>
      <c r="CR161" s="24"/>
    </row>
    <row r="162" spans="1:616" s="80" customFormat="1" ht="63.75" hidden="1" customHeight="1">
      <c r="A162" s="318"/>
      <c r="B162" s="318"/>
      <c r="C162" s="34" t="s">
        <v>314</v>
      </c>
      <c r="D162" s="77" t="s">
        <v>0</v>
      </c>
      <c r="E162" s="34" t="s">
        <v>18</v>
      </c>
      <c r="F162" s="77" t="s">
        <v>0</v>
      </c>
      <c r="G162" s="77"/>
      <c r="H162" s="76" t="s">
        <v>315</v>
      </c>
      <c r="I162" s="34" t="s">
        <v>1165</v>
      </c>
      <c r="J162" s="75"/>
      <c r="K162" s="140" t="s">
        <v>127</v>
      </c>
      <c r="L162" s="140" t="s">
        <v>114</v>
      </c>
      <c r="M162" s="141" t="s">
        <v>78</v>
      </c>
      <c r="N162" s="138" t="s">
        <v>171</v>
      </c>
      <c r="O162" s="318"/>
      <c r="P162" s="321"/>
      <c r="Q162" s="75"/>
      <c r="R162" s="75"/>
      <c r="S162" s="75"/>
      <c r="T162" s="75"/>
      <c r="U162" s="75"/>
      <c r="V162" s="75"/>
      <c r="W162" s="75"/>
      <c r="X162" s="75"/>
      <c r="Y162" s="75" t="s">
        <v>28</v>
      </c>
      <c r="Z162" s="75"/>
      <c r="AA162" s="75"/>
      <c r="AB162" s="75"/>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75"/>
      <c r="BN162" s="75"/>
      <c r="BO162" s="75"/>
      <c r="BP162" s="75"/>
      <c r="BQ162" s="75"/>
      <c r="BR162" s="75"/>
      <c r="BS162" s="75"/>
      <c r="BT162" s="75"/>
      <c r="BU162" s="75"/>
      <c r="BV162" s="75"/>
      <c r="BW162" s="75"/>
      <c r="BX162" s="75"/>
      <c r="BY162" s="75"/>
      <c r="BZ162" s="75"/>
      <c r="CA162" s="75"/>
      <c r="CB162" s="75"/>
      <c r="CC162" s="75"/>
      <c r="CD162" s="75"/>
      <c r="CE162" s="75"/>
      <c r="CF162" s="75"/>
      <c r="CG162" s="75"/>
      <c r="CH162" s="75"/>
      <c r="CI162" s="75"/>
      <c r="CJ162" s="75"/>
      <c r="CK162" s="75"/>
      <c r="CL162" s="75"/>
      <c r="CM162" s="75"/>
      <c r="CN162" s="75"/>
      <c r="CO162" s="75">
        <f t="shared" si="10"/>
        <v>1</v>
      </c>
      <c r="CP162" s="154"/>
      <c r="CQ162" s="78"/>
      <c r="CR162" s="24"/>
    </row>
    <row r="163" spans="1:616" s="80" customFormat="1" ht="63.75" hidden="1" customHeight="1">
      <c r="A163" s="319"/>
      <c r="B163" s="319"/>
      <c r="C163" s="34" t="s">
        <v>314</v>
      </c>
      <c r="D163" s="77" t="s">
        <v>0</v>
      </c>
      <c r="E163" s="34" t="s">
        <v>18</v>
      </c>
      <c r="F163" s="77" t="s">
        <v>0</v>
      </c>
      <c r="G163" s="77"/>
      <c r="H163" s="76" t="s">
        <v>315</v>
      </c>
      <c r="I163" s="34" t="s">
        <v>1164</v>
      </c>
      <c r="J163" s="75"/>
      <c r="K163" s="140" t="s">
        <v>127</v>
      </c>
      <c r="L163" s="140" t="s">
        <v>114</v>
      </c>
      <c r="M163" s="141" t="s">
        <v>78</v>
      </c>
      <c r="N163" s="138" t="s">
        <v>171</v>
      </c>
      <c r="O163" s="319"/>
      <c r="P163" s="322"/>
      <c r="Q163" s="75"/>
      <c r="R163" s="75"/>
      <c r="S163" s="75"/>
      <c r="T163" s="75"/>
      <c r="U163" s="75"/>
      <c r="V163" s="75"/>
      <c r="W163" s="75"/>
      <c r="X163" s="75"/>
      <c r="Y163" s="75"/>
      <c r="Z163" s="75"/>
      <c r="AA163" s="75" t="s">
        <v>28</v>
      </c>
      <c r="AB163" s="75"/>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75"/>
      <c r="BN163" s="75"/>
      <c r="BO163" s="75"/>
      <c r="BP163" s="75"/>
      <c r="BQ163" s="75"/>
      <c r="BR163" s="75"/>
      <c r="BS163" s="75"/>
      <c r="BT163" s="75"/>
      <c r="BU163" s="75"/>
      <c r="BV163" s="75"/>
      <c r="BW163" s="75"/>
      <c r="BX163" s="75"/>
      <c r="BY163" s="75"/>
      <c r="BZ163" s="75"/>
      <c r="CA163" s="75"/>
      <c r="CB163" s="75"/>
      <c r="CC163" s="75"/>
      <c r="CD163" s="75"/>
      <c r="CE163" s="75"/>
      <c r="CF163" s="75"/>
      <c r="CG163" s="75"/>
      <c r="CH163" s="75"/>
      <c r="CI163" s="75"/>
      <c r="CJ163" s="75"/>
      <c r="CK163" s="75"/>
      <c r="CL163" s="75"/>
      <c r="CM163" s="75"/>
      <c r="CN163" s="75"/>
      <c r="CO163" s="75">
        <f t="shared" si="10"/>
        <v>1</v>
      </c>
      <c r="CP163" s="154"/>
      <c r="CQ163" s="78"/>
      <c r="CR163" s="24"/>
    </row>
    <row r="164" spans="1:616" ht="75" hidden="1" customHeight="1">
      <c r="A164" s="323">
        <v>180</v>
      </c>
      <c r="B164" s="323">
        <v>60</v>
      </c>
      <c r="C164" s="34" t="s">
        <v>314</v>
      </c>
      <c r="D164" s="11" t="s">
        <v>0</v>
      </c>
      <c r="E164" s="34" t="s">
        <v>316</v>
      </c>
      <c r="F164" s="11" t="s">
        <v>3</v>
      </c>
      <c r="G164" s="11"/>
      <c r="H164" s="35" t="s">
        <v>317</v>
      </c>
      <c r="I164" s="34" t="s">
        <v>1166</v>
      </c>
      <c r="J164" s="12"/>
      <c r="K164" s="140" t="s">
        <v>127</v>
      </c>
      <c r="L164" s="140" t="s">
        <v>114</v>
      </c>
      <c r="M164" s="141" t="s">
        <v>78</v>
      </c>
      <c r="N164" s="138" t="s">
        <v>171</v>
      </c>
      <c r="O164" s="323" t="s">
        <v>28</v>
      </c>
      <c r="P164" s="320"/>
      <c r="Q164" s="17"/>
      <c r="R164" s="17" t="s">
        <v>28</v>
      </c>
      <c r="S164" s="17"/>
      <c r="T164" s="17"/>
      <c r="U164" s="17"/>
      <c r="V164" s="17"/>
      <c r="W164" s="17"/>
      <c r="X164" s="17"/>
      <c r="Y164" s="17"/>
      <c r="Z164" s="17"/>
      <c r="AA164" s="17"/>
      <c r="AB164" s="12">
        <f t="shared" si="11"/>
        <v>1</v>
      </c>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2">
        <f t="shared" si="10"/>
        <v>1</v>
      </c>
      <c r="CP164" s="154"/>
      <c r="CQ164" s="10"/>
      <c r="CR164" s="24"/>
    </row>
    <row r="165" spans="1:616" s="80" customFormat="1" ht="75" hidden="1" customHeight="1">
      <c r="A165" s="318"/>
      <c r="B165" s="318"/>
      <c r="C165" s="34" t="s">
        <v>314</v>
      </c>
      <c r="D165" s="77" t="s">
        <v>0</v>
      </c>
      <c r="E165" s="34" t="s">
        <v>316</v>
      </c>
      <c r="F165" s="77" t="s">
        <v>3</v>
      </c>
      <c r="G165" s="77"/>
      <c r="H165" s="76" t="s">
        <v>317</v>
      </c>
      <c r="I165" s="34" t="s">
        <v>1166</v>
      </c>
      <c r="J165" s="75"/>
      <c r="K165" s="140" t="s">
        <v>127</v>
      </c>
      <c r="L165" s="140" t="s">
        <v>114</v>
      </c>
      <c r="M165" s="141" t="s">
        <v>78</v>
      </c>
      <c r="N165" s="138" t="s">
        <v>171</v>
      </c>
      <c r="O165" s="318"/>
      <c r="P165" s="321"/>
      <c r="Q165" s="17"/>
      <c r="R165" s="17"/>
      <c r="S165" s="17"/>
      <c r="T165" s="17" t="s">
        <v>28</v>
      </c>
      <c r="U165" s="17"/>
      <c r="V165" s="17"/>
      <c r="W165" s="17"/>
      <c r="X165" s="17"/>
      <c r="Y165" s="17"/>
      <c r="Z165" s="17"/>
      <c r="AA165" s="17"/>
      <c r="AB165" s="75"/>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75">
        <f t="shared" si="10"/>
        <v>1</v>
      </c>
      <c r="CP165" s="154"/>
      <c r="CQ165" s="78"/>
      <c r="CR165" s="24"/>
    </row>
    <row r="166" spans="1:616" s="80" customFormat="1" ht="75" hidden="1" customHeight="1">
      <c r="A166" s="318"/>
      <c r="B166" s="318"/>
      <c r="C166" s="34" t="s">
        <v>314</v>
      </c>
      <c r="D166" s="77" t="s">
        <v>0</v>
      </c>
      <c r="E166" s="34" t="s">
        <v>316</v>
      </c>
      <c r="F166" s="77" t="s">
        <v>3</v>
      </c>
      <c r="G166" s="77"/>
      <c r="H166" s="76" t="s">
        <v>317</v>
      </c>
      <c r="I166" s="34" t="s">
        <v>1166</v>
      </c>
      <c r="J166" s="75"/>
      <c r="K166" s="140" t="s">
        <v>127</v>
      </c>
      <c r="L166" s="140" t="s">
        <v>114</v>
      </c>
      <c r="M166" s="141" t="s">
        <v>78</v>
      </c>
      <c r="N166" s="138" t="s">
        <v>171</v>
      </c>
      <c r="O166" s="318"/>
      <c r="P166" s="321"/>
      <c r="Q166" s="17"/>
      <c r="R166" s="17"/>
      <c r="S166" s="17"/>
      <c r="T166" s="17"/>
      <c r="U166" s="17"/>
      <c r="V166" s="17" t="s">
        <v>28</v>
      </c>
      <c r="W166" s="17"/>
      <c r="X166" s="17"/>
      <c r="Y166" s="17"/>
      <c r="Z166" s="17"/>
      <c r="AA166" s="17"/>
      <c r="AB166" s="75"/>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75">
        <f t="shared" si="10"/>
        <v>1</v>
      </c>
      <c r="CP166" s="154"/>
      <c r="CQ166" s="78"/>
      <c r="CR166" s="24"/>
    </row>
    <row r="167" spans="1:616" s="80" customFormat="1" ht="75" hidden="1" customHeight="1">
      <c r="A167" s="318"/>
      <c r="B167" s="318"/>
      <c r="C167" s="34" t="s">
        <v>314</v>
      </c>
      <c r="D167" s="77" t="s">
        <v>0</v>
      </c>
      <c r="E167" s="34" t="s">
        <v>316</v>
      </c>
      <c r="F167" s="77" t="s">
        <v>3</v>
      </c>
      <c r="G167" s="77"/>
      <c r="H167" s="76" t="s">
        <v>317</v>
      </c>
      <c r="I167" s="34" t="s">
        <v>1166</v>
      </c>
      <c r="J167" s="75"/>
      <c r="K167" s="140" t="s">
        <v>127</v>
      </c>
      <c r="L167" s="140" t="s">
        <v>114</v>
      </c>
      <c r="M167" s="141" t="s">
        <v>78</v>
      </c>
      <c r="N167" s="138" t="s">
        <v>171</v>
      </c>
      <c r="O167" s="318"/>
      <c r="P167" s="321"/>
      <c r="Q167" s="17"/>
      <c r="R167" s="17"/>
      <c r="S167" s="17"/>
      <c r="T167" s="17"/>
      <c r="U167" s="17"/>
      <c r="V167" s="17"/>
      <c r="W167" s="17"/>
      <c r="X167" s="17" t="s">
        <v>28</v>
      </c>
      <c r="Y167" s="17"/>
      <c r="Z167" s="17"/>
      <c r="AA167" s="17"/>
      <c r="AB167" s="75"/>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75">
        <f t="shared" si="10"/>
        <v>1</v>
      </c>
      <c r="CP167" s="154"/>
      <c r="CQ167" s="78"/>
      <c r="CR167" s="24"/>
    </row>
    <row r="168" spans="1:616" s="80" customFormat="1" ht="75" hidden="1" customHeight="1">
      <c r="A168" s="319"/>
      <c r="B168" s="319"/>
      <c r="C168" s="34" t="s">
        <v>314</v>
      </c>
      <c r="D168" s="77" t="s">
        <v>0</v>
      </c>
      <c r="E168" s="34" t="s">
        <v>316</v>
      </c>
      <c r="F168" s="77" t="s">
        <v>3</v>
      </c>
      <c r="G168" s="77"/>
      <c r="H168" s="76" t="s">
        <v>317</v>
      </c>
      <c r="I168" s="34" t="s">
        <v>1166</v>
      </c>
      <c r="J168" s="75"/>
      <c r="K168" s="140" t="s">
        <v>127</v>
      </c>
      <c r="L168" s="140" t="s">
        <v>114</v>
      </c>
      <c r="M168" s="141" t="s">
        <v>78</v>
      </c>
      <c r="N168" s="138" t="s">
        <v>171</v>
      </c>
      <c r="O168" s="319"/>
      <c r="P168" s="322"/>
      <c r="Q168" s="17"/>
      <c r="R168" s="17"/>
      <c r="S168" s="17"/>
      <c r="T168" s="17"/>
      <c r="U168" s="17"/>
      <c r="V168" s="17"/>
      <c r="W168" s="17"/>
      <c r="X168" s="17"/>
      <c r="Y168" s="17"/>
      <c r="Z168" s="17" t="s">
        <v>28</v>
      </c>
      <c r="AA168" s="17"/>
      <c r="AB168" s="75"/>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75">
        <f t="shared" si="10"/>
        <v>1</v>
      </c>
      <c r="CP168" s="148"/>
      <c r="CQ168" s="146"/>
      <c r="CR168" s="24"/>
    </row>
    <row r="169" spans="1:616" ht="198.75" customHeight="1">
      <c r="A169" s="323">
        <v>181</v>
      </c>
      <c r="B169" s="323">
        <v>61</v>
      </c>
      <c r="C169" s="34" t="s">
        <v>314</v>
      </c>
      <c r="D169" s="269" t="s">
        <v>0</v>
      </c>
      <c r="E169" s="34" t="s">
        <v>147</v>
      </c>
      <c r="F169" s="11" t="s">
        <v>3</v>
      </c>
      <c r="G169" s="11"/>
      <c r="H169" s="35" t="s">
        <v>290</v>
      </c>
      <c r="I169" s="50" t="s">
        <v>1167</v>
      </c>
      <c r="J169" s="12"/>
      <c r="K169" s="140" t="s">
        <v>127</v>
      </c>
      <c r="L169" s="140" t="s">
        <v>114</v>
      </c>
      <c r="M169" s="141" t="s">
        <v>78</v>
      </c>
      <c r="N169" s="138" t="s">
        <v>171</v>
      </c>
      <c r="O169" s="323" t="s">
        <v>28</v>
      </c>
      <c r="P169" s="320"/>
      <c r="Q169" s="75" t="s">
        <v>28</v>
      </c>
      <c r="R169" s="75"/>
      <c r="S169" s="75"/>
      <c r="T169" s="75"/>
      <c r="U169" s="75"/>
      <c r="V169" s="75"/>
      <c r="W169" s="75"/>
      <c r="X169" s="75"/>
      <c r="Y169" s="75"/>
      <c r="Z169" s="75"/>
      <c r="AA169" s="75"/>
      <c r="AB169" s="12">
        <f t="shared" si="11"/>
        <v>1</v>
      </c>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81">
        <f t="shared" si="10"/>
        <v>1</v>
      </c>
      <c r="CP169" s="191"/>
      <c r="CQ169" s="191" t="s">
        <v>1374</v>
      </c>
      <c r="CR169" s="191"/>
      <c r="WR169" s="162"/>
    </row>
    <row r="170" spans="1:616" s="80" customFormat="1" ht="105.75" hidden="1" customHeight="1">
      <c r="A170" s="318"/>
      <c r="B170" s="318"/>
      <c r="C170" s="34" t="s">
        <v>314</v>
      </c>
      <c r="D170" s="77" t="s">
        <v>0</v>
      </c>
      <c r="E170" s="34" t="s">
        <v>147</v>
      </c>
      <c r="F170" s="77" t="s">
        <v>3</v>
      </c>
      <c r="G170" s="77"/>
      <c r="H170" s="76" t="s">
        <v>290</v>
      </c>
      <c r="I170" s="50" t="s">
        <v>1167</v>
      </c>
      <c r="J170" s="75"/>
      <c r="K170" s="140" t="s">
        <v>127</v>
      </c>
      <c r="L170" s="140" t="s">
        <v>114</v>
      </c>
      <c r="M170" s="141" t="s">
        <v>78</v>
      </c>
      <c r="N170" s="138" t="s">
        <v>171</v>
      </c>
      <c r="O170" s="318"/>
      <c r="P170" s="321"/>
      <c r="Q170" s="75"/>
      <c r="R170" s="75"/>
      <c r="S170" s="75" t="s">
        <v>28</v>
      </c>
      <c r="T170" s="75"/>
      <c r="U170" s="75"/>
      <c r="V170" s="75"/>
      <c r="W170" s="75"/>
      <c r="X170" s="75"/>
      <c r="Y170" s="75"/>
      <c r="Z170" s="75"/>
      <c r="AA170" s="75"/>
      <c r="AB170" s="75"/>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75">
        <f t="shared" si="10"/>
        <v>1</v>
      </c>
      <c r="CP170" s="149"/>
      <c r="CQ170" s="147"/>
      <c r="CR170" s="24"/>
    </row>
    <row r="171" spans="1:616" s="80" customFormat="1" ht="105.75" hidden="1" customHeight="1">
      <c r="A171" s="318"/>
      <c r="B171" s="318"/>
      <c r="C171" s="34" t="s">
        <v>314</v>
      </c>
      <c r="D171" s="77" t="s">
        <v>0</v>
      </c>
      <c r="E171" s="34" t="s">
        <v>147</v>
      </c>
      <c r="F171" s="77" t="s">
        <v>3</v>
      </c>
      <c r="G171" s="77"/>
      <c r="H171" s="76" t="s">
        <v>290</v>
      </c>
      <c r="I171" s="50" t="s">
        <v>1167</v>
      </c>
      <c r="J171" s="75"/>
      <c r="K171" s="140" t="s">
        <v>127</v>
      </c>
      <c r="L171" s="140" t="s">
        <v>114</v>
      </c>
      <c r="M171" s="141" t="s">
        <v>78</v>
      </c>
      <c r="N171" s="138" t="s">
        <v>171</v>
      </c>
      <c r="O171" s="318"/>
      <c r="P171" s="321"/>
      <c r="Q171" s="75"/>
      <c r="R171" s="75"/>
      <c r="S171" s="75"/>
      <c r="T171" s="75"/>
      <c r="U171" s="75" t="s">
        <v>28</v>
      </c>
      <c r="V171" s="75"/>
      <c r="W171" s="75"/>
      <c r="X171" s="75"/>
      <c r="Y171" s="75"/>
      <c r="Z171" s="75"/>
      <c r="AA171" s="75"/>
      <c r="AB171" s="75"/>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75">
        <f t="shared" si="10"/>
        <v>1</v>
      </c>
      <c r="CP171" s="154"/>
      <c r="CQ171" s="78"/>
      <c r="CR171" s="24"/>
    </row>
    <row r="172" spans="1:616" s="80" customFormat="1" ht="105.75" hidden="1" customHeight="1">
      <c r="A172" s="318"/>
      <c r="B172" s="318"/>
      <c r="C172" s="34" t="s">
        <v>314</v>
      </c>
      <c r="D172" s="77" t="s">
        <v>0</v>
      </c>
      <c r="E172" s="34" t="s">
        <v>147</v>
      </c>
      <c r="F172" s="77" t="s">
        <v>3</v>
      </c>
      <c r="G172" s="77"/>
      <c r="H172" s="76" t="s">
        <v>290</v>
      </c>
      <c r="I172" s="50" t="s">
        <v>1167</v>
      </c>
      <c r="J172" s="75"/>
      <c r="K172" s="140" t="s">
        <v>127</v>
      </c>
      <c r="L172" s="140" t="s">
        <v>114</v>
      </c>
      <c r="M172" s="141" t="s">
        <v>78</v>
      </c>
      <c r="N172" s="138" t="s">
        <v>171</v>
      </c>
      <c r="O172" s="318"/>
      <c r="P172" s="321"/>
      <c r="Q172" s="75"/>
      <c r="R172" s="75"/>
      <c r="S172" s="75"/>
      <c r="T172" s="75"/>
      <c r="U172" s="75"/>
      <c r="V172" s="75"/>
      <c r="W172" s="75" t="s">
        <v>28</v>
      </c>
      <c r="X172" s="75"/>
      <c r="Y172" s="75"/>
      <c r="Z172" s="75"/>
      <c r="AA172" s="75"/>
      <c r="AB172" s="75"/>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75">
        <f t="shared" si="10"/>
        <v>1</v>
      </c>
      <c r="CP172" s="154"/>
      <c r="CQ172" s="78"/>
      <c r="CR172" s="24"/>
    </row>
    <row r="173" spans="1:616" s="80" customFormat="1" ht="103.5" hidden="1" customHeight="1">
      <c r="A173" s="318"/>
      <c r="B173" s="318"/>
      <c r="C173" s="34" t="s">
        <v>314</v>
      </c>
      <c r="D173" s="77" t="s">
        <v>0</v>
      </c>
      <c r="E173" s="34" t="s">
        <v>147</v>
      </c>
      <c r="F173" s="77" t="s">
        <v>3</v>
      </c>
      <c r="G173" s="77"/>
      <c r="H173" s="76" t="s">
        <v>290</v>
      </c>
      <c r="I173" s="50" t="s">
        <v>1167</v>
      </c>
      <c r="J173" s="75"/>
      <c r="K173" s="140" t="s">
        <v>127</v>
      </c>
      <c r="L173" s="140" t="s">
        <v>114</v>
      </c>
      <c r="M173" s="141" t="s">
        <v>78</v>
      </c>
      <c r="N173" s="138" t="s">
        <v>171</v>
      </c>
      <c r="O173" s="318"/>
      <c r="P173" s="321"/>
      <c r="Q173" s="75"/>
      <c r="R173" s="75"/>
      <c r="S173" s="75"/>
      <c r="T173" s="75"/>
      <c r="U173" s="75"/>
      <c r="V173" s="75"/>
      <c r="W173" s="75"/>
      <c r="X173" s="75"/>
      <c r="Y173" s="75" t="s">
        <v>28</v>
      </c>
      <c r="Z173" s="75"/>
      <c r="AA173" s="75"/>
      <c r="AB173" s="75"/>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75">
        <f t="shared" si="10"/>
        <v>1</v>
      </c>
      <c r="CP173" s="154"/>
      <c r="CQ173" s="78"/>
      <c r="CR173" s="24"/>
    </row>
    <row r="174" spans="1:616" s="80" customFormat="1" ht="103.5" hidden="1" customHeight="1">
      <c r="A174" s="319"/>
      <c r="B174" s="319"/>
      <c r="C174" s="34" t="s">
        <v>314</v>
      </c>
      <c r="D174" s="77" t="s">
        <v>0</v>
      </c>
      <c r="E174" s="34" t="s">
        <v>147</v>
      </c>
      <c r="F174" s="77" t="s">
        <v>3</v>
      </c>
      <c r="G174" s="77"/>
      <c r="H174" s="76" t="s">
        <v>290</v>
      </c>
      <c r="I174" s="50" t="s">
        <v>1167</v>
      </c>
      <c r="J174" s="75"/>
      <c r="K174" s="140" t="s">
        <v>127</v>
      </c>
      <c r="L174" s="140" t="s">
        <v>114</v>
      </c>
      <c r="M174" s="141" t="s">
        <v>78</v>
      </c>
      <c r="N174" s="138" t="s">
        <v>171</v>
      </c>
      <c r="O174" s="319"/>
      <c r="P174" s="322"/>
      <c r="Q174" s="75"/>
      <c r="R174" s="75"/>
      <c r="S174" s="75"/>
      <c r="T174" s="75"/>
      <c r="U174" s="75"/>
      <c r="V174" s="75"/>
      <c r="W174" s="75"/>
      <c r="X174" s="75"/>
      <c r="Y174" s="75"/>
      <c r="Z174" s="75"/>
      <c r="AA174" s="75" t="s">
        <v>28</v>
      </c>
      <c r="AB174" s="75"/>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75">
        <f t="shared" si="10"/>
        <v>1</v>
      </c>
      <c r="CP174" s="154"/>
      <c r="CQ174" s="78"/>
      <c r="CR174" s="24"/>
    </row>
    <row r="175" spans="1:616" ht="64.5" hidden="1" customHeight="1">
      <c r="A175" s="323">
        <v>190</v>
      </c>
      <c r="B175" s="323">
        <v>62</v>
      </c>
      <c r="C175" s="34" t="s">
        <v>148</v>
      </c>
      <c r="D175" s="34" t="s">
        <v>1</v>
      </c>
      <c r="E175" s="34" t="s">
        <v>149</v>
      </c>
      <c r="F175" s="34" t="s">
        <v>1</v>
      </c>
      <c r="G175" s="34"/>
      <c r="H175" s="34" t="s">
        <v>285</v>
      </c>
      <c r="I175" s="50" t="s">
        <v>1168</v>
      </c>
      <c r="J175" s="12"/>
      <c r="K175" s="12" t="s">
        <v>127</v>
      </c>
      <c r="L175" s="12" t="s">
        <v>114</v>
      </c>
      <c r="M175" s="11" t="s">
        <v>78</v>
      </c>
      <c r="N175" s="10" t="s">
        <v>303</v>
      </c>
      <c r="O175" s="323" t="s">
        <v>28</v>
      </c>
      <c r="P175" s="320"/>
      <c r="Q175" s="12"/>
      <c r="R175" s="12" t="s">
        <v>28</v>
      </c>
      <c r="S175" s="12"/>
      <c r="T175" s="12"/>
      <c r="U175" s="12"/>
      <c r="V175" s="12"/>
      <c r="W175" s="12"/>
      <c r="X175" s="12"/>
      <c r="Y175" s="71"/>
      <c r="Z175" s="71"/>
      <c r="AA175" s="12"/>
      <c r="AB175" s="12">
        <f t="shared" si="11"/>
        <v>1</v>
      </c>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f t="shared" si="10"/>
        <v>1</v>
      </c>
      <c r="CP175" s="154"/>
      <c r="CQ175" s="10"/>
      <c r="CR175" s="24"/>
    </row>
    <row r="176" spans="1:616" s="80" customFormat="1" ht="64.5" hidden="1" customHeight="1">
      <c r="A176" s="318"/>
      <c r="B176" s="318"/>
      <c r="C176" s="34" t="s">
        <v>148</v>
      </c>
      <c r="D176" s="34" t="s">
        <v>1</v>
      </c>
      <c r="E176" s="34" t="s">
        <v>149</v>
      </c>
      <c r="F176" s="34" t="s">
        <v>1</v>
      </c>
      <c r="G176" s="34"/>
      <c r="H176" s="34" t="s">
        <v>285</v>
      </c>
      <c r="I176" s="50" t="s">
        <v>1168</v>
      </c>
      <c r="J176" s="75"/>
      <c r="K176" s="140" t="s">
        <v>127</v>
      </c>
      <c r="L176" s="140" t="s">
        <v>114</v>
      </c>
      <c r="M176" s="141" t="s">
        <v>78</v>
      </c>
      <c r="N176" s="138" t="s">
        <v>303</v>
      </c>
      <c r="O176" s="318"/>
      <c r="P176" s="321"/>
      <c r="Q176" s="75"/>
      <c r="R176" s="75"/>
      <c r="S176" s="75"/>
      <c r="T176" s="75" t="s">
        <v>28</v>
      </c>
      <c r="U176" s="75"/>
      <c r="V176" s="75"/>
      <c r="W176" s="75"/>
      <c r="X176" s="75"/>
      <c r="Y176" s="75"/>
      <c r="Z176" s="75"/>
      <c r="AA176" s="75"/>
      <c r="AB176" s="75"/>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75"/>
      <c r="BN176" s="75"/>
      <c r="BO176" s="75"/>
      <c r="BP176" s="75"/>
      <c r="BQ176" s="75"/>
      <c r="BR176" s="75"/>
      <c r="BS176" s="75"/>
      <c r="BT176" s="75"/>
      <c r="BU176" s="75"/>
      <c r="BV176" s="75"/>
      <c r="BW176" s="75"/>
      <c r="BX176" s="75"/>
      <c r="BY176" s="75"/>
      <c r="BZ176" s="75"/>
      <c r="CA176" s="75"/>
      <c r="CB176" s="75"/>
      <c r="CC176" s="75"/>
      <c r="CD176" s="75"/>
      <c r="CE176" s="75"/>
      <c r="CF176" s="75"/>
      <c r="CG176" s="75"/>
      <c r="CH176" s="75"/>
      <c r="CI176" s="75"/>
      <c r="CJ176" s="75"/>
      <c r="CK176" s="75"/>
      <c r="CL176" s="75"/>
      <c r="CM176" s="75"/>
      <c r="CN176" s="75"/>
      <c r="CO176" s="75">
        <f t="shared" si="10"/>
        <v>1</v>
      </c>
      <c r="CP176" s="154"/>
      <c r="CQ176" s="78"/>
      <c r="CR176" s="24"/>
    </row>
    <row r="177" spans="1:616" s="80" customFormat="1" ht="64.5" hidden="1" customHeight="1">
      <c r="A177" s="318"/>
      <c r="B177" s="318"/>
      <c r="C177" s="34" t="s">
        <v>148</v>
      </c>
      <c r="D177" s="34" t="s">
        <v>1</v>
      </c>
      <c r="E177" s="34" t="s">
        <v>149</v>
      </c>
      <c r="F177" s="34" t="s">
        <v>1</v>
      </c>
      <c r="G177" s="34"/>
      <c r="H177" s="34" t="s">
        <v>285</v>
      </c>
      <c r="I177" s="50" t="s">
        <v>1168</v>
      </c>
      <c r="J177" s="75"/>
      <c r="K177" s="140" t="s">
        <v>127</v>
      </c>
      <c r="L177" s="140" t="s">
        <v>114</v>
      </c>
      <c r="M177" s="141" t="s">
        <v>78</v>
      </c>
      <c r="N177" s="138" t="s">
        <v>303</v>
      </c>
      <c r="O177" s="318"/>
      <c r="P177" s="321"/>
      <c r="Q177" s="75"/>
      <c r="R177" s="75"/>
      <c r="S177" s="75"/>
      <c r="T177" s="75"/>
      <c r="U177" s="75"/>
      <c r="V177" s="75" t="s">
        <v>28</v>
      </c>
      <c r="W177" s="75"/>
      <c r="X177" s="75"/>
      <c r="Y177" s="75"/>
      <c r="Z177" s="75"/>
      <c r="AA177" s="75"/>
      <c r="AB177" s="75"/>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75"/>
      <c r="BN177" s="75"/>
      <c r="BO177" s="75"/>
      <c r="BP177" s="75"/>
      <c r="BQ177" s="75"/>
      <c r="BR177" s="75"/>
      <c r="BS177" s="75"/>
      <c r="BT177" s="75"/>
      <c r="BU177" s="75"/>
      <c r="BV177" s="75"/>
      <c r="BW177" s="75"/>
      <c r="BX177" s="75"/>
      <c r="BY177" s="75"/>
      <c r="BZ177" s="75"/>
      <c r="CA177" s="75"/>
      <c r="CB177" s="75"/>
      <c r="CC177" s="75"/>
      <c r="CD177" s="75"/>
      <c r="CE177" s="75"/>
      <c r="CF177" s="75"/>
      <c r="CG177" s="75"/>
      <c r="CH177" s="75"/>
      <c r="CI177" s="75"/>
      <c r="CJ177" s="75"/>
      <c r="CK177" s="75"/>
      <c r="CL177" s="75"/>
      <c r="CM177" s="75"/>
      <c r="CN177" s="75"/>
      <c r="CO177" s="75">
        <f t="shared" si="10"/>
        <v>1</v>
      </c>
      <c r="CP177" s="154"/>
      <c r="CQ177" s="78"/>
      <c r="CR177" s="24"/>
    </row>
    <row r="178" spans="1:616" s="80" customFormat="1" ht="64.5" hidden="1" customHeight="1">
      <c r="A178" s="318"/>
      <c r="B178" s="318"/>
      <c r="C178" s="34" t="s">
        <v>148</v>
      </c>
      <c r="D178" s="34" t="s">
        <v>1</v>
      </c>
      <c r="E178" s="34" t="s">
        <v>149</v>
      </c>
      <c r="F178" s="34" t="s">
        <v>1</v>
      </c>
      <c r="G178" s="34"/>
      <c r="H178" s="34" t="s">
        <v>285</v>
      </c>
      <c r="I178" s="50" t="s">
        <v>1168</v>
      </c>
      <c r="J178" s="75"/>
      <c r="K178" s="140" t="s">
        <v>127</v>
      </c>
      <c r="L178" s="140" t="s">
        <v>114</v>
      </c>
      <c r="M178" s="141" t="s">
        <v>78</v>
      </c>
      <c r="N178" s="138" t="s">
        <v>303</v>
      </c>
      <c r="O178" s="318"/>
      <c r="P178" s="321"/>
      <c r="Q178" s="75"/>
      <c r="R178" s="75"/>
      <c r="S178" s="75"/>
      <c r="T178" s="75"/>
      <c r="U178" s="75"/>
      <c r="V178" s="75"/>
      <c r="W178" s="75"/>
      <c r="X178" s="75" t="s">
        <v>28</v>
      </c>
      <c r="Y178" s="75"/>
      <c r="Z178" s="75"/>
      <c r="AA178" s="75"/>
      <c r="AB178" s="75"/>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75"/>
      <c r="BN178" s="75"/>
      <c r="BO178" s="75"/>
      <c r="BP178" s="75"/>
      <c r="BQ178" s="75"/>
      <c r="BR178" s="75"/>
      <c r="BS178" s="75"/>
      <c r="BT178" s="75"/>
      <c r="BU178" s="75"/>
      <c r="BV178" s="75"/>
      <c r="BW178" s="75"/>
      <c r="BX178" s="75"/>
      <c r="BY178" s="75"/>
      <c r="BZ178" s="75"/>
      <c r="CA178" s="75"/>
      <c r="CB178" s="75"/>
      <c r="CC178" s="75"/>
      <c r="CD178" s="75"/>
      <c r="CE178" s="75"/>
      <c r="CF178" s="75"/>
      <c r="CG178" s="75"/>
      <c r="CH178" s="75"/>
      <c r="CI178" s="75"/>
      <c r="CJ178" s="75"/>
      <c r="CK178" s="75"/>
      <c r="CL178" s="75"/>
      <c r="CM178" s="75"/>
      <c r="CN178" s="75"/>
      <c r="CO178" s="75">
        <f t="shared" si="10"/>
        <v>1</v>
      </c>
      <c r="CP178" s="154"/>
      <c r="CQ178" s="78"/>
      <c r="CR178" s="24"/>
    </row>
    <row r="179" spans="1:616" s="80" customFormat="1" ht="64.5" hidden="1" customHeight="1">
      <c r="A179" s="319"/>
      <c r="B179" s="319"/>
      <c r="C179" s="34" t="s">
        <v>148</v>
      </c>
      <c r="D179" s="34" t="s">
        <v>1</v>
      </c>
      <c r="E179" s="34" t="s">
        <v>149</v>
      </c>
      <c r="F179" s="34" t="s">
        <v>1</v>
      </c>
      <c r="G179" s="34"/>
      <c r="H179" s="34" t="s">
        <v>285</v>
      </c>
      <c r="I179" s="50" t="s">
        <v>1168</v>
      </c>
      <c r="J179" s="75"/>
      <c r="K179" s="140" t="s">
        <v>127</v>
      </c>
      <c r="L179" s="140" t="s">
        <v>114</v>
      </c>
      <c r="M179" s="141" t="s">
        <v>78</v>
      </c>
      <c r="N179" s="138" t="s">
        <v>303</v>
      </c>
      <c r="O179" s="319"/>
      <c r="P179" s="322"/>
      <c r="Q179" s="75"/>
      <c r="R179" s="75"/>
      <c r="S179" s="75"/>
      <c r="T179" s="75"/>
      <c r="U179" s="75"/>
      <c r="V179" s="75"/>
      <c r="W179" s="75"/>
      <c r="X179" s="75"/>
      <c r="Y179" s="75"/>
      <c r="Z179" s="75" t="s">
        <v>28</v>
      </c>
      <c r="AA179" s="75"/>
      <c r="AB179" s="75"/>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75"/>
      <c r="BN179" s="75"/>
      <c r="BO179" s="75"/>
      <c r="BP179" s="75"/>
      <c r="BQ179" s="75"/>
      <c r="BR179" s="75"/>
      <c r="BS179" s="75"/>
      <c r="BT179" s="75"/>
      <c r="BU179" s="75"/>
      <c r="BV179" s="75"/>
      <c r="BW179" s="75"/>
      <c r="BX179" s="75"/>
      <c r="BY179" s="75"/>
      <c r="BZ179" s="75"/>
      <c r="CA179" s="75"/>
      <c r="CB179" s="75"/>
      <c r="CC179" s="75"/>
      <c r="CD179" s="75"/>
      <c r="CE179" s="75"/>
      <c r="CF179" s="75"/>
      <c r="CG179" s="75"/>
      <c r="CH179" s="75"/>
      <c r="CI179" s="75"/>
      <c r="CJ179" s="75"/>
      <c r="CK179" s="75"/>
      <c r="CL179" s="75"/>
      <c r="CM179" s="75"/>
      <c r="CN179" s="75"/>
      <c r="CO179" s="75">
        <f t="shared" si="10"/>
        <v>1</v>
      </c>
      <c r="CP179" s="148"/>
      <c r="CQ179" s="146"/>
      <c r="CR179" s="24"/>
    </row>
    <row r="180" spans="1:616" ht="147" customHeight="1">
      <c r="A180" s="323">
        <v>193</v>
      </c>
      <c r="B180" s="323">
        <v>63</v>
      </c>
      <c r="C180" s="34" t="s">
        <v>27</v>
      </c>
      <c r="D180" s="270" t="s">
        <v>1</v>
      </c>
      <c r="E180" s="34" t="s">
        <v>19</v>
      </c>
      <c r="F180" s="34" t="s">
        <v>1</v>
      </c>
      <c r="G180" s="34"/>
      <c r="H180" s="34" t="s">
        <v>318</v>
      </c>
      <c r="I180" s="17" t="s">
        <v>1169</v>
      </c>
      <c r="J180" s="12"/>
      <c r="K180" s="140" t="s">
        <v>127</v>
      </c>
      <c r="L180" s="140" t="s">
        <v>114</v>
      </c>
      <c r="M180" s="141" t="s">
        <v>78</v>
      </c>
      <c r="N180" s="138" t="s">
        <v>303</v>
      </c>
      <c r="O180" s="323" t="s">
        <v>28</v>
      </c>
      <c r="P180" s="320"/>
      <c r="Q180" s="12" t="s">
        <v>28</v>
      </c>
      <c r="R180" s="12"/>
      <c r="S180" s="12"/>
      <c r="T180" s="12"/>
      <c r="U180" s="12"/>
      <c r="V180" s="12"/>
      <c r="W180" s="12"/>
      <c r="X180" s="12"/>
      <c r="Y180" s="71"/>
      <c r="Z180" s="71"/>
      <c r="AA180" s="12"/>
      <c r="AB180" s="12">
        <f t="shared" si="11"/>
        <v>1</v>
      </c>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81">
        <f t="shared" si="10"/>
        <v>1</v>
      </c>
      <c r="CP180" s="191"/>
      <c r="CQ180" s="191" t="s">
        <v>1374</v>
      </c>
      <c r="CR180" s="191"/>
      <c r="WR180" s="162"/>
    </row>
    <row r="181" spans="1:616" s="80" customFormat="1" ht="58.5" hidden="1" customHeight="1">
      <c r="A181" s="319"/>
      <c r="B181" s="319"/>
      <c r="C181" s="34" t="s">
        <v>27</v>
      </c>
      <c r="D181" s="34" t="s">
        <v>1</v>
      </c>
      <c r="E181" s="34" t="s">
        <v>19</v>
      </c>
      <c r="F181" s="34" t="s">
        <v>1</v>
      </c>
      <c r="G181" s="34"/>
      <c r="H181" s="34" t="s">
        <v>318</v>
      </c>
      <c r="I181" s="17" t="s">
        <v>1169</v>
      </c>
      <c r="J181" s="75"/>
      <c r="K181" s="140" t="s">
        <v>127</v>
      </c>
      <c r="L181" s="140" t="s">
        <v>114</v>
      </c>
      <c r="M181" s="141" t="s">
        <v>78</v>
      </c>
      <c r="N181" s="138" t="s">
        <v>303</v>
      </c>
      <c r="O181" s="319"/>
      <c r="P181" s="322"/>
      <c r="Q181" s="75"/>
      <c r="R181" s="75"/>
      <c r="S181" s="75"/>
      <c r="T181" s="75"/>
      <c r="U181" s="75"/>
      <c r="V181" s="75"/>
      <c r="W181" s="75" t="s">
        <v>28</v>
      </c>
      <c r="X181" s="75"/>
      <c r="Y181" s="75"/>
      <c r="Z181" s="75"/>
      <c r="AA181" s="75"/>
      <c r="AB181" s="75"/>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75"/>
      <c r="BN181" s="75"/>
      <c r="BO181" s="75"/>
      <c r="BP181" s="75"/>
      <c r="BQ181" s="75"/>
      <c r="BR181" s="75"/>
      <c r="BS181" s="75"/>
      <c r="BT181" s="75"/>
      <c r="BU181" s="75"/>
      <c r="BV181" s="75"/>
      <c r="BW181" s="75"/>
      <c r="BX181" s="75"/>
      <c r="BY181" s="75"/>
      <c r="BZ181" s="75"/>
      <c r="CA181" s="75"/>
      <c r="CB181" s="75"/>
      <c r="CC181" s="75"/>
      <c r="CD181" s="75"/>
      <c r="CE181" s="75"/>
      <c r="CF181" s="75"/>
      <c r="CG181" s="75"/>
      <c r="CH181" s="75"/>
      <c r="CI181" s="75"/>
      <c r="CJ181" s="75"/>
      <c r="CK181" s="75"/>
      <c r="CL181" s="75"/>
      <c r="CM181" s="75"/>
      <c r="CN181" s="75"/>
      <c r="CO181" s="75">
        <f t="shared" si="10"/>
        <v>1</v>
      </c>
      <c r="CP181" s="149"/>
      <c r="CQ181" s="147"/>
      <c r="CR181" s="24"/>
    </row>
    <row r="182" spans="1:616" ht="105.75" hidden="1" customHeight="1">
      <c r="A182" s="67">
        <v>194</v>
      </c>
      <c r="B182" s="67">
        <v>64</v>
      </c>
      <c r="C182" s="34" t="s">
        <v>150</v>
      </c>
      <c r="D182" s="11" t="s">
        <v>0</v>
      </c>
      <c r="E182" s="34" t="s">
        <v>20</v>
      </c>
      <c r="F182" s="11" t="s">
        <v>2</v>
      </c>
      <c r="G182" s="11"/>
      <c r="H182" s="35" t="s">
        <v>319</v>
      </c>
      <c r="I182" s="50" t="s">
        <v>1170</v>
      </c>
      <c r="J182" s="12"/>
      <c r="K182" s="12" t="s">
        <v>127</v>
      </c>
      <c r="L182" s="12" t="s">
        <v>114</v>
      </c>
      <c r="M182" s="11" t="s">
        <v>78</v>
      </c>
      <c r="N182" s="10" t="s">
        <v>303</v>
      </c>
      <c r="O182" s="10" t="s">
        <v>28</v>
      </c>
      <c r="P182" s="12"/>
      <c r="Q182" s="12"/>
      <c r="R182" s="12" t="s">
        <v>28</v>
      </c>
      <c r="S182" s="12"/>
      <c r="T182" s="12"/>
      <c r="U182" s="12"/>
      <c r="V182" s="12"/>
      <c r="W182" s="12"/>
      <c r="X182" s="12"/>
      <c r="Y182" s="71"/>
      <c r="Z182" s="71"/>
      <c r="AA182" s="12"/>
      <c r="AB182" s="12">
        <f t="shared" si="11"/>
        <v>1</v>
      </c>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f t="shared" si="10"/>
        <v>1</v>
      </c>
      <c r="CP182" s="154"/>
      <c r="CQ182" s="10"/>
      <c r="CR182" s="24"/>
    </row>
    <row r="183" spans="1:616" ht="95.25" hidden="1" customHeight="1">
      <c r="A183" s="323">
        <v>195</v>
      </c>
      <c r="B183" s="323">
        <v>65</v>
      </c>
      <c r="C183" s="34" t="s">
        <v>150</v>
      </c>
      <c r="D183" s="34" t="s">
        <v>0</v>
      </c>
      <c r="E183" s="34" t="s">
        <v>21</v>
      </c>
      <c r="F183" s="34" t="s">
        <v>3</v>
      </c>
      <c r="G183" s="323" t="s">
        <v>28</v>
      </c>
      <c r="H183" s="34" t="s">
        <v>320</v>
      </c>
      <c r="I183" s="34" t="s">
        <v>1171</v>
      </c>
      <c r="J183" s="12"/>
      <c r="K183" s="12" t="s">
        <v>127</v>
      </c>
      <c r="L183" s="12" t="s">
        <v>114</v>
      </c>
      <c r="M183" s="11" t="s">
        <v>78</v>
      </c>
      <c r="N183" s="10" t="s">
        <v>303</v>
      </c>
      <c r="O183" s="323" t="s">
        <v>28</v>
      </c>
      <c r="P183" s="320"/>
      <c r="Q183" s="12"/>
      <c r="R183" s="12"/>
      <c r="S183" s="12"/>
      <c r="T183" s="12" t="s">
        <v>28</v>
      </c>
      <c r="U183" s="12"/>
      <c r="V183" s="12"/>
      <c r="W183" s="12"/>
      <c r="X183" s="12"/>
      <c r="Y183" s="71"/>
      <c r="Z183" s="71"/>
      <c r="AA183" s="12"/>
      <c r="AB183" s="12">
        <f t="shared" si="11"/>
        <v>1</v>
      </c>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f t="shared" ref="CO183:CO271" si="12">COUNTIF(Q183:AA183,"x")</f>
        <v>1</v>
      </c>
      <c r="CP183" s="154"/>
      <c r="CQ183" s="10"/>
      <c r="CR183" s="24"/>
    </row>
    <row r="184" spans="1:616" s="80" customFormat="1" ht="95.25" hidden="1" customHeight="1">
      <c r="A184" s="318"/>
      <c r="B184" s="318"/>
      <c r="C184" s="34" t="s">
        <v>150</v>
      </c>
      <c r="D184" s="34" t="s">
        <v>0</v>
      </c>
      <c r="E184" s="34" t="s">
        <v>21</v>
      </c>
      <c r="F184" s="34" t="s">
        <v>3</v>
      </c>
      <c r="G184" s="318"/>
      <c r="H184" s="34" t="s">
        <v>320</v>
      </c>
      <c r="I184" s="34" t="s">
        <v>1171</v>
      </c>
      <c r="J184" s="75"/>
      <c r="K184" s="140" t="s">
        <v>127</v>
      </c>
      <c r="L184" s="140" t="s">
        <v>114</v>
      </c>
      <c r="M184" s="141" t="s">
        <v>78</v>
      </c>
      <c r="N184" s="138" t="s">
        <v>303</v>
      </c>
      <c r="O184" s="318"/>
      <c r="P184" s="321"/>
      <c r="Q184" s="75"/>
      <c r="R184" s="75"/>
      <c r="S184" s="75"/>
      <c r="T184" s="75"/>
      <c r="U184" s="75"/>
      <c r="V184" s="75" t="s">
        <v>28</v>
      </c>
      <c r="W184" s="75"/>
      <c r="X184" s="75"/>
      <c r="Y184" s="75"/>
      <c r="Z184" s="75"/>
      <c r="AA184" s="75"/>
      <c r="AB184" s="75"/>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75"/>
      <c r="BN184" s="75"/>
      <c r="BO184" s="75"/>
      <c r="BP184" s="75"/>
      <c r="BQ184" s="75"/>
      <c r="BR184" s="75"/>
      <c r="BS184" s="75"/>
      <c r="BT184" s="75"/>
      <c r="BU184" s="75"/>
      <c r="BV184" s="75"/>
      <c r="BW184" s="75"/>
      <c r="BX184" s="75"/>
      <c r="BY184" s="75"/>
      <c r="BZ184" s="75"/>
      <c r="CA184" s="75"/>
      <c r="CB184" s="75"/>
      <c r="CC184" s="75"/>
      <c r="CD184" s="75"/>
      <c r="CE184" s="75"/>
      <c r="CF184" s="75"/>
      <c r="CG184" s="75"/>
      <c r="CH184" s="75"/>
      <c r="CI184" s="75"/>
      <c r="CJ184" s="75"/>
      <c r="CK184" s="75"/>
      <c r="CL184" s="75"/>
      <c r="CM184" s="75"/>
      <c r="CN184" s="75"/>
      <c r="CO184" s="75">
        <f t="shared" si="12"/>
        <v>1</v>
      </c>
      <c r="CP184" s="154"/>
      <c r="CQ184" s="78"/>
      <c r="CR184" s="24"/>
    </row>
    <row r="185" spans="1:616" s="80" customFormat="1" ht="95.25" hidden="1" customHeight="1">
      <c r="A185" s="319"/>
      <c r="B185" s="319"/>
      <c r="C185" s="34" t="s">
        <v>150</v>
      </c>
      <c r="D185" s="34" t="s">
        <v>0</v>
      </c>
      <c r="E185" s="34" t="s">
        <v>21</v>
      </c>
      <c r="F185" s="34" t="s">
        <v>3</v>
      </c>
      <c r="G185" s="319"/>
      <c r="H185" s="34" t="s">
        <v>320</v>
      </c>
      <c r="I185" s="34" t="s">
        <v>1171</v>
      </c>
      <c r="J185" s="75"/>
      <c r="K185" s="140" t="s">
        <v>127</v>
      </c>
      <c r="L185" s="140" t="s">
        <v>114</v>
      </c>
      <c r="M185" s="141" t="s">
        <v>78</v>
      </c>
      <c r="N185" s="138" t="s">
        <v>303</v>
      </c>
      <c r="O185" s="319"/>
      <c r="P185" s="322"/>
      <c r="Q185" s="75"/>
      <c r="R185" s="75"/>
      <c r="S185" s="75"/>
      <c r="T185" s="75"/>
      <c r="U185" s="75"/>
      <c r="V185" s="75"/>
      <c r="W185" s="75"/>
      <c r="X185" s="75"/>
      <c r="Y185" s="75" t="s">
        <v>28</v>
      </c>
      <c r="Z185" s="75"/>
      <c r="AA185" s="75"/>
      <c r="AB185" s="75"/>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75"/>
      <c r="BN185" s="75"/>
      <c r="BO185" s="75"/>
      <c r="BP185" s="75"/>
      <c r="BQ185" s="75"/>
      <c r="BR185" s="75"/>
      <c r="BS185" s="75"/>
      <c r="BT185" s="75"/>
      <c r="BU185" s="75"/>
      <c r="BV185" s="75"/>
      <c r="BW185" s="75"/>
      <c r="BX185" s="75"/>
      <c r="BY185" s="75"/>
      <c r="BZ185" s="75"/>
      <c r="CA185" s="75"/>
      <c r="CB185" s="75"/>
      <c r="CC185" s="75"/>
      <c r="CD185" s="75"/>
      <c r="CE185" s="75"/>
      <c r="CF185" s="75"/>
      <c r="CG185" s="75"/>
      <c r="CH185" s="75"/>
      <c r="CI185" s="75"/>
      <c r="CJ185" s="75"/>
      <c r="CK185" s="75"/>
      <c r="CL185" s="75"/>
      <c r="CM185" s="75"/>
      <c r="CN185" s="75"/>
      <c r="CO185" s="75">
        <f t="shared" si="12"/>
        <v>1</v>
      </c>
      <c r="CP185" s="154"/>
      <c r="CQ185" s="78"/>
      <c r="CR185" s="24"/>
    </row>
    <row r="186" spans="1:616" ht="92.25" hidden="1" customHeight="1">
      <c r="A186" s="67">
        <v>196</v>
      </c>
      <c r="B186" s="67">
        <v>66</v>
      </c>
      <c r="C186" s="34" t="s">
        <v>150</v>
      </c>
      <c r="D186" s="11" t="s">
        <v>0</v>
      </c>
      <c r="E186" s="34" t="s">
        <v>151</v>
      </c>
      <c r="F186" s="11" t="s">
        <v>3</v>
      </c>
      <c r="G186" s="10" t="s">
        <v>28</v>
      </c>
      <c r="H186" s="35" t="s">
        <v>321</v>
      </c>
      <c r="I186" s="34" t="s">
        <v>1172</v>
      </c>
      <c r="J186" s="12"/>
      <c r="K186" s="12" t="s">
        <v>127</v>
      </c>
      <c r="L186" s="12" t="s">
        <v>114</v>
      </c>
      <c r="M186" s="11" t="s">
        <v>78</v>
      </c>
      <c r="N186" s="10" t="s">
        <v>303</v>
      </c>
      <c r="O186" s="10" t="s">
        <v>28</v>
      </c>
      <c r="P186" s="12">
        <v>1</v>
      </c>
      <c r="Q186" s="12"/>
      <c r="R186" s="12"/>
      <c r="S186" s="12"/>
      <c r="T186" s="12"/>
      <c r="U186" s="12"/>
      <c r="V186" s="12"/>
      <c r="W186" s="12"/>
      <c r="X186" s="12"/>
      <c r="Y186" s="71" t="s">
        <v>28</v>
      </c>
      <c r="Z186" s="71"/>
      <c r="AA186" s="12"/>
      <c r="AB186" s="12">
        <f t="shared" si="11"/>
        <v>1</v>
      </c>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f t="shared" si="12"/>
        <v>1</v>
      </c>
      <c r="CP186" s="154"/>
      <c r="CQ186" s="10"/>
      <c r="CR186" s="24"/>
    </row>
    <row r="187" spans="1:616" ht="141.75" hidden="1" customHeight="1">
      <c r="A187" s="323">
        <v>202</v>
      </c>
      <c r="B187" s="323">
        <v>67</v>
      </c>
      <c r="C187" s="53" t="s">
        <v>94</v>
      </c>
      <c r="D187" s="113" t="s">
        <v>3</v>
      </c>
      <c r="E187" s="53" t="s">
        <v>1174</v>
      </c>
      <c r="F187" s="131" t="s">
        <v>3</v>
      </c>
      <c r="G187" s="323" t="s">
        <v>28</v>
      </c>
      <c r="H187" s="53" t="s">
        <v>322</v>
      </c>
      <c r="I187" s="34" t="s">
        <v>1173</v>
      </c>
      <c r="J187" s="12"/>
      <c r="K187" s="12" t="s">
        <v>127</v>
      </c>
      <c r="L187" s="12" t="s">
        <v>114</v>
      </c>
      <c r="M187" s="11" t="s">
        <v>78</v>
      </c>
      <c r="N187" s="10" t="s">
        <v>83</v>
      </c>
      <c r="O187" s="323" t="s">
        <v>28</v>
      </c>
      <c r="P187" s="320"/>
      <c r="Q187" s="12"/>
      <c r="R187" s="12" t="s">
        <v>28</v>
      </c>
      <c r="S187" s="12"/>
      <c r="T187" s="12"/>
      <c r="U187" s="12"/>
      <c r="V187" s="12"/>
      <c r="W187" s="12"/>
      <c r="X187" s="12"/>
      <c r="Y187" s="71"/>
      <c r="Z187" s="71"/>
      <c r="AA187" s="12"/>
      <c r="AB187" s="12">
        <f t="shared" si="11"/>
        <v>1</v>
      </c>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f t="shared" si="12"/>
        <v>1</v>
      </c>
      <c r="CP187" s="154"/>
      <c r="CQ187" s="10"/>
      <c r="CR187" s="24"/>
    </row>
    <row r="188" spans="1:616" s="80" customFormat="1" ht="142.5" hidden="1" customHeight="1">
      <c r="A188" s="319"/>
      <c r="B188" s="319"/>
      <c r="C188" s="53" t="s">
        <v>94</v>
      </c>
      <c r="D188" s="113" t="s">
        <v>3</v>
      </c>
      <c r="E188" s="53" t="s">
        <v>1174</v>
      </c>
      <c r="F188" s="131" t="s">
        <v>3</v>
      </c>
      <c r="G188" s="319"/>
      <c r="H188" s="53" t="s">
        <v>322</v>
      </c>
      <c r="I188" s="34" t="s">
        <v>1173</v>
      </c>
      <c r="J188" s="75"/>
      <c r="K188" s="140" t="s">
        <v>127</v>
      </c>
      <c r="L188" s="140" t="s">
        <v>114</v>
      </c>
      <c r="M188" s="141" t="s">
        <v>78</v>
      </c>
      <c r="N188" s="138" t="s">
        <v>83</v>
      </c>
      <c r="O188" s="319"/>
      <c r="P188" s="322"/>
      <c r="Q188" s="75"/>
      <c r="R188" s="75"/>
      <c r="S188" s="75"/>
      <c r="T188" s="75"/>
      <c r="U188" s="75"/>
      <c r="V188" s="75"/>
      <c r="W188" s="75" t="s">
        <v>28</v>
      </c>
      <c r="X188" s="75"/>
      <c r="Y188" s="75"/>
      <c r="Z188" s="75"/>
      <c r="AA188" s="75"/>
      <c r="AB188" s="75"/>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75"/>
      <c r="BN188" s="75"/>
      <c r="BO188" s="75"/>
      <c r="BP188" s="75"/>
      <c r="BQ188" s="75"/>
      <c r="BR188" s="75"/>
      <c r="BS188" s="75"/>
      <c r="BT188" s="75"/>
      <c r="BU188" s="75"/>
      <c r="BV188" s="75"/>
      <c r="BW188" s="75"/>
      <c r="BX188" s="75"/>
      <c r="BY188" s="75"/>
      <c r="BZ188" s="75"/>
      <c r="CA188" s="75"/>
      <c r="CB188" s="75"/>
      <c r="CC188" s="75"/>
      <c r="CD188" s="75"/>
      <c r="CE188" s="75"/>
      <c r="CF188" s="75"/>
      <c r="CG188" s="75"/>
      <c r="CH188" s="75"/>
      <c r="CI188" s="75"/>
      <c r="CJ188" s="75"/>
      <c r="CK188" s="75"/>
      <c r="CL188" s="75"/>
      <c r="CM188" s="75"/>
      <c r="CN188" s="75"/>
      <c r="CO188" s="75">
        <f t="shared" si="12"/>
        <v>1</v>
      </c>
      <c r="CP188" s="148"/>
      <c r="CQ188" s="146"/>
      <c r="CR188" s="24"/>
    </row>
    <row r="189" spans="1:616" ht="109.5" customHeight="1">
      <c r="A189" s="323">
        <v>205</v>
      </c>
      <c r="B189" s="316">
        <v>68</v>
      </c>
      <c r="C189" s="270" t="s">
        <v>323</v>
      </c>
      <c r="D189" s="270" t="s">
        <v>2</v>
      </c>
      <c r="E189" s="34" t="s">
        <v>324</v>
      </c>
      <c r="F189" s="34" t="s">
        <v>2</v>
      </c>
      <c r="G189" s="270"/>
      <c r="H189" s="270" t="s">
        <v>325</v>
      </c>
      <c r="I189" s="277" t="s">
        <v>1175</v>
      </c>
      <c r="J189" s="348" t="s">
        <v>617</v>
      </c>
      <c r="K189" s="12" t="s">
        <v>127</v>
      </c>
      <c r="L189" s="12" t="s">
        <v>114</v>
      </c>
      <c r="M189" s="11" t="s">
        <v>78</v>
      </c>
      <c r="N189" s="10" t="s">
        <v>171</v>
      </c>
      <c r="O189" s="323" t="s">
        <v>28</v>
      </c>
      <c r="P189" s="320">
        <v>1</v>
      </c>
      <c r="Q189" s="12" t="s">
        <v>28</v>
      </c>
      <c r="R189" s="12"/>
      <c r="S189" s="12"/>
      <c r="T189" s="12"/>
      <c r="U189" s="12"/>
      <c r="V189" s="12"/>
      <c r="W189" s="12"/>
      <c r="X189" s="12"/>
      <c r="Y189" s="71"/>
      <c r="Z189" s="71"/>
      <c r="AA189" s="12"/>
      <c r="AB189" s="12">
        <f t="shared" si="11"/>
        <v>1</v>
      </c>
      <c r="AC189" s="41" t="s">
        <v>671</v>
      </c>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81">
        <f t="shared" si="12"/>
        <v>1</v>
      </c>
      <c r="CP189" s="191" t="s">
        <v>679</v>
      </c>
      <c r="CQ189" s="191"/>
      <c r="CR189" s="191" t="s">
        <v>679</v>
      </c>
      <c r="WR189" s="162"/>
    </row>
    <row r="190" spans="1:616" s="80" customFormat="1" ht="75" hidden="1" customHeight="1">
      <c r="A190" s="319"/>
      <c r="B190" s="319"/>
      <c r="C190" s="34" t="s">
        <v>323</v>
      </c>
      <c r="D190" s="34" t="s">
        <v>2</v>
      </c>
      <c r="E190" s="34" t="s">
        <v>324</v>
      </c>
      <c r="F190" s="34" t="s">
        <v>2</v>
      </c>
      <c r="G190" s="34"/>
      <c r="H190" s="34" t="s">
        <v>325</v>
      </c>
      <c r="I190" s="17" t="s">
        <v>1175</v>
      </c>
      <c r="J190" s="322"/>
      <c r="K190" s="140" t="s">
        <v>127</v>
      </c>
      <c r="L190" s="140" t="s">
        <v>114</v>
      </c>
      <c r="M190" s="141" t="s">
        <v>78</v>
      </c>
      <c r="N190" s="138" t="s">
        <v>171</v>
      </c>
      <c r="O190" s="319"/>
      <c r="P190" s="322"/>
      <c r="Q190" s="75"/>
      <c r="R190" s="75"/>
      <c r="S190" s="75"/>
      <c r="T190" s="75"/>
      <c r="U190" s="75"/>
      <c r="V190" s="75"/>
      <c r="W190" s="75"/>
      <c r="X190" s="75" t="s">
        <v>28</v>
      </c>
      <c r="Y190" s="75"/>
      <c r="Z190" s="75"/>
      <c r="AA190" s="75"/>
      <c r="AB190" s="75"/>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75"/>
      <c r="BN190" s="75"/>
      <c r="BO190" s="75"/>
      <c r="BP190" s="75"/>
      <c r="BQ190" s="75"/>
      <c r="BR190" s="75"/>
      <c r="BS190" s="75"/>
      <c r="BT190" s="75"/>
      <c r="BU190" s="75"/>
      <c r="BV190" s="75"/>
      <c r="BW190" s="75"/>
      <c r="BX190" s="75"/>
      <c r="BY190" s="75"/>
      <c r="BZ190" s="75"/>
      <c r="CA190" s="75"/>
      <c r="CB190" s="75"/>
      <c r="CC190" s="75"/>
      <c r="CD190" s="75"/>
      <c r="CE190" s="75"/>
      <c r="CF190" s="75"/>
      <c r="CG190" s="75"/>
      <c r="CH190" s="75"/>
      <c r="CI190" s="75"/>
      <c r="CJ190" s="75"/>
      <c r="CK190" s="75"/>
      <c r="CL190" s="75"/>
      <c r="CM190" s="75"/>
      <c r="CN190" s="75"/>
      <c r="CO190" s="75">
        <f t="shared" si="12"/>
        <v>1</v>
      </c>
      <c r="CP190" s="149"/>
      <c r="CQ190" s="147"/>
      <c r="CR190" s="24"/>
    </row>
    <row r="191" spans="1:616" ht="87.75" hidden="1" customHeight="1">
      <c r="A191" s="323">
        <v>208</v>
      </c>
      <c r="B191" s="323">
        <v>69</v>
      </c>
      <c r="C191" s="34" t="s">
        <v>326</v>
      </c>
      <c r="D191" s="34" t="s">
        <v>0</v>
      </c>
      <c r="E191" s="34" t="s">
        <v>327</v>
      </c>
      <c r="F191" s="34" t="s">
        <v>2</v>
      </c>
      <c r="G191" s="34"/>
      <c r="H191" s="34" t="s">
        <v>327</v>
      </c>
      <c r="I191" s="17" t="s">
        <v>1176</v>
      </c>
      <c r="J191" s="320"/>
      <c r="K191" s="12" t="s">
        <v>127</v>
      </c>
      <c r="L191" s="12" t="s">
        <v>114</v>
      </c>
      <c r="M191" s="11" t="s">
        <v>78</v>
      </c>
      <c r="N191" s="10" t="s">
        <v>171</v>
      </c>
      <c r="O191" s="323" t="s">
        <v>28</v>
      </c>
      <c r="P191" s="320"/>
      <c r="Q191" s="12"/>
      <c r="R191" s="12" t="s">
        <v>28</v>
      </c>
      <c r="S191" s="12"/>
      <c r="T191" s="12"/>
      <c r="U191" s="12"/>
      <c r="V191" s="12"/>
      <c r="W191" s="12"/>
      <c r="X191" s="12"/>
      <c r="Y191" s="71"/>
      <c r="Z191" s="71"/>
      <c r="AA191" s="12"/>
      <c r="AB191" s="12">
        <f t="shared" si="11"/>
        <v>1</v>
      </c>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f t="shared" si="12"/>
        <v>1</v>
      </c>
      <c r="CP191" s="154"/>
      <c r="CQ191" s="10"/>
      <c r="CR191" s="24"/>
    </row>
    <row r="192" spans="1:616" s="80" customFormat="1" ht="87.75" hidden="1" customHeight="1">
      <c r="A192" s="319"/>
      <c r="B192" s="319"/>
      <c r="C192" s="34" t="s">
        <v>326</v>
      </c>
      <c r="D192" s="34" t="s">
        <v>0</v>
      </c>
      <c r="E192" s="34" t="s">
        <v>327</v>
      </c>
      <c r="F192" s="34" t="s">
        <v>2</v>
      </c>
      <c r="G192" s="34"/>
      <c r="H192" s="34" t="s">
        <v>327</v>
      </c>
      <c r="I192" s="17" t="s">
        <v>1177</v>
      </c>
      <c r="J192" s="322"/>
      <c r="K192" s="140" t="s">
        <v>127</v>
      </c>
      <c r="L192" s="140" t="s">
        <v>114</v>
      </c>
      <c r="M192" s="141" t="s">
        <v>78</v>
      </c>
      <c r="N192" s="138" t="s">
        <v>171</v>
      </c>
      <c r="O192" s="319"/>
      <c r="P192" s="322"/>
      <c r="Q192" s="75"/>
      <c r="R192" s="75"/>
      <c r="S192" s="75"/>
      <c r="T192" s="75"/>
      <c r="U192" s="75"/>
      <c r="V192" s="75"/>
      <c r="W192" s="75" t="s">
        <v>28</v>
      </c>
      <c r="X192" s="75"/>
      <c r="Y192" s="75"/>
      <c r="Z192" s="75"/>
      <c r="AA192" s="75"/>
      <c r="AB192" s="75"/>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75"/>
      <c r="BN192" s="75"/>
      <c r="BO192" s="75"/>
      <c r="BP192" s="75"/>
      <c r="BQ192" s="75"/>
      <c r="BR192" s="75"/>
      <c r="BS192" s="75"/>
      <c r="BT192" s="75"/>
      <c r="BU192" s="75"/>
      <c r="BV192" s="75"/>
      <c r="BW192" s="75"/>
      <c r="BX192" s="75"/>
      <c r="BY192" s="75"/>
      <c r="BZ192" s="75"/>
      <c r="CA192" s="75"/>
      <c r="CB192" s="75"/>
      <c r="CC192" s="75"/>
      <c r="CD192" s="75"/>
      <c r="CE192" s="75"/>
      <c r="CF192" s="75"/>
      <c r="CG192" s="75"/>
      <c r="CH192" s="75"/>
      <c r="CI192" s="75"/>
      <c r="CJ192" s="75"/>
      <c r="CK192" s="75"/>
      <c r="CL192" s="75"/>
      <c r="CM192" s="75"/>
      <c r="CN192" s="75"/>
      <c r="CO192" s="75">
        <f t="shared" si="12"/>
        <v>1</v>
      </c>
      <c r="CP192" s="148"/>
      <c r="CQ192" s="146"/>
      <c r="CR192" s="24"/>
    </row>
    <row r="193" spans="1:710" s="16" customFormat="1" ht="76.5" customHeight="1">
      <c r="A193" s="67"/>
      <c r="B193" s="278"/>
      <c r="C193" s="382" t="s">
        <v>40</v>
      </c>
      <c r="D193" s="382"/>
      <c r="E193" s="383"/>
      <c r="F193" s="11"/>
      <c r="G193" s="279">
        <f>COUNTIF(G194:G201,"x")</f>
        <v>1</v>
      </c>
      <c r="H193" s="280"/>
      <c r="I193" s="277"/>
      <c r="J193" s="281"/>
      <c r="K193" s="12"/>
      <c r="L193" s="12"/>
      <c r="M193" s="14" t="s">
        <v>82</v>
      </c>
      <c r="N193" s="14" t="s">
        <v>82</v>
      </c>
      <c r="O193" s="15">
        <f>COUNTIF(O194:O201,"x")</f>
        <v>4</v>
      </c>
      <c r="P193" s="15">
        <f>SUM(P194:P201)</f>
        <v>2</v>
      </c>
      <c r="Q193" s="15" t="s">
        <v>141</v>
      </c>
      <c r="R193" s="15"/>
      <c r="S193" s="15"/>
      <c r="T193" s="15"/>
      <c r="U193" s="15"/>
      <c r="V193" s="15"/>
      <c r="W193" s="15"/>
      <c r="X193" s="15"/>
      <c r="Y193" s="15"/>
      <c r="Z193" s="15"/>
      <c r="AA193" s="15"/>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81"/>
      <c r="CP193" s="154"/>
      <c r="CQ193" s="14"/>
      <c r="CR193" s="14"/>
      <c r="WR193" s="152"/>
    </row>
    <row r="194" spans="1:710" ht="162" customHeight="1">
      <c r="A194" s="67">
        <v>210</v>
      </c>
      <c r="B194" s="278">
        <v>70</v>
      </c>
      <c r="C194" s="270" t="s">
        <v>328</v>
      </c>
      <c r="D194" s="269" t="s">
        <v>0</v>
      </c>
      <c r="E194" s="34" t="s">
        <v>84</v>
      </c>
      <c r="F194" s="11" t="s">
        <v>2</v>
      </c>
      <c r="G194" s="269"/>
      <c r="H194" s="276" t="s">
        <v>329</v>
      </c>
      <c r="I194" s="282" t="s">
        <v>1178</v>
      </c>
      <c r="J194" s="281" t="s">
        <v>330</v>
      </c>
      <c r="K194" s="12" t="s">
        <v>127</v>
      </c>
      <c r="L194" s="12" t="s">
        <v>206</v>
      </c>
      <c r="M194" s="11" t="s">
        <v>78</v>
      </c>
      <c r="N194" s="10" t="s">
        <v>171</v>
      </c>
      <c r="O194" s="10" t="s">
        <v>28</v>
      </c>
      <c r="P194" s="12">
        <v>1</v>
      </c>
      <c r="Q194" s="12" t="s">
        <v>28</v>
      </c>
      <c r="R194" s="12"/>
      <c r="S194" s="12"/>
      <c r="T194" s="12"/>
      <c r="U194" s="12"/>
      <c r="V194" s="12"/>
      <c r="W194" s="12"/>
      <c r="X194" s="12"/>
      <c r="Y194" s="71"/>
      <c r="Z194" s="71"/>
      <c r="AA194" s="12"/>
      <c r="AB194" s="41"/>
      <c r="AC194" s="41" t="s">
        <v>677</v>
      </c>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81">
        <f t="shared" si="12"/>
        <v>1</v>
      </c>
      <c r="CP194" s="191"/>
      <c r="CQ194" s="191"/>
      <c r="CR194" s="191" t="s">
        <v>679</v>
      </c>
      <c r="WR194" s="162"/>
    </row>
    <row r="195" spans="1:710" ht="96" hidden="1" customHeight="1">
      <c r="A195" s="323">
        <v>213</v>
      </c>
      <c r="B195" s="323">
        <v>71</v>
      </c>
      <c r="C195" s="34" t="s">
        <v>331</v>
      </c>
      <c r="D195" s="77" t="s">
        <v>0</v>
      </c>
      <c r="E195" s="34" t="s">
        <v>22</v>
      </c>
      <c r="F195" s="77" t="s">
        <v>2</v>
      </c>
      <c r="G195" s="34"/>
      <c r="H195" s="34" t="s">
        <v>329</v>
      </c>
      <c r="I195" s="50" t="s">
        <v>1178</v>
      </c>
      <c r="J195" s="320" t="s">
        <v>330</v>
      </c>
      <c r="K195" s="12" t="s">
        <v>127</v>
      </c>
      <c r="L195" s="12" t="s">
        <v>206</v>
      </c>
      <c r="M195" s="11" t="s">
        <v>78</v>
      </c>
      <c r="N195" s="10" t="s">
        <v>171</v>
      </c>
      <c r="O195" s="323" t="s">
        <v>28</v>
      </c>
      <c r="P195" s="320"/>
      <c r="Q195" s="12"/>
      <c r="R195" s="12" t="s">
        <v>28</v>
      </c>
      <c r="S195" s="12"/>
      <c r="T195" s="12"/>
      <c r="U195" s="12"/>
      <c r="V195" s="12"/>
      <c r="W195" s="12"/>
      <c r="X195" s="12"/>
      <c r="Y195" s="71"/>
      <c r="Z195" s="71"/>
      <c r="AA195" s="12"/>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f t="shared" si="12"/>
        <v>1</v>
      </c>
      <c r="CP195" s="149"/>
      <c r="CQ195" s="147"/>
      <c r="CR195" s="24"/>
    </row>
    <row r="196" spans="1:710" s="80" customFormat="1" ht="96" hidden="1" customHeight="1">
      <c r="A196" s="318"/>
      <c r="B196" s="318"/>
      <c r="C196" s="34" t="s">
        <v>331</v>
      </c>
      <c r="D196" s="77" t="s">
        <v>0</v>
      </c>
      <c r="E196" s="34" t="s">
        <v>22</v>
      </c>
      <c r="F196" s="77" t="s">
        <v>2</v>
      </c>
      <c r="G196" s="34"/>
      <c r="H196" s="34" t="s">
        <v>329</v>
      </c>
      <c r="I196" s="50" t="s">
        <v>1178</v>
      </c>
      <c r="J196" s="321"/>
      <c r="K196" s="140" t="s">
        <v>127</v>
      </c>
      <c r="L196" s="140" t="s">
        <v>206</v>
      </c>
      <c r="M196" s="141" t="s">
        <v>78</v>
      </c>
      <c r="N196" s="138" t="s">
        <v>171</v>
      </c>
      <c r="O196" s="318"/>
      <c r="P196" s="321"/>
      <c r="Q196" s="75"/>
      <c r="R196" s="75"/>
      <c r="S196" s="75"/>
      <c r="T196" s="75"/>
      <c r="U196" s="75"/>
      <c r="V196" s="75" t="s">
        <v>28</v>
      </c>
      <c r="W196" s="75"/>
      <c r="X196" s="75"/>
      <c r="Y196" s="75"/>
      <c r="Z196" s="75"/>
      <c r="AA196" s="75"/>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75"/>
      <c r="BN196" s="75"/>
      <c r="BO196" s="75"/>
      <c r="BP196" s="75"/>
      <c r="BQ196" s="75"/>
      <c r="BR196" s="75"/>
      <c r="BS196" s="75"/>
      <c r="BT196" s="75"/>
      <c r="BU196" s="75"/>
      <c r="BV196" s="75"/>
      <c r="BW196" s="75"/>
      <c r="BX196" s="75"/>
      <c r="BY196" s="75"/>
      <c r="BZ196" s="75"/>
      <c r="CA196" s="75"/>
      <c r="CB196" s="75"/>
      <c r="CC196" s="75"/>
      <c r="CD196" s="75"/>
      <c r="CE196" s="75"/>
      <c r="CF196" s="75"/>
      <c r="CG196" s="75"/>
      <c r="CH196" s="75"/>
      <c r="CI196" s="75"/>
      <c r="CJ196" s="75"/>
      <c r="CK196" s="75"/>
      <c r="CL196" s="75"/>
      <c r="CM196" s="75"/>
      <c r="CN196" s="75"/>
      <c r="CO196" s="75">
        <f t="shared" si="12"/>
        <v>1</v>
      </c>
      <c r="CP196" s="154"/>
      <c r="CQ196" s="78"/>
      <c r="CR196" s="24"/>
    </row>
    <row r="197" spans="1:710" s="80" customFormat="1" ht="96" hidden="1" customHeight="1">
      <c r="A197" s="319"/>
      <c r="B197" s="319"/>
      <c r="C197" s="34" t="s">
        <v>331</v>
      </c>
      <c r="D197" s="77" t="s">
        <v>0</v>
      </c>
      <c r="E197" s="34" t="s">
        <v>22</v>
      </c>
      <c r="F197" s="77" t="s">
        <v>2</v>
      </c>
      <c r="G197" s="34"/>
      <c r="H197" s="34" t="s">
        <v>329</v>
      </c>
      <c r="I197" s="50" t="s">
        <v>1178</v>
      </c>
      <c r="J197" s="322"/>
      <c r="K197" s="140" t="s">
        <v>127</v>
      </c>
      <c r="L197" s="140" t="s">
        <v>206</v>
      </c>
      <c r="M197" s="141" t="s">
        <v>78</v>
      </c>
      <c r="N197" s="138" t="s">
        <v>171</v>
      </c>
      <c r="O197" s="319"/>
      <c r="P197" s="322"/>
      <c r="Q197" s="75"/>
      <c r="R197" s="75"/>
      <c r="S197" s="75"/>
      <c r="T197" s="75"/>
      <c r="U197" s="75"/>
      <c r="V197" s="75"/>
      <c r="W197" s="75"/>
      <c r="X197" s="75" t="s">
        <v>28</v>
      </c>
      <c r="Y197" s="75"/>
      <c r="Z197" s="75"/>
      <c r="AA197" s="75"/>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41"/>
      <c r="BM197" s="75"/>
      <c r="BN197" s="75"/>
      <c r="BO197" s="75"/>
      <c r="BP197" s="75"/>
      <c r="BQ197" s="75"/>
      <c r="BR197" s="75"/>
      <c r="BS197" s="75"/>
      <c r="BT197" s="75"/>
      <c r="BU197" s="75"/>
      <c r="BV197" s="75"/>
      <c r="BW197" s="75"/>
      <c r="BX197" s="75"/>
      <c r="BY197" s="75"/>
      <c r="BZ197" s="75"/>
      <c r="CA197" s="75"/>
      <c r="CB197" s="75"/>
      <c r="CC197" s="75"/>
      <c r="CD197" s="75"/>
      <c r="CE197" s="75"/>
      <c r="CF197" s="75"/>
      <c r="CG197" s="75"/>
      <c r="CH197" s="75"/>
      <c r="CI197" s="75"/>
      <c r="CJ197" s="75"/>
      <c r="CK197" s="75"/>
      <c r="CL197" s="75"/>
      <c r="CM197" s="75"/>
      <c r="CN197" s="75"/>
      <c r="CO197" s="75">
        <f t="shared" si="12"/>
        <v>1</v>
      </c>
      <c r="CP197" s="148"/>
      <c r="CQ197" s="146"/>
      <c r="CR197" s="24"/>
    </row>
    <row r="198" spans="1:710" ht="409.5" customHeight="1">
      <c r="A198" s="323">
        <v>216</v>
      </c>
      <c r="B198" s="323">
        <v>72</v>
      </c>
      <c r="C198" s="34" t="s">
        <v>67</v>
      </c>
      <c r="D198" s="270" t="s">
        <v>0</v>
      </c>
      <c r="E198" s="50" t="s">
        <v>66</v>
      </c>
      <c r="F198" s="34" t="s">
        <v>2</v>
      </c>
      <c r="G198" s="34"/>
      <c r="H198" s="50" t="s">
        <v>66</v>
      </c>
      <c r="I198" s="50" t="s">
        <v>1179</v>
      </c>
      <c r="J198" s="12"/>
      <c r="K198" s="12" t="s">
        <v>127</v>
      </c>
      <c r="L198" s="12" t="s">
        <v>206</v>
      </c>
      <c r="M198" s="11" t="s">
        <v>78</v>
      </c>
      <c r="N198" s="10" t="s">
        <v>83</v>
      </c>
      <c r="O198" s="323" t="s">
        <v>28</v>
      </c>
      <c r="P198" s="320"/>
      <c r="Q198" s="12" t="s">
        <v>28</v>
      </c>
      <c r="R198" s="12"/>
      <c r="S198" s="12"/>
      <c r="T198" s="12"/>
      <c r="U198" s="12"/>
      <c r="V198" s="12"/>
      <c r="W198" s="12"/>
      <c r="X198" s="12"/>
      <c r="Y198" s="71"/>
      <c r="Z198" s="71"/>
      <c r="AA198" s="12"/>
      <c r="AB198" s="41"/>
      <c r="AC198" s="41" t="s">
        <v>679</v>
      </c>
      <c r="AD198" s="41" t="s">
        <v>682</v>
      </c>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81">
        <f t="shared" si="12"/>
        <v>1</v>
      </c>
      <c r="CP198" s="191"/>
      <c r="CQ198" s="191" t="s">
        <v>698</v>
      </c>
      <c r="CR198" s="191" t="s">
        <v>698</v>
      </c>
      <c r="WR198" s="162"/>
    </row>
    <row r="199" spans="1:710" s="80" customFormat="1" ht="253.5" hidden="1" customHeight="1">
      <c r="A199" s="318"/>
      <c r="B199" s="318"/>
      <c r="C199" s="34" t="s">
        <v>67</v>
      </c>
      <c r="D199" s="34" t="s">
        <v>0</v>
      </c>
      <c r="E199" s="50" t="s">
        <v>66</v>
      </c>
      <c r="F199" s="34" t="s">
        <v>2</v>
      </c>
      <c r="G199" s="34"/>
      <c r="H199" s="50" t="s">
        <v>66</v>
      </c>
      <c r="I199" s="50" t="s">
        <v>1179</v>
      </c>
      <c r="J199" s="75"/>
      <c r="K199" s="140" t="s">
        <v>127</v>
      </c>
      <c r="L199" s="140" t="s">
        <v>206</v>
      </c>
      <c r="M199" s="141" t="s">
        <v>78</v>
      </c>
      <c r="N199" s="138" t="s">
        <v>83</v>
      </c>
      <c r="O199" s="318"/>
      <c r="P199" s="321"/>
      <c r="Q199" s="75"/>
      <c r="R199" s="75" t="s">
        <v>28</v>
      </c>
      <c r="S199" s="75"/>
      <c r="T199" s="75"/>
      <c r="U199" s="75"/>
      <c r="V199" s="75"/>
      <c r="W199" s="75"/>
      <c r="X199" s="75"/>
      <c r="Y199" s="75"/>
      <c r="Z199" s="75"/>
      <c r="AA199" s="75"/>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41"/>
      <c r="BM199" s="75"/>
      <c r="BN199" s="75"/>
      <c r="BO199" s="75"/>
      <c r="BP199" s="75"/>
      <c r="BQ199" s="75"/>
      <c r="BR199" s="75"/>
      <c r="BS199" s="75"/>
      <c r="BT199" s="75"/>
      <c r="BU199" s="75"/>
      <c r="BV199" s="75"/>
      <c r="BW199" s="75"/>
      <c r="BX199" s="75"/>
      <c r="BY199" s="75"/>
      <c r="BZ199" s="75"/>
      <c r="CA199" s="75"/>
      <c r="CB199" s="75"/>
      <c r="CC199" s="75"/>
      <c r="CD199" s="75"/>
      <c r="CE199" s="75"/>
      <c r="CF199" s="75"/>
      <c r="CG199" s="75"/>
      <c r="CH199" s="75"/>
      <c r="CI199" s="75"/>
      <c r="CJ199" s="75"/>
      <c r="CK199" s="75"/>
      <c r="CL199" s="75"/>
      <c r="CM199" s="75"/>
      <c r="CN199" s="75"/>
      <c r="CO199" s="75">
        <f t="shared" si="12"/>
        <v>1</v>
      </c>
      <c r="CP199" s="149"/>
      <c r="CQ199" s="147"/>
      <c r="CR199" s="24"/>
    </row>
    <row r="200" spans="1:710" s="80" customFormat="1" ht="208.5" hidden="1" customHeight="1">
      <c r="A200" s="319"/>
      <c r="B200" s="319"/>
      <c r="C200" s="34" t="s">
        <v>67</v>
      </c>
      <c r="D200" s="34" t="s">
        <v>0</v>
      </c>
      <c r="E200" s="50" t="s">
        <v>66</v>
      </c>
      <c r="F200" s="34" t="s">
        <v>2</v>
      </c>
      <c r="G200" s="34"/>
      <c r="H200" s="50" t="s">
        <v>66</v>
      </c>
      <c r="I200" s="50" t="s">
        <v>1179</v>
      </c>
      <c r="J200" s="75"/>
      <c r="K200" s="140" t="s">
        <v>127</v>
      </c>
      <c r="L200" s="140" t="s">
        <v>206</v>
      </c>
      <c r="M200" s="141" t="s">
        <v>78</v>
      </c>
      <c r="N200" s="138" t="s">
        <v>83</v>
      </c>
      <c r="O200" s="319"/>
      <c r="P200" s="322"/>
      <c r="Q200" s="75"/>
      <c r="R200" s="75"/>
      <c r="S200" s="75"/>
      <c r="T200" s="75"/>
      <c r="U200" s="75"/>
      <c r="V200" s="75"/>
      <c r="W200" s="75" t="s">
        <v>28</v>
      </c>
      <c r="X200" s="75"/>
      <c r="Y200" s="75"/>
      <c r="Z200" s="75"/>
      <c r="AA200" s="75"/>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41"/>
      <c r="BM200" s="75"/>
      <c r="BN200" s="75"/>
      <c r="BO200" s="75"/>
      <c r="BP200" s="75"/>
      <c r="BQ200" s="75"/>
      <c r="BR200" s="75"/>
      <c r="BS200" s="75"/>
      <c r="BT200" s="75"/>
      <c r="BU200" s="75"/>
      <c r="BV200" s="75"/>
      <c r="BW200" s="75"/>
      <c r="BX200" s="75"/>
      <c r="BY200" s="75"/>
      <c r="BZ200" s="75"/>
      <c r="CA200" s="75"/>
      <c r="CB200" s="75"/>
      <c r="CC200" s="75"/>
      <c r="CD200" s="75"/>
      <c r="CE200" s="75"/>
      <c r="CF200" s="75"/>
      <c r="CG200" s="75"/>
      <c r="CH200" s="75"/>
      <c r="CI200" s="75"/>
      <c r="CJ200" s="75"/>
      <c r="CK200" s="75"/>
      <c r="CL200" s="75"/>
      <c r="CM200" s="75"/>
      <c r="CN200" s="75"/>
      <c r="CO200" s="75">
        <f t="shared" si="12"/>
        <v>1</v>
      </c>
      <c r="CP200" s="148"/>
      <c r="CQ200" s="146"/>
      <c r="CR200" s="24"/>
    </row>
    <row r="201" spans="1:710" ht="239.25" customHeight="1">
      <c r="A201" s="323">
        <v>222</v>
      </c>
      <c r="B201" s="323">
        <v>73</v>
      </c>
      <c r="C201" s="34" t="s">
        <v>332</v>
      </c>
      <c r="D201" s="269" t="s">
        <v>3</v>
      </c>
      <c r="E201" s="34" t="s">
        <v>333</v>
      </c>
      <c r="F201" s="77" t="s">
        <v>3</v>
      </c>
      <c r="G201" s="323" t="s">
        <v>28</v>
      </c>
      <c r="H201" s="34" t="s">
        <v>333</v>
      </c>
      <c r="I201" s="17" t="s">
        <v>1180</v>
      </c>
      <c r="J201" s="320" t="s">
        <v>618</v>
      </c>
      <c r="K201" s="140" t="s">
        <v>127</v>
      </c>
      <c r="L201" s="140" t="s">
        <v>114</v>
      </c>
      <c r="M201" s="141" t="s">
        <v>78</v>
      </c>
      <c r="N201" s="138" t="s">
        <v>83</v>
      </c>
      <c r="O201" s="323" t="s">
        <v>28</v>
      </c>
      <c r="P201" s="320">
        <v>1</v>
      </c>
      <c r="Q201" s="12" t="s">
        <v>28</v>
      </c>
      <c r="R201" s="12"/>
      <c r="S201" s="12"/>
      <c r="T201" s="12"/>
      <c r="U201" s="12"/>
      <c r="V201" s="12"/>
      <c r="W201" s="12"/>
      <c r="X201" s="12"/>
      <c r="Y201" s="71"/>
      <c r="Z201" s="71"/>
      <c r="AA201" s="12"/>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81">
        <f t="shared" si="12"/>
        <v>1</v>
      </c>
      <c r="CP201" s="191" t="s">
        <v>682</v>
      </c>
      <c r="CQ201" s="191"/>
      <c r="CR201" s="191" t="s">
        <v>682</v>
      </c>
      <c r="WR201" s="162"/>
    </row>
    <row r="202" spans="1:710" s="80" customFormat="1" ht="91.5" hidden="1" customHeight="1">
      <c r="A202" s="318"/>
      <c r="B202" s="318"/>
      <c r="C202" s="34" t="s">
        <v>332</v>
      </c>
      <c r="D202" s="77" t="s">
        <v>3</v>
      </c>
      <c r="E202" s="34" t="s">
        <v>333</v>
      </c>
      <c r="F202" s="77" t="s">
        <v>3</v>
      </c>
      <c r="G202" s="318"/>
      <c r="H202" s="34" t="s">
        <v>333</v>
      </c>
      <c r="I202" s="17" t="s">
        <v>1180</v>
      </c>
      <c r="J202" s="321"/>
      <c r="K202" s="140" t="s">
        <v>127</v>
      </c>
      <c r="L202" s="140" t="s">
        <v>114</v>
      </c>
      <c r="M202" s="141" t="s">
        <v>78</v>
      </c>
      <c r="N202" s="138" t="s">
        <v>83</v>
      </c>
      <c r="O202" s="318"/>
      <c r="P202" s="321"/>
      <c r="Q202" s="75"/>
      <c r="R202" s="75" t="s">
        <v>28</v>
      </c>
      <c r="S202" s="75"/>
      <c r="T202" s="75"/>
      <c r="U202" s="75"/>
      <c r="V202" s="75"/>
      <c r="W202" s="75"/>
      <c r="X202" s="75"/>
      <c r="Y202" s="75"/>
      <c r="Z202" s="75"/>
      <c r="AA202" s="75"/>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41"/>
      <c r="BM202" s="75"/>
      <c r="BN202" s="75"/>
      <c r="BO202" s="75"/>
      <c r="BP202" s="75"/>
      <c r="BQ202" s="75"/>
      <c r="BR202" s="75"/>
      <c r="BS202" s="75"/>
      <c r="BT202" s="75"/>
      <c r="BU202" s="75"/>
      <c r="BV202" s="75"/>
      <c r="BW202" s="75"/>
      <c r="BX202" s="75"/>
      <c r="BY202" s="75"/>
      <c r="BZ202" s="75"/>
      <c r="CA202" s="75"/>
      <c r="CB202" s="75"/>
      <c r="CC202" s="75"/>
      <c r="CD202" s="75"/>
      <c r="CE202" s="75"/>
      <c r="CF202" s="75"/>
      <c r="CG202" s="75"/>
      <c r="CH202" s="75"/>
      <c r="CI202" s="75"/>
      <c r="CJ202" s="75"/>
      <c r="CK202" s="75"/>
      <c r="CL202" s="75"/>
      <c r="CM202" s="75"/>
      <c r="CN202" s="75"/>
      <c r="CO202" s="75">
        <f t="shared" si="12"/>
        <v>1</v>
      </c>
      <c r="CP202" s="149"/>
      <c r="CQ202" s="147"/>
      <c r="CR202" s="24"/>
    </row>
    <row r="203" spans="1:710" s="80" customFormat="1" ht="91.5" hidden="1" customHeight="1">
      <c r="A203" s="319"/>
      <c r="B203" s="319"/>
      <c r="C203" s="34" t="s">
        <v>332</v>
      </c>
      <c r="D203" s="77" t="s">
        <v>3</v>
      </c>
      <c r="E203" s="34" t="s">
        <v>333</v>
      </c>
      <c r="F203" s="77" t="s">
        <v>3</v>
      </c>
      <c r="G203" s="319"/>
      <c r="H203" s="34" t="s">
        <v>333</v>
      </c>
      <c r="I203" s="17" t="s">
        <v>1180</v>
      </c>
      <c r="J203" s="322"/>
      <c r="K203" s="140" t="s">
        <v>127</v>
      </c>
      <c r="L203" s="140" t="s">
        <v>114</v>
      </c>
      <c r="M203" s="141" t="s">
        <v>78</v>
      </c>
      <c r="N203" s="138" t="s">
        <v>83</v>
      </c>
      <c r="O203" s="319"/>
      <c r="P203" s="322"/>
      <c r="Q203" s="75"/>
      <c r="R203" s="75"/>
      <c r="S203" s="75"/>
      <c r="T203" s="75"/>
      <c r="U203" s="75"/>
      <c r="V203" s="75" t="s">
        <v>28</v>
      </c>
      <c r="W203" s="75"/>
      <c r="X203" s="75"/>
      <c r="Y203" s="75"/>
      <c r="Z203" s="75"/>
      <c r="AA203" s="75"/>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41"/>
      <c r="BM203" s="75"/>
      <c r="BN203" s="75"/>
      <c r="BO203" s="75"/>
      <c r="BP203" s="75"/>
      <c r="BQ203" s="75"/>
      <c r="BR203" s="75"/>
      <c r="BS203" s="75"/>
      <c r="BT203" s="75"/>
      <c r="BU203" s="75"/>
      <c r="BV203" s="75"/>
      <c r="BW203" s="75"/>
      <c r="BX203" s="75"/>
      <c r="BY203" s="75"/>
      <c r="BZ203" s="75"/>
      <c r="CA203" s="75"/>
      <c r="CB203" s="75"/>
      <c r="CC203" s="75"/>
      <c r="CD203" s="75"/>
      <c r="CE203" s="75"/>
      <c r="CF203" s="75"/>
      <c r="CG203" s="75"/>
      <c r="CH203" s="75"/>
      <c r="CI203" s="75"/>
      <c r="CJ203" s="75"/>
      <c r="CK203" s="75"/>
      <c r="CL203" s="75"/>
      <c r="CM203" s="75"/>
      <c r="CN203" s="75"/>
      <c r="CO203" s="75">
        <f t="shared" si="12"/>
        <v>1</v>
      </c>
      <c r="CP203" s="148"/>
      <c r="CQ203" s="146"/>
      <c r="CR203" s="24"/>
    </row>
    <row r="204" spans="1:710" s="38" customFormat="1" ht="62.25" customHeight="1">
      <c r="A204" s="67"/>
      <c r="B204" s="67"/>
      <c r="C204" s="382" t="s">
        <v>24</v>
      </c>
      <c r="D204" s="382"/>
      <c r="E204" s="383"/>
      <c r="F204" s="11"/>
      <c r="G204" s="15">
        <f>G205+G324+G354</f>
        <v>10</v>
      </c>
      <c r="H204" s="13"/>
      <c r="I204" s="17"/>
      <c r="J204" s="12"/>
      <c r="K204" s="12"/>
      <c r="L204" s="12"/>
      <c r="M204" s="14" t="s">
        <v>82</v>
      </c>
      <c r="N204" s="14" t="s">
        <v>82</v>
      </c>
      <c r="O204" s="15">
        <f>O205+O324+O354</f>
        <v>51</v>
      </c>
      <c r="P204" s="15">
        <f>P205+P324+P354</f>
        <v>34</v>
      </c>
      <c r="Q204" s="15" t="s">
        <v>141</v>
      </c>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82"/>
      <c r="CP204" s="15"/>
      <c r="CQ204" s="14"/>
      <c r="CR204" s="14"/>
      <c r="WR204" s="162"/>
      <c r="WS204" s="144"/>
      <c r="WT204" s="144"/>
      <c r="WU204" s="144"/>
      <c r="WV204" s="144"/>
      <c r="WW204" s="144"/>
      <c r="WX204" s="144"/>
      <c r="WY204" s="144"/>
      <c r="WZ204" s="144"/>
      <c r="XA204" s="144"/>
      <c r="XB204" s="144"/>
      <c r="XC204" s="144"/>
      <c r="XD204" s="144"/>
      <c r="XE204" s="144"/>
      <c r="XF204" s="144"/>
      <c r="XG204" s="144"/>
      <c r="XH204" s="144"/>
      <c r="XI204" s="144"/>
      <c r="XJ204" s="144"/>
      <c r="XK204" s="144"/>
      <c r="XL204" s="144"/>
      <c r="XM204" s="144"/>
      <c r="XN204" s="144"/>
      <c r="XO204" s="144"/>
      <c r="XP204" s="144"/>
      <c r="XQ204" s="144"/>
      <c r="XR204" s="144"/>
      <c r="XS204" s="144"/>
      <c r="XT204" s="144"/>
      <c r="XU204" s="144"/>
      <c r="XV204" s="144"/>
      <c r="XW204" s="144"/>
      <c r="XX204" s="144"/>
      <c r="XY204" s="144"/>
      <c r="XZ204" s="144"/>
      <c r="YA204" s="144"/>
      <c r="YB204" s="144"/>
      <c r="YC204" s="144"/>
      <c r="YD204" s="144"/>
      <c r="YE204" s="144"/>
      <c r="YF204" s="144"/>
      <c r="YG204" s="144"/>
      <c r="YH204" s="144"/>
      <c r="YI204" s="144"/>
      <c r="YJ204" s="144"/>
      <c r="YK204" s="144"/>
      <c r="YL204" s="144"/>
      <c r="YM204" s="144"/>
      <c r="YN204" s="144"/>
      <c r="YO204" s="144"/>
      <c r="YP204" s="144"/>
      <c r="YQ204" s="144"/>
      <c r="YR204" s="144"/>
      <c r="YS204" s="144"/>
      <c r="YT204" s="144"/>
      <c r="YU204" s="144"/>
      <c r="YV204" s="144"/>
      <c r="YW204" s="144"/>
      <c r="YX204" s="144"/>
      <c r="YY204" s="144"/>
      <c r="YZ204" s="144"/>
      <c r="ZA204" s="144"/>
      <c r="ZB204" s="144"/>
      <c r="ZC204" s="144"/>
      <c r="ZD204" s="144"/>
      <c r="ZE204" s="144"/>
      <c r="ZF204" s="144"/>
      <c r="ZG204" s="144"/>
      <c r="ZH204" s="144"/>
      <c r="ZI204" s="144"/>
      <c r="ZJ204" s="144"/>
      <c r="ZK204" s="144"/>
      <c r="ZL204" s="144"/>
      <c r="ZM204" s="144"/>
      <c r="ZN204" s="144"/>
      <c r="ZO204" s="144"/>
      <c r="ZP204" s="144"/>
      <c r="ZQ204" s="144"/>
      <c r="ZR204" s="144"/>
      <c r="ZS204" s="144"/>
      <c r="ZT204" s="144"/>
      <c r="ZU204" s="144"/>
      <c r="ZV204" s="144"/>
      <c r="ZW204" s="144"/>
      <c r="ZX204" s="144"/>
      <c r="ZY204" s="144"/>
      <c r="ZZ204" s="144"/>
      <c r="AAA204" s="144"/>
      <c r="AAB204" s="144"/>
      <c r="AAC204" s="144"/>
      <c r="AAD204" s="144"/>
      <c r="AAE204" s="144"/>
      <c r="AAF204" s="144"/>
      <c r="AAG204" s="144"/>
      <c r="AAH204" s="144"/>
    </row>
    <row r="205" spans="1:710" ht="46.5" customHeight="1">
      <c r="A205" s="67"/>
      <c r="B205" s="67"/>
      <c r="C205" s="325" t="s">
        <v>23</v>
      </c>
      <c r="D205" s="324"/>
      <c r="E205" s="325"/>
      <c r="F205" s="11"/>
      <c r="G205" s="15">
        <f>G206+G211+G261+G282</f>
        <v>8</v>
      </c>
      <c r="H205" s="13"/>
      <c r="I205" s="17"/>
      <c r="J205" s="12"/>
      <c r="K205" s="12"/>
      <c r="L205" s="12"/>
      <c r="M205" s="14" t="s">
        <v>82</v>
      </c>
      <c r="N205" s="14" t="s">
        <v>82</v>
      </c>
      <c r="O205" s="15">
        <f>O206+O211+O261+O282</f>
        <v>22</v>
      </c>
      <c r="P205" s="15">
        <f>P206+P211+P261+P282</f>
        <v>7</v>
      </c>
      <c r="Q205" s="15" t="s">
        <v>141</v>
      </c>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82"/>
      <c r="CP205" s="15"/>
      <c r="CQ205" s="14"/>
      <c r="CR205" s="14"/>
      <c r="WR205" s="162"/>
    </row>
    <row r="206" spans="1:710" ht="43.5" customHeight="1">
      <c r="A206" s="67"/>
      <c r="B206" s="67"/>
      <c r="C206" s="325" t="s">
        <v>5</v>
      </c>
      <c r="D206" s="324"/>
      <c r="E206" s="325"/>
      <c r="F206" s="11"/>
      <c r="G206" s="15">
        <f>COUNTIF(G207:G208,"x")</f>
        <v>0</v>
      </c>
      <c r="H206" s="13"/>
      <c r="I206" s="17"/>
      <c r="J206" s="12"/>
      <c r="K206" s="12"/>
      <c r="L206" s="12"/>
      <c r="M206" s="14" t="s">
        <v>82</v>
      </c>
      <c r="N206" s="14" t="s">
        <v>82</v>
      </c>
      <c r="O206" s="15">
        <f>COUNTIF(O207:O208,"x")</f>
        <v>2</v>
      </c>
      <c r="P206" s="15">
        <f>SUM(P207:P210)</f>
        <v>1</v>
      </c>
      <c r="Q206" s="15" t="s">
        <v>141</v>
      </c>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82"/>
      <c r="CP206" s="15"/>
      <c r="CQ206" s="14"/>
      <c r="CR206" s="14"/>
      <c r="WR206" s="162"/>
    </row>
    <row r="207" spans="1:710" ht="142.5" hidden="1" customHeight="1">
      <c r="A207" s="69">
        <v>226</v>
      </c>
      <c r="B207" s="67">
        <v>74</v>
      </c>
      <c r="C207" s="34" t="s">
        <v>68</v>
      </c>
      <c r="D207" s="11" t="s">
        <v>0</v>
      </c>
      <c r="E207" s="34" t="s">
        <v>30</v>
      </c>
      <c r="F207" s="11" t="s">
        <v>2</v>
      </c>
      <c r="G207" s="11"/>
      <c r="H207" s="35" t="s">
        <v>30</v>
      </c>
      <c r="I207" s="50" t="s">
        <v>724</v>
      </c>
      <c r="J207" s="12"/>
      <c r="K207" s="12" t="s">
        <v>127</v>
      </c>
      <c r="L207" s="12" t="s">
        <v>114</v>
      </c>
      <c r="M207" s="11" t="s">
        <v>80</v>
      </c>
      <c r="N207" s="10" t="s">
        <v>83</v>
      </c>
      <c r="O207" s="10" t="s">
        <v>28</v>
      </c>
      <c r="P207" s="12"/>
      <c r="Q207" s="12"/>
      <c r="R207" s="12" t="s">
        <v>28</v>
      </c>
      <c r="S207" s="12"/>
      <c r="T207" s="12"/>
      <c r="U207" s="12"/>
      <c r="V207" s="12"/>
      <c r="W207" s="12"/>
      <c r="X207" s="12"/>
      <c r="Y207" s="71"/>
      <c r="Z207" s="71"/>
      <c r="AA207" s="12"/>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34">
        <f t="shared" si="12"/>
        <v>1</v>
      </c>
      <c r="CP207" s="149"/>
      <c r="CQ207" s="147"/>
      <c r="CR207" s="24"/>
    </row>
    <row r="208" spans="1:710" ht="87.75" hidden="1" customHeight="1">
      <c r="A208" s="385">
        <v>227</v>
      </c>
      <c r="B208" s="323">
        <v>75</v>
      </c>
      <c r="C208" s="34" t="s">
        <v>334</v>
      </c>
      <c r="D208" s="11" t="s">
        <v>1</v>
      </c>
      <c r="E208" s="34" t="s">
        <v>335</v>
      </c>
      <c r="F208" s="11" t="s">
        <v>1</v>
      </c>
      <c r="G208" s="11"/>
      <c r="H208" s="35" t="s">
        <v>335</v>
      </c>
      <c r="I208" s="50" t="s">
        <v>725</v>
      </c>
      <c r="J208" s="12"/>
      <c r="K208" s="12" t="s">
        <v>127</v>
      </c>
      <c r="L208" s="12" t="s">
        <v>114</v>
      </c>
      <c r="M208" s="11" t="s">
        <v>80</v>
      </c>
      <c r="N208" s="10" t="s">
        <v>83</v>
      </c>
      <c r="O208" s="323" t="s">
        <v>28</v>
      </c>
      <c r="P208" s="320">
        <v>1</v>
      </c>
      <c r="Q208" s="12"/>
      <c r="R208" s="12" t="s">
        <v>28</v>
      </c>
      <c r="S208" s="12"/>
      <c r="T208" s="12"/>
      <c r="U208" s="12"/>
      <c r="V208" s="12"/>
      <c r="W208" s="12"/>
      <c r="X208" s="12"/>
      <c r="Y208" s="71"/>
      <c r="Z208" s="71"/>
      <c r="AA208" s="12"/>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34">
        <f t="shared" si="12"/>
        <v>1</v>
      </c>
      <c r="CP208" s="154"/>
      <c r="CQ208" s="10"/>
      <c r="CR208" s="24"/>
    </row>
    <row r="209" spans="1:616" s="80" customFormat="1" ht="87.75" hidden="1" customHeight="1">
      <c r="A209" s="387"/>
      <c r="B209" s="318"/>
      <c r="C209" s="34" t="s">
        <v>334</v>
      </c>
      <c r="D209" s="77" t="s">
        <v>1</v>
      </c>
      <c r="E209" s="34" t="s">
        <v>335</v>
      </c>
      <c r="F209" s="77" t="s">
        <v>1</v>
      </c>
      <c r="G209" s="77"/>
      <c r="H209" s="76" t="s">
        <v>335</v>
      </c>
      <c r="I209" s="50" t="s">
        <v>726</v>
      </c>
      <c r="J209" s="75"/>
      <c r="K209" s="140" t="s">
        <v>127</v>
      </c>
      <c r="L209" s="140" t="s">
        <v>113</v>
      </c>
      <c r="M209" s="141" t="s">
        <v>80</v>
      </c>
      <c r="N209" s="138" t="s">
        <v>83</v>
      </c>
      <c r="O209" s="318"/>
      <c r="P209" s="321"/>
      <c r="Q209" s="75"/>
      <c r="R209" s="75" t="s">
        <v>28</v>
      </c>
      <c r="S209" s="75"/>
      <c r="T209" s="75"/>
      <c r="U209" s="75"/>
      <c r="V209" s="75"/>
      <c r="W209" s="75"/>
      <c r="X209" s="75"/>
      <c r="Y209" s="75"/>
      <c r="Z209" s="75"/>
      <c r="AA209" s="75"/>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75"/>
      <c r="BN209" s="75"/>
      <c r="BO209" s="75"/>
      <c r="BP209" s="75"/>
      <c r="BQ209" s="75"/>
      <c r="BR209" s="75"/>
      <c r="BS209" s="75"/>
      <c r="BT209" s="75"/>
      <c r="BU209" s="75"/>
      <c r="BV209" s="75"/>
      <c r="BW209" s="75"/>
      <c r="BX209" s="75"/>
      <c r="BY209" s="75"/>
      <c r="BZ209" s="75"/>
      <c r="CA209" s="75"/>
      <c r="CB209" s="75"/>
      <c r="CC209" s="75"/>
      <c r="CD209" s="75"/>
      <c r="CE209" s="75"/>
      <c r="CF209" s="75"/>
      <c r="CG209" s="75"/>
      <c r="CH209" s="75"/>
      <c r="CI209" s="75"/>
      <c r="CJ209" s="75"/>
      <c r="CK209" s="75"/>
      <c r="CL209" s="75"/>
      <c r="CM209" s="75"/>
      <c r="CN209" s="75"/>
      <c r="CO209" s="134">
        <f t="shared" si="12"/>
        <v>1</v>
      </c>
      <c r="CP209" s="154"/>
      <c r="CQ209" s="78"/>
      <c r="CR209" s="24"/>
    </row>
    <row r="210" spans="1:616" s="80" customFormat="1" ht="252.75" hidden="1" customHeight="1">
      <c r="A210" s="386"/>
      <c r="B210" s="319"/>
      <c r="C210" s="34" t="s">
        <v>334</v>
      </c>
      <c r="D210" s="77" t="s">
        <v>1</v>
      </c>
      <c r="E210" s="34" t="s">
        <v>335</v>
      </c>
      <c r="F210" s="77" t="s">
        <v>1</v>
      </c>
      <c r="G210" s="77"/>
      <c r="H210" s="76" t="s">
        <v>335</v>
      </c>
      <c r="I210" s="50" t="s">
        <v>727</v>
      </c>
      <c r="J210" s="75"/>
      <c r="K210" s="140" t="s">
        <v>127</v>
      </c>
      <c r="L210" s="140" t="s">
        <v>114</v>
      </c>
      <c r="M210" s="141" t="s">
        <v>80</v>
      </c>
      <c r="N210" s="138" t="s">
        <v>83</v>
      </c>
      <c r="O210" s="319"/>
      <c r="P210" s="322"/>
      <c r="Q210" s="75"/>
      <c r="R210" s="75" t="s">
        <v>28</v>
      </c>
      <c r="S210" s="75"/>
      <c r="T210" s="75"/>
      <c r="U210" s="75"/>
      <c r="V210" s="75"/>
      <c r="W210" s="75"/>
      <c r="X210" s="75"/>
      <c r="Y210" s="75"/>
      <c r="Z210" s="75"/>
      <c r="AA210" s="75"/>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75"/>
      <c r="BN210" s="75"/>
      <c r="BO210" s="75"/>
      <c r="BP210" s="75"/>
      <c r="BQ210" s="75"/>
      <c r="BR210" s="75"/>
      <c r="BS210" s="75"/>
      <c r="BT210" s="75"/>
      <c r="BU210" s="75"/>
      <c r="BV210" s="75"/>
      <c r="BW210" s="75"/>
      <c r="BX210" s="75"/>
      <c r="BY210" s="75"/>
      <c r="BZ210" s="75"/>
      <c r="CA210" s="75"/>
      <c r="CB210" s="75"/>
      <c r="CC210" s="75"/>
      <c r="CD210" s="75"/>
      <c r="CE210" s="75"/>
      <c r="CF210" s="75"/>
      <c r="CG210" s="75"/>
      <c r="CH210" s="75"/>
      <c r="CI210" s="75"/>
      <c r="CJ210" s="75"/>
      <c r="CK210" s="75"/>
      <c r="CL210" s="75"/>
      <c r="CM210" s="75"/>
      <c r="CN210" s="75"/>
      <c r="CO210" s="134">
        <f t="shared" si="12"/>
        <v>1</v>
      </c>
      <c r="CP210" s="154"/>
      <c r="CQ210" s="78"/>
      <c r="CR210" s="24"/>
    </row>
    <row r="211" spans="1:616" ht="23.25" hidden="1" customHeight="1">
      <c r="A211" s="69"/>
      <c r="B211" s="67"/>
      <c r="C211" s="325" t="s">
        <v>91</v>
      </c>
      <c r="D211" s="325"/>
      <c r="E211" s="325"/>
      <c r="F211" s="11"/>
      <c r="G211" s="15">
        <f>G212+G235</f>
        <v>7</v>
      </c>
      <c r="H211" s="13"/>
      <c r="I211" s="17"/>
      <c r="J211" s="12"/>
      <c r="K211" s="12"/>
      <c r="L211" s="12"/>
      <c r="M211" s="14" t="s">
        <v>82</v>
      </c>
      <c r="N211" s="14" t="s">
        <v>82</v>
      </c>
      <c r="O211" s="15">
        <f>O212+O235</f>
        <v>9</v>
      </c>
      <c r="P211" s="15">
        <f>P212+P235</f>
        <v>1</v>
      </c>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4"/>
      <c r="CR211" s="176"/>
    </row>
    <row r="212" spans="1:616" ht="23.25" hidden="1" customHeight="1">
      <c r="A212" s="69"/>
      <c r="B212" s="67"/>
      <c r="C212" s="325" t="s">
        <v>74</v>
      </c>
      <c r="D212" s="325"/>
      <c r="E212" s="325"/>
      <c r="F212" s="11"/>
      <c r="G212" s="15">
        <f>COUNTIF(G214:G214,"x")</f>
        <v>0</v>
      </c>
      <c r="H212" s="13"/>
      <c r="I212" s="17"/>
      <c r="J212" s="12"/>
      <c r="K212" s="12"/>
      <c r="L212" s="12"/>
      <c r="M212" s="14" t="s">
        <v>82</v>
      </c>
      <c r="N212" s="14" t="s">
        <v>82</v>
      </c>
      <c r="O212" s="15">
        <f>COUNTIF(O214:O214,"x")</f>
        <v>1</v>
      </c>
      <c r="P212" s="15">
        <f>SUM(P214:P214)</f>
        <v>0</v>
      </c>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98"/>
      <c r="CQ212" s="199"/>
      <c r="CR212" s="176"/>
    </row>
    <row r="213" spans="1:616" s="144" customFormat="1" ht="126" customHeight="1">
      <c r="A213" s="221"/>
      <c r="B213" s="211"/>
      <c r="C213" s="329" t="s">
        <v>29</v>
      </c>
      <c r="D213" s="332" t="s">
        <v>2</v>
      </c>
      <c r="E213" s="218"/>
      <c r="F213" s="222"/>
      <c r="G213" s="15"/>
      <c r="H213" s="329" t="s">
        <v>6</v>
      </c>
      <c r="I213" s="17" t="s">
        <v>1421</v>
      </c>
      <c r="J213" s="220"/>
      <c r="K213" s="220"/>
      <c r="L213" s="220"/>
      <c r="M213" s="14"/>
      <c r="N213" s="14"/>
      <c r="O213" s="198"/>
      <c r="P213" s="198"/>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82"/>
      <c r="CP213" s="198"/>
      <c r="CQ213" s="241"/>
      <c r="CR213" s="191" t="s">
        <v>670</v>
      </c>
      <c r="WR213" s="162"/>
    </row>
    <row r="214" spans="1:616" ht="119.25" hidden="1" customHeight="1">
      <c r="A214" s="385">
        <v>230</v>
      </c>
      <c r="B214" s="200">
        <v>76</v>
      </c>
      <c r="C214" s="331"/>
      <c r="D214" s="334"/>
      <c r="E214" s="34" t="s">
        <v>6</v>
      </c>
      <c r="F214" s="11" t="s">
        <v>2</v>
      </c>
      <c r="G214" s="11"/>
      <c r="H214" s="331"/>
      <c r="I214" s="34" t="s">
        <v>728</v>
      </c>
      <c r="J214" s="12"/>
      <c r="K214" s="12" t="s">
        <v>127</v>
      </c>
      <c r="L214" s="12" t="s">
        <v>114</v>
      </c>
      <c r="M214" s="11" t="s">
        <v>80</v>
      </c>
      <c r="N214" s="10" t="s">
        <v>83</v>
      </c>
      <c r="O214" s="323" t="s">
        <v>28</v>
      </c>
      <c r="P214" s="320"/>
      <c r="Q214" s="12" t="s">
        <v>28</v>
      </c>
      <c r="R214" s="12"/>
      <c r="S214" s="12"/>
      <c r="T214" s="12"/>
      <c r="U214" s="12"/>
      <c r="V214" s="12"/>
      <c r="W214" s="12"/>
      <c r="X214" s="12"/>
      <c r="Y214" s="71"/>
      <c r="Z214" s="71"/>
      <c r="AA214" s="12"/>
      <c r="AB214" s="41"/>
      <c r="AC214" s="41"/>
      <c r="AD214" s="41" t="s">
        <v>677</v>
      </c>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81">
        <f t="shared" si="12"/>
        <v>1</v>
      </c>
      <c r="CP214" s="201"/>
      <c r="CQ214" s="201"/>
      <c r="CR214" s="191"/>
      <c r="WR214" s="162"/>
    </row>
    <row r="215" spans="1:616" s="80" customFormat="1" ht="78.75" hidden="1" customHeight="1">
      <c r="A215" s="387"/>
      <c r="B215" s="212"/>
      <c r="C215" s="34" t="s">
        <v>29</v>
      </c>
      <c r="D215" s="77" t="s">
        <v>2</v>
      </c>
      <c r="E215" s="34" t="s">
        <v>6</v>
      </c>
      <c r="F215" s="77" t="s">
        <v>2</v>
      </c>
      <c r="G215" s="77"/>
      <c r="H215" s="76" t="s">
        <v>6</v>
      </c>
      <c r="I215" s="34" t="s">
        <v>730</v>
      </c>
      <c r="J215" s="75"/>
      <c r="K215" s="140" t="s">
        <v>127</v>
      </c>
      <c r="L215" s="140" t="s">
        <v>114</v>
      </c>
      <c r="M215" s="141" t="s">
        <v>80</v>
      </c>
      <c r="N215" s="138" t="s">
        <v>83</v>
      </c>
      <c r="O215" s="318"/>
      <c r="P215" s="321"/>
      <c r="Q215" s="75"/>
      <c r="R215" s="75" t="s">
        <v>28</v>
      </c>
      <c r="S215" s="75"/>
      <c r="T215" s="75"/>
      <c r="U215" s="75"/>
      <c r="V215" s="75"/>
      <c r="W215" s="75"/>
      <c r="X215" s="75"/>
      <c r="Y215" s="75"/>
      <c r="Z215" s="75"/>
      <c r="AA215" s="75"/>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134">
        <f t="shared" si="12"/>
        <v>1</v>
      </c>
      <c r="CP215" s="149"/>
      <c r="CQ215" s="189"/>
      <c r="CR215" s="179"/>
    </row>
    <row r="216" spans="1:616" s="80" customFormat="1" ht="78.75" hidden="1" customHeight="1">
      <c r="A216" s="387"/>
      <c r="B216" s="212"/>
      <c r="C216" s="34" t="s">
        <v>29</v>
      </c>
      <c r="D216" s="77" t="s">
        <v>2</v>
      </c>
      <c r="E216" s="34" t="s">
        <v>6</v>
      </c>
      <c r="F216" s="77" t="s">
        <v>2</v>
      </c>
      <c r="G216" s="77"/>
      <c r="H216" s="76" t="s">
        <v>6</v>
      </c>
      <c r="I216" s="34" t="s">
        <v>734</v>
      </c>
      <c r="J216" s="75"/>
      <c r="K216" s="140" t="s">
        <v>127</v>
      </c>
      <c r="L216" s="140" t="s">
        <v>114</v>
      </c>
      <c r="M216" s="141" t="s">
        <v>80</v>
      </c>
      <c r="N216" s="138" t="s">
        <v>83</v>
      </c>
      <c r="O216" s="318"/>
      <c r="P216" s="321"/>
      <c r="Q216" s="75"/>
      <c r="R216" s="75"/>
      <c r="S216" s="75"/>
      <c r="T216" s="75" t="s">
        <v>28</v>
      </c>
      <c r="U216" s="75"/>
      <c r="V216" s="75"/>
      <c r="W216" s="75"/>
      <c r="X216" s="75"/>
      <c r="Y216" s="75"/>
      <c r="Z216" s="75"/>
      <c r="AA216" s="75"/>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75"/>
      <c r="BN216" s="75"/>
      <c r="BO216" s="75"/>
      <c r="BP216" s="75"/>
      <c r="BQ216" s="75"/>
      <c r="BR216" s="75"/>
      <c r="BS216" s="75"/>
      <c r="BT216" s="75"/>
      <c r="BU216" s="75"/>
      <c r="BV216" s="75"/>
      <c r="BW216" s="75"/>
      <c r="BX216" s="75"/>
      <c r="BY216" s="75"/>
      <c r="BZ216" s="75"/>
      <c r="CA216" s="75"/>
      <c r="CB216" s="75"/>
      <c r="CC216" s="75"/>
      <c r="CD216" s="75"/>
      <c r="CE216" s="75"/>
      <c r="CF216" s="75"/>
      <c r="CG216" s="75"/>
      <c r="CH216" s="75"/>
      <c r="CI216" s="75"/>
      <c r="CJ216" s="75"/>
      <c r="CK216" s="75"/>
      <c r="CL216" s="75"/>
      <c r="CM216" s="75"/>
      <c r="CN216" s="75"/>
      <c r="CO216" s="134">
        <f t="shared" si="12"/>
        <v>1</v>
      </c>
      <c r="CP216" s="154"/>
      <c r="CQ216" s="50"/>
      <c r="CR216" s="179"/>
    </row>
    <row r="217" spans="1:616" s="80" customFormat="1" ht="102" hidden="1" customHeight="1">
      <c r="A217" s="387"/>
      <c r="B217" s="212"/>
      <c r="C217" s="34" t="s">
        <v>29</v>
      </c>
      <c r="D217" s="77" t="s">
        <v>2</v>
      </c>
      <c r="E217" s="34" t="s">
        <v>6</v>
      </c>
      <c r="F217" s="77" t="s">
        <v>2</v>
      </c>
      <c r="G217" s="77"/>
      <c r="H217" s="76" t="s">
        <v>6</v>
      </c>
      <c r="I217" s="34" t="s">
        <v>732</v>
      </c>
      <c r="J217" s="75"/>
      <c r="K217" s="140" t="s">
        <v>127</v>
      </c>
      <c r="L217" s="140" t="s">
        <v>114</v>
      </c>
      <c r="M217" s="141" t="s">
        <v>80</v>
      </c>
      <c r="N217" s="138" t="s">
        <v>83</v>
      </c>
      <c r="O217" s="318"/>
      <c r="P217" s="321"/>
      <c r="Q217" s="75"/>
      <c r="R217" s="75"/>
      <c r="S217" s="75"/>
      <c r="T217" s="75"/>
      <c r="U217" s="75"/>
      <c r="V217" s="75"/>
      <c r="W217" s="75" t="s">
        <v>28</v>
      </c>
      <c r="X217" s="75"/>
      <c r="Y217" s="75"/>
      <c r="Z217" s="75"/>
      <c r="AA217" s="75"/>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75"/>
      <c r="BN217" s="75"/>
      <c r="BO217" s="75"/>
      <c r="BP217" s="75"/>
      <c r="BQ217" s="75"/>
      <c r="BR217" s="75"/>
      <c r="BS217" s="75"/>
      <c r="BT217" s="75"/>
      <c r="BU217" s="75"/>
      <c r="BV217" s="75"/>
      <c r="BW217" s="75"/>
      <c r="BX217" s="75"/>
      <c r="BY217" s="75"/>
      <c r="BZ217" s="75"/>
      <c r="CA217" s="75"/>
      <c r="CB217" s="75"/>
      <c r="CC217" s="75"/>
      <c r="CD217" s="75"/>
      <c r="CE217" s="75"/>
      <c r="CF217" s="75"/>
      <c r="CG217" s="75"/>
      <c r="CH217" s="75"/>
      <c r="CI217" s="75"/>
      <c r="CJ217" s="75"/>
      <c r="CK217" s="75"/>
      <c r="CL217" s="75"/>
      <c r="CM217" s="75"/>
      <c r="CN217" s="75"/>
      <c r="CO217" s="134">
        <f t="shared" si="12"/>
        <v>1</v>
      </c>
      <c r="CP217" s="154"/>
      <c r="CQ217" s="50"/>
      <c r="CR217" s="179"/>
    </row>
    <row r="218" spans="1:616" s="83" customFormat="1" ht="102" hidden="1" customHeight="1">
      <c r="A218" s="387"/>
      <c r="B218" s="212"/>
      <c r="C218" s="34" t="s">
        <v>29</v>
      </c>
      <c r="D218" s="81" t="s">
        <v>2</v>
      </c>
      <c r="E218" s="34" t="s">
        <v>6</v>
      </c>
      <c r="F218" s="81" t="s">
        <v>2</v>
      </c>
      <c r="G218" s="81"/>
      <c r="H218" s="85" t="s">
        <v>6</v>
      </c>
      <c r="I218" s="34" t="s">
        <v>737</v>
      </c>
      <c r="J218" s="84"/>
      <c r="K218" s="140" t="s">
        <v>127</v>
      </c>
      <c r="L218" s="140" t="s">
        <v>114</v>
      </c>
      <c r="M218" s="141" t="s">
        <v>80</v>
      </c>
      <c r="N218" s="138" t="s">
        <v>83</v>
      </c>
      <c r="O218" s="318"/>
      <c r="P218" s="321"/>
      <c r="Q218" s="84"/>
      <c r="R218" s="84"/>
      <c r="S218" s="84"/>
      <c r="T218" s="84"/>
      <c r="U218" s="84"/>
      <c r="V218" s="84"/>
      <c r="W218" s="84"/>
      <c r="X218" s="84" t="s">
        <v>28</v>
      </c>
      <c r="Y218" s="84"/>
      <c r="Z218" s="84"/>
      <c r="AA218" s="84"/>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84"/>
      <c r="BN218" s="84"/>
      <c r="BO218" s="84"/>
      <c r="BP218" s="84"/>
      <c r="BQ218" s="84"/>
      <c r="BR218" s="84"/>
      <c r="BS218" s="84"/>
      <c r="BT218" s="84"/>
      <c r="BU218" s="84"/>
      <c r="BV218" s="84"/>
      <c r="BW218" s="84"/>
      <c r="BX218" s="84"/>
      <c r="BY218" s="84"/>
      <c r="BZ218" s="84"/>
      <c r="CA218" s="84"/>
      <c r="CB218" s="84"/>
      <c r="CC218" s="84"/>
      <c r="CD218" s="84"/>
      <c r="CE218" s="84"/>
      <c r="CF218" s="84"/>
      <c r="CG218" s="84"/>
      <c r="CH218" s="84"/>
      <c r="CI218" s="84"/>
      <c r="CJ218" s="84"/>
      <c r="CK218" s="84"/>
      <c r="CL218" s="84"/>
      <c r="CM218" s="84"/>
      <c r="CN218" s="84"/>
      <c r="CO218" s="134">
        <f t="shared" si="12"/>
        <v>1</v>
      </c>
      <c r="CP218" s="154"/>
      <c r="CQ218" s="50"/>
      <c r="CR218" s="179"/>
    </row>
    <row r="219" spans="1:616" s="83" customFormat="1" ht="102" hidden="1" customHeight="1">
      <c r="A219" s="387"/>
      <c r="B219" s="212"/>
      <c r="C219" s="34" t="s">
        <v>29</v>
      </c>
      <c r="D219" s="81" t="s">
        <v>2</v>
      </c>
      <c r="E219" s="34" t="s">
        <v>6</v>
      </c>
      <c r="F219" s="81" t="s">
        <v>2</v>
      </c>
      <c r="G219" s="81"/>
      <c r="H219" s="85" t="s">
        <v>6</v>
      </c>
      <c r="I219" s="34" t="s">
        <v>742</v>
      </c>
      <c r="J219" s="84"/>
      <c r="K219" s="140" t="s">
        <v>127</v>
      </c>
      <c r="L219" s="140" t="s">
        <v>114</v>
      </c>
      <c r="M219" s="141" t="s">
        <v>80</v>
      </c>
      <c r="N219" s="138" t="s">
        <v>83</v>
      </c>
      <c r="O219" s="318"/>
      <c r="P219" s="321"/>
      <c r="Q219" s="84"/>
      <c r="R219" s="84"/>
      <c r="S219" s="84"/>
      <c r="T219" s="84"/>
      <c r="U219" s="84"/>
      <c r="V219" s="84"/>
      <c r="W219" s="84"/>
      <c r="X219" s="84"/>
      <c r="Y219" s="84"/>
      <c r="Z219" s="84" t="s">
        <v>28</v>
      </c>
      <c r="AA219" s="84"/>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84"/>
      <c r="BN219" s="84"/>
      <c r="BO219" s="84"/>
      <c r="BP219" s="84"/>
      <c r="BQ219" s="84"/>
      <c r="BR219" s="84"/>
      <c r="BS219" s="84"/>
      <c r="BT219" s="84"/>
      <c r="BU219" s="84"/>
      <c r="BV219" s="84"/>
      <c r="BW219" s="84"/>
      <c r="BX219" s="84"/>
      <c r="BY219" s="84"/>
      <c r="BZ219" s="84"/>
      <c r="CA219" s="84"/>
      <c r="CB219" s="84"/>
      <c r="CC219" s="84"/>
      <c r="CD219" s="84"/>
      <c r="CE219" s="84"/>
      <c r="CF219" s="84"/>
      <c r="CG219" s="84"/>
      <c r="CH219" s="84"/>
      <c r="CI219" s="84"/>
      <c r="CJ219" s="84"/>
      <c r="CK219" s="84"/>
      <c r="CL219" s="84"/>
      <c r="CM219" s="84"/>
      <c r="CN219" s="84"/>
      <c r="CO219" s="134">
        <f t="shared" si="12"/>
        <v>1</v>
      </c>
      <c r="CP219" s="148"/>
      <c r="CQ219" s="200"/>
      <c r="CR219" s="179"/>
    </row>
    <row r="220" spans="1:616" s="80" customFormat="1" ht="170.25" customHeight="1">
      <c r="A220" s="387"/>
      <c r="B220" s="224"/>
      <c r="C220" s="34" t="s">
        <v>29</v>
      </c>
      <c r="D220" s="269" t="s">
        <v>2</v>
      </c>
      <c r="E220" s="34" t="s">
        <v>6</v>
      </c>
      <c r="F220" s="77" t="s">
        <v>2</v>
      </c>
      <c r="G220" s="77"/>
      <c r="H220" s="76" t="s">
        <v>6</v>
      </c>
      <c r="I220" s="34" t="s">
        <v>729</v>
      </c>
      <c r="J220" s="75"/>
      <c r="K220" s="140" t="s">
        <v>127</v>
      </c>
      <c r="L220" s="140" t="s">
        <v>113</v>
      </c>
      <c r="M220" s="141" t="s">
        <v>80</v>
      </c>
      <c r="N220" s="138" t="s">
        <v>83</v>
      </c>
      <c r="O220" s="318"/>
      <c r="P220" s="321"/>
      <c r="Q220" s="75" t="s">
        <v>28</v>
      </c>
      <c r="R220" s="75"/>
      <c r="S220" s="75"/>
      <c r="T220" s="75"/>
      <c r="U220" s="75"/>
      <c r="V220" s="75"/>
      <c r="W220" s="75"/>
      <c r="X220" s="75"/>
      <c r="Y220" s="75"/>
      <c r="Z220" s="75"/>
      <c r="AA220" s="75"/>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75"/>
      <c r="BN220" s="75"/>
      <c r="BO220" s="75"/>
      <c r="BP220" s="75"/>
      <c r="BQ220" s="75"/>
      <c r="BR220" s="75"/>
      <c r="BS220" s="75"/>
      <c r="BT220" s="75"/>
      <c r="BU220" s="75"/>
      <c r="BV220" s="75"/>
      <c r="BW220" s="75"/>
      <c r="BX220" s="75"/>
      <c r="BY220" s="75"/>
      <c r="BZ220" s="75"/>
      <c r="CA220" s="75"/>
      <c r="CB220" s="75"/>
      <c r="CC220" s="75"/>
      <c r="CD220" s="75"/>
      <c r="CE220" s="75"/>
      <c r="CF220" s="75"/>
      <c r="CG220" s="75"/>
      <c r="CH220" s="75"/>
      <c r="CI220" s="75"/>
      <c r="CJ220" s="75"/>
      <c r="CK220" s="75"/>
      <c r="CL220" s="75"/>
      <c r="CM220" s="75"/>
      <c r="CN220" s="75"/>
      <c r="CO220" s="181">
        <f t="shared" si="12"/>
        <v>1</v>
      </c>
      <c r="CP220" s="191"/>
      <c r="CQ220" s="191" t="s">
        <v>671</v>
      </c>
      <c r="CR220" s="191" t="s">
        <v>671</v>
      </c>
      <c r="WR220" s="162"/>
    </row>
    <row r="221" spans="1:616" s="80" customFormat="1" ht="79.5" hidden="1" customHeight="1">
      <c r="A221" s="387"/>
      <c r="B221" s="212"/>
      <c r="C221" s="34" t="s">
        <v>29</v>
      </c>
      <c r="D221" s="77" t="s">
        <v>2</v>
      </c>
      <c r="E221" s="34" t="s">
        <v>6</v>
      </c>
      <c r="F221" s="77" t="s">
        <v>2</v>
      </c>
      <c r="G221" s="77"/>
      <c r="H221" s="76" t="s">
        <v>6</v>
      </c>
      <c r="I221" s="34" t="s">
        <v>731</v>
      </c>
      <c r="J221" s="75"/>
      <c r="K221" s="140" t="s">
        <v>127</v>
      </c>
      <c r="L221" s="140" t="s">
        <v>113</v>
      </c>
      <c r="M221" s="141" t="s">
        <v>80</v>
      </c>
      <c r="N221" s="138" t="s">
        <v>83</v>
      </c>
      <c r="O221" s="318"/>
      <c r="P221" s="321"/>
      <c r="Q221" s="75"/>
      <c r="R221" s="75" t="s">
        <v>28</v>
      </c>
      <c r="S221" s="75"/>
      <c r="T221" s="75"/>
      <c r="U221" s="75"/>
      <c r="V221" s="75"/>
      <c r="W221" s="75"/>
      <c r="X221" s="75"/>
      <c r="Y221" s="75"/>
      <c r="Z221" s="75"/>
      <c r="AA221" s="75"/>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75"/>
      <c r="BN221" s="75"/>
      <c r="BO221" s="75"/>
      <c r="BP221" s="75"/>
      <c r="BQ221" s="75"/>
      <c r="BR221" s="75"/>
      <c r="BS221" s="75"/>
      <c r="BT221" s="75"/>
      <c r="BU221" s="75"/>
      <c r="BV221" s="75"/>
      <c r="BW221" s="75"/>
      <c r="BX221" s="75"/>
      <c r="BY221" s="75"/>
      <c r="BZ221" s="75"/>
      <c r="CA221" s="75"/>
      <c r="CB221" s="75"/>
      <c r="CC221" s="75"/>
      <c r="CD221" s="75"/>
      <c r="CE221" s="75"/>
      <c r="CF221" s="75"/>
      <c r="CG221" s="75"/>
      <c r="CH221" s="75"/>
      <c r="CI221" s="75"/>
      <c r="CJ221" s="75"/>
      <c r="CK221" s="75"/>
      <c r="CL221" s="75"/>
      <c r="CM221" s="75"/>
      <c r="CN221" s="75"/>
      <c r="CO221" s="134">
        <f t="shared" si="12"/>
        <v>1</v>
      </c>
      <c r="CP221" s="149"/>
      <c r="CQ221" s="189"/>
      <c r="CR221" s="179"/>
    </row>
    <row r="222" spans="1:616" s="80" customFormat="1" ht="79.5" hidden="1" customHeight="1">
      <c r="A222" s="387"/>
      <c r="B222" s="212"/>
      <c r="C222" s="34" t="s">
        <v>29</v>
      </c>
      <c r="D222" s="77" t="s">
        <v>2</v>
      </c>
      <c r="E222" s="34" t="s">
        <v>6</v>
      </c>
      <c r="F222" s="77" t="s">
        <v>2</v>
      </c>
      <c r="G222" s="77"/>
      <c r="H222" s="76" t="s">
        <v>6</v>
      </c>
      <c r="I222" s="34" t="s">
        <v>736</v>
      </c>
      <c r="J222" s="75"/>
      <c r="K222" s="140" t="s">
        <v>127</v>
      </c>
      <c r="L222" s="140" t="s">
        <v>113</v>
      </c>
      <c r="M222" s="141" t="s">
        <v>80</v>
      </c>
      <c r="N222" s="138" t="s">
        <v>83</v>
      </c>
      <c r="O222" s="318"/>
      <c r="P222" s="321"/>
      <c r="Q222" s="75"/>
      <c r="R222" s="75"/>
      <c r="S222" s="75"/>
      <c r="T222" s="75" t="s">
        <v>28</v>
      </c>
      <c r="U222" s="75"/>
      <c r="V222" s="75"/>
      <c r="W222" s="75"/>
      <c r="X222" s="75"/>
      <c r="Y222" s="75"/>
      <c r="Z222" s="75"/>
      <c r="AA222" s="75"/>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75"/>
      <c r="BN222" s="75"/>
      <c r="BO222" s="75"/>
      <c r="BP222" s="75"/>
      <c r="BQ222" s="75"/>
      <c r="BR222" s="75"/>
      <c r="BS222" s="75"/>
      <c r="BT222" s="75"/>
      <c r="BU222" s="75"/>
      <c r="BV222" s="75"/>
      <c r="BW222" s="75"/>
      <c r="BX222" s="75"/>
      <c r="BY222" s="75"/>
      <c r="BZ222" s="75"/>
      <c r="CA222" s="75"/>
      <c r="CB222" s="75"/>
      <c r="CC222" s="75"/>
      <c r="CD222" s="75"/>
      <c r="CE222" s="75"/>
      <c r="CF222" s="75"/>
      <c r="CG222" s="75"/>
      <c r="CH222" s="75"/>
      <c r="CI222" s="75"/>
      <c r="CJ222" s="75"/>
      <c r="CK222" s="75"/>
      <c r="CL222" s="75"/>
      <c r="CM222" s="75"/>
      <c r="CN222" s="75"/>
      <c r="CO222" s="134">
        <f t="shared" si="12"/>
        <v>1</v>
      </c>
      <c r="CP222" s="154"/>
      <c r="CQ222" s="50"/>
      <c r="CR222" s="179"/>
    </row>
    <row r="223" spans="1:616" s="80" customFormat="1" ht="165" hidden="1" customHeight="1">
      <c r="A223" s="387"/>
      <c r="B223" s="212"/>
      <c r="C223" s="34" t="s">
        <v>29</v>
      </c>
      <c r="D223" s="77" t="s">
        <v>2</v>
      </c>
      <c r="E223" s="34" t="s">
        <v>6</v>
      </c>
      <c r="F223" s="77" t="s">
        <v>2</v>
      </c>
      <c r="G223" s="77"/>
      <c r="H223" s="76" t="s">
        <v>6</v>
      </c>
      <c r="I223" s="34" t="s">
        <v>744</v>
      </c>
      <c r="J223" s="75"/>
      <c r="K223" s="140" t="s">
        <v>127</v>
      </c>
      <c r="L223" s="140" t="s">
        <v>113</v>
      </c>
      <c r="M223" s="141" t="s">
        <v>80</v>
      </c>
      <c r="N223" s="138" t="s">
        <v>83</v>
      </c>
      <c r="O223" s="318"/>
      <c r="P223" s="321"/>
      <c r="Q223" s="75"/>
      <c r="R223" s="75"/>
      <c r="S223" s="75"/>
      <c r="T223" s="75"/>
      <c r="U223" s="75"/>
      <c r="V223" s="75"/>
      <c r="W223" s="75" t="s">
        <v>28</v>
      </c>
      <c r="X223" s="75"/>
      <c r="Y223" s="75"/>
      <c r="Z223" s="75"/>
      <c r="AA223" s="75"/>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75"/>
      <c r="BN223" s="75"/>
      <c r="BO223" s="75"/>
      <c r="BP223" s="75"/>
      <c r="BQ223" s="75"/>
      <c r="BR223" s="75"/>
      <c r="BS223" s="75"/>
      <c r="BT223" s="75"/>
      <c r="BU223" s="75"/>
      <c r="BV223" s="75"/>
      <c r="BW223" s="75"/>
      <c r="BX223" s="75"/>
      <c r="BY223" s="75"/>
      <c r="BZ223" s="75"/>
      <c r="CA223" s="75"/>
      <c r="CB223" s="75"/>
      <c r="CC223" s="75"/>
      <c r="CD223" s="75"/>
      <c r="CE223" s="75"/>
      <c r="CF223" s="75"/>
      <c r="CG223" s="75"/>
      <c r="CH223" s="75"/>
      <c r="CI223" s="75"/>
      <c r="CJ223" s="75"/>
      <c r="CK223" s="75"/>
      <c r="CL223" s="75"/>
      <c r="CM223" s="75"/>
      <c r="CN223" s="75"/>
      <c r="CO223" s="134">
        <f t="shared" si="12"/>
        <v>1</v>
      </c>
      <c r="CP223" s="154"/>
      <c r="CQ223" s="50"/>
      <c r="CR223" s="179"/>
    </row>
    <row r="224" spans="1:616" s="83" customFormat="1" ht="96" hidden="1" customHeight="1">
      <c r="A224" s="387"/>
      <c r="B224" s="212"/>
      <c r="C224" s="34" t="s">
        <v>29</v>
      </c>
      <c r="D224" s="81" t="s">
        <v>2</v>
      </c>
      <c r="E224" s="34" t="s">
        <v>6</v>
      </c>
      <c r="F224" s="81" t="s">
        <v>2</v>
      </c>
      <c r="G224" s="81"/>
      <c r="H224" s="85" t="s">
        <v>6</v>
      </c>
      <c r="I224" s="34" t="s">
        <v>738</v>
      </c>
      <c r="J224" s="84"/>
      <c r="K224" s="140" t="s">
        <v>127</v>
      </c>
      <c r="L224" s="140" t="s">
        <v>113</v>
      </c>
      <c r="M224" s="141" t="s">
        <v>80</v>
      </c>
      <c r="N224" s="138" t="s">
        <v>83</v>
      </c>
      <c r="O224" s="318"/>
      <c r="P224" s="321"/>
      <c r="Q224" s="84"/>
      <c r="R224" s="84"/>
      <c r="S224" s="84"/>
      <c r="T224" s="84"/>
      <c r="U224" s="84"/>
      <c r="V224" s="84"/>
      <c r="W224" s="84"/>
      <c r="X224" s="84" t="s">
        <v>28</v>
      </c>
      <c r="Y224" s="84"/>
      <c r="Z224" s="84"/>
      <c r="AA224" s="84"/>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84"/>
      <c r="BN224" s="84"/>
      <c r="BO224" s="84"/>
      <c r="BP224" s="84"/>
      <c r="BQ224" s="84"/>
      <c r="BR224" s="84"/>
      <c r="BS224" s="84"/>
      <c r="BT224" s="84"/>
      <c r="BU224" s="84"/>
      <c r="BV224" s="84"/>
      <c r="BW224" s="84"/>
      <c r="BX224" s="84"/>
      <c r="BY224" s="84"/>
      <c r="BZ224" s="84"/>
      <c r="CA224" s="84"/>
      <c r="CB224" s="84"/>
      <c r="CC224" s="84"/>
      <c r="CD224" s="84"/>
      <c r="CE224" s="84"/>
      <c r="CF224" s="84"/>
      <c r="CG224" s="84"/>
      <c r="CH224" s="84"/>
      <c r="CI224" s="84"/>
      <c r="CJ224" s="84"/>
      <c r="CK224" s="84"/>
      <c r="CL224" s="84"/>
      <c r="CM224" s="84"/>
      <c r="CN224" s="84"/>
      <c r="CO224" s="134">
        <f t="shared" si="12"/>
        <v>1</v>
      </c>
      <c r="CP224" s="154"/>
      <c r="CQ224" s="50"/>
      <c r="CR224" s="179"/>
    </row>
    <row r="225" spans="1:616" s="83" customFormat="1" ht="96" hidden="1" customHeight="1">
      <c r="A225" s="387"/>
      <c r="B225" s="212"/>
      <c r="C225" s="34" t="s">
        <v>29</v>
      </c>
      <c r="D225" s="81" t="s">
        <v>2</v>
      </c>
      <c r="E225" s="34" t="s">
        <v>6</v>
      </c>
      <c r="F225" s="81" t="s">
        <v>2</v>
      </c>
      <c r="G225" s="81"/>
      <c r="H225" s="85" t="s">
        <v>6</v>
      </c>
      <c r="I225" s="34" t="s">
        <v>743</v>
      </c>
      <c r="J225" s="84"/>
      <c r="K225" s="140" t="s">
        <v>127</v>
      </c>
      <c r="L225" s="140" t="s">
        <v>113</v>
      </c>
      <c r="M225" s="141" t="s">
        <v>80</v>
      </c>
      <c r="N225" s="138" t="s">
        <v>83</v>
      </c>
      <c r="O225" s="318"/>
      <c r="P225" s="321"/>
      <c r="Q225" s="84"/>
      <c r="R225" s="84"/>
      <c r="S225" s="84"/>
      <c r="T225" s="84"/>
      <c r="U225" s="84"/>
      <c r="V225" s="84"/>
      <c r="W225" s="84"/>
      <c r="X225" s="84"/>
      <c r="Y225" s="84"/>
      <c r="Z225" s="84" t="s">
        <v>28</v>
      </c>
      <c r="AA225" s="84"/>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84"/>
      <c r="BN225" s="84"/>
      <c r="BO225" s="84"/>
      <c r="BP225" s="84"/>
      <c r="BQ225" s="84"/>
      <c r="BR225" s="84"/>
      <c r="BS225" s="84"/>
      <c r="BT225" s="84"/>
      <c r="BU225" s="84"/>
      <c r="BV225" s="84"/>
      <c r="BW225" s="84"/>
      <c r="BX225" s="84"/>
      <c r="BY225" s="84"/>
      <c r="BZ225" s="84"/>
      <c r="CA225" s="84"/>
      <c r="CB225" s="84"/>
      <c r="CC225" s="84"/>
      <c r="CD225" s="84"/>
      <c r="CE225" s="84"/>
      <c r="CF225" s="84"/>
      <c r="CG225" s="84"/>
      <c r="CH225" s="84"/>
      <c r="CI225" s="84"/>
      <c r="CJ225" s="84"/>
      <c r="CK225" s="84"/>
      <c r="CL225" s="84"/>
      <c r="CM225" s="84"/>
      <c r="CN225" s="84"/>
      <c r="CO225" s="134">
        <f t="shared" si="12"/>
        <v>1</v>
      </c>
      <c r="CP225" s="148"/>
      <c r="CQ225" s="200"/>
      <c r="CR225" s="179"/>
    </row>
    <row r="226" spans="1:616" s="144" customFormat="1" ht="130.5" customHeight="1">
      <c r="A226" s="387"/>
      <c r="B226" s="318"/>
      <c r="C226" s="329" t="s">
        <v>29</v>
      </c>
      <c r="D226" s="332" t="s">
        <v>2</v>
      </c>
      <c r="E226" s="34"/>
      <c r="F226" s="222"/>
      <c r="G226" s="329"/>
      <c r="H226" s="329" t="s">
        <v>6</v>
      </c>
      <c r="I226" s="34" t="s">
        <v>1396</v>
      </c>
      <c r="J226" s="220"/>
      <c r="K226" s="320" t="s">
        <v>127</v>
      </c>
      <c r="L226" s="220"/>
      <c r="M226" s="222"/>
      <c r="N226" s="216"/>
      <c r="O226" s="318"/>
      <c r="P226" s="321"/>
      <c r="Q226" s="220"/>
      <c r="R226" s="220"/>
      <c r="S226" s="220"/>
      <c r="T226" s="220"/>
      <c r="U226" s="220"/>
      <c r="V226" s="220"/>
      <c r="W226" s="220"/>
      <c r="X226" s="220"/>
      <c r="Y226" s="220"/>
      <c r="Z226" s="220"/>
      <c r="AA226" s="220"/>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220"/>
      <c r="BN226" s="220"/>
      <c r="BO226" s="220"/>
      <c r="BP226" s="220"/>
      <c r="BQ226" s="220"/>
      <c r="BR226" s="220"/>
      <c r="BS226" s="220"/>
      <c r="BT226" s="220"/>
      <c r="BU226" s="220"/>
      <c r="BV226" s="220"/>
      <c r="BW226" s="220"/>
      <c r="BX226" s="220"/>
      <c r="BY226" s="220"/>
      <c r="BZ226" s="220"/>
      <c r="CA226" s="220"/>
      <c r="CB226" s="220"/>
      <c r="CC226" s="220"/>
      <c r="CD226" s="220"/>
      <c r="CE226" s="220"/>
      <c r="CF226" s="220"/>
      <c r="CG226" s="220"/>
      <c r="CH226" s="220"/>
      <c r="CI226" s="220"/>
      <c r="CJ226" s="220"/>
      <c r="CK226" s="220"/>
      <c r="CL226" s="220"/>
      <c r="CM226" s="220"/>
      <c r="CN226" s="220"/>
      <c r="CO226" s="181"/>
      <c r="CP226" s="191" t="s">
        <v>677</v>
      </c>
      <c r="CQ226" s="202" t="s">
        <v>677</v>
      </c>
      <c r="CR226" s="191" t="s">
        <v>677</v>
      </c>
      <c r="WR226" s="162"/>
    </row>
    <row r="227" spans="1:616" s="144" customFormat="1" ht="115.5" customHeight="1">
      <c r="A227" s="387"/>
      <c r="B227" s="318"/>
      <c r="C227" s="330"/>
      <c r="D227" s="333"/>
      <c r="E227" s="34"/>
      <c r="F227" s="222"/>
      <c r="G227" s="330"/>
      <c r="H227" s="330"/>
      <c r="I227" s="34" t="s">
        <v>1408</v>
      </c>
      <c r="J227" s="220"/>
      <c r="K227" s="321"/>
      <c r="L227" s="220"/>
      <c r="M227" s="222"/>
      <c r="N227" s="216"/>
      <c r="O227" s="318"/>
      <c r="P227" s="321"/>
      <c r="Q227" s="220"/>
      <c r="R227" s="220"/>
      <c r="S227" s="220"/>
      <c r="T227" s="220"/>
      <c r="U227" s="220"/>
      <c r="V227" s="220"/>
      <c r="W227" s="220"/>
      <c r="X227" s="220"/>
      <c r="Y227" s="220"/>
      <c r="Z227" s="220"/>
      <c r="AA227" s="220"/>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220"/>
      <c r="BN227" s="220"/>
      <c r="BO227" s="220"/>
      <c r="BP227" s="220"/>
      <c r="BQ227" s="220"/>
      <c r="BR227" s="220"/>
      <c r="BS227" s="220"/>
      <c r="BT227" s="220"/>
      <c r="BU227" s="220"/>
      <c r="BV227" s="220"/>
      <c r="BW227" s="220"/>
      <c r="BX227" s="220"/>
      <c r="BY227" s="220"/>
      <c r="BZ227" s="220"/>
      <c r="CA227" s="220"/>
      <c r="CB227" s="220"/>
      <c r="CC227" s="220"/>
      <c r="CD227" s="220"/>
      <c r="CE227" s="220"/>
      <c r="CF227" s="220"/>
      <c r="CG227" s="220"/>
      <c r="CH227" s="220"/>
      <c r="CI227" s="220"/>
      <c r="CJ227" s="220"/>
      <c r="CK227" s="220"/>
      <c r="CL227" s="220"/>
      <c r="CM227" s="220"/>
      <c r="CN227" s="220"/>
      <c r="CO227" s="181"/>
      <c r="CP227" s="191" t="s">
        <v>677</v>
      </c>
      <c r="CQ227" s="202" t="s">
        <v>677</v>
      </c>
      <c r="CR227" s="191"/>
      <c r="WR227" s="162"/>
    </row>
    <row r="228" spans="1:616" s="144" customFormat="1" ht="99" customHeight="1">
      <c r="A228" s="387"/>
      <c r="B228" s="318"/>
      <c r="C228" s="330"/>
      <c r="D228" s="333"/>
      <c r="E228" s="34"/>
      <c r="F228" s="222"/>
      <c r="G228" s="330"/>
      <c r="H228" s="330"/>
      <c r="I228" s="34" t="s">
        <v>1395</v>
      </c>
      <c r="J228" s="220"/>
      <c r="K228" s="321"/>
      <c r="L228" s="220"/>
      <c r="M228" s="222"/>
      <c r="N228" s="216"/>
      <c r="O228" s="318"/>
      <c r="P228" s="321"/>
      <c r="Q228" s="220"/>
      <c r="R228" s="220"/>
      <c r="S228" s="220"/>
      <c r="T228" s="220"/>
      <c r="U228" s="220"/>
      <c r="V228" s="220"/>
      <c r="W228" s="220"/>
      <c r="X228" s="220"/>
      <c r="Y228" s="220"/>
      <c r="Z228" s="220"/>
      <c r="AA228" s="220"/>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220"/>
      <c r="BN228" s="220"/>
      <c r="BO228" s="220"/>
      <c r="BP228" s="220"/>
      <c r="BQ228" s="220"/>
      <c r="BR228" s="220"/>
      <c r="BS228" s="220"/>
      <c r="BT228" s="220"/>
      <c r="BU228" s="220"/>
      <c r="BV228" s="220"/>
      <c r="BW228" s="220"/>
      <c r="BX228" s="220"/>
      <c r="BY228" s="220"/>
      <c r="BZ228" s="220"/>
      <c r="CA228" s="220"/>
      <c r="CB228" s="220"/>
      <c r="CC228" s="220"/>
      <c r="CD228" s="220"/>
      <c r="CE228" s="220"/>
      <c r="CF228" s="220"/>
      <c r="CG228" s="220"/>
      <c r="CH228" s="220"/>
      <c r="CI228" s="220"/>
      <c r="CJ228" s="220"/>
      <c r="CK228" s="220"/>
      <c r="CL228" s="220"/>
      <c r="CM228" s="220"/>
      <c r="CN228" s="220"/>
      <c r="CO228" s="181"/>
      <c r="CP228" s="191"/>
      <c r="CQ228" s="202" t="s">
        <v>677</v>
      </c>
      <c r="CR228" s="191"/>
      <c r="WR228" s="162"/>
    </row>
    <row r="229" spans="1:616" s="80" customFormat="1" ht="157.5" hidden="1" customHeight="1">
      <c r="A229" s="387"/>
      <c r="B229" s="318"/>
      <c r="C229" s="331"/>
      <c r="D229" s="334"/>
      <c r="E229" s="34" t="s">
        <v>6</v>
      </c>
      <c r="F229" s="77" t="s">
        <v>2</v>
      </c>
      <c r="G229" s="331"/>
      <c r="H229" s="331"/>
      <c r="I229" s="34" t="s">
        <v>1393</v>
      </c>
      <c r="J229" s="75"/>
      <c r="K229" s="322"/>
      <c r="L229" s="140" t="s">
        <v>114</v>
      </c>
      <c r="M229" s="141" t="s">
        <v>80</v>
      </c>
      <c r="N229" s="138" t="s">
        <v>83</v>
      </c>
      <c r="O229" s="318"/>
      <c r="P229" s="321"/>
      <c r="Q229" s="75" t="s">
        <v>28</v>
      </c>
      <c r="R229" s="75"/>
      <c r="S229" s="75"/>
      <c r="T229" s="75"/>
      <c r="U229" s="75"/>
      <c r="V229" s="75"/>
      <c r="W229" s="75"/>
      <c r="X229" s="75"/>
      <c r="Y229" s="75"/>
      <c r="Z229" s="75"/>
      <c r="AA229" s="75"/>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75"/>
      <c r="BN229" s="75"/>
      <c r="BO229" s="75"/>
      <c r="BP229" s="75"/>
      <c r="BQ229" s="75"/>
      <c r="BR229" s="75"/>
      <c r="BS229" s="75"/>
      <c r="BT229" s="75"/>
      <c r="BU229" s="75"/>
      <c r="BV229" s="75"/>
      <c r="BW229" s="75"/>
      <c r="BX229" s="75"/>
      <c r="BY229" s="75"/>
      <c r="BZ229" s="75"/>
      <c r="CA229" s="75"/>
      <c r="CB229" s="75"/>
      <c r="CC229" s="75"/>
      <c r="CD229" s="75"/>
      <c r="CE229" s="75"/>
      <c r="CF229" s="75"/>
      <c r="CG229" s="75"/>
      <c r="CH229" s="75"/>
      <c r="CI229" s="75"/>
      <c r="CJ229" s="75"/>
      <c r="CK229" s="75"/>
      <c r="CL229" s="75"/>
      <c r="CM229" s="75"/>
      <c r="CN229" s="75"/>
      <c r="CO229" s="181">
        <f t="shared" si="12"/>
        <v>1</v>
      </c>
      <c r="CP229" s="191"/>
      <c r="CQ229" s="202"/>
      <c r="CR229" s="191"/>
      <c r="WR229" s="162"/>
    </row>
    <row r="230" spans="1:616" s="80" customFormat="1" ht="201" hidden="1" customHeight="1">
      <c r="A230" s="387"/>
      <c r="B230" s="212"/>
      <c r="C230" s="34" t="s">
        <v>29</v>
      </c>
      <c r="D230" s="77" t="s">
        <v>2</v>
      </c>
      <c r="E230" s="34" t="s">
        <v>6</v>
      </c>
      <c r="F230" s="77" t="s">
        <v>2</v>
      </c>
      <c r="G230" s="77"/>
      <c r="H230" s="76" t="s">
        <v>6</v>
      </c>
      <c r="I230" s="34" t="s">
        <v>735</v>
      </c>
      <c r="J230" s="75"/>
      <c r="K230" s="140" t="s">
        <v>127</v>
      </c>
      <c r="L230" s="140" t="s">
        <v>114</v>
      </c>
      <c r="M230" s="141" t="s">
        <v>80</v>
      </c>
      <c r="N230" s="138" t="s">
        <v>83</v>
      </c>
      <c r="O230" s="318"/>
      <c r="P230" s="321"/>
      <c r="Q230" s="75"/>
      <c r="R230" s="75" t="s">
        <v>28</v>
      </c>
      <c r="S230" s="75"/>
      <c r="T230" s="75"/>
      <c r="U230" s="75"/>
      <c r="V230" s="75"/>
      <c r="W230" s="75"/>
      <c r="X230" s="75"/>
      <c r="Y230" s="75"/>
      <c r="Z230" s="75"/>
      <c r="AA230" s="75"/>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75"/>
      <c r="BN230" s="75"/>
      <c r="BO230" s="75"/>
      <c r="BP230" s="75"/>
      <c r="BQ230" s="75"/>
      <c r="BR230" s="75"/>
      <c r="BS230" s="75"/>
      <c r="BT230" s="75"/>
      <c r="BU230" s="75"/>
      <c r="BV230" s="75"/>
      <c r="BW230" s="75"/>
      <c r="BX230" s="75"/>
      <c r="BY230" s="75"/>
      <c r="BZ230" s="75"/>
      <c r="CA230" s="75"/>
      <c r="CB230" s="75"/>
      <c r="CC230" s="75"/>
      <c r="CD230" s="75"/>
      <c r="CE230" s="75"/>
      <c r="CF230" s="75"/>
      <c r="CG230" s="75"/>
      <c r="CH230" s="75"/>
      <c r="CI230" s="75"/>
      <c r="CJ230" s="75"/>
      <c r="CK230" s="75"/>
      <c r="CL230" s="75"/>
      <c r="CM230" s="75"/>
      <c r="CN230" s="75"/>
      <c r="CO230" s="134">
        <f t="shared" si="12"/>
        <v>1</v>
      </c>
      <c r="CP230" s="149"/>
      <c r="CQ230" s="189"/>
      <c r="CR230" s="179"/>
    </row>
    <row r="231" spans="1:616" s="80" customFormat="1" ht="215.25" hidden="1" customHeight="1">
      <c r="A231" s="387"/>
      <c r="B231" s="212"/>
      <c r="C231" s="34" t="s">
        <v>29</v>
      </c>
      <c r="D231" s="77" t="s">
        <v>2</v>
      </c>
      <c r="E231" s="34" t="s">
        <v>6</v>
      </c>
      <c r="F231" s="77" t="s">
        <v>2</v>
      </c>
      <c r="G231" s="77"/>
      <c r="H231" s="76" t="s">
        <v>6</v>
      </c>
      <c r="I231" s="34" t="s">
        <v>739</v>
      </c>
      <c r="J231" s="75"/>
      <c r="K231" s="140" t="s">
        <v>127</v>
      </c>
      <c r="L231" s="140" t="s">
        <v>114</v>
      </c>
      <c r="M231" s="141" t="s">
        <v>80</v>
      </c>
      <c r="N231" s="138" t="s">
        <v>83</v>
      </c>
      <c r="O231" s="318"/>
      <c r="P231" s="321"/>
      <c r="Q231" s="75"/>
      <c r="R231" s="75"/>
      <c r="S231" s="75"/>
      <c r="T231" s="75" t="s">
        <v>28</v>
      </c>
      <c r="U231" s="75"/>
      <c r="V231" s="75"/>
      <c r="W231" s="75"/>
      <c r="X231" s="75"/>
      <c r="Y231" s="75"/>
      <c r="Z231" s="75"/>
      <c r="AA231" s="75"/>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75"/>
      <c r="BN231" s="75"/>
      <c r="BO231" s="75"/>
      <c r="BP231" s="75"/>
      <c r="BQ231" s="75"/>
      <c r="BR231" s="75"/>
      <c r="BS231" s="75"/>
      <c r="BT231" s="75"/>
      <c r="BU231" s="75"/>
      <c r="BV231" s="75"/>
      <c r="BW231" s="75"/>
      <c r="BX231" s="75"/>
      <c r="BY231" s="75"/>
      <c r="BZ231" s="75"/>
      <c r="CA231" s="75"/>
      <c r="CB231" s="75"/>
      <c r="CC231" s="75"/>
      <c r="CD231" s="75"/>
      <c r="CE231" s="75"/>
      <c r="CF231" s="75"/>
      <c r="CG231" s="75"/>
      <c r="CH231" s="75"/>
      <c r="CI231" s="75"/>
      <c r="CJ231" s="75"/>
      <c r="CK231" s="75"/>
      <c r="CL231" s="75"/>
      <c r="CM231" s="75"/>
      <c r="CN231" s="75"/>
      <c r="CO231" s="134">
        <f t="shared" si="12"/>
        <v>1</v>
      </c>
      <c r="CP231" s="154"/>
      <c r="CQ231" s="50"/>
      <c r="CR231" s="179"/>
    </row>
    <row r="232" spans="1:616" s="80" customFormat="1" ht="379.5" hidden="1" customHeight="1">
      <c r="A232" s="387"/>
      <c r="B232" s="212"/>
      <c r="C232" s="34" t="s">
        <v>29</v>
      </c>
      <c r="D232" s="77" t="s">
        <v>2</v>
      </c>
      <c r="E232" s="34" t="s">
        <v>6</v>
      </c>
      <c r="F232" s="77" t="s">
        <v>2</v>
      </c>
      <c r="G232" s="77"/>
      <c r="H232" s="76" t="s">
        <v>6</v>
      </c>
      <c r="I232" s="21" t="s">
        <v>733</v>
      </c>
      <c r="J232" s="75"/>
      <c r="K232" s="140" t="s">
        <v>127</v>
      </c>
      <c r="L232" s="140" t="s">
        <v>114</v>
      </c>
      <c r="M232" s="141" t="s">
        <v>80</v>
      </c>
      <c r="N232" s="138" t="s">
        <v>83</v>
      </c>
      <c r="O232" s="318"/>
      <c r="P232" s="321"/>
      <c r="Q232" s="75"/>
      <c r="R232" s="75"/>
      <c r="S232" s="75"/>
      <c r="T232" s="75"/>
      <c r="U232" s="75"/>
      <c r="V232" s="75"/>
      <c r="W232" s="75" t="s">
        <v>28</v>
      </c>
      <c r="X232" s="75"/>
      <c r="Y232" s="75"/>
      <c r="Z232" s="75"/>
      <c r="AA232" s="75"/>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75"/>
      <c r="BN232" s="75"/>
      <c r="BO232" s="75"/>
      <c r="BP232" s="75"/>
      <c r="BQ232" s="75"/>
      <c r="BR232" s="75"/>
      <c r="BS232" s="75"/>
      <c r="BT232" s="75"/>
      <c r="BU232" s="75"/>
      <c r="BV232" s="75"/>
      <c r="BW232" s="75"/>
      <c r="BX232" s="75"/>
      <c r="BY232" s="75"/>
      <c r="BZ232" s="75"/>
      <c r="CA232" s="75"/>
      <c r="CB232" s="75"/>
      <c r="CC232" s="75"/>
      <c r="CD232" s="75"/>
      <c r="CE232" s="75"/>
      <c r="CF232" s="75"/>
      <c r="CG232" s="75"/>
      <c r="CH232" s="75"/>
      <c r="CI232" s="75"/>
      <c r="CJ232" s="75"/>
      <c r="CK232" s="75"/>
      <c r="CL232" s="75"/>
      <c r="CM232" s="75"/>
      <c r="CN232" s="75"/>
      <c r="CO232" s="134">
        <f t="shared" si="12"/>
        <v>1</v>
      </c>
      <c r="CP232" s="154"/>
      <c r="CQ232" s="50"/>
      <c r="CR232" s="179"/>
      <c r="CV232" s="144"/>
    </row>
    <row r="233" spans="1:616" s="80" customFormat="1" ht="294.75" hidden="1" customHeight="1">
      <c r="A233" s="387"/>
      <c r="B233" s="212"/>
      <c r="C233" s="34" t="s">
        <v>29</v>
      </c>
      <c r="D233" s="77" t="s">
        <v>2</v>
      </c>
      <c r="E233" s="34" t="s">
        <v>6</v>
      </c>
      <c r="F233" s="77" t="s">
        <v>2</v>
      </c>
      <c r="G233" s="77"/>
      <c r="H233" s="125" t="s">
        <v>6</v>
      </c>
      <c r="I233" s="21" t="s">
        <v>740</v>
      </c>
      <c r="J233" s="75"/>
      <c r="K233" s="140" t="s">
        <v>127</v>
      </c>
      <c r="L233" s="140" t="s">
        <v>114</v>
      </c>
      <c r="M233" s="141" t="s">
        <v>80</v>
      </c>
      <c r="N233" s="138" t="s">
        <v>83</v>
      </c>
      <c r="O233" s="318"/>
      <c r="P233" s="321"/>
      <c r="Q233" s="75"/>
      <c r="R233" s="75"/>
      <c r="S233" s="75"/>
      <c r="T233" s="75"/>
      <c r="U233" s="75"/>
      <c r="V233" s="75"/>
      <c r="W233" s="75"/>
      <c r="X233" s="75" t="s">
        <v>28</v>
      </c>
      <c r="Y233" s="75"/>
      <c r="Z233" s="75"/>
      <c r="AA233" s="75"/>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75"/>
      <c r="BN233" s="75"/>
      <c r="BO233" s="75"/>
      <c r="BP233" s="75"/>
      <c r="BQ233" s="75"/>
      <c r="BR233" s="75"/>
      <c r="BS233" s="75"/>
      <c r="BT233" s="75"/>
      <c r="BU233" s="75"/>
      <c r="BV233" s="75"/>
      <c r="BW233" s="75"/>
      <c r="BX233" s="75"/>
      <c r="BY233" s="75"/>
      <c r="BZ233" s="75"/>
      <c r="CA233" s="75"/>
      <c r="CB233" s="75"/>
      <c r="CC233" s="75"/>
      <c r="CD233" s="75"/>
      <c r="CE233" s="75"/>
      <c r="CF233" s="75"/>
      <c r="CG233" s="75"/>
      <c r="CH233" s="75"/>
      <c r="CI233" s="75"/>
      <c r="CJ233" s="75"/>
      <c r="CK233" s="75"/>
      <c r="CL233" s="75"/>
      <c r="CM233" s="75"/>
      <c r="CN233" s="75"/>
      <c r="CO233" s="134">
        <f t="shared" si="12"/>
        <v>1</v>
      </c>
      <c r="CP233" s="154"/>
      <c r="CQ233" s="50"/>
      <c r="CR233" s="179"/>
      <c r="CV233" s="139"/>
    </row>
    <row r="234" spans="1:616" s="80" customFormat="1" ht="123" hidden="1" customHeight="1">
      <c r="A234" s="387"/>
      <c r="B234" s="212"/>
      <c r="C234" s="34" t="s">
        <v>29</v>
      </c>
      <c r="D234" s="77" t="s">
        <v>2</v>
      </c>
      <c r="E234" s="34" t="s">
        <v>6</v>
      </c>
      <c r="F234" s="77" t="s">
        <v>2</v>
      </c>
      <c r="G234" s="77"/>
      <c r="H234" s="76" t="s">
        <v>6</v>
      </c>
      <c r="I234" s="34" t="s">
        <v>741</v>
      </c>
      <c r="J234" s="75"/>
      <c r="K234" s="140" t="s">
        <v>127</v>
      </c>
      <c r="L234" s="140" t="s">
        <v>114</v>
      </c>
      <c r="M234" s="141" t="s">
        <v>80</v>
      </c>
      <c r="N234" s="138" t="s">
        <v>83</v>
      </c>
      <c r="O234" s="318"/>
      <c r="P234" s="322"/>
      <c r="Q234" s="75"/>
      <c r="R234" s="75"/>
      <c r="S234" s="75"/>
      <c r="T234" s="75"/>
      <c r="U234" s="75"/>
      <c r="V234" s="75"/>
      <c r="W234" s="75"/>
      <c r="X234" s="75"/>
      <c r="Y234" s="75"/>
      <c r="Z234" s="75" t="s">
        <v>28</v>
      </c>
      <c r="AA234" s="75"/>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75"/>
      <c r="BN234" s="75"/>
      <c r="BO234" s="75"/>
      <c r="BP234" s="75"/>
      <c r="BQ234" s="75"/>
      <c r="BR234" s="75"/>
      <c r="BS234" s="75"/>
      <c r="BT234" s="75"/>
      <c r="BU234" s="75"/>
      <c r="BV234" s="75"/>
      <c r="BW234" s="75"/>
      <c r="BX234" s="75"/>
      <c r="BY234" s="75"/>
      <c r="BZ234" s="75"/>
      <c r="CA234" s="75"/>
      <c r="CB234" s="75"/>
      <c r="CC234" s="75"/>
      <c r="CD234" s="75"/>
      <c r="CE234" s="75"/>
      <c r="CF234" s="75"/>
      <c r="CG234" s="75"/>
      <c r="CH234" s="75"/>
      <c r="CI234" s="75"/>
      <c r="CJ234" s="75"/>
      <c r="CK234" s="75"/>
      <c r="CL234" s="75"/>
      <c r="CM234" s="75"/>
      <c r="CN234" s="75"/>
      <c r="CO234" s="134">
        <f t="shared" si="12"/>
        <v>1</v>
      </c>
      <c r="CP234" s="154"/>
      <c r="CQ234" s="50"/>
      <c r="CR234" s="179"/>
    </row>
    <row r="235" spans="1:616" ht="30" hidden="1" customHeight="1">
      <c r="A235" s="69"/>
      <c r="B235" s="67"/>
      <c r="C235" s="383" t="s">
        <v>7</v>
      </c>
      <c r="D235" s="383"/>
      <c r="E235" s="383"/>
      <c r="F235" s="11"/>
      <c r="G235" s="15">
        <f>COUNTIF(G236:G258,"x")</f>
        <v>7</v>
      </c>
      <c r="H235" s="13"/>
      <c r="I235" s="17"/>
      <c r="J235" s="12"/>
      <c r="K235" s="12"/>
      <c r="L235" s="12"/>
      <c r="M235" s="14" t="s">
        <v>82</v>
      </c>
      <c r="N235" s="14" t="s">
        <v>82</v>
      </c>
      <c r="O235" s="15">
        <f>COUNTIF(O236:O258,"x")</f>
        <v>8</v>
      </c>
      <c r="P235" s="15">
        <f>SUM(P236:P258)</f>
        <v>1</v>
      </c>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4"/>
      <c r="CR235" s="176"/>
    </row>
    <row r="236" spans="1:616" ht="136.5" hidden="1" customHeight="1">
      <c r="A236" s="67">
        <v>236</v>
      </c>
      <c r="B236" s="67">
        <v>77</v>
      </c>
      <c r="C236" s="34" t="s">
        <v>745</v>
      </c>
      <c r="D236" s="11" t="s">
        <v>2</v>
      </c>
      <c r="E236" s="34" t="s">
        <v>746</v>
      </c>
      <c r="F236" s="11" t="s">
        <v>2</v>
      </c>
      <c r="G236" s="11"/>
      <c r="H236" s="35" t="s">
        <v>746</v>
      </c>
      <c r="I236" s="34" t="s">
        <v>747</v>
      </c>
      <c r="J236" s="12"/>
      <c r="K236" s="12" t="s">
        <v>127</v>
      </c>
      <c r="L236" s="12" t="s">
        <v>206</v>
      </c>
      <c r="M236" s="11" t="s">
        <v>80</v>
      </c>
      <c r="N236" s="10" t="s">
        <v>171</v>
      </c>
      <c r="O236" s="10" t="s">
        <v>28</v>
      </c>
      <c r="P236" s="12">
        <v>1</v>
      </c>
      <c r="Q236" s="12"/>
      <c r="R236" s="12"/>
      <c r="S236" s="12"/>
      <c r="T236" s="12"/>
      <c r="U236" s="12"/>
      <c r="V236" s="12" t="s">
        <v>28</v>
      </c>
      <c r="W236" s="12"/>
      <c r="X236" s="12"/>
      <c r="Y236" s="71"/>
      <c r="Z236" s="71"/>
      <c r="AA236" s="12"/>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34">
        <f t="shared" si="12"/>
        <v>1</v>
      </c>
      <c r="CP236" s="148"/>
      <c r="CQ236" s="146"/>
      <c r="CR236" s="24"/>
    </row>
    <row r="237" spans="1:616" ht="288.75" customHeight="1">
      <c r="A237" s="335">
        <v>239</v>
      </c>
      <c r="B237" s="335">
        <v>78</v>
      </c>
      <c r="C237" s="53" t="s">
        <v>96</v>
      </c>
      <c r="D237" s="271" t="s">
        <v>129</v>
      </c>
      <c r="E237" s="53" t="s">
        <v>95</v>
      </c>
      <c r="F237" s="54" t="s">
        <v>129</v>
      </c>
      <c r="G237" s="329" t="s">
        <v>28</v>
      </c>
      <c r="H237" s="55" t="s">
        <v>336</v>
      </c>
      <c r="I237" s="34" t="s">
        <v>1181</v>
      </c>
      <c r="J237" s="12"/>
      <c r="K237" s="12" t="s">
        <v>127</v>
      </c>
      <c r="L237" s="12" t="s">
        <v>206</v>
      </c>
      <c r="M237" s="11" t="s">
        <v>80</v>
      </c>
      <c r="N237" s="10" t="s">
        <v>83</v>
      </c>
      <c r="O237" s="335" t="s">
        <v>28</v>
      </c>
      <c r="P237" s="320"/>
      <c r="Q237" s="12" t="s">
        <v>28</v>
      </c>
      <c r="R237" s="12"/>
      <c r="S237" s="12"/>
      <c r="T237" s="12"/>
      <c r="U237" s="12"/>
      <c r="V237" s="12"/>
      <c r="W237" s="12"/>
      <c r="X237" s="12"/>
      <c r="Y237" s="71"/>
      <c r="Z237" s="71"/>
      <c r="AA237" s="12"/>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81">
        <f t="shared" si="12"/>
        <v>1</v>
      </c>
      <c r="CP237" s="191" t="s">
        <v>682</v>
      </c>
      <c r="CQ237" s="202"/>
      <c r="CR237" s="191" t="s">
        <v>682</v>
      </c>
      <c r="WR237" s="162"/>
    </row>
    <row r="238" spans="1:616" s="83" customFormat="1" ht="126.75" hidden="1" customHeight="1">
      <c r="A238" s="335"/>
      <c r="B238" s="335"/>
      <c r="C238" s="53" t="s">
        <v>96</v>
      </c>
      <c r="D238" s="86" t="s">
        <v>129</v>
      </c>
      <c r="E238" s="53" t="s">
        <v>95</v>
      </c>
      <c r="F238" s="86" t="s">
        <v>129</v>
      </c>
      <c r="G238" s="330"/>
      <c r="H238" s="55" t="s">
        <v>336</v>
      </c>
      <c r="I238" s="34" t="s">
        <v>1181</v>
      </c>
      <c r="J238" s="84"/>
      <c r="K238" s="140" t="s">
        <v>127</v>
      </c>
      <c r="L238" s="140" t="s">
        <v>206</v>
      </c>
      <c r="M238" s="141" t="s">
        <v>80</v>
      </c>
      <c r="N238" s="138" t="s">
        <v>83</v>
      </c>
      <c r="O238" s="335"/>
      <c r="P238" s="321"/>
      <c r="Q238" s="84"/>
      <c r="R238" s="84"/>
      <c r="S238" s="84" t="s">
        <v>28</v>
      </c>
      <c r="T238" s="84"/>
      <c r="U238" s="84"/>
      <c r="V238" s="84"/>
      <c r="W238" s="84"/>
      <c r="X238" s="84"/>
      <c r="Y238" s="84"/>
      <c r="Z238" s="84"/>
      <c r="AA238" s="84"/>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84"/>
      <c r="BN238" s="84"/>
      <c r="BO238" s="84"/>
      <c r="BP238" s="84"/>
      <c r="BQ238" s="84"/>
      <c r="BR238" s="84"/>
      <c r="BS238" s="84"/>
      <c r="BT238" s="84"/>
      <c r="BU238" s="84"/>
      <c r="BV238" s="84"/>
      <c r="BW238" s="84"/>
      <c r="BX238" s="84"/>
      <c r="BY238" s="84"/>
      <c r="BZ238" s="84"/>
      <c r="CA238" s="84"/>
      <c r="CB238" s="84"/>
      <c r="CC238" s="84"/>
      <c r="CD238" s="84"/>
      <c r="CE238" s="84"/>
      <c r="CF238" s="84"/>
      <c r="CG238" s="84"/>
      <c r="CH238" s="84"/>
      <c r="CI238" s="84"/>
      <c r="CJ238" s="84"/>
      <c r="CK238" s="84"/>
      <c r="CL238" s="84"/>
      <c r="CM238" s="84"/>
      <c r="CN238" s="84"/>
      <c r="CO238" s="134">
        <f t="shared" si="12"/>
        <v>1</v>
      </c>
      <c r="CP238" s="149"/>
      <c r="CQ238" s="147"/>
      <c r="CR238" s="24"/>
    </row>
    <row r="239" spans="1:616" s="83" customFormat="1" ht="126.75" hidden="1" customHeight="1">
      <c r="A239" s="335"/>
      <c r="B239" s="335"/>
      <c r="C239" s="53" t="s">
        <v>96</v>
      </c>
      <c r="D239" s="86" t="s">
        <v>129</v>
      </c>
      <c r="E239" s="53" t="s">
        <v>95</v>
      </c>
      <c r="F239" s="86" t="s">
        <v>129</v>
      </c>
      <c r="G239" s="330"/>
      <c r="H239" s="55" t="s">
        <v>336</v>
      </c>
      <c r="I239" s="34" t="s">
        <v>1181</v>
      </c>
      <c r="J239" s="84"/>
      <c r="K239" s="140" t="s">
        <v>127</v>
      </c>
      <c r="L239" s="140" t="s">
        <v>206</v>
      </c>
      <c r="M239" s="141" t="s">
        <v>80</v>
      </c>
      <c r="N239" s="138" t="s">
        <v>83</v>
      </c>
      <c r="O239" s="335"/>
      <c r="P239" s="321"/>
      <c r="Q239" s="84"/>
      <c r="R239" s="84"/>
      <c r="S239" s="84"/>
      <c r="T239" s="84"/>
      <c r="U239" s="84" t="s">
        <v>28</v>
      </c>
      <c r="V239" s="84"/>
      <c r="W239" s="84"/>
      <c r="X239" s="84"/>
      <c r="Y239" s="84"/>
      <c r="Z239" s="84"/>
      <c r="AA239" s="84"/>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84"/>
      <c r="BN239" s="84"/>
      <c r="BO239" s="84"/>
      <c r="BP239" s="84"/>
      <c r="BQ239" s="84"/>
      <c r="BR239" s="84"/>
      <c r="BS239" s="84"/>
      <c r="BT239" s="84"/>
      <c r="BU239" s="84"/>
      <c r="BV239" s="84"/>
      <c r="BW239" s="84"/>
      <c r="BX239" s="84"/>
      <c r="BY239" s="84"/>
      <c r="BZ239" s="84"/>
      <c r="CA239" s="84"/>
      <c r="CB239" s="84"/>
      <c r="CC239" s="84"/>
      <c r="CD239" s="84"/>
      <c r="CE239" s="84"/>
      <c r="CF239" s="84"/>
      <c r="CG239" s="84"/>
      <c r="CH239" s="84"/>
      <c r="CI239" s="84"/>
      <c r="CJ239" s="84"/>
      <c r="CK239" s="84"/>
      <c r="CL239" s="84"/>
      <c r="CM239" s="84"/>
      <c r="CN239" s="84"/>
      <c r="CO239" s="134">
        <f t="shared" si="12"/>
        <v>1</v>
      </c>
      <c r="CP239" s="154"/>
      <c r="CQ239" s="82"/>
      <c r="CR239" s="24"/>
    </row>
    <row r="240" spans="1:616" s="83" customFormat="1" ht="126.75" hidden="1" customHeight="1">
      <c r="A240" s="335"/>
      <c r="B240" s="335"/>
      <c r="C240" s="53" t="s">
        <v>96</v>
      </c>
      <c r="D240" s="86" t="s">
        <v>129</v>
      </c>
      <c r="E240" s="53" t="s">
        <v>95</v>
      </c>
      <c r="F240" s="86" t="s">
        <v>129</v>
      </c>
      <c r="G240" s="330"/>
      <c r="H240" s="55" t="s">
        <v>336</v>
      </c>
      <c r="I240" s="34" t="s">
        <v>1181</v>
      </c>
      <c r="J240" s="84"/>
      <c r="K240" s="140" t="s">
        <v>127</v>
      </c>
      <c r="L240" s="140" t="s">
        <v>206</v>
      </c>
      <c r="M240" s="141" t="s">
        <v>80</v>
      </c>
      <c r="N240" s="138" t="s">
        <v>83</v>
      </c>
      <c r="O240" s="335"/>
      <c r="P240" s="321"/>
      <c r="Q240" s="84"/>
      <c r="R240" s="84"/>
      <c r="S240" s="84"/>
      <c r="T240" s="84"/>
      <c r="U240" s="84"/>
      <c r="V240" s="84" t="s">
        <v>28</v>
      </c>
      <c r="W240" s="84"/>
      <c r="X240" s="84"/>
      <c r="Y240" s="84"/>
      <c r="Z240" s="84"/>
      <c r="AA240" s="84"/>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84"/>
      <c r="BN240" s="84"/>
      <c r="BO240" s="84"/>
      <c r="BP240" s="84"/>
      <c r="BQ240" s="84"/>
      <c r="BR240" s="84"/>
      <c r="BS240" s="84"/>
      <c r="BT240" s="84"/>
      <c r="BU240" s="84"/>
      <c r="BV240" s="84"/>
      <c r="BW240" s="84"/>
      <c r="BX240" s="84"/>
      <c r="BY240" s="84"/>
      <c r="BZ240" s="84"/>
      <c r="CA240" s="84"/>
      <c r="CB240" s="84"/>
      <c r="CC240" s="84"/>
      <c r="CD240" s="84"/>
      <c r="CE240" s="84"/>
      <c r="CF240" s="84"/>
      <c r="CG240" s="84"/>
      <c r="CH240" s="84"/>
      <c r="CI240" s="84"/>
      <c r="CJ240" s="84"/>
      <c r="CK240" s="84"/>
      <c r="CL240" s="84"/>
      <c r="CM240" s="84"/>
      <c r="CN240" s="84"/>
      <c r="CO240" s="134">
        <f t="shared" si="12"/>
        <v>1</v>
      </c>
      <c r="CP240" s="154"/>
      <c r="CQ240" s="82"/>
      <c r="CR240" s="24"/>
    </row>
    <row r="241" spans="1:96" s="83" customFormat="1" ht="126.75" hidden="1" customHeight="1">
      <c r="A241" s="335"/>
      <c r="B241" s="335"/>
      <c r="C241" s="53" t="s">
        <v>96</v>
      </c>
      <c r="D241" s="86" t="s">
        <v>129</v>
      </c>
      <c r="E241" s="53" t="s">
        <v>95</v>
      </c>
      <c r="F241" s="86" t="s">
        <v>129</v>
      </c>
      <c r="G241" s="330"/>
      <c r="H241" s="55" t="s">
        <v>336</v>
      </c>
      <c r="I241" s="34" t="s">
        <v>1181</v>
      </c>
      <c r="J241" s="84"/>
      <c r="K241" s="140" t="s">
        <v>127</v>
      </c>
      <c r="L241" s="140" t="s">
        <v>206</v>
      </c>
      <c r="M241" s="141" t="s">
        <v>80</v>
      </c>
      <c r="N241" s="138" t="s">
        <v>83</v>
      </c>
      <c r="O241" s="335"/>
      <c r="P241" s="321"/>
      <c r="Q241" s="84"/>
      <c r="R241" s="84"/>
      <c r="S241" s="84"/>
      <c r="T241" s="84"/>
      <c r="U241" s="84"/>
      <c r="V241" s="84"/>
      <c r="W241" s="84" t="s">
        <v>28</v>
      </c>
      <c r="X241" s="84"/>
      <c r="Y241" s="84"/>
      <c r="Z241" s="84"/>
      <c r="AA241" s="84"/>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84"/>
      <c r="BN241" s="84"/>
      <c r="BO241" s="84"/>
      <c r="BP241" s="84"/>
      <c r="BQ241" s="84"/>
      <c r="BR241" s="84"/>
      <c r="BS241" s="84"/>
      <c r="BT241" s="84"/>
      <c r="BU241" s="84"/>
      <c r="BV241" s="84"/>
      <c r="BW241" s="84"/>
      <c r="BX241" s="84"/>
      <c r="BY241" s="84"/>
      <c r="BZ241" s="84"/>
      <c r="CA241" s="84"/>
      <c r="CB241" s="84"/>
      <c r="CC241" s="84"/>
      <c r="CD241" s="84"/>
      <c r="CE241" s="84"/>
      <c r="CF241" s="84"/>
      <c r="CG241" s="84"/>
      <c r="CH241" s="84"/>
      <c r="CI241" s="84"/>
      <c r="CJ241" s="84"/>
      <c r="CK241" s="84"/>
      <c r="CL241" s="84"/>
      <c r="CM241" s="84"/>
      <c r="CN241" s="84"/>
      <c r="CO241" s="134">
        <f t="shared" si="12"/>
        <v>1</v>
      </c>
      <c r="CP241" s="154"/>
      <c r="CQ241" s="82"/>
      <c r="CR241" s="24"/>
    </row>
    <row r="242" spans="1:96" s="83" customFormat="1" ht="126.75" hidden="1" customHeight="1">
      <c r="A242" s="335"/>
      <c r="B242" s="335"/>
      <c r="C242" s="53" t="s">
        <v>96</v>
      </c>
      <c r="D242" s="86" t="s">
        <v>129</v>
      </c>
      <c r="E242" s="53" t="s">
        <v>95</v>
      </c>
      <c r="F242" s="86" t="s">
        <v>129</v>
      </c>
      <c r="G242" s="330"/>
      <c r="H242" s="55" t="s">
        <v>336</v>
      </c>
      <c r="I242" s="34" t="s">
        <v>1181</v>
      </c>
      <c r="J242" s="84"/>
      <c r="K242" s="140" t="s">
        <v>127</v>
      </c>
      <c r="L242" s="140" t="s">
        <v>206</v>
      </c>
      <c r="M242" s="141" t="s">
        <v>80</v>
      </c>
      <c r="N242" s="138" t="s">
        <v>83</v>
      </c>
      <c r="O242" s="335"/>
      <c r="P242" s="321"/>
      <c r="Q242" s="84"/>
      <c r="R242" s="84"/>
      <c r="S242" s="84"/>
      <c r="T242" s="84"/>
      <c r="U242" s="84"/>
      <c r="V242" s="84"/>
      <c r="W242" s="84"/>
      <c r="X242" s="84"/>
      <c r="Y242" s="84" t="s">
        <v>28</v>
      </c>
      <c r="Z242" s="84"/>
      <c r="AA242" s="84"/>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84"/>
      <c r="BN242" s="84"/>
      <c r="BO242" s="84"/>
      <c r="BP242" s="84"/>
      <c r="BQ242" s="84"/>
      <c r="BR242" s="84"/>
      <c r="BS242" s="84"/>
      <c r="BT242" s="84"/>
      <c r="BU242" s="84"/>
      <c r="BV242" s="84"/>
      <c r="BW242" s="84"/>
      <c r="BX242" s="84"/>
      <c r="BY242" s="84"/>
      <c r="BZ242" s="84"/>
      <c r="CA242" s="84"/>
      <c r="CB242" s="84"/>
      <c r="CC242" s="84"/>
      <c r="CD242" s="84"/>
      <c r="CE242" s="84"/>
      <c r="CF242" s="84"/>
      <c r="CG242" s="84"/>
      <c r="CH242" s="84"/>
      <c r="CI242" s="84"/>
      <c r="CJ242" s="84"/>
      <c r="CK242" s="84"/>
      <c r="CL242" s="84"/>
      <c r="CM242" s="84"/>
      <c r="CN242" s="84"/>
      <c r="CO242" s="134">
        <f t="shared" si="12"/>
        <v>1</v>
      </c>
      <c r="CP242" s="154"/>
      <c r="CQ242" s="82"/>
      <c r="CR242" s="24"/>
    </row>
    <row r="243" spans="1:96" ht="120.75" hidden="1" customHeight="1">
      <c r="A243" s="335"/>
      <c r="B243" s="335"/>
      <c r="C243" s="53" t="s">
        <v>96</v>
      </c>
      <c r="D243" s="54" t="s">
        <v>129</v>
      </c>
      <c r="E243" s="53" t="s">
        <v>95</v>
      </c>
      <c r="F243" s="54" t="s">
        <v>129</v>
      </c>
      <c r="G243" s="331"/>
      <c r="H243" s="55" t="s">
        <v>336</v>
      </c>
      <c r="I243" s="34" t="s">
        <v>1181</v>
      </c>
      <c r="J243" s="12"/>
      <c r="K243" s="12" t="s">
        <v>127</v>
      </c>
      <c r="L243" s="12" t="s">
        <v>206</v>
      </c>
      <c r="M243" s="11" t="s">
        <v>80</v>
      </c>
      <c r="N243" s="10" t="s">
        <v>83</v>
      </c>
      <c r="O243" s="335"/>
      <c r="P243" s="322"/>
      <c r="Q243" s="12"/>
      <c r="R243" s="12"/>
      <c r="S243" s="12"/>
      <c r="T243" s="12"/>
      <c r="U243" s="12"/>
      <c r="V243" s="12"/>
      <c r="W243" s="12"/>
      <c r="X243" s="12"/>
      <c r="Y243" s="71"/>
      <c r="Z243" s="71"/>
      <c r="AA243" s="12" t="s">
        <v>28</v>
      </c>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34">
        <f t="shared" si="12"/>
        <v>1</v>
      </c>
      <c r="CP243" s="154"/>
      <c r="CQ243" s="10"/>
      <c r="CR243" s="24"/>
    </row>
    <row r="244" spans="1:96" ht="124.5" hidden="1" customHeight="1">
      <c r="A244" s="323">
        <v>240</v>
      </c>
      <c r="B244" s="323">
        <v>79</v>
      </c>
      <c r="C244" s="53" t="s">
        <v>97</v>
      </c>
      <c r="D244" s="54" t="s">
        <v>129</v>
      </c>
      <c r="E244" s="53" t="s">
        <v>98</v>
      </c>
      <c r="F244" s="54" t="s">
        <v>129</v>
      </c>
      <c r="G244" s="329" t="s">
        <v>28</v>
      </c>
      <c r="H244" s="55" t="s">
        <v>748</v>
      </c>
      <c r="I244" s="17" t="s">
        <v>1182</v>
      </c>
      <c r="J244" s="12"/>
      <c r="K244" s="12" t="s">
        <v>127</v>
      </c>
      <c r="L244" s="12" t="s">
        <v>206</v>
      </c>
      <c r="M244" s="11" t="s">
        <v>80</v>
      </c>
      <c r="N244" s="10" t="s">
        <v>83</v>
      </c>
      <c r="O244" s="323" t="s">
        <v>28</v>
      </c>
      <c r="P244" s="320"/>
      <c r="Q244" s="12"/>
      <c r="R244" s="12" t="s">
        <v>28</v>
      </c>
      <c r="S244" s="12"/>
      <c r="T244" s="12"/>
      <c r="U244" s="12"/>
      <c r="V244" s="12"/>
      <c r="W244" s="12"/>
      <c r="X244" s="12"/>
      <c r="Y244" s="71"/>
      <c r="Z244" s="71"/>
      <c r="AA244" s="12"/>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34">
        <f t="shared" si="12"/>
        <v>1</v>
      </c>
      <c r="CP244" s="154"/>
      <c r="CQ244" s="10"/>
      <c r="CR244" s="24"/>
    </row>
    <row r="245" spans="1:96" s="83" customFormat="1" ht="124.5" hidden="1" customHeight="1">
      <c r="A245" s="318"/>
      <c r="B245" s="318"/>
      <c r="C245" s="53" t="s">
        <v>97</v>
      </c>
      <c r="D245" s="86" t="s">
        <v>129</v>
      </c>
      <c r="E245" s="53" t="s">
        <v>98</v>
      </c>
      <c r="F245" s="86" t="s">
        <v>129</v>
      </c>
      <c r="G245" s="330"/>
      <c r="H245" s="55" t="s">
        <v>748</v>
      </c>
      <c r="I245" s="17" t="s">
        <v>1182</v>
      </c>
      <c r="J245" s="84"/>
      <c r="K245" s="140" t="s">
        <v>127</v>
      </c>
      <c r="L245" s="140" t="s">
        <v>206</v>
      </c>
      <c r="M245" s="141" t="s">
        <v>80</v>
      </c>
      <c r="N245" s="138" t="s">
        <v>83</v>
      </c>
      <c r="O245" s="318"/>
      <c r="P245" s="321"/>
      <c r="Q245" s="84"/>
      <c r="R245" s="84"/>
      <c r="S245" s="84"/>
      <c r="T245" s="84" t="s">
        <v>28</v>
      </c>
      <c r="U245" s="84"/>
      <c r="V245" s="84"/>
      <c r="W245" s="84"/>
      <c r="X245" s="84"/>
      <c r="Y245" s="84"/>
      <c r="Z245" s="84"/>
      <c r="AA245" s="84"/>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84"/>
      <c r="BN245" s="84"/>
      <c r="BO245" s="84"/>
      <c r="BP245" s="84"/>
      <c r="BQ245" s="84"/>
      <c r="BR245" s="84"/>
      <c r="BS245" s="84"/>
      <c r="BT245" s="84"/>
      <c r="BU245" s="84"/>
      <c r="BV245" s="84"/>
      <c r="BW245" s="84"/>
      <c r="BX245" s="84"/>
      <c r="BY245" s="84"/>
      <c r="BZ245" s="84"/>
      <c r="CA245" s="84"/>
      <c r="CB245" s="84"/>
      <c r="CC245" s="84"/>
      <c r="CD245" s="84"/>
      <c r="CE245" s="84"/>
      <c r="CF245" s="84"/>
      <c r="CG245" s="84"/>
      <c r="CH245" s="84"/>
      <c r="CI245" s="84"/>
      <c r="CJ245" s="84"/>
      <c r="CK245" s="84"/>
      <c r="CL245" s="84"/>
      <c r="CM245" s="84"/>
      <c r="CN245" s="84"/>
      <c r="CO245" s="134">
        <f t="shared" si="12"/>
        <v>1</v>
      </c>
      <c r="CP245" s="154"/>
      <c r="CQ245" s="82"/>
      <c r="CR245" s="24"/>
    </row>
    <row r="246" spans="1:96" s="83" customFormat="1" ht="124.5" hidden="1" customHeight="1">
      <c r="A246" s="318"/>
      <c r="B246" s="318"/>
      <c r="C246" s="53" t="s">
        <v>97</v>
      </c>
      <c r="D246" s="86" t="s">
        <v>129</v>
      </c>
      <c r="E246" s="53" t="s">
        <v>98</v>
      </c>
      <c r="F246" s="86" t="s">
        <v>129</v>
      </c>
      <c r="G246" s="330"/>
      <c r="H246" s="55" t="s">
        <v>748</v>
      </c>
      <c r="I246" s="17" t="s">
        <v>1182</v>
      </c>
      <c r="J246" s="84"/>
      <c r="K246" s="140" t="s">
        <v>127</v>
      </c>
      <c r="L246" s="140" t="s">
        <v>206</v>
      </c>
      <c r="M246" s="141" t="s">
        <v>80</v>
      </c>
      <c r="N246" s="138" t="s">
        <v>83</v>
      </c>
      <c r="O246" s="318"/>
      <c r="P246" s="321"/>
      <c r="Q246" s="84"/>
      <c r="R246" s="84"/>
      <c r="S246" s="84"/>
      <c r="T246" s="84"/>
      <c r="U246" s="84"/>
      <c r="V246" s="84" t="s">
        <v>28</v>
      </c>
      <c r="W246" s="84"/>
      <c r="X246" s="84"/>
      <c r="Y246" s="84"/>
      <c r="Z246" s="84"/>
      <c r="AA246" s="84"/>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84"/>
      <c r="BN246" s="84"/>
      <c r="BO246" s="84"/>
      <c r="BP246" s="84"/>
      <c r="BQ246" s="84"/>
      <c r="BR246" s="84"/>
      <c r="BS246" s="84"/>
      <c r="BT246" s="84"/>
      <c r="BU246" s="84"/>
      <c r="BV246" s="84"/>
      <c r="BW246" s="84"/>
      <c r="BX246" s="84"/>
      <c r="BY246" s="84"/>
      <c r="BZ246" s="84"/>
      <c r="CA246" s="84"/>
      <c r="CB246" s="84"/>
      <c r="CC246" s="84"/>
      <c r="CD246" s="84"/>
      <c r="CE246" s="84"/>
      <c r="CF246" s="84"/>
      <c r="CG246" s="84"/>
      <c r="CH246" s="84"/>
      <c r="CI246" s="84"/>
      <c r="CJ246" s="84"/>
      <c r="CK246" s="84"/>
      <c r="CL246" s="84"/>
      <c r="CM246" s="84"/>
      <c r="CN246" s="84"/>
      <c r="CO246" s="134">
        <f t="shared" si="12"/>
        <v>1</v>
      </c>
      <c r="CP246" s="154"/>
      <c r="CQ246" s="82"/>
      <c r="CR246" s="24"/>
    </row>
    <row r="247" spans="1:96" s="83" customFormat="1" ht="124.5" hidden="1" customHeight="1">
      <c r="A247" s="318"/>
      <c r="B247" s="318"/>
      <c r="C247" s="53" t="s">
        <v>97</v>
      </c>
      <c r="D247" s="86" t="s">
        <v>129</v>
      </c>
      <c r="E247" s="53" t="s">
        <v>98</v>
      </c>
      <c r="F247" s="86" t="s">
        <v>129</v>
      </c>
      <c r="G247" s="330"/>
      <c r="H247" s="55" t="s">
        <v>748</v>
      </c>
      <c r="I247" s="17" t="s">
        <v>1182</v>
      </c>
      <c r="J247" s="84"/>
      <c r="K247" s="140" t="s">
        <v>127</v>
      </c>
      <c r="L247" s="140" t="s">
        <v>206</v>
      </c>
      <c r="M247" s="141" t="s">
        <v>80</v>
      </c>
      <c r="N247" s="138" t="s">
        <v>83</v>
      </c>
      <c r="O247" s="318"/>
      <c r="P247" s="321"/>
      <c r="Q247" s="84"/>
      <c r="R247" s="84"/>
      <c r="S247" s="84"/>
      <c r="T247" s="84"/>
      <c r="U247" s="84"/>
      <c r="V247" s="84"/>
      <c r="W247" s="84"/>
      <c r="X247" s="84" t="s">
        <v>28</v>
      </c>
      <c r="Y247" s="84"/>
      <c r="Z247" s="84"/>
      <c r="AA247" s="84"/>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84"/>
      <c r="BN247" s="84"/>
      <c r="BO247" s="84"/>
      <c r="BP247" s="84"/>
      <c r="BQ247" s="84"/>
      <c r="BR247" s="84"/>
      <c r="BS247" s="84"/>
      <c r="BT247" s="84"/>
      <c r="BU247" s="84"/>
      <c r="BV247" s="84"/>
      <c r="BW247" s="84"/>
      <c r="BX247" s="84"/>
      <c r="BY247" s="84"/>
      <c r="BZ247" s="84"/>
      <c r="CA247" s="84"/>
      <c r="CB247" s="84"/>
      <c r="CC247" s="84"/>
      <c r="CD247" s="84"/>
      <c r="CE247" s="84"/>
      <c r="CF247" s="84"/>
      <c r="CG247" s="84"/>
      <c r="CH247" s="84"/>
      <c r="CI247" s="84"/>
      <c r="CJ247" s="84"/>
      <c r="CK247" s="84"/>
      <c r="CL247" s="84"/>
      <c r="CM247" s="84"/>
      <c r="CN247" s="84"/>
      <c r="CO247" s="134">
        <f t="shared" si="12"/>
        <v>1</v>
      </c>
      <c r="CP247" s="154"/>
      <c r="CQ247" s="82"/>
      <c r="CR247" s="24"/>
    </row>
    <row r="248" spans="1:96" s="83" customFormat="1" ht="124.5" hidden="1" customHeight="1">
      <c r="A248" s="319"/>
      <c r="B248" s="319"/>
      <c r="C248" s="53" t="s">
        <v>97</v>
      </c>
      <c r="D248" s="86" t="s">
        <v>129</v>
      </c>
      <c r="E248" s="53" t="s">
        <v>98</v>
      </c>
      <c r="F248" s="86" t="s">
        <v>129</v>
      </c>
      <c r="G248" s="331"/>
      <c r="H248" s="55" t="s">
        <v>748</v>
      </c>
      <c r="I248" s="17" t="s">
        <v>1182</v>
      </c>
      <c r="J248" s="84"/>
      <c r="K248" s="140" t="s">
        <v>127</v>
      </c>
      <c r="L248" s="140" t="s">
        <v>206</v>
      </c>
      <c r="M248" s="141" t="s">
        <v>80</v>
      </c>
      <c r="N248" s="138" t="s">
        <v>83</v>
      </c>
      <c r="O248" s="319"/>
      <c r="P248" s="322"/>
      <c r="Q248" s="84"/>
      <c r="R248" s="84"/>
      <c r="S248" s="84"/>
      <c r="T248" s="84"/>
      <c r="U248" s="84"/>
      <c r="V248" s="84"/>
      <c r="W248" s="84"/>
      <c r="X248" s="84"/>
      <c r="Y248" s="84"/>
      <c r="Z248" s="84" t="s">
        <v>28</v>
      </c>
      <c r="AA248" s="84"/>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84"/>
      <c r="BN248" s="84"/>
      <c r="BO248" s="84"/>
      <c r="BP248" s="84"/>
      <c r="BQ248" s="84"/>
      <c r="BR248" s="84"/>
      <c r="BS248" s="84"/>
      <c r="BT248" s="84"/>
      <c r="BU248" s="84"/>
      <c r="BV248" s="84"/>
      <c r="BW248" s="84"/>
      <c r="BX248" s="84"/>
      <c r="BY248" s="84"/>
      <c r="BZ248" s="84"/>
      <c r="CA248" s="84"/>
      <c r="CB248" s="84"/>
      <c r="CC248" s="84"/>
      <c r="CD248" s="84"/>
      <c r="CE248" s="84"/>
      <c r="CF248" s="84"/>
      <c r="CG248" s="84"/>
      <c r="CH248" s="84"/>
      <c r="CI248" s="84"/>
      <c r="CJ248" s="84"/>
      <c r="CK248" s="84"/>
      <c r="CL248" s="84"/>
      <c r="CM248" s="84"/>
      <c r="CN248" s="84"/>
      <c r="CO248" s="134">
        <f t="shared" si="12"/>
        <v>1</v>
      </c>
      <c r="CP248" s="154"/>
      <c r="CQ248" s="82"/>
      <c r="CR248" s="24"/>
    </row>
    <row r="249" spans="1:96" ht="172.5" hidden="1" customHeight="1">
      <c r="A249" s="323">
        <v>241</v>
      </c>
      <c r="B249" s="385">
        <v>80</v>
      </c>
      <c r="C249" s="55" t="s">
        <v>337</v>
      </c>
      <c r="D249" s="54" t="s">
        <v>129</v>
      </c>
      <c r="E249" s="55" t="s">
        <v>130</v>
      </c>
      <c r="F249" s="11" t="s">
        <v>129</v>
      </c>
      <c r="G249" s="329" t="s">
        <v>28</v>
      </c>
      <c r="H249" s="55" t="s">
        <v>338</v>
      </c>
      <c r="I249" s="17" t="s">
        <v>1183</v>
      </c>
      <c r="J249" s="12"/>
      <c r="K249" s="12" t="s">
        <v>127</v>
      </c>
      <c r="L249" s="12" t="s">
        <v>206</v>
      </c>
      <c r="M249" s="11" t="s">
        <v>80</v>
      </c>
      <c r="N249" s="10" t="s">
        <v>83</v>
      </c>
      <c r="O249" s="323" t="s">
        <v>28</v>
      </c>
      <c r="P249" s="320"/>
      <c r="Q249" s="12"/>
      <c r="R249" s="12" t="s">
        <v>28</v>
      </c>
      <c r="S249" s="12"/>
      <c r="T249" s="12"/>
      <c r="U249" s="12"/>
      <c r="V249" s="12"/>
      <c r="W249" s="12"/>
      <c r="X249" s="12"/>
      <c r="Y249" s="71"/>
      <c r="Z249" s="71"/>
      <c r="AA249" s="12"/>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34">
        <f t="shared" si="12"/>
        <v>1</v>
      </c>
      <c r="CP249" s="154"/>
      <c r="CQ249" s="10"/>
      <c r="CR249" s="24"/>
    </row>
    <row r="250" spans="1:96" s="83" customFormat="1" ht="172.5" hidden="1" customHeight="1">
      <c r="A250" s="318"/>
      <c r="B250" s="387"/>
      <c r="C250" s="55" t="s">
        <v>337</v>
      </c>
      <c r="D250" s="86" t="s">
        <v>129</v>
      </c>
      <c r="E250" s="55" t="s">
        <v>130</v>
      </c>
      <c r="F250" s="81" t="s">
        <v>129</v>
      </c>
      <c r="G250" s="330"/>
      <c r="H250" s="55" t="s">
        <v>338</v>
      </c>
      <c r="I250" s="17" t="s">
        <v>1183</v>
      </c>
      <c r="J250" s="84"/>
      <c r="K250" s="140" t="s">
        <v>127</v>
      </c>
      <c r="L250" s="140" t="s">
        <v>206</v>
      </c>
      <c r="M250" s="141" t="s">
        <v>80</v>
      </c>
      <c r="N250" s="138" t="s">
        <v>83</v>
      </c>
      <c r="O250" s="318"/>
      <c r="P250" s="321"/>
      <c r="Q250" s="84"/>
      <c r="R250" s="84"/>
      <c r="S250" s="84"/>
      <c r="T250" s="84" t="s">
        <v>28</v>
      </c>
      <c r="U250" s="84"/>
      <c r="V250" s="84"/>
      <c r="W250" s="84"/>
      <c r="X250" s="84"/>
      <c r="Y250" s="84"/>
      <c r="Z250" s="84"/>
      <c r="AA250" s="84"/>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84"/>
      <c r="BN250" s="84"/>
      <c r="BO250" s="84"/>
      <c r="BP250" s="84"/>
      <c r="BQ250" s="84"/>
      <c r="BR250" s="84"/>
      <c r="BS250" s="84"/>
      <c r="BT250" s="84"/>
      <c r="BU250" s="84"/>
      <c r="BV250" s="84"/>
      <c r="BW250" s="84"/>
      <c r="BX250" s="84"/>
      <c r="BY250" s="84"/>
      <c r="BZ250" s="84"/>
      <c r="CA250" s="84"/>
      <c r="CB250" s="84"/>
      <c r="CC250" s="84"/>
      <c r="CD250" s="84"/>
      <c r="CE250" s="84"/>
      <c r="CF250" s="84"/>
      <c r="CG250" s="84"/>
      <c r="CH250" s="84"/>
      <c r="CI250" s="84"/>
      <c r="CJ250" s="84"/>
      <c r="CK250" s="84"/>
      <c r="CL250" s="84"/>
      <c r="CM250" s="84"/>
      <c r="CN250" s="84"/>
      <c r="CO250" s="134">
        <f t="shared" si="12"/>
        <v>1</v>
      </c>
      <c r="CP250" s="154"/>
      <c r="CQ250" s="82"/>
      <c r="CR250" s="24"/>
    </row>
    <row r="251" spans="1:96" s="83" customFormat="1" ht="172.5" hidden="1" customHeight="1">
      <c r="A251" s="318"/>
      <c r="B251" s="387"/>
      <c r="C251" s="55" t="s">
        <v>337</v>
      </c>
      <c r="D251" s="86" t="s">
        <v>129</v>
      </c>
      <c r="E251" s="55" t="s">
        <v>130</v>
      </c>
      <c r="F251" s="81" t="s">
        <v>129</v>
      </c>
      <c r="G251" s="330"/>
      <c r="H251" s="55" t="s">
        <v>338</v>
      </c>
      <c r="I251" s="17" t="s">
        <v>1183</v>
      </c>
      <c r="J251" s="84"/>
      <c r="K251" s="140" t="s">
        <v>127</v>
      </c>
      <c r="L251" s="140" t="s">
        <v>206</v>
      </c>
      <c r="M251" s="141" t="s">
        <v>80</v>
      </c>
      <c r="N251" s="138" t="s">
        <v>83</v>
      </c>
      <c r="O251" s="318"/>
      <c r="P251" s="321"/>
      <c r="Q251" s="84"/>
      <c r="R251" s="84"/>
      <c r="S251" s="84"/>
      <c r="T251" s="84"/>
      <c r="U251" s="84"/>
      <c r="V251" s="84"/>
      <c r="W251" s="84" t="s">
        <v>28</v>
      </c>
      <c r="X251" s="84"/>
      <c r="Y251" s="84"/>
      <c r="Z251" s="84"/>
      <c r="AA251" s="84"/>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84"/>
      <c r="BN251" s="84"/>
      <c r="BO251" s="84"/>
      <c r="BP251" s="84"/>
      <c r="BQ251" s="84"/>
      <c r="BR251" s="84"/>
      <c r="BS251" s="84"/>
      <c r="BT251" s="84"/>
      <c r="BU251" s="84"/>
      <c r="BV251" s="84"/>
      <c r="BW251" s="84"/>
      <c r="BX251" s="84"/>
      <c r="BY251" s="84"/>
      <c r="BZ251" s="84"/>
      <c r="CA251" s="84"/>
      <c r="CB251" s="84"/>
      <c r="CC251" s="84"/>
      <c r="CD251" s="84"/>
      <c r="CE251" s="84"/>
      <c r="CF251" s="84"/>
      <c r="CG251" s="84"/>
      <c r="CH251" s="84"/>
      <c r="CI251" s="84"/>
      <c r="CJ251" s="84"/>
      <c r="CK251" s="84"/>
      <c r="CL251" s="84"/>
      <c r="CM251" s="84"/>
      <c r="CN251" s="84"/>
      <c r="CO251" s="134">
        <f t="shared" si="12"/>
        <v>1</v>
      </c>
      <c r="CP251" s="154"/>
      <c r="CQ251" s="82"/>
      <c r="CR251" s="24"/>
    </row>
    <row r="252" spans="1:96" s="83" customFormat="1" ht="172.5" hidden="1" customHeight="1">
      <c r="A252" s="319"/>
      <c r="B252" s="386"/>
      <c r="C252" s="55" t="s">
        <v>337</v>
      </c>
      <c r="D252" s="86" t="s">
        <v>129</v>
      </c>
      <c r="E252" s="55" t="s">
        <v>130</v>
      </c>
      <c r="F252" s="81" t="s">
        <v>129</v>
      </c>
      <c r="G252" s="331"/>
      <c r="H252" s="55" t="s">
        <v>338</v>
      </c>
      <c r="I252" s="17" t="s">
        <v>1183</v>
      </c>
      <c r="J252" s="84"/>
      <c r="K252" s="140" t="s">
        <v>127</v>
      </c>
      <c r="L252" s="140" t="s">
        <v>206</v>
      </c>
      <c r="M252" s="141" t="s">
        <v>80</v>
      </c>
      <c r="N252" s="138" t="s">
        <v>83</v>
      </c>
      <c r="O252" s="319"/>
      <c r="P252" s="322"/>
      <c r="Q252" s="84"/>
      <c r="R252" s="84"/>
      <c r="S252" s="84"/>
      <c r="T252" s="84"/>
      <c r="U252" s="84"/>
      <c r="V252" s="84"/>
      <c r="W252" s="84"/>
      <c r="X252" s="84"/>
      <c r="Y252" s="84"/>
      <c r="Z252" s="84" t="s">
        <v>28</v>
      </c>
      <c r="AA252" s="84"/>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84"/>
      <c r="BN252" s="84"/>
      <c r="BO252" s="84"/>
      <c r="BP252" s="84"/>
      <c r="BQ252" s="84"/>
      <c r="BR252" s="84"/>
      <c r="BS252" s="84"/>
      <c r="BT252" s="84"/>
      <c r="BU252" s="84"/>
      <c r="BV252" s="84"/>
      <c r="BW252" s="84"/>
      <c r="BX252" s="84"/>
      <c r="BY252" s="84"/>
      <c r="BZ252" s="84"/>
      <c r="CA252" s="84"/>
      <c r="CB252" s="84"/>
      <c r="CC252" s="84"/>
      <c r="CD252" s="84"/>
      <c r="CE252" s="84"/>
      <c r="CF252" s="84"/>
      <c r="CG252" s="84"/>
      <c r="CH252" s="84"/>
      <c r="CI252" s="84"/>
      <c r="CJ252" s="84"/>
      <c r="CK252" s="84"/>
      <c r="CL252" s="84"/>
      <c r="CM252" s="84"/>
      <c r="CN252" s="84"/>
      <c r="CO252" s="134">
        <f t="shared" si="12"/>
        <v>1</v>
      </c>
      <c r="CP252" s="154"/>
      <c r="CQ252" s="82"/>
      <c r="CR252" s="24"/>
    </row>
    <row r="253" spans="1:96" ht="171" hidden="1" customHeight="1">
      <c r="A253" s="323">
        <v>242</v>
      </c>
      <c r="B253" s="385">
        <v>81</v>
      </c>
      <c r="C253" s="53" t="s">
        <v>131</v>
      </c>
      <c r="D253" s="54" t="s">
        <v>129</v>
      </c>
      <c r="E253" s="55" t="s">
        <v>132</v>
      </c>
      <c r="F253" s="11" t="s">
        <v>129</v>
      </c>
      <c r="G253" s="329" t="s">
        <v>28</v>
      </c>
      <c r="H253" s="55" t="s">
        <v>707</v>
      </c>
      <c r="I253" s="17" t="s">
        <v>1184</v>
      </c>
      <c r="J253" s="12"/>
      <c r="K253" s="12" t="s">
        <v>127</v>
      </c>
      <c r="L253" s="12" t="s">
        <v>206</v>
      </c>
      <c r="M253" s="11" t="s">
        <v>80</v>
      </c>
      <c r="N253" s="10" t="s">
        <v>83</v>
      </c>
      <c r="O253" s="323" t="s">
        <v>28</v>
      </c>
      <c r="P253" s="320"/>
      <c r="Q253" s="12"/>
      <c r="R253" s="12"/>
      <c r="S253" s="12" t="s">
        <v>28</v>
      </c>
      <c r="T253" s="12"/>
      <c r="U253" s="12"/>
      <c r="V253" s="12"/>
      <c r="W253" s="12"/>
      <c r="X253" s="12"/>
      <c r="Y253" s="71"/>
      <c r="Z253" s="71"/>
      <c r="AA253" s="12"/>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34">
        <f t="shared" si="12"/>
        <v>1</v>
      </c>
      <c r="CP253" s="154"/>
      <c r="CQ253" s="10"/>
      <c r="CR253" s="24"/>
    </row>
    <row r="254" spans="1:96" s="83" customFormat="1" ht="171" hidden="1" customHeight="1">
      <c r="A254" s="318"/>
      <c r="B254" s="387"/>
      <c r="C254" s="53" t="s">
        <v>131</v>
      </c>
      <c r="D254" s="86" t="s">
        <v>129</v>
      </c>
      <c r="E254" s="55" t="s">
        <v>132</v>
      </c>
      <c r="F254" s="81" t="s">
        <v>129</v>
      </c>
      <c r="G254" s="330"/>
      <c r="H254" s="55" t="s">
        <v>707</v>
      </c>
      <c r="I254" s="17" t="s">
        <v>1184</v>
      </c>
      <c r="J254" s="84"/>
      <c r="K254" s="140" t="s">
        <v>127</v>
      </c>
      <c r="L254" s="140" t="s">
        <v>206</v>
      </c>
      <c r="M254" s="141" t="s">
        <v>80</v>
      </c>
      <c r="N254" s="138" t="s">
        <v>83</v>
      </c>
      <c r="O254" s="318"/>
      <c r="P254" s="321"/>
      <c r="Q254" s="84"/>
      <c r="R254" s="84"/>
      <c r="S254" s="84"/>
      <c r="T254" s="84"/>
      <c r="U254" s="84"/>
      <c r="V254" s="84"/>
      <c r="W254" s="84"/>
      <c r="X254" s="84"/>
      <c r="Y254" s="84" t="s">
        <v>28</v>
      </c>
      <c r="Z254" s="84"/>
      <c r="AA254" s="84"/>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84"/>
      <c r="BN254" s="84"/>
      <c r="BO254" s="84"/>
      <c r="BP254" s="84"/>
      <c r="BQ254" s="84"/>
      <c r="BR254" s="84"/>
      <c r="BS254" s="84"/>
      <c r="BT254" s="84"/>
      <c r="BU254" s="84"/>
      <c r="BV254" s="84"/>
      <c r="BW254" s="84"/>
      <c r="BX254" s="84"/>
      <c r="BY254" s="84"/>
      <c r="BZ254" s="84"/>
      <c r="CA254" s="84"/>
      <c r="CB254" s="84"/>
      <c r="CC254" s="84"/>
      <c r="CD254" s="84"/>
      <c r="CE254" s="84"/>
      <c r="CF254" s="84"/>
      <c r="CG254" s="84"/>
      <c r="CH254" s="84"/>
      <c r="CI254" s="84"/>
      <c r="CJ254" s="84"/>
      <c r="CK254" s="84"/>
      <c r="CL254" s="84"/>
      <c r="CM254" s="84"/>
      <c r="CN254" s="84"/>
      <c r="CO254" s="134">
        <f t="shared" si="12"/>
        <v>1</v>
      </c>
      <c r="CP254" s="154"/>
      <c r="CQ254" s="82"/>
      <c r="CR254" s="24"/>
    </row>
    <row r="255" spans="1:96" s="83" customFormat="1" ht="171" hidden="1" customHeight="1">
      <c r="A255" s="319"/>
      <c r="B255" s="386"/>
      <c r="C255" s="53" t="s">
        <v>131</v>
      </c>
      <c r="D255" s="86" t="s">
        <v>129</v>
      </c>
      <c r="E255" s="55" t="s">
        <v>132</v>
      </c>
      <c r="F255" s="81" t="s">
        <v>129</v>
      </c>
      <c r="G255" s="331"/>
      <c r="H255" s="55" t="s">
        <v>707</v>
      </c>
      <c r="I255" s="17" t="s">
        <v>1184</v>
      </c>
      <c r="J255" s="84"/>
      <c r="K255" s="140" t="s">
        <v>127</v>
      </c>
      <c r="L255" s="140" t="s">
        <v>206</v>
      </c>
      <c r="M255" s="141" t="s">
        <v>80</v>
      </c>
      <c r="N255" s="138" t="s">
        <v>83</v>
      </c>
      <c r="O255" s="319"/>
      <c r="P255" s="322"/>
      <c r="Q255" s="84"/>
      <c r="R255" s="84"/>
      <c r="S255" s="84"/>
      <c r="T255" s="84"/>
      <c r="U255" s="84"/>
      <c r="V255" s="84"/>
      <c r="W255" s="84"/>
      <c r="X255" s="84"/>
      <c r="Y255" s="84"/>
      <c r="Z255" s="84"/>
      <c r="AA255" s="84" t="s">
        <v>28</v>
      </c>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84"/>
      <c r="BN255" s="84"/>
      <c r="BO255" s="84"/>
      <c r="BP255" s="84"/>
      <c r="BQ255" s="84"/>
      <c r="BR255" s="84"/>
      <c r="BS255" s="84"/>
      <c r="BT255" s="84"/>
      <c r="BU255" s="84"/>
      <c r="BV255" s="84"/>
      <c r="BW255" s="84"/>
      <c r="BX255" s="84"/>
      <c r="BY255" s="84"/>
      <c r="BZ255" s="84"/>
      <c r="CA255" s="84"/>
      <c r="CB255" s="84"/>
      <c r="CC255" s="84"/>
      <c r="CD255" s="84"/>
      <c r="CE255" s="84"/>
      <c r="CF255" s="84"/>
      <c r="CG255" s="84"/>
      <c r="CH255" s="84"/>
      <c r="CI255" s="84"/>
      <c r="CJ255" s="84"/>
      <c r="CK255" s="84"/>
      <c r="CL255" s="84"/>
      <c r="CM255" s="84"/>
      <c r="CN255" s="84"/>
      <c r="CO255" s="134">
        <f t="shared" si="12"/>
        <v>1</v>
      </c>
      <c r="CP255" s="154"/>
      <c r="CQ255" s="82"/>
      <c r="CR255" s="24"/>
    </row>
    <row r="256" spans="1:96" ht="149.25" hidden="1" customHeight="1">
      <c r="A256" s="67">
        <v>243</v>
      </c>
      <c r="B256" s="69">
        <v>82</v>
      </c>
      <c r="C256" s="53" t="s">
        <v>131</v>
      </c>
      <c r="D256" s="54" t="s">
        <v>129</v>
      </c>
      <c r="E256" s="55" t="s">
        <v>133</v>
      </c>
      <c r="F256" s="11" t="s">
        <v>129</v>
      </c>
      <c r="G256" s="11" t="s">
        <v>28</v>
      </c>
      <c r="H256" s="55" t="s">
        <v>707</v>
      </c>
      <c r="I256" s="17" t="s">
        <v>749</v>
      </c>
      <c r="J256" s="12"/>
      <c r="K256" s="12" t="s">
        <v>127</v>
      </c>
      <c r="L256" s="12" t="s">
        <v>206</v>
      </c>
      <c r="M256" s="11" t="s">
        <v>80</v>
      </c>
      <c r="N256" s="10" t="s">
        <v>83</v>
      </c>
      <c r="O256" s="10" t="s">
        <v>28</v>
      </c>
      <c r="P256" s="12"/>
      <c r="Q256" s="12"/>
      <c r="R256" s="12"/>
      <c r="S256" s="12"/>
      <c r="T256" s="12"/>
      <c r="U256" s="12"/>
      <c r="V256" s="12" t="s">
        <v>28</v>
      </c>
      <c r="W256" s="12"/>
      <c r="X256" s="12"/>
      <c r="Y256" s="71"/>
      <c r="Z256" s="71"/>
      <c r="AA256" s="12"/>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34">
        <f t="shared" si="12"/>
        <v>1</v>
      </c>
      <c r="CP256" s="154"/>
      <c r="CQ256" s="10"/>
      <c r="CR256" s="24"/>
    </row>
    <row r="257" spans="1:616" ht="171" hidden="1" customHeight="1">
      <c r="A257" s="67">
        <v>244</v>
      </c>
      <c r="B257" s="69">
        <v>83</v>
      </c>
      <c r="C257" s="53" t="s">
        <v>131</v>
      </c>
      <c r="D257" s="54" t="s">
        <v>3</v>
      </c>
      <c r="E257" s="55" t="s">
        <v>134</v>
      </c>
      <c r="F257" s="11" t="s">
        <v>129</v>
      </c>
      <c r="G257" s="11" t="s">
        <v>28</v>
      </c>
      <c r="H257" s="55" t="s">
        <v>750</v>
      </c>
      <c r="I257" s="17" t="s">
        <v>751</v>
      </c>
      <c r="J257" s="12"/>
      <c r="K257" s="12" t="s">
        <v>127</v>
      </c>
      <c r="L257" s="12" t="s">
        <v>206</v>
      </c>
      <c r="M257" s="11" t="s">
        <v>80</v>
      </c>
      <c r="N257" s="10" t="s">
        <v>83</v>
      </c>
      <c r="O257" s="10" t="s">
        <v>28</v>
      </c>
      <c r="P257" s="12"/>
      <c r="Q257" s="12"/>
      <c r="R257" s="12"/>
      <c r="S257" s="12"/>
      <c r="T257" s="12"/>
      <c r="U257" s="12"/>
      <c r="V257" s="12" t="s">
        <v>28</v>
      </c>
      <c r="W257" s="12"/>
      <c r="X257" s="12"/>
      <c r="Y257" s="71"/>
      <c r="Z257" s="71"/>
      <c r="AA257" s="12"/>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34">
        <f t="shared" si="12"/>
        <v>1</v>
      </c>
      <c r="CP257" s="154"/>
      <c r="CQ257" s="10"/>
      <c r="CR257" s="24"/>
    </row>
    <row r="258" spans="1:616" ht="139.5" hidden="1" customHeight="1">
      <c r="A258" s="323">
        <v>245</v>
      </c>
      <c r="B258" s="385">
        <v>84</v>
      </c>
      <c r="C258" s="53" t="s">
        <v>131</v>
      </c>
      <c r="D258" s="54" t="s">
        <v>129</v>
      </c>
      <c r="E258" s="55" t="s">
        <v>135</v>
      </c>
      <c r="F258" s="11" t="s">
        <v>129</v>
      </c>
      <c r="G258" s="329" t="s">
        <v>28</v>
      </c>
      <c r="H258" s="55" t="s">
        <v>707</v>
      </c>
      <c r="I258" s="17" t="s">
        <v>1185</v>
      </c>
      <c r="J258" s="12"/>
      <c r="K258" s="12" t="s">
        <v>127</v>
      </c>
      <c r="L258" s="12" t="s">
        <v>206</v>
      </c>
      <c r="M258" s="11" t="s">
        <v>80</v>
      </c>
      <c r="N258" s="10" t="s">
        <v>83</v>
      </c>
      <c r="O258" s="323" t="s">
        <v>28</v>
      </c>
      <c r="P258" s="320"/>
      <c r="Q258" s="12"/>
      <c r="R258" s="12"/>
      <c r="S258" s="12"/>
      <c r="T258" s="12" t="s">
        <v>28</v>
      </c>
      <c r="U258" s="12"/>
      <c r="V258" s="12"/>
      <c r="W258" s="12"/>
      <c r="X258" s="12"/>
      <c r="Y258" s="71"/>
      <c r="Z258" s="71"/>
      <c r="AA258" s="12"/>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34">
        <f t="shared" si="12"/>
        <v>1</v>
      </c>
      <c r="CP258" s="154"/>
      <c r="CQ258" s="10"/>
      <c r="CR258" s="24"/>
    </row>
    <row r="259" spans="1:616" s="83" customFormat="1" ht="139.5" hidden="1" customHeight="1">
      <c r="A259" s="318"/>
      <c r="B259" s="387"/>
      <c r="C259" s="53" t="s">
        <v>131</v>
      </c>
      <c r="D259" s="86" t="s">
        <v>129</v>
      </c>
      <c r="E259" s="55" t="s">
        <v>135</v>
      </c>
      <c r="F259" s="81" t="s">
        <v>129</v>
      </c>
      <c r="G259" s="330"/>
      <c r="H259" s="55" t="s">
        <v>707</v>
      </c>
      <c r="I259" s="17" t="s">
        <v>1185</v>
      </c>
      <c r="J259" s="84"/>
      <c r="K259" s="140" t="s">
        <v>127</v>
      </c>
      <c r="L259" s="140" t="s">
        <v>206</v>
      </c>
      <c r="M259" s="141" t="s">
        <v>80</v>
      </c>
      <c r="N259" s="138" t="s">
        <v>83</v>
      </c>
      <c r="O259" s="318"/>
      <c r="P259" s="321"/>
      <c r="Q259" s="84"/>
      <c r="R259" s="84"/>
      <c r="S259" s="84"/>
      <c r="T259" s="84"/>
      <c r="U259" s="84"/>
      <c r="V259" s="84"/>
      <c r="W259" s="84" t="s">
        <v>28</v>
      </c>
      <c r="X259" s="84"/>
      <c r="Y259" s="84"/>
      <c r="Z259" s="84"/>
      <c r="AA259" s="84"/>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84"/>
      <c r="BN259" s="84"/>
      <c r="BO259" s="84"/>
      <c r="BP259" s="84"/>
      <c r="BQ259" s="84"/>
      <c r="BR259" s="84"/>
      <c r="BS259" s="84"/>
      <c r="BT259" s="84"/>
      <c r="BU259" s="84"/>
      <c r="BV259" s="84"/>
      <c r="BW259" s="84"/>
      <c r="BX259" s="84"/>
      <c r="BY259" s="84"/>
      <c r="BZ259" s="84"/>
      <c r="CA259" s="84"/>
      <c r="CB259" s="84"/>
      <c r="CC259" s="84"/>
      <c r="CD259" s="84"/>
      <c r="CE259" s="84"/>
      <c r="CF259" s="84"/>
      <c r="CG259" s="84"/>
      <c r="CH259" s="84"/>
      <c r="CI259" s="84"/>
      <c r="CJ259" s="84"/>
      <c r="CK259" s="84"/>
      <c r="CL259" s="84"/>
      <c r="CM259" s="84"/>
      <c r="CN259" s="84"/>
      <c r="CO259" s="134">
        <f t="shared" si="12"/>
        <v>1</v>
      </c>
      <c r="CP259" s="154"/>
      <c r="CQ259" s="82"/>
      <c r="CR259" s="24"/>
    </row>
    <row r="260" spans="1:616" s="83" customFormat="1" ht="139.5" hidden="1" customHeight="1">
      <c r="A260" s="319"/>
      <c r="B260" s="386"/>
      <c r="C260" s="53" t="s">
        <v>131</v>
      </c>
      <c r="D260" s="86" t="s">
        <v>129</v>
      </c>
      <c r="E260" s="55" t="s">
        <v>135</v>
      </c>
      <c r="F260" s="81" t="s">
        <v>129</v>
      </c>
      <c r="G260" s="331"/>
      <c r="H260" s="55" t="s">
        <v>707</v>
      </c>
      <c r="I260" s="17" t="s">
        <v>1185</v>
      </c>
      <c r="J260" s="84"/>
      <c r="K260" s="140" t="s">
        <v>127</v>
      </c>
      <c r="L260" s="140" t="s">
        <v>206</v>
      </c>
      <c r="M260" s="141" t="s">
        <v>80</v>
      </c>
      <c r="N260" s="138" t="s">
        <v>83</v>
      </c>
      <c r="O260" s="319"/>
      <c r="P260" s="322"/>
      <c r="Q260" s="84"/>
      <c r="R260" s="84"/>
      <c r="S260" s="84"/>
      <c r="T260" s="84"/>
      <c r="U260" s="84"/>
      <c r="V260" s="84"/>
      <c r="W260" s="84"/>
      <c r="X260" s="84"/>
      <c r="Y260" s="84"/>
      <c r="Z260" s="84" t="s">
        <v>28</v>
      </c>
      <c r="AA260" s="84"/>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84"/>
      <c r="BN260" s="84"/>
      <c r="BO260" s="84"/>
      <c r="BP260" s="84"/>
      <c r="BQ260" s="84"/>
      <c r="BR260" s="84"/>
      <c r="BS260" s="84"/>
      <c r="BT260" s="84"/>
      <c r="BU260" s="84"/>
      <c r="BV260" s="84"/>
      <c r="BW260" s="84"/>
      <c r="BX260" s="84"/>
      <c r="BY260" s="84"/>
      <c r="BZ260" s="84"/>
      <c r="CA260" s="84"/>
      <c r="CB260" s="84"/>
      <c r="CC260" s="84"/>
      <c r="CD260" s="84"/>
      <c r="CE260" s="84"/>
      <c r="CF260" s="84"/>
      <c r="CG260" s="84"/>
      <c r="CH260" s="84"/>
      <c r="CI260" s="84"/>
      <c r="CJ260" s="84"/>
      <c r="CK260" s="84"/>
      <c r="CL260" s="84"/>
      <c r="CM260" s="84"/>
      <c r="CN260" s="84"/>
      <c r="CO260" s="134">
        <f t="shared" si="12"/>
        <v>1</v>
      </c>
      <c r="CP260" s="148"/>
      <c r="CQ260" s="146"/>
      <c r="CR260" s="24"/>
    </row>
    <row r="261" spans="1:616" ht="60.75" customHeight="1">
      <c r="A261" s="67"/>
      <c r="B261" s="18"/>
      <c r="C261" s="383" t="s">
        <v>8</v>
      </c>
      <c r="D261" s="382"/>
      <c r="E261" s="383"/>
      <c r="F261" s="11"/>
      <c r="G261" s="12">
        <f>COUNTIF(G262:G281,"x")</f>
        <v>1</v>
      </c>
      <c r="H261" s="13"/>
      <c r="I261" s="17"/>
      <c r="J261" s="12"/>
      <c r="K261" s="12"/>
      <c r="L261" s="12"/>
      <c r="M261" s="11"/>
      <c r="N261" s="14" t="s">
        <v>82</v>
      </c>
      <c r="O261" s="12">
        <f>COUNTIF(O262:O281,"x")</f>
        <v>5</v>
      </c>
      <c r="P261" s="15">
        <f>SUM(P262:P281)</f>
        <v>3</v>
      </c>
      <c r="Q261" s="15" t="s">
        <v>141</v>
      </c>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82"/>
      <c r="CP261" s="15"/>
      <c r="CQ261" s="233"/>
      <c r="CR261" s="14"/>
      <c r="WR261" s="162"/>
    </row>
    <row r="262" spans="1:616" ht="114" hidden="1" customHeight="1">
      <c r="A262" s="323">
        <v>246</v>
      </c>
      <c r="B262" s="323">
        <v>85</v>
      </c>
      <c r="C262" s="34" t="s">
        <v>339</v>
      </c>
      <c r="D262" s="11" t="s">
        <v>2</v>
      </c>
      <c r="E262" s="34" t="s">
        <v>340</v>
      </c>
      <c r="F262" s="11" t="s">
        <v>2</v>
      </c>
      <c r="G262" s="11"/>
      <c r="H262" s="35" t="s">
        <v>341</v>
      </c>
      <c r="I262" s="17" t="s">
        <v>752</v>
      </c>
      <c r="J262" s="12"/>
      <c r="K262" s="12" t="s">
        <v>127</v>
      </c>
      <c r="L262" s="12" t="s">
        <v>206</v>
      </c>
      <c r="M262" s="11" t="s">
        <v>80</v>
      </c>
      <c r="N262" s="10" t="s">
        <v>171</v>
      </c>
      <c r="O262" s="323" t="s">
        <v>28</v>
      </c>
      <c r="P262" s="320">
        <v>1</v>
      </c>
      <c r="Q262" s="12"/>
      <c r="R262" s="12"/>
      <c r="S262" s="12" t="s">
        <v>28</v>
      </c>
      <c r="T262" s="12"/>
      <c r="U262" s="12"/>
      <c r="V262" s="12"/>
      <c r="W262" s="12"/>
      <c r="X262" s="12"/>
      <c r="Y262" s="71"/>
      <c r="Z262" s="71"/>
      <c r="AA262" s="12"/>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41"/>
      <c r="BK262" s="41"/>
      <c r="BL262" s="41"/>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34">
        <f t="shared" si="12"/>
        <v>1</v>
      </c>
      <c r="CP262" s="149"/>
      <c r="CQ262" s="147"/>
      <c r="CR262" s="24"/>
    </row>
    <row r="263" spans="1:616" s="83" customFormat="1" ht="145.5" hidden="1" customHeight="1">
      <c r="A263" s="318"/>
      <c r="B263" s="318"/>
      <c r="C263" s="34" t="s">
        <v>339</v>
      </c>
      <c r="D263" s="81" t="s">
        <v>2</v>
      </c>
      <c r="E263" s="34" t="s">
        <v>340</v>
      </c>
      <c r="F263" s="81" t="s">
        <v>2</v>
      </c>
      <c r="G263" s="81"/>
      <c r="H263" s="85" t="s">
        <v>341</v>
      </c>
      <c r="I263" s="17" t="s">
        <v>753</v>
      </c>
      <c r="J263" s="84"/>
      <c r="K263" s="140" t="s">
        <v>127</v>
      </c>
      <c r="L263" s="140" t="s">
        <v>113</v>
      </c>
      <c r="M263" s="141" t="s">
        <v>80</v>
      </c>
      <c r="N263" s="138" t="s">
        <v>171</v>
      </c>
      <c r="O263" s="318"/>
      <c r="P263" s="321"/>
      <c r="Q263" s="84"/>
      <c r="R263" s="84"/>
      <c r="S263" s="84" t="s">
        <v>28</v>
      </c>
      <c r="T263" s="84"/>
      <c r="U263" s="84"/>
      <c r="V263" s="84"/>
      <c r="W263" s="84"/>
      <c r="X263" s="84"/>
      <c r="Y263" s="84"/>
      <c r="Z263" s="84"/>
      <c r="AA263" s="84"/>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41"/>
      <c r="BM263" s="84"/>
      <c r="BN263" s="84"/>
      <c r="BO263" s="84"/>
      <c r="BP263" s="84"/>
      <c r="BQ263" s="84"/>
      <c r="BR263" s="84"/>
      <c r="BS263" s="84"/>
      <c r="BT263" s="84"/>
      <c r="BU263" s="84"/>
      <c r="BV263" s="84"/>
      <c r="BW263" s="84"/>
      <c r="BX263" s="84"/>
      <c r="BY263" s="84"/>
      <c r="BZ263" s="84"/>
      <c r="CA263" s="84"/>
      <c r="CB263" s="84"/>
      <c r="CC263" s="84"/>
      <c r="CD263" s="84"/>
      <c r="CE263" s="84"/>
      <c r="CF263" s="84"/>
      <c r="CG263" s="84"/>
      <c r="CH263" s="84"/>
      <c r="CI263" s="84"/>
      <c r="CJ263" s="84"/>
      <c r="CK263" s="84"/>
      <c r="CL263" s="84"/>
      <c r="CM263" s="84"/>
      <c r="CN263" s="84"/>
      <c r="CO263" s="134">
        <f t="shared" si="12"/>
        <v>1</v>
      </c>
      <c r="CP263" s="154"/>
      <c r="CQ263" s="82"/>
      <c r="CR263" s="24"/>
    </row>
    <row r="264" spans="1:616" s="83" customFormat="1" ht="297.75" hidden="1" customHeight="1">
      <c r="A264" s="319"/>
      <c r="B264" s="319"/>
      <c r="C264" s="34" t="s">
        <v>339</v>
      </c>
      <c r="D264" s="81" t="s">
        <v>2</v>
      </c>
      <c r="E264" s="34" t="s">
        <v>340</v>
      </c>
      <c r="F264" s="81" t="s">
        <v>2</v>
      </c>
      <c r="G264" s="81"/>
      <c r="H264" s="85" t="s">
        <v>341</v>
      </c>
      <c r="I264" s="17" t="s">
        <v>755</v>
      </c>
      <c r="J264" s="84"/>
      <c r="K264" s="140" t="s">
        <v>127</v>
      </c>
      <c r="L264" s="140" t="s">
        <v>114</v>
      </c>
      <c r="M264" s="141" t="s">
        <v>80</v>
      </c>
      <c r="N264" s="138" t="s">
        <v>171</v>
      </c>
      <c r="O264" s="319"/>
      <c r="P264" s="322"/>
      <c r="Q264" s="84"/>
      <c r="R264" s="84"/>
      <c r="S264" s="84" t="s">
        <v>28</v>
      </c>
      <c r="T264" s="84"/>
      <c r="U264" s="84"/>
      <c r="V264" s="84"/>
      <c r="W264" s="84"/>
      <c r="X264" s="84"/>
      <c r="Y264" s="84"/>
      <c r="Z264" s="84"/>
      <c r="AA264" s="84"/>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41"/>
      <c r="BM264" s="84"/>
      <c r="BN264" s="84"/>
      <c r="BO264" s="84"/>
      <c r="BP264" s="84"/>
      <c r="BQ264" s="84"/>
      <c r="BR264" s="84"/>
      <c r="BS264" s="84"/>
      <c r="BT264" s="84"/>
      <c r="BU264" s="84"/>
      <c r="BV264" s="84"/>
      <c r="BW264" s="84"/>
      <c r="BX264" s="84"/>
      <c r="BY264" s="84"/>
      <c r="BZ264" s="84"/>
      <c r="CA264" s="84"/>
      <c r="CB264" s="84"/>
      <c r="CC264" s="84"/>
      <c r="CD264" s="84"/>
      <c r="CE264" s="84"/>
      <c r="CF264" s="84"/>
      <c r="CG264" s="84"/>
      <c r="CH264" s="84"/>
      <c r="CI264" s="84"/>
      <c r="CJ264" s="84"/>
      <c r="CK264" s="84"/>
      <c r="CL264" s="84"/>
      <c r="CM264" s="84"/>
      <c r="CN264" s="84"/>
      <c r="CO264" s="134">
        <f t="shared" si="12"/>
        <v>1</v>
      </c>
      <c r="CP264" s="154"/>
      <c r="CQ264" s="82"/>
      <c r="CR264" s="24"/>
    </row>
    <row r="265" spans="1:616" ht="123" hidden="1" customHeight="1">
      <c r="A265" s="323">
        <v>247</v>
      </c>
      <c r="B265" s="323">
        <v>86</v>
      </c>
      <c r="C265" s="34" t="s">
        <v>342</v>
      </c>
      <c r="D265" s="11" t="s">
        <v>2</v>
      </c>
      <c r="E265" s="34" t="s">
        <v>343</v>
      </c>
      <c r="F265" s="11" t="s">
        <v>2</v>
      </c>
      <c r="G265" s="11"/>
      <c r="H265" s="35" t="s">
        <v>344</v>
      </c>
      <c r="I265" s="50" t="s">
        <v>754</v>
      </c>
      <c r="J265" s="12"/>
      <c r="K265" s="12" t="s">
        <v>127</v>
      </c>
      <c r="L265" s="140" t="s">
        <v>113</v>
      </c>
      <c r="M265" s="11" t="s">
        <v>80</v>
      </c>
      <c r="N265" s="10" t="s">
        <v>171</v>
      </c>
      <c r="O265" s="323" t="s">
        <v>28</v>
      </c>
      <c r="P265" s="320"/>
      <c r="Q265" s="12"/>
      <c r="R265" s="12"/>
      <c r="S265" s="12" t="s">
        <v>28</v>
      </c>
      <c r="T265" s="12"/>
      <c r="U265" s="12"/>
      <c r="V265" s="12"/>
      <c r="W265" s="12"/>
      <c r="X265" s="12"/>
      <c r="Y265" s="71"/>
      <c r="Z265" s="71"/>
      <c r="AA265" s="12"/>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41"/>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34">
        <f t="shared" si="12"/>
        <v>1</v>
      </c>
      <c r="CP265" s="154"/>
      <c r="CQ265" s="10"/>
      <c r="CR265" s="24"/>
    </row>
    <row r="266" spans="1:616" s="83" customFormat="1" ht="165" hidden="1" customHeight="1">
      <c r="A266" s="319"/>
      <c r="B266" s="319"/>
      <c r="C266" s="34" t="s">
        <v>342</v>
      </c>
      <c r="D266" s="81" t="s">
        <v>2</v>
      </c>
      <c r="E266" s="34" t="s">
        <v>343</v>
      </c>
      <c r="F266" s="81" t="s">
        <v>2</v>
      </c>
      <c r="G266" s="81"/>
      <c r="H266" s="85" t="s">
        <v>344</v>
      </c>
      <c r="I266" s="50" t="s">
        <v>756</v>
      </c>
      <c r="J266" s="84"/>
      <c r="K266" s="140" t="s">
        <v>127</v>
      </c>
      <c r="L266" s="140" t="s">
        <v>114</v>
      </c>
      <c r="M266" s="141" t="s">
        <v>80</v>
      </c>
      <c r="N266" s="138" t="s">
        <v>171</v>
      </c>
      <c r="O266" s="319"/>
      <c r="P266" s="322"/>
      <c r="Q266" s="84"/>
      <c r="R266" s="84"/>
      <c r="S266" s="84" t="s">
        <v>28</v>
      </c>
      <c r="T266" s="84"/>
      <c r="U266" s="84"/>
      <c r="V266" s="84"/>
      <c r="W266" s="84"/>
      <c r="X266" s="84"/>
      <c r="Y266" s="84"/>
      <c r="Z266" s="84"/>
      <c r="AA266" s="84"/>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c r="BG266" s="41"/>
      <c r="BH266" s="41"/>
      <c r="BI266" s="41"/>
      <c r="BJ266" s="41"/>
      <c r="BK266" s="41"/>
      <c r="BL266" s="41"/>
      <c r="BM266" s="84"/>
      <c r="BN266" s="84"/>
      <c r="BO266" s="84"/>
      <c r="BP266" s="84"/>
      <c r="BQ266" s="84"/>
      <c r="BR266" s="84"/>
      <c r="BS266" s="84"/>
      <c r="BT266" s="84"/>
      <c r="BU266" s="84"/>
      <c r="BV266" s="84"/>
      <c r="BW266" s="84"/>
      <c r="BX266" s="84"/>
      <c r="BY266" s="84"/>
      <c r="BZ266" s="84"/>
      <c r="CA266" s="84"/>
      <c r="CB266" s="84"/>
      <c r="CC266" s="84"/>
      <c r="CD266" s="84"/>
      <c r="CE266" s="84"/>
      <c r="CF266" s="84"/>
      <c r="CG266" s="84"/>
      <c r="CH266" s="84"/>
      <c r="CI266" s="84"/>
      <c r="CJ266" s="84"/>
      <c r="CK266" s="84"/>
      <c r="CL266" s="84"/>
      <c r="CM266" s="84"/>
      <c r="CN266" s="84"/>
      <c r="CO266" s="134">
        <f t="shared" si="12"/>
        <v>1</v>
      </c>
      <c r="CP266" s="154"/>
      <c r="CQ266" s="82"/>
      <c r="CR266" s="24"/>
    </row>
    <row r="267" spans="1:616" ht="138.75" hidden="1" customHeight="1">
      <c r="A267" s="323">
        <v>248</v>
      </c>
      <c r="B267" s="323">
        <v>87</v>
      </c>
      <c r="C267" s="34" t="s">
        <v>345</v>
      </c>
      <c r="D267" s="11" t="s">
        <v>2</v>
      </c>
      <c r="E267" s="34" t="s">
        <v>346</v>
      </c>
      <c r="F267" s="11" t="s">
        <v>2</v>
      </c>
      <c r="G267" s="11"/>
      <c r="H267" s="35" t="s">
        <v>346</v>
      </c>
      <c r="I267" s="50" t="s">
        <v>1237</v>
      </c>
      <c r="J267" s="12"/>
      <c r="K267" s="12" t="s">
        <v>127</v>
      </c>
      <c r="L267" s="12" t="s">
        <v>206</v>
      </c>
      <c r="M267" s="11" t="s">
        <v>80</v>
      </c>
      <c r="N267" s="10" t="s">
        <v>171</v>
      </c>
      <c r="O267" s="323" t="s">
        <v>28</v>
      </c>
      <c r="P267" s="320">
        <v>2</v>
      </c>
      <c r="Q267" s="12"/>
      <c r="R267" s="12"/>
      <c r="S267" s="12"/>
      <c r="T267" s="12"/>
      <c r="U267" s="12" t="s">
        <v>28</v>
      </c>
      <c r="V267" s="12"/>
      <c r="W267" s="12"/>
      <c r="X267" s="12"/>
      <c r="Y267" s="71"/>
      <c r="Z267" s="71"/>
      <c r="AA267" s="12"/>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c r="BG267" s="41"/>
      <c r="BH267" s="41"/>
      <c r="BI267" s="41"/>
      <c r="BJ267" s="41"/>
      <c r="BK267" s="41"/>
      <c r="BL267" s="41"/>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c r="CO267" s="134">
        <f t="shared" si="12"/>
        <v>1</v>
      </c>
      <c r="CP267" s="154"/>
      <c r="CQ267" s="10"/>
      <c r="CR267" s="24"/>
    </row>
    <row r="268" spans="1:616" s="83" customFormat="1" ht="213.75" hidden="1" customHeight="1">
      <c r="A268" s="318"/>
      <c r="B268" s="318"/>
      <c r="C268" s="34" t="s">
        <v>345</v>
      </c>
      <c r="D268" s="81" t="s">
        <v>2</v>
      </c>
      <c r="E268" s="34" t="s">
        <v>346</v>
      </c>
      <c r="F268" s="81" t="s">
        <v>2</v>
      </c>
      <c r="G268" s="81"/>
      <c r="H268" s="85" t="s">
        <v>346</v>
      </c>
      <c r="I268" s="50" t="s">
        <v>1238</v>
      </c>
      <c r="J268" s="84"/>
      <c r="K268" s="140" t="s">
        <v>127</v>
      </c>
      <c r="L268" s="140" t="s">
        <v>113</v>
      </c>
      <c r="M268" s="141" t="s">
        <v>80</v>
      </c>
      <c r="N268" s="138" t="s">
        <v>171</v>
      </c>
      <c r="O268" s="318"/>
      <c r="P268" s="321"/>
      <c r="Q268" s="84"/>
      <c r="R268" s="84"/>
      <c r="S268" s="84"/>
      <c r="T268" s="84"/>
      <c r="U268" s="84" t="s">
        <v>28</v>
      </c>
      <c r="V268" s="84"/>
      <c r="W268" s="84"/>
      <c r="X268" s="84"/>
      <c r="Y268" s="84"/>
      <c r="Z268" s="84"/>
      <c r="AA268" s="84"/>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c r="BG268" s="41"/>
      <c r="BH268" s="41"/>
      <c r="BI268" s="41"/>
      <c r="BJ268" s="41"/>
      <c r="BK268" s="41"/>
      <c r="BL268" s="41"/>
      <c r="BM268" s="84"/>
      <c r="BN268" s="84"/>
      <c r="BO268" s="84"/>
      <c r="BP268" s="84"/>
      <c r="BQ268" s="84"/>
      <c r="BR268" s="84"/>
      <c r="BS268" s="84"/>
      <c r="BT268" s="84"/>
      <c r="BU268" s="84"/>
      <c r="BV268" s="84"/>
      <c r="BW268" s="84"/>
      <c r="BX268" s="84"/>
      <c r="BY268" s="84"/>
      <c r="BZ268" s="84"/>
      <c r="CA268" s="84"/>
      <c r="CB268" s="84"/>
      <c r="CC268" s="84"/>
      <c r="CD268" s="84"/>
      <c r="CE268" s="84"/>
      <c r="CF268" s="84"/>
      <c r="CG268" s="84"/>
      <c r="CH268" s="84"/>
      <c r="CI268" s="84"/>
      <c r="CJ268" s="84"/>
      <c r="CK268" s="84"/>
      <c r="CL268" s="84"/>
      <c r="CM268" s="84"/>
      <c r="CN268" s="84"/>
      <c r="CO268" s="134">
        <f t="shared" si="12"/>
        <v>1</v>
      </c>
      <c r="CP268" s="154"/>
      <c r="CQ268" s="82"/>
      <c r="CR268" s="24"/>
    </row>
    <row r="269" spans="1:616" s="83" customFormat="1" ht="408.75" hidden="1" customHeight="1">
      <c r="A269" s="319"/>
      <c r="B269" s="319"/>
      <c r="C269" s="34" t="s">
        <v>345</v>
      </c>
      <c r="D269" s="81" t="s">
        <v>2</v>
      </c>
      <c r="E269" s="34" t="s">
        <v>346</v>
      </c>
      <c r="F269" s="81" t="s">
        <v>2</v>
      </c>
      <c r="G269" s="81"/>
      <c r="H269" s="85" t="s">
        <v>346</v>
      </c>
      <c r="I269" s="50" t="s">
        <v>1239</v>
      </c>
      <c r="J269" s="84"/>
      <c r="K269" s="140" t="s">
        <v>127</v>
      </c>
      <c r="L269" s="140" t="s">
        <v>114</v>
      </c>
      <c r="M269" s="141" t="s">
        <v>80</v>
      </c>
      <c r="N269" s="138" t="s">
        <v>171</v>
      </c>
      <c r="O269" s="319"/>
      <c r="P269" s="322"/>
      <c r="Q269" s="84"/>
      <c r="R269" s="84"/>
      <c r="S269" s="84"/>
      <c r="T269" s="84"/>
      <c r="U269" s="84" t="s">
        <v>28</v>
      </c>
      <c r="V269" s="84"/>
      <c r="W269" s="84"/>
      <c r="X269" s="84"/>
      <c r="Y269" s="84"/>
      <c r="Z269" s="84"/>
      <c r="AA269" s="84"/>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c r="BG269" s="41"/>
      <c r="BH269" s="41"/>
      <c r="BI269" s="41"/>
      <c r="BJ269" s="41"/>
      <c r="BK269" s="41"/>
      <c r="BL269" s="41"/>
      <c r="BM269" s="84"/>
      <c r="BN269" s="84"/>
      <c r="BO269" s="84"/>
      <c r="BP269" s="84"/>
      <c r="BQ269" s="84"/>
      <c r="BR269" s="84"/>
      <c r="BS269" s="84"/>
      <c r="BT269" s="84"/>
      <c r="BU269" s="84"/>
      <c r="BV269" s="84"/>
      <c r="BW269" s="84"/>
      <c r="BX269" s="84"/>
      <c r="BY269" s="84"/>
      <c r="BZ269" s="84"/>
      <c r="CA269" s="84"/>
      <c r="CB269" s="84"/>
      <c r="CC269" s="84"/>
      <c r="CD269" s="84"/>
      <c r="CE269" s="84"/>
      <c r="CF269" s="84"/>
      <c r="CG269" s="84"/>
      <c r="CH269" s="84"/>
      <c r="CI269" s="84"/>
      <c r="CJ269" s="84"/>
      <c r="CK269" s="84"/>
      <c r="CL269" s="84"/>
      <c r="CM269" s="84"/>
      <c r="CN269" s="84"/>
      <c r="CO269" s="134">
        <f t="shared" si="12"/>
        <v>1</v>
      </c>
      <c r="CP269" s="148"/>
      <c r="CQ269" s="146"/>
      <c r="CR269" s="24"/>
    </row>
    <row r="270" spans="1:616" ht="239.25" customHeight="1">
      <c r="A270" s="323">
        <v>249</v>
      </c>
      <c r="B270" s="323">
        <v>88</v>
      </c>
      <c r="C270" s="34" t="s">
        <v>347</v>
      </c>
      <c r="D270" s="269" t="s">
        <v>2</v>
      </c>
      <c r="E270" s="34" t="s">
        <v>348</v>
      </c>
      <c r="F270" s="11" t="s">
        <v>2</v>
      </c>
      <c r="G270" s="11"/>
      <c r="H270" s="35" t="s">
        <v>349</v>
      </c>
      <c r="I270" s="57" t="s">
        <v>1186</v>
      </c>
      <c r="J270" s="12"/>
      <c r="K270" s="12" t="s">
        <v>127</v>
      </c>
      <c r="L270" s="140" t="s">
        <v>113</v>
      </c>
      <c r="M270" s="11" t="s">
        <v>80</v>
      </c>
      <c r="N270" s="10" t="s">
        <v>171</v>
      </c>
      <c r="O270" s="323" t="s">
        <v>28</v>
      </c>
      <c r="P270" s="12"/>
      <c r="Q270" s="12" t="s">
        <v>28</v>
      </c>
      <c r="R270" s="12"/>
      <c r="S270" s="12"/>
      <c r="T270" s="12"/>
      <c r="U270" s="12"/>
      <c r="V270" s="12"/>
      <c r="W270" s="12"/>
      <c r="X270" s="12"/>
      <c r="Y270" s="71"/>
      <c r="Z270" s="71"/>
      <c r="AA270" s="12"/>
      <c r="AB270" s="41" t="s">
        <v>671</v>
      </c>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c r="BG270" s="41"/>
      <c r="BH270" s="41"/>
      <c r="BI270" s="41"/>
      <c r="BJ270" s="41"/>
      <c r="BK270" s="41"/>
      <c r="BL270" s="41"/>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81">
        <f t="shared" si="12"/>
        <v>1</v>
      </c>
      <c r="CP270" s="191" t="s">
        <v>671</v>
      </c>
      <c r="CQ270" s="202"/>
      <c r="CR270" s="191"/>
      <c r="WR270" s="162"/>
    </row>
    <row r="271" spans="1:616" s="83" customFormat="1" ht="129.75" hidden="1" customHeight="1">
      <c r="A271" s="318"/>
      <c r="B271" s="318"/>
      <c r="C271" s="34" t="s">
        <v>347</v>
      </c>
      <c r="D271" s="81" t="s">
        <v>2</v>
      </c>
      <c r="E271" s="34" t="s">
        <v>348</v>
      </c>
      <c r="F271" s="81" t="s">
        <v>2</v>
      </c>
      <c r="G271" s="81"/>
      <c r="H271" s="85" t="s">
        <v>349</v>
      </c>
      <c r="I271" s="34" t="s">
        <v>1187</v>
      </c>
      <c r="J271" s="84"/>
      <c r="K271" s="140" t="s">
        <v>127</v>
      </c>
      <c r="L271" s="140" t="s">
        <v>113</v>
      </c>
      <c r="M271" s="141" t="s">
        <v>80</v>
      </c>
      <c r="N271" s="138" t="s">
        <v>171</v>
      </c>
      <c r="O271" s="318"/>
      <c r="P271" s="84"/>
      <c r="Q271" s="84"/>
      <c r="R271" s="84" t="s">
        <v>28</v>
      </c>
      <c r="S271" s="84"/>
      <c r="T271" s="84"/>
      <c r="U271" s="84"/>
      <c r="V271" s="84"/>
      <c r="W271" s="84"/>
      <c r="X271" s="84"/>
      <c r="Y271" s="84"/>
      <c r="Z271" s="84"/>
      <c r="AA271" s="84"/>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c r="BG271" s="41"/>
      <c r="BH271" s="41"/>
      <c r="BI271" s="41"/>
      <c r="BJ271" s="41"/>
      <c r="BK271" s="41"/>
      <c r="BL271" s="41"/>
      <c r="BM271" s="84"/>
      <c r="BN271" s="84"/>
      <c r="BO271" s="84"/>
      <c r="BP271" s="84"/>
      <c r="BQ271" s="84"/>
      <c r="BR271" s="84"/>
      <c r="BS271" s="84"/>
      <c r="BT271" s="84"/>
      <c r="BU271" s="84"/>
      <c r="BV271" s="84"/>
      <c r="BW271" s="84"/>
      <c r="BX271" s="84"/>
      <c r="BY271" s="84"/>
      <c r="BZ271" s="84"/>
      <c r="CA271" s="84"/>
      <c r="CB271" s="84"/>
      <c r="CC271" s="84"/>
      <c r="CD271" s="84"/>
      <c r="CE271" s="84"/>
      <c r="CF271" s="84"/>
      <c r="CG271" s="84"/>
      <c r="CH271" s="84"/>
      <c r="CI271" s="84"/>
      <c r="CJ271" s="84"/>
      <c r="CK271" s="84"/>
      <c r="CL271" s="84"/>
      <c r="CM271" s="84"/>
      <c r="CN271" s="84"/>
      <c r="CO271" s="134">
        <f t="shared" si="12"/>
        <v>1</v>
      </c>
      <c r="CP271" s="149"/>
      <c r="CQ271" s="147"/>
      <c r="CR271" s="24"/>
    </row>
    <row r="272" spans="1:616" s="83" customFormat="1" ht="118.5" hidden="1" customHeight="1">
      <c r="A272" s="318"/>
      <c r="B272" s="318"/>
      <c r="C272" s="34" t="s">
        <v>347</v>
      </c>
      <c r="D272" s="81" t="s">
        <v>2</v>
      </c>
      <c r="E272" s="34" t="s">
        <v>348</v>
      </c>
      <c r="F272" s="81" t="s">
        <v>2</v>
      </c>
      <c r="G272" s="81"/>
      <c r="H272" s="85" t="s">
        <v>349</v>
      </c>
      <c r="I272" s="34" t="s">
        <v>1186</v>
      </c>
      <c r="J272" s="84"/>
      <c r="K272" s="140" t="s">
        <v>127</v>
      </c>
      <c r="L272" s="140" t="s">
        <v>113</v>
      </c>
      <c r="M272" s="141" t="s">
        <v>80</v>
      </c>
      <c r="N272" s="138" t="s">
        <v>171</v>
      </c>
      <c r="O272" s="318"/>
      <c r="P272" s="84"/>
      <c r="Q272" s="84"/>
      <c r="R272" s="84"/>
      <c r="S272" s="84" t="s">
        <v>28</v>
      </c>
      <c r="T272" s="84"/>
      <c r="U272" s="84"/>
      <c r="V272" s="84"/>
      <c r="W272" s="84"/>
      <c r="X272" s="84"/>
      <c r="Y272" s="84"/>
      <c r="Z272" s="84"/>
      <c r="AA272" s="84"/>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c r="BG272" s="41"/>
      <c r="BH272" s="41"/>
      <c r="BI272" s="41"/>
      <c r="BJ272" s="41"/>
      <c r="BK272" s="41"/>
      <c r="BL272" s="41"/>
      <c r="BM272" s="84"/>
      <c r="BN272" s="84"/>
      <c r="BO272" s="84"/>
      <c r="BP272" s="84"/>
      <c r="BQ272" s="84"/>
      <c r="BR272" s="84"/>
      <c r="BS272" s="84"/>
      <c r="BT272" s="84"/>
      <c r="BU272" s="84"/>
      <c r="BV272" s="84"/>
      <c r="BW272" s="84"/>
      <c r="BX272" s="84"/>
      <c r="BY272" s="84"/>
      <c r="BZ272" s="84"/>
      <c r="CA272" s="84"/>
      <c r="CB272" s="84"/>
      <c r="CC272" s="84"/>
      <c r="CD272" s="84"/>
      <c r="CE272" s="84"/>
      <c r="CF272" s="84"/>
      <c r="CG272" s="84"/>
      <c r="CH272" s="84"/>
      <c r="CI272" s="84"/>
      <c r="CJ272" s="84"/>
      <c r="CK272" s="84"/>
      <c r="CL272" s="84"/>
      <c r="CM272" s="84"/>
      <c r="CN272" s="84"/>
      <c r="CO272" s="134">
        <f t="shared" ref="CO272:CO284" si="13">COUNTIF(Q272:AA272,"x")</f>
        <v>1</v>
      </c>
      <c r="CP272" s="154"/>
      <c r="CQ272" s="82"/>
      <c r="CR272" s="24"/>
    </row>
    <row r="273" spans="1:616" s="83" customFormat="1" ht="123" hidden="1" customHeight="1">
      <c r="A273" s="318"/>
      <c r="B273" s="318"/>
      <c r="C273" s="34" t="s">
        <v>347</v>
      </c>
      <c r="D273" s="81" t="s">
        <v>2</v>
      </c>
      <c r="E273" s="34" t="s">
        <v>348</v>
      </c>
      <c r="F273" s="81" t="s">
        <v>2</v>
      </c>
      <c r="G273" s="81"/>
      <c r="H273" s="85" t="s">
        <v>349</v>
      </c>
      <c r="I273" s="34" t="s">
        <v>1186</v>
      </c>
      <c r="J273" s="84"/>
      <c r="K273" s="140" t="s">
        <v>127</v>
      </c>
      <c r="L273" s="140" t="s">
        <v>113</v>
      </c>
      <c r="M273" s="141" t="s">
        <v>80</v>
      </c>
      <c r="N273" s="138" t="s">
        <v>171</v>
      </c>
      <c r="O273" s="318"/>
      <c r="P273" s="84"/>
      <c r="Q273" s="84"/>
      <c r="R273" s="84"/>
      <c r="S273" s="84"/>
      <c r="T273" s="84" t="s">
        <v>28</v>
      </c>
      <c r="U273" s="84"/>
      <c r="V273" s="84"/>
      <c r="W273" s="84"/>
      <c r="X273" s="84"/>
      <c r="Y273" s="84"/>
      <c r="Z273" s="84"/>
      <c r="AA273" s="84"/>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c r="BG273" s="41"/>
      <c r="BH273" s="41"/>
      <c r="BI273" s="41"/>
      <c r="BJ273" s="41"/>
      <c r="BK273" s="41"/>
      <c r="BL273" s="41"/>
      <c r="BM273" s="84"/>
      <c r="BN273" s="84"/>
      <c r="BO273" s="84"/>
      <c r="BP273" s="84"/>
      <c r="BQ273" s="84"/>
      <c r="BR273" s="84"/>
      <c r="BS273" s="84"/>
      <c r="BT273" s="84"/>
      <c r="BU273" s="84"/>
      <c r="BV273" s="84"/>
      <c r="BW273" s="84"/>
      <c r="BX273" s="84"/>
      <c r="BY273" s="84"/>
      <c r="BZ273" s="84"/>
      <c r="CA273" s="84"/>
      <c r="CB273" s="84"/>
      <c r="CC273" s="84"/>
      <c r="CD273" s="84"/>
      <c r="CE273" s="84"/>
      <c r="CF273" s="84"/>
      <c r="CG273" s="84"/>
      <c r="CH273" s="84"/>
      <c r="CI273" s="84"/>
      <c r="CJ273" s="84"/>
      <c r="CK273" s="84"/>
      <c r="CL273" s="84"/>
      <c r="CM273" s="84"/>
      <c r="CN273" s="84"/>
      <c r="CO273" s="134">
        <f t="shared" si="13"/>
        <v>1</v>
      </c>
      <c r="CP273" s="154"/>
      <c r="CQ273" s="82"/>
      <c r="CR273" s="24"/>
    </row>
    <row r="274" spans="1:616" s="83" customFormat="1" ht="123" hidden="1" customHeight="1">
      <c r="A274" s="318"/>
      <c r="B274" s="318"/>
      <c r="C274" s="34" t="s">
        <v>347</v>
      </c>
      <c r="D274" s="81" t="s">
        <v>2</v>
      </c>
      <c r="E274" s="34" t="s">
        <v>348</v>
      </c>
      <c r="F274" s="81" t="s">
        <v>2</v>
      </c>
      <c r="G274" s="81"/>
      <c r="H274" s="85" t="s">
        <v>349</v>
      </c>
      <c r="I274" s="34" t="s">
        <v>1186</v>
      </c>
      <c r="J274" s="84"/>
      <c r="K274" s="140" t="s">
        <v>127</v>
      </c>
      <c r="L274" s="140" t="s">
        <v>113</v>
      </c>
      <c r="M274" s="141" t="s">
        <v>80</v>
      </c>
      <c r="N274" s="138" t="s">
        <v>171</v>
      </c>
      <c r="O274" s="318"/>
      <c r="P274" s="84"/>
      <c r="Q274" s="84"/>
      <c r="R274" s="84"/>
      <c r="S274" s="84"/>
      <c r="T274" s="84"/>
      <c r="U274" s="84" t="s">
        <v>28</v>
      </c>
      <c r="V274" s="84"/>
      <c r="W274" s="84"/>
      <c r="X274" s="84"/>
      <c r="Y274" s="84"/>
      <c r="Z274" s="84"/>
      <c r="AA274" s="84"/>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c r="BG274" s="41"/>
      <c r="BH274" s="41"/>
      <c r="BI274" s="41"/>
      <c r="BJ274" s="41"/>
      <c r="BK274" s="41"/>
      <c r="BL274" s="41"/>
      <c r="BM274" s="84"/>
      <c r="BN274" s="84"/>
      <c r="BO274" s="84"/>
      <c r="BP274" s="84"/>
      <c r="BQ274" s="84"/>
      <c r="BR274" s="84"/>
      <c r="BS274" s="84"/>
      <c r="BT274" s="84"/>
      <c r="BU274" s="84"/>
      <c r="BV274" s="84"/>
      <c r="BW274" s="84"/>
      <c r="BX274" s="84"/>
      <c r="BY274" s="84"/>
      <c r="BZ274" s="84"/>
      <c r="CA274" s="84"/>
      <c r="CB274" s="84"/>
      <c r="CC274" s="84"/>
      <c r="CD274" s="84"/>
      <c r="CE274" s="84"/>
      <c r="CF274" s="84"/>
      <c r="CG274" s="84"/>
      <c r="CH274" s="84"/>
      <c r="CI274" s="84"/>
      <c r="CJ274" s="84"/>
      <c r="CK274" s="84"/>
      <c r="CL274" s="84"/>
      <c r="CM274" s="84"/>
      <c r="CN274" s="84"/>
      <c r="CO274" s="134">
        <f t="shared" si="13"/>
        <v>1</v>
      </c>
      <c r="CP274" s="154"/>
      <c r="CQ274" s="82"/>
      <c r="CR274" s="24"/>
    </row>
    <row r="275" spans="1:616" s="83" customFormat="1" ht="129" hidden="1" customHeight="1">
      <c r="A275" s="318"/>
      <c r="B275" s="318"/>
      <c r="C275" s="34" t="s">
        <v>347</v>
      </c>
      <c r="D275" s="81" t="s">
        <v>2</v>
      </c>
      <c r="E275" s="34" t="s">
        <v>348</v>
      </c>
      <c r="F275" s="81" t="s">
        <v>2</v>
      </c>
      <c r="G275" s="81"/>
      <c r="H275" s="85" t="s">
        <v>349</v>
      </c>
      <c r="I275" s="34" t="s">
        <v>1186</v>
      </c>
      <c r="J275" s="84"/>
      <c r="K275" s="140" t="s">
        <v>127</v>
      </c>
      <c r="L275" s="140" t="s">
        <v>113</v>
      </c>
      <c r="M275" s="141" t="s">
        <v>80</v>
      </c>
      <c r="N275" s="138" t="s">
        <v>171</v>
      </c>
      <c r="O275" s="318"/>
      <c r="P275" s="84"/>
      <c r="Q275" s="84"/>
      <c r="R275" s="84"/>
      <c r="S275" s="84"/>
      <c r="T275" s="84"/>
      <c r="U275" s="84"/>
      <c r="V275" s="84" t="s">
        <v>28</v>
      </c>
      <c r="W275" s="84"/>
      <c r="X275" s="84"/>
      <c r="Y275" s="84"/>
      <c r="Z275" s="84"/>
      <c r="AA275" s="84"/>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c r="BG275" s="41"/>
      <c r="BH275" s="41"/>
      <c r="BI275" s="41"/>
      <c r="BJ275" s="41"/>
      <c r="BK275" s="41"/>
      <c r="BL275" s="41"/>
      <c r="BM275" s="84"/>
      <c r="BN275" s="84"/>
      <c r="BO275" s="84"/>
      <c r="BP275" s="84"/>
      <c r="BQ275" s="84"/>
      <c r="BR275" s="84"/>
      <c r="BS275" s="84"/>
      <c r="BT275" s="84"/>
      <c r="BU275" s="84"/>
      <c r="BV275" s="84"/>
      <c r="BW275" s="84"/>
      <c r="BX275" s="84"/>
      <c r="BY275" s="84"/>
      <c r="BZ275" s="84"/>
      <c r="CA275" s="84"/>
      <c r="CB275" s="84"/>
      <c r="CC275" s="84"/>
      <c r="CD275" s="84"/>
      <c r="CE275" s="84"/>
      <c r="CF275" s="84"/>
      <c r="CG275" s="84"/>
      <c r="CH275" s="84"/>
      <c r="CI275" s="84"/>
      <c r="CJ275" s="84"/>
      <c r="CK275" s="84"/>
      <c r="CL275" s="84"/>
      <c r="CM275" s="84"/>
      <c r="CN275" s="84"/>
      <c r="CO275" s="134">
        <f t="shared" si="13"/>
        <v>1</v>
      </c>
      <c r="CP275" s="154"/>
      <c r="CQ275" s="82"/>
      <c r="CR275" s="24"/>
    </row>
    <row r="276" spans="1:616" s="83" customFormat="1" ht="142.5" hidden="1" customHeight="1">
      <c r="A276" s="318"/>
      <c r="B276" s="318"/>
      <c r="C276" s="34" t="s">
        <v>347</v>
      </c>
      <c r="D276" s="81" t="s">
        <v>2</v>
      </c>
      <c r="E276" s="34" t="s">
        <v>348</v>
      </c>
      <c r="F276" s="81" t="s">
        <v>2</v>
      </c>
      <c r="G276" s="81"/>
      <c r="H276" s="85" t="s">
        <v>349</v>
      </c>
      <c r="I276" s="34" t="s">
        <v>1186</v>
      </c>
      <c r="J276" s="84"/>
      <c r="K276" s="140" t="s">
        <v>127</v>
      </c>
      <c r="L276" s="140" t="s">
        <v>113</v>
      </c>
      <c r="M276" s="141" t="s">
        <v>80</v>
      </c>
      <c r="N276" s="138" t="s">
        <v>171</v>
      </c>
      <c r="O276" s="318"/>
      <c r="P276" s="84"/>
      <c r="Q276" s="84"/>
      <c r="R276" s="84"/>
      <c r="S276" s="84"/>
      <c r="T276" s="84"/>
      <c r="U276" s="84"/>
      <c r="V276" s="84"/>
      <c r="W276" s="84" t="s">
        <v>28</v>
      </c>
      <c r="X276" s="84"/>
      <c r="Y276" s="84"/>
      <c r="Z276" s="84"/>
      <c r="AA276" s="84"/>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1"/>
      <c r="BI276" s="41"/>
      <c r="BJ276" s="41"/>
      <c r="BK276" s="41"/>
      <c r="BL276" s="41"/>
      <c r="BM276" s="84"/>
      <c r="BN276" s="84"/>
      <c r="BO276" s="84"/>
      <c r="BP276" s="84"/>
      <c r="BQ276" s="84"/>
      <c r="BR276" s="84"/>
      <c r="BS276" s="84"/>
      <c r="BT276" s="84"/>
      <c r="BU276" s="84"/>
      <c r="BV276" s="84"/>
      <c r="BW276" s="84"/>
      <c r="BX276" s="84"/>
      <c r="BY276" s="84"/>
      <c r="BZ276" s="84"/>
      <c r="CA276" s="84"/>
      <c r="CB276" s="84"/>
      <c r="CC276" s="84"/>
      <c r="CD276" s="84"/>
      <c r="CE276" s="84"/>
      <c r="CF276" s="84"/>
      <c r="CG276" s="84"/>
      <c r="CH276" s="84"/>
      <c r="CI276" s="84"/>
      <c r="CJ276" s="84"/>
      <c r="CK276" s="84"/>
      <c r="CL276" s="84"/>
      <c r="CM276" s="84"/>
      <c r="CN276" s="84"/>
      <c r="CO276" s="134">
        <f t="shared" si="13"/>
        <v>1</v>
      </c>
      <c r="CP276" s="154"/>
      <c r="CQ276" s="82"/>
      <c r="CR276" s="24"/>
    </row>
    <row r="277" spans="1:616" s="83" customFormat="1" ht="126.75" hidden="1" customHeight="1">
      <c r="A277" s="318"/>
      <c r="B277" s="318"/>
      <c r="C277" s="34" t="s">
        <v>347</v>
      </c>
      <c r="D277" s="81" t="s">
        <v>2</v>
      </c>
      <c r="E277" s="34" t="s">
        <v>348</v>
      </c>
      <c r="F277" s="81" t="s">
        <v>2</v>
      </c>
      <c r="G277" s="81"/>
      <c r="H277" s="85" t="s">
        <v>349</v>
      </c>
      <c r="I277" s="34" t="s">
        <v>757</v>
      </c>
      <c r="J277" s="84"/>
      <c r="K277" s="140" t="s">
        <v>127</v>
      </c>
      <c r="L277" s="140" t="s">
        <v>113</v>
      </c>
      <c r="M277" s="141" t="s">
        <v>80</v>
      </c>
      <c r="N277" s="138" t="s">
        <v>171</v>
      </c>
      <c r="O277" s="318"/>
      <c r="P277" s="84"/>
      <c r="Q277" s="84"/>
      <c r="R277" s="84"/>
      <c r="S277" s="84"/>
      <c r="T277" s="84"/>
      <c r="U277" s="84"/>
      <c r="V277" s="84"/>
      <c r="W277" s="84"/>
      <c r="X277" s="84" t="s">
        <v>28</v>
      </c>
      <c r="Y277" s="84"/>
      <c r="Z277" s="84"/>
      <c r="AA277" s="84"/>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c r="BG277" s="41"/>
      <c r="BH277" s="41"/>
      <c r="BI277" s="41"/>
      <c r="BJ277" s="41"/>
      <c r="BK277" s="41"/>
      <c r="BL277" s="41"/>
      <c r="BM277" s="84"/>
      <c r="BN277" s="84"/>
      <c r="BO277" s="84"/>
      <c r="BP277" s="84"/>
      <c r="BQ277" s="84"/>
      <c r="BR277" s="84"/>
      <c r="BS277" s="84"/>
      <c r="BT277" s="84"/>
      <c r="BU277" s="84"/>
      <c r="BV277" s="84"/>
      <c r="BW277" s="84"/>
      <c r="BX277" s="84"/>
      <c r="BY277" s="84"/>
      <c r="BZ277" s="84"/>
      <c r="CA277" s="84"/>
      <c r="CB277" s="84"/>
      <c r="CC277" s="84"/>
      <c r="CD277" s="84"/>
      <c r="CE277" s="84"/>
      <c r="CF277" s="84"/>
      <c r="CG277" s="84"/>
      <c r="CH277" s="84"/>
      <c r="CI277" s="84"/>
      <c r="CJ277" s="84"/>
      <c r="CK277" s="84"/>
      <c r="CL277" s="84"/>
      <c r="CM277" s="84"/>
      <c r="CN277" s="84"/>
      <c r="CO277" s="134">
        <f t="shared" si="13"/>
        <v>1</v>
      </c>
      <c r="CP277" s="154"/>
      <c r="CQ277" s="82"/>
      <c r="CR277" s="24"/>
    </row>
    <row r="278" spans="1:616" s="83" customFormat="1" ht="123" hidden="1" customHeight="1">
      <c r="A278" s="318"/>
      <c r="B278" s="318"/>
      <c r="C278" s="34" t="s">
        <v>347</v>
      </c>
      <c r="D278" s="81" t="s">
        <v>2</v>
      </c>
      <c r="E278" s="34" t="s">
        <v>348</v>
      </c>
      <c r="F278" s="81" t="s">
        <v>2</v>
      </c>
      <c r="G278" s="81"/>
      <c r="H278" s="85" t="s">
        <v>349</v>
      </c>
      <c r="I278" s="34" t="s">
        <v>757</v>
      </c>
      <c r="J278" s="84"/>
      <c r="K278" s="140" t="s">
        <v>127</v>
      </c>
      <c r="L278" s="140" t="s">
        <v>113</v>
      </c>
      <c r="M278" s="141" t="s">
        <v>80</v>
      </c>
      <c r="N278" s="138" t="s">
        <v>171</v>
      </c>
      <c r="O278" s="318"/>
      <c r="P278" s="84"/>
      <c r="Q278" s="84"/>
      <c r="R278" s="84"/>
      <c r="S278" s="84"/>
      <c r="T278" s="84"/>
      <c r="U278" s="84"/>
      <c r="V278" s="84"/>
      <c r="W278" s="84"/>
      <c r="X278" s="84"/>
      <c r="Y278" s="84" t="s">
        <v>28</v>
      </c>
      <c r="Z278" s="84"/>
      <c r="AA278" s="84"/>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c r="BG278" s="41"/>
      <c r="BH278" s="41"/>
      <c r="BI278" s="41"/>
      <c r="BJ278" s="41"/>
      <c r="BK278" s="41"/>
      <c r="BL278" s="41"/>
      <c r="BM278" s="84"/>
      <c r="BN278" s="84"/>
      <c r="BO278" s="84"/>
      <c r="BP278" s="84"/>
      <c r="BQ278" s="84"/>
      <c r="BR278" s="84"/>
      <c r="BS278" s="84"/>
      <c r="BT278" s="84"/>
      <c r="BU278" s="84"/>
      <c r="BV278" s="84"/>
      <c r="BW278" s="84"/>
      <c r="BX278" s="84"/>
      <c r="BY278" s="84"/>
      <c r="BZ278" s="84"/>
      <c r="CA278" s="84"/>
      <c r="CB278" s="84"/>
      <c r="CC278" s="84"/>
      <c r="CD278" s="84"/>
      <c r="CE278" s="84"/>
      <c r="CF278" s="84"/>
      <c r="CG278" s="84"/>
      <c r="CH278" s="84"/>
      <c r="CI278" s="84"/>
      <c r="CJ278" s="84"/>
      <c r="CK278" s="84"/>
      <c r="CL278" s="84"/>
      <c r="CM278" s="84"/>
      <c r="CN278" s="84"/>
      <c r="CO278" s="134">
        <f t="shared" si="13"/>
        <v>1</v>
      </c>
      <c r="CP278" s="154"/>
      <c r="CQ278" s="82"/>
      <c r="CR278" s="24"/>
    </row>
    <row r="279" spans="1:616" s="83" customFormat="1" ht="123" hidden="1" customHeight="1">
      <c r="A279" s="318"/>
      <c r="B279" s="318"/>
      <c r="C279" s="34" t="s">
        <v>347</v>
      </c>
      <c r="D279" s="81" t="s">
        <v>2</v>
      </c>
      <c r="E279" s="34" t="s">
        <v>348</v>
      </c>
      <c r="F279" s="81" t="s">
        <v>2</v>
      </c>
      <c r="G279" s="81"/>
      <c r="H279" s="85" t="s">
        <v>349</v>
      </c>
      <c r="I279" s="34" t="s">
        <v>757</v>
      </c>
      <c r="J279" s="84"/>
      <c r="K279" s="140" t="s">
        <v>127</v>
      </c>
      <c r="L279" s="140" t="s">
        <v>113</v>
      </c>
      <c r="M279" s="141" t="s">
        <v>80</v>
      </c>
      <c r="N279" s="138" t="s">
        <v>171</v>
      </c>
      <c r="O279" s="318"/>
      <c r="P279" s="84"/>
      <c r="Q279" s="84"/>
      <c r="R279" s="84"/>
      <c r="S279" s="84"/>
      <c r="T279" s="84"/>
      <c r="U279" s="84"/>
      <c r="V279" s="84"/>
      <c r="W279" s="84"/>
      <c r="X279" s="84"/>
      <c r="Y279" s="84"/>
      <c r="Z279" s="84" t="s">
        <v>28</v>
      </c>
      <c r="AA279" s="84"/>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c r="BG279" s="41"/>
      <c r="BH279" s="41"/>
      <c r="BI279" s="41"/>
      <c r="BJ279" s="41"/>
      <c r="BK279" s="41"/>
      <c r="BL279" s="41"/>
      <c r="BM279" s="84"/>
      <c r="BN279" s="84"/>
      <c r="BO279" s="84"/>
      <c r="BP279" s="84"/>
      <c r="BQ279" s="84"/>
      <c r="BR279" s="84"/>
      <c r="BS279" s="84"/>
      <c r="BT279" s="84"/>
      <c r="BU279" s="84"/>
      <c r="BV279" s="84"/>
      <c r="BW279" s="84"/>
      <c r="BX279" s="84"/>
      <c r="BY279" s="84"/>
      <c r="BZ279" s="84"/>
      <c r="CA279" s="84"/>
      <c r="CB279" s="84"/>
      <c r="CC279" s="84"/>
      <c r="CD279" s="84"/>
      <c r="CE279" s="84"/>
      <c r="CF279" s="84"/>
      <c r="CG279" s="84"/>
      <c r="CH279" s="84"/>
      <c r="CI279" s="84"/>
      <c r="CJ279" s="84"/>
      <c r="CK279" s="84"/>
      <c r="CL279" s="84"/>
      <c r="CM279" s="84"/>
      <c r="CN279" s="84"/>
      <c r="CO279" s="134">
        <f t="shared" si="13"/>
        <v>1</v>
      </c>
      <c r="CP279" s="154"/>
      <c r="CQ279" s="82"/>
      <c r="CR279" s="24"/>
    </row>
    <row r="280" spans="1:616" s="83" customFormat="1" ht="123" hidden="1" customHeight="1">
      <c r="A280" s="319"/>
      <c r="B280" s="319"/>
      <c r="C280" s="34" t="s">
        <v>347</v>
      </c>
      <c r="D280" s="81" t="s">
        <v>2</v>
      </c>
      <c r="E280" s="34" t="s">
        <v>348</v>
      </c>
      <c r="F280" s="81" t="s">
        <v>2</v>
      </c>
      <c r="G280" s="81"/>
      <c r="H280" s="85" t="s">
        <v>349</v>
      </c>
      <c r="I280" s="34" t="s">
        <v>757</v>
      </c>
      <c r="J280" s="84"/>
      <c r="K280" s="140" t="s">
        <v>127</v>
      </c>
      <c r="L280" s="140" t="s">
        <v>113</v>
      </c>
      <c r="M280" s="141" t="s">
        <v>80</v>
      </c>
      <c r="N280" s="138" t="s">
        <v>171</v>
      </c>
      <c r="O280" s="319"/>
      <c r="P280" s="84"/>
      <c r="Q280" s="84"/>
      <c r="R280" s="84"/>
      <c r="S280" s="84"/>
      <c r="T280" s="84"/>
      <c r="U280" s="84"/>
      <c r="V280" s="84"/>
      <c r="W280" s="84"/>
      <c r="X280" s="84"/>
      <c r="Y280" s="84"/>
      <c r="Z280" s="84"/>
      <c r="AA280" s="84" t="s">
        <v>28</v>
      </c>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c r="BG280" s="41"/>
      <c r="BH280" s="41"/>
      <c r="BI280" s="41"/>
      <c r="BJ280" s="41"/>
      <c r="BK280" s="41"/>
      <c r="BL280" s="41"/>
      <c r="BM280" s="84"/>
      <c r="BN280" s="84"/>
      <c r="BO280" s="84"/>
      <c r="BP280" s="84"/>
      <c r="BQ280" s="84"/>
      <c r="BR280" s="84"/>
      <c r="BS280" s="84"/>
      <c r="BT280" s="84"/>
      <c r="BU280" s="84"/>
      <c r="BV280" s="84"/>
      <c r="BW280" s="84"/>
      <c r="BX280" s="84"/>
      <c r="BY280" s="84"/>
      <c r="BZ280" s="84"/>
      <c r="CA280" s="84"/>
      <c r="CB280" s="84"/>
      <c r="CC280" s="84"/>
      <c r="CD280" s="84"/>
      <c r="CE280" s="84"/>
      <c r="CF280" s="84"/>
      <c r="CG280" s="84"/>
      <c r="CH280" s="84"/>
      <c r="CI280" s="84"/>
      <c r="CJ280" s="84"/>
      <c r="CK280" s="84"/>
      <c r="CL280" s="84"/>
      <c r="CM280" s="84"/>
      <c r="CN280" s="84"/>
      <c r="CO280" s="134">
        <f t="shared" si="13"/>
        <v>1</v>
      </c>
      <c r="CP280" s="154"/>
      <c r="CQ280" s="82"/>
      <c r="CR280" s="24"/>
    </row>
    <row r="281" spans="1:616" ht="96" hidden="1" customHeight="1">
      <c r="A281" s="67">
        <v>260</v>
      </c>
      <c r="B281" s="67">
        <v>89</v>
      </c>
      <c r="C281" s="34" t="s">
        <v>699</v>
      </c>
      <c r="D281" s="11" t="s">
        <v>3</v>
      </c>
      <c r="E281" s="34" t="s">
        <v>700</v>
      </c>
      <c r="F281" s="11" t="s">
        <v>3</v>
      </c>
      <c r="G281" s="11" t="s">
        <v>28</v>
      </c>
      <c r="H281" s="35" t="s">
        <v>350</v>
      </c>
      <c r="I281" s="50" t="s">
        <v>1188</v>
      </c>
      <c r="J281" s="12"/>
      <c r="K281" s="12" t="s">
        <v>127</v>
      </c>
      <c r="L281" s="140" t="s">
        <v>114</v>
      </c>
      <c r="M281" s="11" t="s">
        <v>80</v>
      </c>
      <c r="N281" s="10" t="s">
        <v>83</v>
      </c>
      <c r="O281" s="10" t="s">
        <v>28</v>
      </c>
      <c r="P281" s="12"/>
      <c r="Q281" s="12"/>
      <c r="R281" s="12"/>
      <c r="S281" s="12" t="s">
        <v>28</v>
      </c>
      <c r="T281" s="12"/>
      <c r="U281" s="12"/>
      <c r="V281" s="12"/>
      <c r="W281" s="12"/>
      <c r="X281" s="12"/>
      <c r="Y281" s="71"/>
      <c r="Z281" s="71"/>
      <c r="AA281" s="12"/>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c r="BG281" s="41"/>
      <c r="BH281" s="41"/>
      <c r="BI281" s="41"/>
      <c r="BJ281" s="41"/>
      <c r="BK281" s="41"/>
      <c r="BL281" s="41"/>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34">
        <f t="shared" si="13"/>
        <v>1</v>
      </c>
      <c r="CP281" s="148"/>
      <c r="CQ281" s="155"/>
      <c r="CR281" s="180"/>
    </row>
    <row r="282" spans="1:616" ht="98.25" customHeight="1">
      <c r="A282" s="67"/>
      <c r="B282" s="18"/>
      <c r="C282" s="402" t="s">
        <v>351</v>
      </c>
      <c r="D282" s="403"/>
      <c r="E282" s="404"/>
      <c r="F282" s="11"/>
      <c r="G282" s="15">
        <f>G283+G295+G299+G315+G319</f>
        <v>0</v>
      </c>
      <c r="H282" s="13"/>
      <c r="I282" s="17"/>
      <c r="J282" s="12"/>
      <c r="K282" s="12"/>
      <c r="L282" s="12"/>
      <c r="M282" s="11"/>
      <c r="N282" s="14" t="s">
        <v>82</v>
      </c>
      <c r="O282" s="15">
        <f>O283+O295+O299+O315+O319</f>
        <v>6</v>
      </c>
      <c r="P282" s="15">
        <f>P283+P295+P299+P315+P319</f>
        <v>2</v>
      </c>
      <c r="Q282" s="15" t="s">
        <v>141</v>
      </c>
      <c r="R282" s="15" t="s">
        <v>141</v>
      </c>
      <c r="S282" s="15" t="s">
        <v>141</v>
      </c>
      <c r="T282" s="15" t="s">
        <v>141</v>
      </c>
      <c r="U282" s="15" t="s">
        <v>141</v>
      </c>
      <c r="V282" s="15" t="s">
        <v>141</v>
      </c>
      <c r="W282" s="15" t="s">
        <v>141</v>
      </c>
      <c r="X282" s="15" t="s">
        <v>141</v>
      </c>
      <c r="Y282" s="15"/>
      <c r="Z282" s="15"/>
      <c r="AA282" s="15" t="s">
        <v>141</v>
      </c>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c r="BG282" s="41"/>
      <c r="BH282" s="41"/>
      <c r="BI282" s="41"/>
      <c r="BJ282" s="41"/>
      <c r="BK282" s="41"/>
      <c r="BL282" s="41"/>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81"/>
      <c r="CP282" s="154"/>
      <c r="CQ282" s="233"/>
      <c r="CR282" s="14"/>
      <c r="WR282" s="162"/>
    </row>
    <row r="283" spans="1:616" ht="18.75" customHeight="1">
      <c r="A283" s="67"/>
      <c r="B283" s="18"/>
      <c r="C283" s="324" t="s">
        <v>75</v>
      </c>
      <c r="D283" s="324"/>
      <c r="E283" s="325"/>
      <c r="F283" s="11"/>
      <c r="G283" s="15">
        <f>COUNTIF(G284:G284,"x")</f>
        <v>0</v>
      </c>
      <c r="H283" s="13"/>
      <c r="I283" s="17"/>
      <c r="J283" s="12"/>
      <c r="K283" s="12"/>
      <c r="L283" s="12"/>
      <c r="M283" s="11"/>
      <c r="N283" s="14" t="s">
        <v>82</v>
      </c>
      <c r="O283" s="15">
        <f>COUNTIF(O284:O284,"x")</f>
        <v>1</v>
      </c>
      <c r="P283" s="15">
        <f>SUM(P284:P284)</f>
        <v>0</v>
      </c>
      <c r="Q283" s="15" t="s">
        <v>141</v>
      </c>
      <c r="R283" s="15" t="s">
        <v>141</v>
      </c>
      <c r="S283" s="15" t="s">
        <v>141</v>
      </c>
      <c r="T283" s="15" t="s">
        <v>141</v>
      </c>
      <c r="U283" s="15" t="s">
        <v>141</v>
      </c>
      <c r="V283" s="15" t="s">
        <v>141</v>
      </c>
      <c r="W283" s="15" t="s">
        <v>141</v>
      </c>
      <c r="X283" s="15" t="s">
        <v>141</v>
      </c>
      <c r="Y283" s="15"/>
      <c r="Z283" s="15"/>
      <c r="AA283" s="15" t="s">
        <v>141</v>
      </c>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c r="BG283" s="41"/>
      <c r="BH283" s="41"/>
      <c r="BI283" s="41"/>
      <c r="BJ283" s="41"/>
      <c r="BK283" s="41"/>
      <c r="BL283" s="41"/>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81"/>
      <c r="CP283" s="154"/>
      <c r="CQ283" s="233"/>
      <c r="CR283" s="14"/>
      <c r="WR283" s="162"/>
    </row>
    <row r="284" spans="1:616" ht="138.75" customHeight="1">
      <c r="A284" s="323">
        <v>261</v>
      </c>
      <c r="B284" s="323">
        <v>90</v>
      </c>
      <c r="C284" s="270" t="s">
        <v>352</v>
      </c>
      <c r="D284" s="269" t="s">
        <v>2</v>
      </c>
      <c r="E284" s="34" t="s">
        <v>353</v>
      </c>
      <c r="F284" s="11" t="s">
        <v>2</v>
      </c>
      <c r="G284" s="269"/>
      <c r="H284" s="276" t="s">
        <v>353</v>
      </c>
      <c r="I284" s="282" t="s">
        <v>758</v>
      </c>
      <c r="J284" s="12"/>
      <c r="K284" s="12" t="s">
        <v>127</v>
      </c>
      <c r="L284" s="140" t="s">
        <v>113</v>
      </c>
      <c r="M284" s="11" t="s">
        <v>80</v>
      </c>
      <c r="N284" s="10" t="s">
        <v>171</v>
      </c>
      <c r="O284" s="323" t="s">
        <v>28</v>
      </c>
      <c r="P284" s="12"/>
      <c r="Q284" s="12" t="s">
        <v>28</v>
      </c>
      <c r="R284" s="12"/>
      <c r="S284" s="12"/>
      <c r="T284" s="12"/>
      <c r="U284" s="12"/>
      <c r="V284" s="12"/>
      <c r="W284" s="12"/>
      <c r="X284" s="12"/>
      <c r="Y284" s="71"/>
      <c r="Z284" s="71"/>
      <c r="AA284" s="12"/>
      <c r="AB284" s="41"/>
      <c r="AC284" s="41" t="s">
        <v>671</v>
      </c>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c r="BG284" s="41"/>
      <c r="BH284" s="41"/>
      <c r="BI284" s="41"/>
      <c r="BJ284" s="41"/>
      <c r="BK284" s="41"/>
      <c r="BL284" s="41"/>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81">
        <f t="shared" si="13"/>
        <v>1</v>
      </c>
      <c r="CP284" s="191"/>
      <c r="CQ284" s="202" t="s">
        <v>671</v>
      </c>
      <c r="CR284" s="191"/>
      <c r="WR284" s="162"/>
    </row>
    <row r="285" spans="1:616" s="83" customFormat="1" ht="92.25" hidden="1" customHeight="1">
      <c r="A285" s="318"/>
      <c r="B285" s="318"/>
      <c r="C285" s="34" t="s">
        <v>352</v>
      </c>
      <c r="D285" s="81" t="s">
        <v>2</v>
      </c>
      <c r="E285" s="34" t="s">
        <v>353</v>
      </c>
      <c r="F285" s="81" t="s">
        <v>2</v>
      </c>
      <c r="G285" s="81"/>
      <c r="H285" s="85" t="s">
        <v>353</v>
      </c>
      <c r="I285" s="50" t="s">
        <v>758</v>
      </c>
      <c r="J285" s="84"/>
      <c r="K285" s="140" t="s">
        <v>127</v>
      </c>
      <c r="L285" s="140" t="s">
        <v>113</v>
      </c>
      <c r="M285" s="141" t="s">
        <v>80</v>
      </c>
      <c r="N285" s="138" t="s">
        <v>171</v>
      </c>
      <c r="O285" s="318"/>
      <c r="P285" s="84"/>
      <c r="Q285" s="84"/>
      <c r="R285" s="84" t="s">
        <v>28</v>
      </c>
      <c r="S285" s="84"/>
      <c r="T285" s="84"/>
      <c r="U285" s="84"/>
      <c r="V285" s="84"/>
      <c r="W285" s="84"/>
      <c r="X285" s="84"/>
      <c r="Y285" s="84"/>
      <c r="Z285" s="84"/>
      <c r="AA285" s="84"/>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84">
        <f t="shared" ref="CO285:CO342" si="14">COUNTIF(Q285:AA285,"x")</f>
        <v>1</v>
      </c>
      <c r="CP285" s="149"/>
      <c r="CQ285" s="187"/>
      <c r="CR285" s="176"/>
    </row>
    <row r="286" spans="1:616" s="83" customFormat="1" ht="92.25" hidden="1" customHeight="1">
      <c r="A286" s="318"/>
      <c r="B286" s="318"/>
      <c r="C286" s="34" t="s">
        <v>352</v>
      </c>
      <c r="D286" s="81" t="s">
        <v>2</v>
      </c>
      <c r="E286" s="34" t="s">
        <v>353</v>
      </c>
      <c r="F286" s="81" t="s">
        <v>2</v>
      </c>
      <c r="G286" s="81"/>
      <c r="H286" s="85" t="s">
        <v>353</v>
      </c>
      <c r="I286" s="50" t="s">
        <v>758</v>
      </c>
      <c r="J286" s="84"/>
      <c r="K286" s="140" t="s">
        <v>127</v>
      </c>
      <c r="L286" s="140" t="s">
        <v>113</v>
      </c>
      <c r="M286" s="141" t="s">
        <v>80</v>
      </c>
      <c r="N286" s="138" t="s">
        <v>171</v>
      </c>
      <c r="O286" s="318"/>
      <c r="P286" s="84"/>
      <c r="Q286" s="84"/>
      <c r="R286" s="84"/>
      <c r="S286" s="84" t="s">
        <v>28</v>
      </c>
      <c r="T286" s="84"/>
      <c r="U286" s="84"/>
      <c r="V286" s="84"/>
      <c r="W286" s="84"/>
      <c r="X286" s="84"/>
      <c r="Y286" s="84"/>
      <c r="Z286" s="84"/>
      <c r="AA286" s="84"/>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41"/>
      <c r="BK286" s="41"/>
      <c r="BL286" s="41"/>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84">
        <f t="shared" si="14"/>
        <v>1</v>
      </c>
      <c r="CP286" s="154"/>
      <c r="CQ286" s="14"/>
      <c r="CR286" s="176"/>
    </row>
    <row r="287" spans="1:616" s="83" customFormat="1" ht="92.25" hidden="1" customHeight="1">
      <c r="A287" s="318"/>
      <c r="B287" s="318"/>
      <c r="C287" s="34" t="s">
        <v>352</v>
      </c>
      <c r="D287" s="81" t="s">
        <v>2</v>
      </c>
      <c r="E287" s="34" t="s">
        <v>353</v>
      </c>
      <c r="F287" s="81" t="s">
        <v>2</v>
      </c>
      <c r="G287" s="81"/>
      <c r="H287" s="85" t="s">
        <v>353</v>
      </c>
      <c r="I287" s="50" t="s">
        <v>758</v>
      </c>
      <c r="J287" s="84"/>
      <c r="K287" s="140" t="s">
        <v>127</v>
      </c>
      <c r="L287" s="140" t="s">
        <v>113</v>
      </c>
      <c r="M287" s="141" t="s">
        <v>80</v>
      </c>
      <c r="N287" s="138" t="s">
        <v>171</v>
      </c>
      <c r="O287" s="318"/>
      <c r="P287" s="84"/>
      <c r="Q287" s="84"/>
      <c r="R287" s="84"/>
      <c r="S287" s="84"/>
      <c r="T287" s="84" t="s">
        <v>28</v>
      </c>
      <c r="U287" s="84"/>
      <c r="V287" s="84"/>
      <c r="W287" s="84"/>
      <c r="X287" s="84"/>
      <c r="Y287" s="84"/>
      <c r="Z287" s="84"/>
      <c r="AA287" s="84"/>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c r="BG287" s="41"/>
      <c r="BH287" s="41"/>
      <c r="BI287" s="41"/>
      <c r="BJ287" s="41"/>
      <c r="BK287" s="41"/>
      <c r="BL287" s="41"/>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84">
        <f t="shared" si="14"/>
        <v>1</v>
      </c>
      <c r="CP287" s="154"/>
      <c r="CQ287" s="14"/>
      <c r="CR287" s="176"/>
    </row>
    <row r="288" spans="1:616" s="83" customFormat="1" ht="92.25" hidden="1" customHeight="1">
      <c r="A288" s="318"/>
      <c r="B288" s="318"/>
      <c r="C288" s="34" t="s">
        <v>352</v>
      </c>
      <c r="D288" s="81" t="s">
        <v>2</v>
      </c>
      <c r="E288" s="34" t="s">
        <v>353</v>
      </c>
      <c r="F288" s="81" t="s">
        <v>2</v>
      </c>
      <c r="G288" s="81"/>
      <c r="H288" s="85" t="s">
        <v>353</v>
      </c>
      <c r="I288" s="50" t="s">
        <v>758</v>
      </c>
      <c r="J288" s="84"/>
      <c r="K288" s="140" t="s">
        <v>127</v>
      </c>
      <c r="L288" s="140" t="s">
        <v>113</v>
      </c>
      <c r="M288" s="141" t="s">
        <v>80</v>
      </c>
      <c r="N288" s="138" t="s">
        <v>171</v>
      </c>
      <c r="O288" s="318"/>
      <c r="P288" s="84"/>
      <c r="Q288" s="84"/>
      <c r="R288" s="84"/>
      <c r="S288" s="84"/>
      <c r="T288" s="84"/>
      <c r="U288" s="84" t="s">
        <v>28</v>
      </c>
      <c r="V288" s="84"/>
      <c r="W288" s="84"/>
      <c r="X288" s="84"/>
      <c r="Y288" s="84"/>
      <c r="Z288" s="84"/>
      <c r="AA288" s="84"/>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c r="BG288" s="41"/>
      <c r="BH288" s="41"/>
      <c r="BI288" s="41"/>
      <c r="BJ288" s="41"/>
      <c r="BK288" s="41"/>
      <c r="BL288" s="41"/>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84">
        <f t="shared" si="14"/>
        <v>1</v>
      </c>
      <c r="CP288" s="154"/>
      <c r="CQ288" s="14"/>
      <c r="CR288" s="176"/>
    </row>
    <row r="289" spans="1:616" s="83" customFormat="1" ht="92.25" hidden="1" customHeight="1">
      <c r="A289" s="318"/>
      <c r="B289" s="318"/>
      <c r="C289" s="34" t="s">
        <v>352</v>
      </c>
      <c r="D289" s="81" t="s">
        <v>2</v>
      </c>
      <c r="E289" s="34" t="s">
        <v>353</v>
      </c>
      <c r="F289" s="81" t="s">
        <v>2</v>
      </c>
      <c r="G289" s="81"/>
      <c r="H289" s="85" t="s">
        <v>353</v>
      </c>
      <c r="I289" s="50" t="s">
        <v>758</v>
      </c>
      <c r="J289" s="84"/>
      <c r="K289" s="140" t="s">
        <v>127</v>
      </c>
      <c r="L289" s="140" t="s">
        <v>113</v>
      </c>
      <c r="M289" s="141" t="s">
        <v>80</v>
      </c>
      <c r="N289" s="138" t="s">
        <v>171</v>
      </c>
      <c r="O289" s="318"/>
      <c r="P289" s="84"/>
      <c r="Q289" s="84"/>
      <c r="R289" s="84"/>
      <c r="S289" s="84"/>
      <c r="T289" s="84"/>
      <c r="U289" s="84"/>
      <c r="V289" s="84" t="s">
        <v>28</v>
      </c>
      <c r="W289" s="84"/>
      <c r="X289" s="84"/>
      <c r="Y289" s="84"/>
      <c r="Z289" s="84"/>
      <c r="AA289" s="84"/>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c r="BG289" s="41"/>
      <c r="BH289" s="41"/>
      <c r="BI289" s="41"/>
      <c r="BJ289" s="41"/>
      <c r="BK289" s="41"/>
      <c r="BL289" s="41"/>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84">
        <f t="shared" si="14"/>
        <v>1</v>
      </c>
      <c r="CP289" s="154"/>
      <c r="CQ289" s="14"/>
      <c r="CR289" s="176"/>
    </row>
    <row r="290" spans="1:616" s="83" customFormat="1" ht="92.25" hidden="1" customHeight="1">
      <c r="A290" s="318"/>
      <c r="B290" s="318"/>
      <c r="C290" s="34" t="s">
        <v>352</v>
      </c>
      <c r="D290" s="81" t="s">
        <v>2</v>
      </c>
      <c r="E290" s="34" t="s">
        <v>353</v>
      </c>
      <c r="F290" s="81" t="s">
        <v>2</v>
      </c>
      <c r="G290" s="81"/>
      <c r="H290" s="85" t="s">
        <v>353</v>
      </c>
      <c r="I290" s="50" t="s">
        <v>758</v>
      </c>
      <c r="J290" s="84"/>
      <c r="K290" s="140" t="s">
        <v>127</v>
      </c>
      <c r="L290" s="140" t="s">
        <v>113</v>
      </c>
      <c r="M290" s="141" t="s">
        <v>80</v>
      </c>
      <c r="N290" s="138" t="s">
        <v>171</v>
      </c>
      <c r="O290" s="318"/>
      <c r="P290" s="84"/>
      <c r="Q290" s="84"/>
      <c r="R290" s="84"/>
      <c r="S290" s="84"/>
      <c r="T290" s="84"/>
      <c r="U290" s="84"/>
      <c r="V290" s="84"/>
      <c r="W290" s="84" t="s">
        <v>28</v>
      </c>
      <c r="X290" s="84"/>
      <c r="Y290" s="84"/>
      <c r="Z290" s="84"/>
      <c r="AA290" s="84"/>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c r="BG290" s="41"/>
      <c r="BH290" s="41"/>
      <c r="BI290" s="41"/>
      <c r="BJ290" s="41"/>
      <c r="BK290" s="41"/>
      <c r="BL290" s="41"/>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84">
        <f t="shared" si="14"/>
        <v>1</v>
      </c>
      <c r="CP290" s="154"/>
      <c r="CQ290" s="14"/>
      <c r="CR290" s="176"/>
    </row>
    <row r="291" spans="1:616" s="83" customFormat="1" ht="92.25" hidden="1" customHeight="1">
      <c r="A291" s="318"/>
      <c r="B291" s="318"/>
      <c r="C291" s="34" t="s">
        <v>352</v>
      </c>
      <c r="D291" s="81" t="s">
        <v>2</v>
      </c>
      <c r="E291" s="34" t="s">
        <v>353</v>
      </c>
      <c r="F291" s="81" t="s">
        <v>2</v>
      </c>
      <c r="G291" s="81"/>
      <c r="H291" s="85" t="s">
        <v>353</v>
      </c>
      <c r="I291" s="50" t="s">
        <v>758</v>
      </c>
      <c r="J291" s="84"/>
      <c r="K291" s="140" t="s">
        <v>127</v>
      </c>
      <c r="L291" s="140" t="s">
        <v>113</v>
      </c>
      <c r="M291" s="141" t="s">
        <v>80</v>
      </c>
      <c r="N291" s="138" t="s">
        <v>171</v>
      </c>
      <c r="O291" s="318"/>
      <c r="P291" s="84"/>
      <c r="Q291" s="84"/>
      <c r="R291" s="84"/>
      <c r="S291" s="84"/>
      <c r="T291" s="84"/>
      <c r="U291" s="84"/>
      <c r="V291" s="84"/>
      <c r="W291" s="84"/>
      <c r="X291" s="84" t="s">
        <v>28</v>
      </c>
      <c r="Y291" s="84"/>
      <c r="Z291" s="84"/>
      <c r="AA291" s="84"/>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c r="BG291" s="41"/>
      <c r="BH291" s="41"/>
      <c r="BI291" s="41"/>
      <c r="BJ291" s="41"/>
      <c r="BK291" s="41"/>
      <c r="BL291" s="41"/>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84">
        <f t="shared" si="14"/>
        <v>1</v>
      </c>
      <c r="CP291" s="154"/>
      <c r="CQ291" s="14"/>
      <c r="CR291" s="176"/>
    </row>
    <row r="292" spans="1:616" s="83" customFormat="1" ht="92.25" hidden="1" customHeight="1">
      <c r="A292" s="318"/>
      <c r="B292" s="318"/>
      <c r="C292" s="34" t="s">
        <v>352</v>
      </c>
      <c r="D292" s="81" t="s">
        <v>2</v>
      </c>
      <c r="E292" s="34" t="s">
        <v>353</v>
      </c>
      <c r="F292" s="81" t="s">
        <v>2</v>
      </c>
      <c r="G292" s="81"/>
      <c r="H292" s="85" t="s">
        <v>353</v>
      </c>
      <c r="I292" s="50" t="s">
        <v>758</v>
      </c>
      <c r="J292" s="84"/>
      <c r="K292" s="140" t="s">
        <v>127</v>
      </c>
      <c r="L292" s="140" t="s">
        <v>113</v>
      </c>
      <c r="M292" s="141" t="s">
        <v>80</v>
      </c>
      <c r="N292" s="138" t="s">
        <v>171</v>
      </c>
      <c r="O292" s="318"/>
      <c r="P292" s="84"/>
      <c r="Q292" s="84"/>
      <c r="R292" s="84"/>
      <c r="S292" s="84"/>
      <c r="T292" s="84"/>
      <c r="U292" s="84"/>
      <c r="V292" s="84"/>
      <c r="W292" s="84"/>
      <c r="X292" s="84"/>
      <c r="Y292" s="84" t="s">
        <v>28</v>
      </c>
      <c r="Z292" s="84"/>
      <c r="AA292" s="84"/>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c r="BG292" s="41"/>
      <c r="BH292" s="41"/>
      <c r="BI292" s="41"/>
      <c r="BJ292" s="41"/>
      <c r="BK292" s="41"/>
      <c r="BL292" s="41"/>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84">
        <f t="shared" si="14"/>
        <v>1</v>
      </c>
      <c r="CP292" s="154"/>
      <c r="CQ292" s="14"/>
      <c r="CR292" s="176"/>
    </row>
    <row r="293" spans="1:616" s="83" customFormat="1" ht="92.25" hidden="1" customHeight="1">
      <c r="A293" s="318"/>
      <c r="B293" s="318"/>
      <c r="C293" s="34" t="s">
        <v>352</v>
      </c>
      <c r="D293" s="81" t="s">
        <v>2</v>
      </c>
      <c r="E293" s="34" t="s">
        <v>353</v>
      </c>
      <c r="F293" s="81" t="s">
        <v>2</v>
      </c>
      <c r="G293" s="81"/>
      <c r="H293" s="85" t="s">
        <v>353</v>
      </c>
      <c r="I293" s="50" t="s">
        <v>758</v>
      </c>
      <c r="J293" s="84"/>
      <c r="K293" s="140" t="s">
        <v>127</v>
      </c>
      <c r="L293" s="140" t="s">
        <v>113</v>
      </c>
      <c r="M293" s="141" t="s">
        <v>80</v>
      </c>
      <c r="N293" s="138" t="s">
        <v>171</v>
      </c>
      <c r="O293" s="318"/>
      <c r="P293" s="84"/>
      <c r="Q293" s="84"/>
      <c r="R293" s="84"/>
      <c r="S293" s="84"/>
      <c r="T293" s="84"/>
      <c r="U293" s="84"/>
      <c r="V293" s="84"/>
      <c r="W293" s="84"/>
      <c r="X293" s="84"/>
      <c r="Y293" s="84"/>
      <c r="Z293" s="84" t="s">
        <v>28</v>
      </c>
      <c r="AA293" s="84"/>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c r="BG293" s="41"/>
      <c r="BH293" s="41"/>
      <c r="BI293" s="41"/>
      <c r="BJ293" s="41"/>
      <c r="BK293" s="41"/>
      <c r="BL293" s="41"/>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84">
        <f t="shared" si="14"/>
        <v>1</v>
      </c>
      <c r="CP293" s="154"/>
      <c r="CQ293" s="14"/>
      <c r="CR293" s="176"/>
    </row>
    <row r="294" spans="1:616" s="83" customFormat="1" ht="92.25" hidden="1" customHeight="1">
      <c r="A294" s="319"/>
      <c r="B294" s="319"/>
      <c r="C294" s="34" t="s">
        <v>352</v>
      </c>
      <c r="D294" s="81" t="s">
        <v>2</v>
      </c>
      <c r="E294" s="34" t="s">
        <v>353</v>
      </c>
      <c r="F294" s="81" t="s">
        <v>2</v>
      </c>
      <c r="G294" s="81"/>
      <c r="H294" s="85" t="s">
        <v>353</v>
      </c>
      <c r="I294" s="50" t="s">
        <v>758</v>
      </c>
      <c r="J294" s="84"/>
      <c r="K294" s="140" t="s">
        <v>127</v>
      </c>
      <c r="L294" s="140" t="s">
        <v>113</v>
      </c>
      <c r="M294" s="141" t="s">
        <v>80</v>
      </c>
      <c r="N294" s="138" t="s">
        <v>171</v>
      </c>
      <c r="O294" s="319"/>
      <c r="P294" s="84"/>
      <c r="Q294" s="84"/>
      <c r="R294" s="84"/>
      <c r="S294" s="84"/>
      <c r="T294" s="84"/>
      <c r="U294" s="84"/>
      <c r="V294" s="84"/>
      <c r="W294" s="84"/>
      <c r="X294" s="84"/>
      <c r="Y294" s="84"/>
      <c r="Z294" s="84"/>
      <c r="AA294" s="84" t="s">
        <v>28</v>
      </c>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c r="BG294" s="41"/>
      <c r="BH294" s="41"/>
      <c r="BI294" s="41"/>
      <c r="BJ294" s="41"/>
      <c r="BK294" s="41"/>
      <c r="BL294" s="41"/>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84">
        <f t="shared" si="14"/>
        <v>1</v>
      </c>
      <c r="CP294" s="148"/>
      <c r="CQ294" s="199"/>
      <c r="CR294" s="176"/>
    </row>
    <row r="295" spans="1:616" ht="62.25" hidden="1" customHeight="1">
      <c r="A295" s="67"/>
      <c r="B295" s="67"/>
      <c r="C295" s="383" t="s">
        <v>9</v>
      </c>
      <c r="D295" s="382"/>
      <c r="E295" s="383"/>
      <c r="F295" s="11"/>
      <c r="G295" s="15">
        <f>COUNTIF(G296:G296,"x")</f>
        <v>0</v>
      </c>
      <c r="H295" s="13"/>
      <c r="I295" s="17"/>
      <c r="J295" s="12"/>
      <c r="K295" s="12"/>
      <c r="L295" s="12"/>
      <c r="M295" s="14" t="s">
        <v>82</v>
      </c>
      <c r="N295" s="14" t="s">
        <v>82</v>
      </c>
      <c r="O295" s="15">
        <f>COUNTIF(O296:O296,"x")</f>
        <v>1</v>
      </c>
      <c r="P295" s="15">
        <f>SUM(P296:P296)</f>
        <v>0</v>
      </c>
      <c r="Q295" s="15" t="s">
        <v>141</v>
      </c>
      <c r="R295" s="15"/>
      <c r="S295" s="15"/>
      <c r="T295" s="15"/>
      <c r="U295" s="15"/>
      <c r="V295" s="15"/>
      <c r="W295" s="15"/>
      <c r="X295" s="15"/>
      <c r="Y295" s="15"/>
      <c r="Z295" s="15"/>
      <c r="AA295" s="15"/>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c r="BG295" s="41"/>
      <c r="BH295" s="41"/>
      <c r="BI295" s="41"/>
      <c r="BJ295" s="41"/>
      <c r="BK295" s="41"/>
      <c r="BL295" s="41"/>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81"/>
      <c r="CP295" s="154"/>
      <c r="CQ295" s="14"/>
      <c r="CR295" s="14"/>
      <c r="WR295" s="162"/>
    </row>
    <row r="296" spans="1:616" ht="60" hidden="1" customHeight="1">
      <c r="A296" s="323">
        <v>267</v>
      </c>
      <c r="B296" s="323">
        <v>91</v>
      </c>
      <c r="C296" s="34" t="s">
        <v>354</v>
      </c>
      <c r="D296" s="11" t="s">
        <v>2</v>
      </c>
      <c r="E296" s="34" t="s">
        <v>355</v>
      </c>
      <c r="F296" s="11" t="s">
        <v>2</v>
      </c>
      <c r="G296" s="11"/>
      <c r="H296" s="35" t="s">
        <v>355</v>
      </c>
      <c r="I296" s="50" t="s">
        <v>759</v>
      </c>
      <c r="J296" s="12"/>
      <c r="K296" s="12" t="s">
        <v>127</v>
      </c>
      <c r="L296" s="12" t="s">
        <v>206</v>
      </c>
      <c r="M296" s="11" t="s">
        <v>80</v>
      </c>
      <c r="N296" s="10" t="s">
        <v>171</v>
      </c>
      <c r="O296" s="323" t="s">
        <v>28</v>
      </c>
      <c r="P296" s="12"/>
      <c r="Q296" s="15"/>
      <c r="R296" s="12"/>
      <c r="S296" s="15"/>
      <c r="T296" s="12"/>
      <c r="U296" s="12"/>
      <c r="V296" s="12"/>
      <c r="W296" s="12"/>
      <c r="X296" s="12" t="s">
        <v>28</v>
      </c>
      <c r="Y296" s="71"/>
      <c r="Z296" s="71"/>
      <c r="AA296" s="12"/>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c r="BG296" s="41"/>
      <c r="BH296" s="41"/>
      <c r="BI296" s="41"/>
      <c r="BJ296" s="41"/>
      <c r="BK296" s="41"/>
      <c r="BL296" s="41"/>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2">
        <f t="shared" si="14"/>
        <v>1</v>
      </c>
      <c r="CP296" s="149"/>
      <c r="CQ296" s="187"/>
      <c r="CR296" s="176"/>
    </row>
    <row r="297" spans="1:616" s="83" customFormat="1" ht="80.25" hidden="1" customHeight="1">
      <c r="A297" s="318"/>
      <c r="B297" s="318"/>
      <c r="C297" s="34" t="s">
        <v>354</v>
      </c>
      <c r="D297" s="81" t="s">
        <v>2</v>
      </c>
      <c r="E297" s="34" t="s">
        <v>355</v>
      </c>
      <c r="F297" s="81" t="s">
        <v>2</v>
      </c>
      <c r="G297" s="81"/>
      <c r="H297" s="85" t="s">
        <v>355</v>
      </c>
      <c r="I297" s="50" t="s">
        <v>760</v>
      </c>
      <c r="J297" s="84"/>
      <c r="K297" s="140" t="s">
        <v>127</v>
      </c>
      <c r="L297" s="140" t="s">
        <v>113</v>
      </c>
      <c r="M297" s="141" t="s">
        <v>80</v>
      </c>
      <c r="N297" s="138" t="s">
        <v>171</v>
      </c>
      <c r="O297" s="318"/>
      <c r="P297" s="84"/>
      <c r="Q297" s="15"/>
      <c r="R297" s="84"/>
      <c r="S297" s="15"/>
      <c r="T297" s="84"/>
      <c r="U297" s="84"/>
      <c r="V297" s="84"/>
      <c r="W297" s="84"/>
      <c r="X297" s="84" t="s">
        <v>28</v>
      </c>
      <c r="Y297" s="84"/>
      <c r="Z297" s="84"/>
      <c r="AA297" s="84"/>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c r="BG297" s="41"/>
      <c r="BH297" s="41"/>
      <c r="BI297" s="41"/>
      <c r="BJ297" s="41"/>
      <c r="BK297" s="41"/>
      <c r="BL297" s="41"/>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84">
        <f t="shared" si="14"/>
        <v>1</v>
      </c>
      <c r="CP297" s="154"/>
      <c r="CQ297" s="14"/>
      <c r="CR297" s="176"/>
    </row>
    <row r="298" spans="1:616" s="83" customFormat="1" ht="255.75" hidden="1" customHeight="1">
      <c r="A298" s="319"/>
      <c r="B298" s="319"/>
      <c r="C298" s="34" t="s">
        <v>354</v>
      </c>
      <c r="D298" s="81" t="s">
        <v>2</v>
      </c>
      <c r="E298" s="34" t="s">
        <v>355</v>
      </c>
      <c r="F298" s="81" t="s">
        <v>2</v>
      </c>
      <c r="G298" s="81"/>
      <c r="H298" s="85" t="s">
        <v>355</v>
      </c>
      <c r="I298" s="50" t="s">
        <v>761</v>
      </c>
      <c r="J298" s="84"/>
      <c r="K298" s="140" t="s">
        <v>127</v>
      </c>
      <c r="L298" s="140" t="s">
        <v>114</v>
      </c>
      <c r="M298" s="141" t="s">
        <v>80</v>
      </c>
      <c r="N298" s="138" t="s">
        <v>171</v>
      </c>
      <c r="O298" s="319"/>
      <c r="P298" s="84"/>
      <c r="Q298" s="15"/>
      <c r="R298" s="84"/>
      <c r="S298" s="15"/>
      <c r="T298" s="84"/>
      <c r="U298" s="84"/>
      <c r="V298" s="84"/>
      <c r="W298" s="84"/>
      <c r="X298" s="84" t="s">
        <v>28</v>
      </c>
      <c r="Y298" s="84"/>
      <c r="Z298" s="84"/>
      <c r="AA298" s="84"/>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c r="BG298" s="41"/>
      <c r="BH298" s="41"/>
      <c r="BI298" s="41"/>
      <c r="BJ298" s="41"/>
      <c r="BK298" s="41"/>
      <c r="BL298" s="41"/>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84">
        <f t="shared" si="14"/>
        <v>1</v>
      </c>
      <c r="CP298" s="148"/>
      <c r="CQ298" s="199"/>
      <c r="CR298" s="176"/>
    </row>
    <row r="299" spans="1:616" ht="18" customHeight="1">
      <c r="A299" s="18"/>
      <c r="B299" s="18"/>
      <c r="C299" s="382" t="s">
        <v>10</v>
      </c>
      <c r="D299" s="382"/>
      <c r="E299" s="383"/>
      <c r="F299" s="11"/>
      <c r="G299" s="279">
        <f>COUNTIF(G300:G304,"x")</f>
        <v>0</v>
      </c>
      <c r="H299" s="280"/>
      <c r="I299" s="277"/>
      <c r="J299" s="12"/>
      <c r="K299" s="12"/>
      <c r="L299" s="12"/>
      <c r="M299" s="14" t="s">
        <v>82</v>
      </c>
      <c r="N299" s="14" t="s">
        <v>82</v>
      </c>
      <c r="O299" s="15">
        <f>COUNTIF(O300:O304,"x")</f>
        <v>2</v>
      </c>
      <c r="P299" s="15">
        <f>SUM(P300:P304)</f>
        <v>0</v>
      </c>
      <c r="Q299" s="15" t="s">
        <v>141</v>
      </c>
      <c r="R299" s="15" t="s">
        <v>141</v>
      </c>
      <c r="S299" s="15" t="s">
        <v>141</v>
      </c>
      <c r="T299" s="12" t="s">
        <v>141</v>
      </c>
      <c r="U299" s="12" t="s">
        <v>141</v>
      </c>
      <c r="V299" s="12" t="s">
        <v>141</v>
      </c>
      <c r="W299" s="12" t="s">
        <v>141</v>
      </c>
      <c r="X299" s="12" t="s">
        <v>141</v>
      </c>
      <c r="Y299" s="71"/>
      <c r="Z299" s="71"/>
      <c r="AA299" s="12" t="s">
        <v>141</v>
      </c>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c r="BG299" s="41"/>
      <c r="BH299" s="41"/>
      <c r="BI299" s="41"/>
      <c r="BJ299" s="41"/>
      <c r="BK299" s="41"/>
      <c r="BL299" s="41"/>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81"/>
      <c r="CP299" s="154"/>
      <c r="CQ299" s="14"/>
      <c r="CR299" s="14"/>
      <c r="WR299" s="162"/>
    </row>
    <row r="300" spans="1:616" ht="170.25" hidden="1" customHeight="1">
      <c r="A300" s="323">
        <v>270</v>
      </c>
      <c r="B300" s="323">
        <v>92</v>
      </c>
      <c r="C300" s="35" t="s">
        <v>356</v>
      </c>
      <c r="D300" s="11" t="s">
        <v>2</v>
      </c>
      <c r="E300" s="11" t="s">
        <v>357</v>
      </c>
      <c r="F300" s="11" t="s">
        <v>2</v>
      </c>
      <c r="G300" s="11"/>
      <c r="H300" s="35" t="s">
        <v>358</v>
      </c>
      <c r="I300" s="50" t="s">
        <v>762</v>
      </c>
      <c r="J300" s="12"/>
      <c r="K300" s="12" t="s">
        <v>127</v>
      </c>
      <c r="L300" s="140" t="s">
        <v>206</v>
      </c>
      <c r="M300" s="11" t="s">
        <v>80</v>
      </c>
      <c r="N300" s="10" t="s">
        <v>171</v>
      </c>
      <c r="O300" s="323" t="s">
        <v>28</v>
      </c>
      <c r="P300" s="12"/>
      <c r="Q300" s="12"/>
      <c r="R300" s="15"/>
      <c r="S300" s="12"/>
      <c r="T300" s="12"/>
      <c r="U300" s="12"/>
      <c r="V300" s="12"/>
      <c r="W300" s="12"/>
      <c r="X300" s="12" t="s">
        <v>28</v>
      </c>
      <c r="Y300" s="71"/>
      <c r="Z300" s="71"/>
      <c r="AA300" s="12"/>
      <c r="AB300" s="41" t="s">
        <v>671</v>
      </c>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c r="BG300" s="41"/>
      <c r="BH300" s="41"/>
      <c r="BI300" s="41"/>
      <c r="BJ300" s="41"/>
      <c r="BK300" s="41"/>
      <c r="BL300" s="41"/>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2">
        <f t="shared" si="14"/>
        <v>1</v>
      </c>
      <c r="CP300" s="149"/>
      <c r="CQ300" s="187"/>
      <c r="CR300" s="176"/>
    </row>
    <row r="301" spans="1:616" s="83" customFormat="1" ht="97.5" hidden="1" customHeight="1">
      <c r="A301" s="318"/>
      <c r="B301" s="318"/>
      <c r="C301" s="85" t="s">
        <v>356</v>
      </c>
      <c r="D301" s="81" t="s">
        <v>2</v>
      </c>
      <c r="E301" s="81" t="s">
        <v>357</v>
      </c>
      <c r="F301" s="81" t="s">
        <v>2</v>
      </c>
      <c r="G301" s="81"/>
      <c r="H301" s="85" t="s">
        <v>358</v>
      </c>
      <c r="I301" s="50" t="s">
        <v>763</v>
      </c>
      <c r="J301" s="84"/>
      <c r="K301" s="140" t="s">
        <v>127</v>
      </c>
      <c r="L301" s="140" t="s">
        <v>113</v>
      </c>
      <c r="M301" s="141" t="s">
        <v>80</v>
      </c>
      <c r="N301" s="138" t="s">
        <v>171</v>
      </c>
      <c r="O301" s="318"/>
      <c r="P301" s="84"/>
      <c r="Q301" s="84"/>
      <c r="R301" s="15"/>
      <c r="S301" s="84"/>
      <c r="T301" s="84"/>
      <c r="U301" s="84"/>
      <c r="V301" s="84"/>
      <c r="W301" s="84"/>
      <c r="X301" s="84" t="s">
        <v>28</v>
      </c>
      <c r="Y301" s="84"/>
      <c r="Z301" s="84"/>
      <c r="AA301" s="84"/>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c r="BG301" s="41"/>
      <c r="BH301" s="41"/>
      <c r="BI301" s="41"/>
      <c r="BJ301" s="41"/>
      <c r="BK301" s="41"/>
      <c r="BL301" s="41"/>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84">
        <f t="shared" si="14"/>
        <v>1</v>
      </c>
      <c r="CP301" s="154"/>
      <c r="CQ301" s="14"/>
      <c r="CR301" s="176"/>
    </row>
    <row r="302" spans="1:616" s="83" customFormat="1" ht="271.5" hidden="1" customHeight="1">
      <c r="A302" s="319"/>
      <c r="B302" s="319"/>
      <c r="C302" s="85" t="s">
        <v>356</v>
      </c>
      <c r="D302" s="81" t="s">
        <v>2</v>
      </c>
      <c r="E302" s="81" t="s">
        <v>357</v>
      </c>
      <c r="F302" s="81" t="s">
        <v>2</v>
      </c>
      <c r="G302" s="81"/>
      <c r="H302" s="85" t="s">
        <v>358</v>
      </c>
      <c r="I302" s="50" t="s">
        <v>764</v>
      </c>
      <c r="J302" s="84"/>
      <c r="K302" s="140" t="s">
        <v>127</v>
      </c>
      <c r="L302" s="140" t="s">
        <v>114</v>
      </c>
      <c r="M302" s="141" t="s">
        <v>80</v>
      </c>
      <c r="N302" s="138" t="s">
        <v>171</v>
      </c>
      <c r="O302" s="319"/>
      <c r="P302" s="84"/>
      <c r="Q302" s="84"/>
      <c r="R302" s="15"/>
      <c r="S302" s="84"/>
      <c r="T302" s="84"/>
      <c r="U302" s="84"/>
      <c r="V302" s="84"/>
      <c r="W302" s="84"/>
      <c r="X302" s="84" t="s">
        <v>28</v>
      </c>
      <c r="Y302" s="84"/>
      <c r="Z302" s="84"/>
      <c r="AA302" s="84"/>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c r="BG302" s="41"/>
      <c r="BH302" s="41"/>
      <c r="BI302" s="41"/>
      <c r="BJ302" s="41"/>
      <c r="BK302" s="41"/>
      <c r="BL302" s="41"/>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84">
        <f t="shared" si="14"/>
        <v>1</v>
      </c>
      <c r="CP302" s="148"/>
      <c r="CQ302" s="199"/>
      <c r="CR302" s="176"/>
    </row>
    <row r="303" spans="1:616" s="144" customFormat="1" ht="168.75" customHeight="1">
      <c r="A303" s="250"/>
      <c r="B303" s="250"/>
      <c r="C303" s="276"/>
      <c r="D303" s="269"/>
      <c r="E303" s="255"/>
      <c r="F303" s="255"/>
      <c r="G303" s="269"/>
      <c r="H303" s="276"/>
      <c r="I303" s="277" t="s">
        <v>1404</v>
      </c>
      <c r="J303" s="253"/>
      <c r="K303" s="253"/>
      <c r="L303" s="253"/>
      <c r="M303" s="255"/>
      <c r="N303" s="254"/>
      <c r="O303" s="250"/>
      <c r="P303" s="253"/>
      <c r="Q303" s="253"/>
      <c r="R303" s="15"/>
      <c r="S303" s="253"/>
      <c r="T303" s="253"/>
      <c r="U303" s="253"/>
      <c r="V303" s="253"/>
      <c r="W303" s="253"/>
      <c r="X303" s="253"/>
      <c r="Y303" s="253"/>
      <c r="Z303" s="253"/>
      <c r="AA303" s="253"/>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c r="BG303" s="41"/>
      <c r="BH303" s="41"/>
      <c r="BI303" s="41"/>
      <c r="BJ303" s="41"/>
      <c r="BK303" s="41"/>
      <c r="BL303" s="41"/>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81"/>
      <c r="CP303" s="202" t="s">
        <v>671</v>
      </c>
      <c r="CQ303" s="202"/>
      <c r="CR303" s="202" t="s">
        <v>671</v>
      </c>
      <c r="WR303" s="162"/>
    </row>
    <row r="304" spans="1:616" ht="279.75" customHeight="1">
      <c r="A304" s="323">
        <v>271</v>
      </c>
      <c r="B304" s="323">
        <v>93</v>
      </c>
      <c r="C304" s="34" t="s">
        <v>356</v>
      </c>
      <c r="D304" s="269" t="s">
        <v>2</v>
      </c>
      <c r="E304" s="34" t="s">
        <v>359</v>
      </c>
      <c r="F304" s="11" t="s">
        <v>2</v>
      </c>
      <c r="G304" s="11"/>
      <c r="H304" s="35" t="s">
        <v>360</v>
      </c>
      <c r="I304" s="17" t="s">
        <v>1403</v>
      </c>
      <c r="J304" s="12"/>
      <c r="K304" s="12" t="s">
        <v>127</v>
      </c>
      <c r="L304" s="12" t="s">
        <v>113</v>
      </c>
      <c r="M304" s="11" t="s">
        <v>80</v>
      </c>
      <c r="N304" s="10" t="s">
        <v>171</v>
      </c>
      <c r="O304" s="323" t="s">
        <v>28</v>
      </c>
      <c r="P304" s="12"/>
      <c r="Q304" s="12" t="s">
        <v>28</v>
      </c>
      <c r="R304" s="12"/>
      <c r="S304" s="12"/>
      <c r="T304" s="12"/>
      <c r="U304" s="12"/>
      <c r="V304" s="12"/>
      <c r="W304" s="12"/>
      <c r="X304" s="12"/>
      <c r="Y304" s="71"/>
      <c r="Z304" s="71"/>
      <c r="AA304" s="12"/>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c r="BG304" s="41"/>
      <c r="BH304" s="41"/>
      <c r="BI304" s="41"/>
      <c r="BJ304" s="41"/>
      <c r="BK304" s="41"/>
      <c r="BL304" s="41"/>
      <c r="BM304" s="12"/>
      <c r="BN304" s="12"/>
      <c r="BO304" s="12"/>
      <c r="BP304" s="12"/>
      <c r="BQ304" s="12"/>
      <c r="BR304" s="12"/>
      <c r="BS304" s="12"/>
      <c r="BT304" s="12"/>
      <c r="BU304" s="12"/>
      <c r="BV304" s="12"/>
      <c r="BW304" s="12"/>
      <c r="BX304" s="12"/>
      <c r="BY304" s="12"/>
      <c r="BZ304" s="12"/>
      <c r="CA304" s="12"/>
      <c r="CB304" s="12"/>
      <c r="CC304" s="12"/>
      <c r="CD304" s="12"/>
      <c r="CE304" s="12"/>
      <c r="CF304" s="12"/>
      <c r="CG304" s="12"/>
      <c r="CH304" s="12"/>
      <c r="CI304" s="12"/>
      <c r="CJ304" s="12"/>
      <c r="CK304" s="12"/>
      <c r="CL304" s="12"/>
      <c r="CM304" s="12"/>
      <c r="CN304" s="12"/>
      <c r="CO304" s="181">
        <f t="shared" si="14"/>
        <v>1</v>
      </c>
      <c r="CP304" s="191" t="s">
        <v>671</v>
      </c>
      <c r="CQ304" s="191" t="s">
        <v>671</v>
      </c>
      <c r="CR304" s="191"/>
      <c r="WR304" s="162"/>
    </row>
    <row r="305" spans="1:616" s="83" customFormat="1" ht="192" hidden="1" customHeight="1">
      <c r="A305" s="318"/>
      <c r="B305" s="318"/>
      <c r="C305" s="34" t="s">
        <v>356</v>
      </c>
      <c r="D305" s="81" t="s">
        <v>2</v>
      </c>
      <c r="E305" s="34" t="s">
        <v>359</v>
      </c>
      <c r="F305" s="81" t="s">
        <v>2</v>
      </c>
      <c r="G305" s="81"/>
      <c r="H305" s="85" t="s">
        <v>360</v>
      </c>
      <c r="I305" s="17" t="s">
        <v>765</v>
      </c>
      <c r="J305" s="84"/>
      <c r="K305" s="140" t="s">
        <v>127</v>
      </c>
      <c r="L305" s="140" t="s">
        <v>113</v>
      </c>
      <c r="M305" s="141" t="s">
        <v>80</v>
      </c>
      <c r="N305" s="138" t="s">
        <v>171</v>
      </c>
      <c r="O305" s="318"/>
      <c r="P305" s="84"/>
      <c r="Q305" s="84"/>
      <c r="R305" s="84" t="s">
        <v>28</v>
      </c>
      <c r="S305" s="84"/>
      <c r="T305" s="84"/>
      <c r="U305" s="84"/>
      <c r="V305" s="84"/>
      <c r="W305" s="84"/>
      <c r="X305" s="84"/>
      <c r="Y305" s="84"/>
      <c r="Z305" s="84"/>
      <c r="AA305" s="84"/>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c r="BG305" s="41"/>
      <c r="BH305" s="41"/>
      <c r="BI305" s="41"/>
      <c r="BJ305" s="41"/>
      <c r="BK305" s="41"/>
      <c r="BL305" s="41"/>
      <c r="BM305" s="84"/>
      <c r="BN305" s="84"/>
      <c r="BO305" s="84"/>
      <c r="BP305" s="84"/>
      <c r="BQ305" s="84"/>
      <c r="BR305" s="84"/>
      <c r="BS305" s="84"/>
      <c r="BT305" s="84"/>
      <c r="BU305" s="84"/>
      <c r="BV305" s="84"/>
      <c r="BW305" s="84"/>
      <c r="BX305" s="84"/>
      <c r="BY305" s="84"/>
      <c r="BZ305" s="84"/>
      <c r="CA305" s="84"/>
      <c r="CB305" s="84"/>
      <c r="CC305" s="84"/>
      <c r="CD305" s="84"/>
      <c r="CE305" s="84"/>
      <c r="CF305" s="84"/>
      <c r="CG305" s="84"/>
      <c r="CH305" s="84"/>
      <c r="CI305" s="84"/>
      <c r="CJ305" s="84"/>
      <c r="CK305" s="84"/>
      <c r="CL305" s="84"/>
      <c r="CM305" s="84"/>
      <c r="CN305" s="84"/>
      <c r="CO305" s="84">
        <f t="shared" si="14"/>
        <v>1</v>
      </c>
      <c r="CP305" s="149"/>
      <c r="CQ305" s="147"/>
      <c r="CR305" s="24"/>
    </row>
    <row r="306" spans="1:616" s="83" customFormat="1" ht="192" hidden="1" customHeight="1">
      <c r="A306" s="318"/>
      <c r="B306" s="318"/>
      <c r="C306" s="34" t="s">
        <v>356</v>
      </c>
      <c r="D306" s="81" t="s">
        <v>2</v>
      </c>
      <c r="E306" s="34" t="s">
        <v>359</v>
      </c>
      <c r="F306" s="81" t="s">
        <v>2</v>
      </c>
      <c r="G306" s="81"/>
      <c r="H306" s="85" t="s">
        <v>360</v>
      </c>
      <c r="I306" s="17" t="s">
        <v>765</v>
      </c>
      <c r="J306" s="84"/>
      <c r="K306" s="140" t="s">
        <v>127</v>
      </c>
      <c r="L306" s="140" t="s">
        <v>113</v>
      </c>
      <c r="M306" s="141" t="s">
        <v>80</v>
      </c>
      <c r="N306" s="138" t="s">
        <v>171</v>
      </c>
      <c r="O306" s="318"/>
      <c r="P306" s="84"/>
      <c r="Q306" s="84"/>
      <c r="R306" s="84"/>
      <c r="S306" s="84" t="s">
        <v>28</v>
      </c>
      <c r="T306" s="84"/>
      <c r="U306" s="84"/>
      <c r="V306" s="84"/>
      <c r="W306" s="84"/>
      <c r="X306" s="84"/>
      <c r="Y306" s="84"/>
      <c r="Z306" s="84"/>
      <c r="AA306" s="84"/>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c r="BG306" s="41"/>
      <c r="BH306" s="41"/>
      <c r="BI306" s="41"/>
      <c r="BJ306" s="41"/>
      <c r="BK306" s="41"/>
      <c r="BL306" s="41"/>
      <c r="BM306" s="84"/>
      <c r="BN306" s="84"/>
      <c r="BO306" s="84"/>
      <c r="BP306" s="84"/>
      <c r="BQ306" s="84"/>
      <c r="BR306" s="84"/>
      <c r="BS306" s="84"/>
      <c r="BT306" s="84"/>
      <c r="BU306" s="84"/>
      <c r="BV306" s="84"/>
      <c r="BW306" s="84"/>
      <c r="BX306" s="84"/>
      <c r="BY306" s="84"/>
      <c r="BZ306" s="84"/>
      <c r="CA306" s="84"/>
      <c r="CB306" s="84"/>
      <c r="CC306" s="84"/>
      <c r="CD306" s="84"/>
      <c r="CE306" s="84"/>
      <c r="CF306" s="84"/>
      <c r="CG306" s="84"/>
      <c r="CH306" s="84"/>
      <c r="CI306" s="84"/>
      <c r="CJ306" s="84"/>
      <c r="CK306" s="84"/>
      <c r="CL306" s="84"/>
      <c r="CM306" s="84"/>
      <c r="CN306" s="84"/>
      <c r="CO306" s="84">
        <f t="shared" si="14"/>
        <v>1</v>
      </c>
      <c r="CP306" s="154"/>
      <c r="CQ306" s="82"/>
      <c r="CR306" s="24"/>
    </row>
    <row r="307" spans="1:616" s="83" customFormat="1" ht="192" hidden="1" customHeight="1">
      <c r="A307" s="318"/>
      <c r="B307" s="318"/>
      <c r="C307" s="34" t="s">
        <v>356</v>
      </c>
      <c r="D307" s="81" t="s">
        <v>2</v>
      </c>
      <c r="E307" s="34" t="s">
        <v>359</v>
      </c>
      <c r="F307" s="81" t="s">
        <v>2</v>
      </c>
      <c r="G307" s="81"/>
      <c r="H307" s="85" t="s">
        <v>360</v>
      </c>
      <c r="I307" s="17" t="s">
        <v>765</v>
      </c>
      <c r="J307" s="84"/>
      <c r="K307" s="140" t="s">
        <v>127</v>
      </c>
      <c r="L307" s="140" t="s">
        <v>113</v>
      </c>
      <c r="M307" s="141" t="s">
        <v>80</v>
      </c>
      <c r="N307" s="138" t="s">
        <v>171</v>
      </c>
      <c r="O307" s="318"/>
      <c r="P307" s="84"/>
      <c r="Q307" s="84"/>
      <c r="R307" s="84"/>
      <c r="S307" s="84"/>
      <c r="T307" s="84" t="s">
        <v>28</v>
      </c>
      <c r="U307" s="84"/>
      <c r="V307" s="84"/>
      <c r="W307" s="84"/>
      <c r="X307" s="84"/>
      <c r="Y307" s="84"/>
      <c r="Z307" s="84"/>
      <c r="AA307" s="84"/>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c r="AY307" s="41"/>
      <c r="AZ307" s="41"/>
      <c r="BA307" s="41"/>
      <c r="BB307" s="41"/>
      <c r="BC307" s="41"/>
      <c r="BD307" s="41"/>
      <c r="BE307" s="41"/>
      <c r="BF307" s="41"/>
      <c r="BG307" s="41"/>
      <c r="BH307" s="41"/>
      <c r="BI307" s="41"/>
      <c r="BJ307" s="41"/>
      <c r="BK307" s="41"/>
      <c r="BL307" s="41"/>
      <c r="BM307" s="84"/>
      <c r="BN307" s="84"/>
      <c r="BO307" s="84"/>
      <c r="BP307" s="84"/>
      <c r="BQ307" s="84"/>
      <c r="BR307" s="84"/>
      <c r="BS307" s="84"/>
      <c r="BT307" s="84"/>
      <c r="BU307" s="84"/>
      <c r="BV307" s="84"/>
      <c r="BW307" s="84"/>
      <c r="BX307" s="84"/>
      <c r="BY307" s="84"/>
      <c r="BZ307" s="84"/>
      <c r="CA307" s="84"/>
      <c r="CB307" s="84"/>
      <c r="CC307" s="84"/>
      <c r="CD307" s="84"/>
      <c r="CE307" s="84"/>
      <c r="CF307" s="84"/>
      <c r="CG307" s="84"/>
      <c r="CH307" s="84"/>
      <c r="CI307" s="84"/>
      <c r="CJ307" s="84"/>
      <c r="CK307" s="84"/>
      <c r="CL307" s="84"/>
      <c r="CM307" s="84"/>
      <c r="CN307" s="84"/>
      <c r="CO307" s="84">
        <f t="shared" si="14"/>
        <v>1</v>
      </c>
      <c r="CP307" s="154"/>
      <c r="CQ307" s="82"/>
      <c r="CR307" s="24"/>
    </row>
    <row r="308" spans="1:616" s="83" customFormat="1" ht="192" hidden="1" customHeight="1">
      <c r="A308" s="318"/>
      <c r="B308" s="318"/>
      <c r="C308" s="34" t="s">
        <v>356</v>
      </c>
      <c r="D308" s="81" t="s">
        <v>2</v>
      </c>
      <c r="E308" s="34" t="s">
        <v>359</v>
      </c>
      <c r="F308" s="81" t="s">
        <v>2</v>
      </c>
      <c r="G308" s="81"/>
      <c r="H308" s="85" t="s">
        <v>360</v>
      </c>
      <c r="I308" s="17" t="s">
        <v>765</v>
      </c>
      <c r="J308" s="84"/>
      <c r="K308" s="140" t="s">
        <v>127</v>
      </c>
      <c r="L308" s="140" t="s">
        <v>113</v>
      </c>
      <c r="M308" s="141" t="s">
        <v>80</v>
      </c>
      <c r="N308" s="138" t="s">
        <v>171</v>
      </c>
      <c r="O308" s="318"/>
      <c r="P308" s="84"/>
      <c r="Q308" s="84"/>
      <c r="R308" s="84"/>
      <c r="S308" s="84"/>
      <c r="T308" s="84"/>
      <c r="U308" s="84" t="s">
        <v>28</v>
      </c>
      <c r="V308" s="84"/>
      <c r="W308" s="84"/>
      <c r="X308" s="84"/>
      <c r="Y308" s="84"/>
      <c r="Z308" s="84"/>
      <c r="AA308" s="84"/>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c r="AY308" s="41"/>
      <c r="AZ308" s="41"/>
      <c r="BA308" s="41"/>
      <c r="BB308" s="41"/>
      <c r="BC308" s="41"/>
      <c r="BD308" s="41"/>
      <c r="BE308" s="41"/>
      <c r="BF308" s="41"/>
      <c r="BG308" s="41"/>
      <c r="BH308" s="41"/>
      <c r="BI308" s="41"/>
      <c r="BJ308" s="41"/>
      <c r="BK308" s="41"/>
      <c r="BL308" s="41"/>
      <c r="BM308" s="84"/>
      <c r="BN308" s="84"/>
      <c r="BO308" s="84"/>
      <c r="BP308" s="84"/>
      <c r="BQ308" s="84"/>
      <c r="BR308" s="84"/>
      <c r="BS308" s="84"/>
      <c r="BT308" s="84"/>
      <c r="BU308" s="84"/>
      <c r="BV308" s="84"/>
      <c r="BW308" s="84"/>
      <c r="BX308" s="84"/>
      <c r="BY308" s="84"/>
      <c r="BZ308" s="84"/>
      <c r="CA308" s="84"/>
      <c r="CB308" s="84"/>
      <c r="CC308" s="84"/>
      <c r="CD308" s="84"/>
      <c r="CE308" s="84"/>
      <c r="CF308" s="84"/>
      <c r="CG308" s="84"/>
      <c r="CH308" s="84"/>
      <c r="CI308" s="84"/>
      <c r="CJ308" s="84"/>
      <c r="CK308" s="84"/>
      <c r="CL308" s="84"/>
      <c r="CM308" s="84"/>
      <c r="CN308" s="84"/>
      <c r="CO308" s="84">
        <f t="shared" si="14"/>
        <v>1</v>
      </c>
      <c r="CP308" s="154"/>
      <c r="CQ308" s="82"/>
      <c r="CR308" s="24"/>
    </row>
    <row r="309" spans="1:616" s="83" customFormat="1" ht="192" hidden="1" customHeight="1">
      <c r="A309" s="318"/>
      <c r="B309" s="318"/>
      <c r="C309" s="34" t="s">
        <v>356</v>
      </c>
      <c r="D309" s="81" t="s">
        <v>2</v>
      </c>
      <c r="E309" s="34" t="s">
        <v>359</v>
      </c>
      <c r="F309" s="81" t="s">
        <v>2</v>
      </c>
      <c r="G309" s="81"/>
      <c r="H309" s="85" t="s">
        <v>360</v>
      </c>
      <c r="I309" s="17" t="s">
        <v>765</v>
      </c>
      <c r="J309" s="84"/>
      <c r="K309" s="140" t="s">
        <v>127</v>
      </c>
      <c r="L309" s="140" t="s">
        <v>113</v>
      </c>
      <c r="M309" s="141" t="s">
        <v>80</v>
      </c>
      <c r="N309" s="138" t="s">
        <v>171</v>
      </c>
      <c r="O309" s="318"/>
      <c r="P309" s="84"/>
      <c r="Q309" s="84"/>
      <c r="R309" s="84"/>
      <c r="S309" s="84"/>
      <c r="T309" s="84"/>
      <c r="U309" s="84"/>
      <c r="V309" s="84" t="s">
        <v>28</v>
      </c>
      <c r="W309" s="84"/>
      <c r="X309" s="84"/>
      <c r="Y309" s="84"/>
      <c r="Z309" s="84"/>
      <c r="AA309" s="84"/>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41"/>
      <c r="BM309" s="84"/>
      <c r="BN309" s="84"/>
      <c r="BO309" s="84"/>
      <c r="BP309" s="84"/>
      <c r="BQ309" s="84"/>
      <c r="BR309" s="84"/>
      <c r="BS309" s="84"/>
      <c r="BT309" s="84"/>
      <c r="BU309" s="84"/>
      <c r="BV309" s="84"/>
      <c r="BW309" s="84"/>
      <c r="BX309" s="84"/>
      <c r="BY309" s="84"/>
      <c r="BZ309" s="84"/>
      <c r="CA309" s="84"/>
      <c r="CB309" s="84"/>
      <c r="CC309" s="84"/>
      <c r="CD309" s="84"/>
      <c r="CE309" s="84"/>
      <c r="CF309" s="84"/>
      <c r="CG309" s="84"/>
      <c r="CH309" s="84"/>
      <c r="CI309" s="84"/>
      <c r="CJ309" s="84"/>
      <c r="CK309" s="84"/>
      <c r="CL309" s="84"/>
      <c r="CM309" s="84"/>
      <c r="CN309" s="84"/>
      <c r="CO309" s="84">
        <f t="shared" si="14"/>
        <v>1</v>
      </c>
      <c r="CP309" s="154"/>
      <c r="CQ309" s="82"/>
      <c r="CR309" s="24"/>
    </row>
    <row r="310" spans="1:616" s="83" customFormat="1" ht="192" hidden="1" customHeight="1">
      <c r="A310" s="318"/>
      <c r="B310" s="318"/>
      <c r="C310" s="34" t="s">
        <v>356</v>
      </c>
      <c r="D310" s="81" t="s">
        <v>2</v>
      </c>
      <c r="E310" s="34" t="s">
        <v>359</v>
      </c>
      <c r="F310" s="81" t="s">
        <v>2</v>
      </c>
      <c r="G310" s="81"/>
      <c r="H310" s="85" t="s">
        <v>360</v>
      </c>
      <c r="I310" s="17" t="s">
        <v>765</v>
      </c>
      <c r="J310" s="84"/>
      <c r="K310" s="140" t="s">
        <v>127</v>
      </c>
      <c r="L310" s="140" t="s">
        <v>113</v>
      </c>
      <c r="M310" s="141" t="s">
        <v>80</v>
      </c>
      <c r="N310" s="138" t="s">
        <v>171</v>
      </c>
      <c r="O310" s="318"/>
      <c r="P310" s="84"/>
      <c r="Q310" s="84"/>
      <c r="R310" s="84"/>
      <c r="S310" s="84"/>
      <c r="T310" s="84"/>
      <c r="U310" s="84"/>
      <c r="V310" s="84"/>
      <c r="W310" s="84" t="s">
        <v>28</v>
      </c>
      <c r="X310" s="84"/>
      <c r="Y310" s="84"/>
      <c r="Z310" s="84"/>
      <c r="AA310" s="84"/>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41"/>
      <c r="BK310" s="41"/>
      <c r="BL310" s="41"/>
      <c r="BM310" s="84"/>
      <c r="BN310" s="84"/>
      <c r="BO310" s="84"/>
      <c r="BP310" s="84"/>
      <c r="BQ310" s="84"/>
      <c r="BR310" s="84"/>
      <c r="BS310" s="84"/>
      <c r="BT310" s="84"/>
      <c r="BU310" s="84"/>
      <c r="BV310" s="84"/>
      <c r="BW310" s="84"/>
      <c r="BX310" s="84"/>
      <c r="BY310" s="84"/>
      <c r="BZ310" s="84"/>
      <c r="CA310" s="84"/>
      <c r="CB310" s="84"/>
      <c r="CC310" s="84"/>
      <c r="CD310" s="84"/>
      <c r="CE310" s="84"/>
      <c r="CF310" s="84"/>
      <c r="CG310" s="84"/>
      <c r="CH310" s="84"/>
      <c r="CI310" s="84"/>
      <c r="CJ310" s="84"/>
      <c r="CK310" s="84"/>
      <c r="CL310" s="84"/>
      <c r="CM310" s="84"/>
      <c r="CN310" s="84"/>
      <c r="CO310" s="84">
        <f t="shared" si="14"/>
        <v>1</v>
      </c>
      <c r="CP310" s="154"/>
      <c r="CQ310" s="82"/>
      <c r="CR310" s="24"/>
    </row>
    <row r="311" spans="1:616" s="83" customFormat="1" ht="192" hidden="1" customHeight="1">
      <c r="A311" s="318"/>
      <c r="B311" s="318"/>
      <c r="C311" s="34" t="s">
        <v>356</v>
      </c>
      <c r="D311" s="81" t="s">
        <v>2</v>
      </c>
      <c r="E311" s="34" t="s">
        <v>359</v>
      </c>
      <c r="F311" s="81" t="s">
        <v>2</v>
      </c>
      <c r="G311" s="81"/>
      <c r="H311" s="85" t="s">
        <v>360</v>
      </c>
      <c r="I311" s="17" t="s">
        <v>765</v>
      </c>
      <c r="J311" s="84"/>
      <c r="K311" s="140" t="s">
        <v>127</v>
      </c>
      <c r="L311" s="140" t="s">
        <v>113</v>
      </c>
      <c r="M311" s="141" t="s">
        <v>80</v>
      </c>
      <c r="N311" s="138" t="s">
        <v>171</v>
      </c>
      <c r="O311" s="318"/>
      <c r="P311" s="84"/>
      <c r="Q311" s="84"/>
      <c r="R311" s="84"/>
      <c r="S311" s="84"/>
      <c r="T311" s="84"/>
      <c r="U311" s="84"/>
      <c r="V311" s="84"/>
      <c r="W311" s="84"/>
      <c r="X311" s="84" t="s">
        <v>28</v>
      </c>
      <c r="Y311" s="84"/>
      <c r="Z311" s="84"/>
      <c r="AA311" s="84"/>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c r="AY311" s="41"/>
      <c r="AZ311" s="41"/>
      <c r="BA311" s="41"/>
      <c r="BB311" s="41"/>
      <c r="BC311" s="41"/>
      <c r="BD311" s="41"/>
      <c r="BE311" s="41"/>
      <c r="BF311" s="41"/>
      <c r="BG311" s="41"/>
      <c r="BH311" s="41"/>
      <c r="BI311" s="41"/>
      <c r="BJ311" s="41"/>
      <c r="BK311" s="41"/>
      <c r="BL311" s="41"/>
      <c r="BM311" s="84"/>
      <c r="BN311" s="84"/>
      <c r="BO311" s="84"/>
      <c r="BP311" s="84"/>
      <c r="BQ311" s="84"/>
      <c r="BR311" s="84"/>
      <c r="BS311" s="84"/>
      <c r="BT311" s="84"/>
      <c r="BU311" s="84"/>
      <c r="BV311" s="84"/>
      <c r="BW311" s="84"/>
      <c r="BX311" s="84"/>
      <c r="BY311" s="84"/>
      <c r="BZ311" s="84"/>
      <c r="CA311" s="84"/>
      <c r="CB311" s="84"/>
      <c r="CC311" s="84"/>
      <c r="CD311" s="84"/>
      <c r="CE311" s="84"/>
      <c r="CF311" s="84"/>
      <c r="CG311" s="84"/>
      <c r="CH311" s="84"/>
      <c r="CI311" s="84"/>
      <c r="CJ311" s="84"/>
      <c r="CK311" s="84"/>
      <c r="CL311" s="84"/>
      <c r="CM311" s="84"/>
      <c r="CN311" s="84"/>
      <c r="CO311" s="84">
        <f t="shared" si="14"/>
        <v>1</v>
      </c>
      <c r="CP311" s="154"/>
      <c r="CQ311" s="82"/>
      <c r="CR311" s="24"/>
    </row>
    <row r="312" spans="1:616" s="83" customFormat="1" ht="192" hidden="1" customHeight="1">
      <c r="A312" s="318"/>
      <c r="B312" s="318"/>
      <c r="C312" s="34" t="s">
        <v>356</v>
      </c>
      <c r="D312" s="81" t="s">
        <v>2</v>
      </c>
      <c r="E312" s="34" t="s">
        <v>359</v>
      </c>
      <c r="F312" s="81" t="s">
        <v>2</v>
      </c>
      <c r="G312" s="81"/>
      <c r="H312" s="85" t="s">
        <v>360</v>
      </c>
      <c r="I312" s="17" t="s">
        <v>765</v>
      </c>
      <c r="J312" s="84"/>
      <c r="K312" s="140" t="s">
        <v>127</v>
      </c>
      <c r="L312" s="140" t="s">
        <v>113</v>
      </c>
      <c r="M312" s="141" t="s">
        <v>80</v>
      </c>
      <c r="N312" s="138" t="s">
        <v>171</v>
      </c>
      <c r="O312" s="318"/>
      <c r="P312" s="84"/>
      <c r="Q312" s="84"/>
      <c r="R312" s="84"/>
      <c r="S312" s="84"/>
      <c r="T312" s="84"/>
      <c r="U312" s="84"/>
      <c r="V312" s="84"/>
      <c r="W312" s="84"/>
      <c r="X312" s="84"/>
      <c r="Y312" s="84" t="s">
        <v>28</v>
      </c>
      <c r="Z312" s="84"/>
      <c r="AA312" s="84"/>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AY312" s="41"/>
      <c r="AZ312" s="41"/>
      <c r="BA312" s="41"/>
      <c r="BB312" s="41"/>
      <c r="BC312" s="41"/>
      <c r="BD312" s="41"/>
      <c r="BE312" s="41"/>
      <c r="BF312" s="41"/>
      <c r="BG312" s="41"/>
      <c r="BH312" s="41"/>
      <c r="BI312" s="41"/>
      <c r="BJ312" s="41"/>
      <c r="BK312" s="41"/>
      <c r="BL312" s="41"/>
      <c r="BM312" s="84"/>
      <c r="BN312" s="84"/>
      <c r="BO312" s="84"/>
      <c r="BP312" s="84"/>
      <c r="BQ312" s="84"/>
      <c r="BR312" s="84"/>
      <c r="BS312" s="84"/>
      <c r="BT312" s="84"/>
      <c r="BU312" s="84"/>
      <c r="BV312" s="84"/>
      <c r="BW312" s="84"/>
      <c r="BX312" s="84"/>
      <c r="BY312" s="84"/>
      <c r="BZ312" s="84"/>
      <c r="CA312" s="84"/>
      <c r="CB312" s="84"/>
      <c r="CC312" s="84"/>
      <c r="CD312" s="84"/>
      <c r="CE312" s="84"/>
      <c r="CF312" s="84"/>
      <c r="CG312" s="84"/>
      <c r="CH312" s="84"/>
      <c r="CI312" s="84"/>
      <c r="CJ312" s="84"/>
      <c r="CK312" s="84"/>
      <c r="CL312" s="84"/>
      <c r="CM312" s="84"/>
      <c r="CN312" s="84"/>
      <c r="CO312" s="84">
        <f t="shared" si="14"/>
        <v>1</v>
      </c>
      <c r="CP312" s="154"/>
      <c r="CQ312" s="82"/>
      <c r="CR312" s="24"/>
    </row>
    <row r="313" spans="1:616" s="83" customFormat="1" ht="192" hidden="1" customHeight="1">
      <c r="A313" s="318"/>
      <c r="B313" s="318"/>
      <c r="C313" s="34" t="s">
        <v>356</v>
      </c>
      <c r="D313" s="81" t="s">
        <v>2</v>
      </c>
      <c r="E313" s="34" t="s">
        <v>359</v>
      </c>
      <c r="F313" s="81" t="s">
        <v>2</v>
      </c>
      <c r="G313" s="81"/>
      <c r="H313" s="85" t="s">
        <v>360</v>
      </c>
      <c r="I313" s="17" t="s">
        <v>765</v>
      </c>
      <c r="J313" s="84"/>
      <c r="K313" s="140" t="s">
        <v>127</v>
      </c>
      <c r="L313" s="140" t="s">
        <v>113</v>
      </c>
      <c r="M313" s="141" t="s">
        <v>80</v>
      </c>
      <c r="N313" s="138" t="s">
        <v>171</v>
      </c>
      <c r="O313" s="318"/>
      <c r="P313" s="84"/>
      <c r="Q313" s="84"/>
      <c r="R313" s="84"/>
      <c r="S313" s="84"/>
      <c r="T313" s="84"/>
      <c r="U313" s="84"/>
      <c r="V313" s="84"/>
      <c r="W313" s="84"/>
      <c r="X313" s="84"/>
      <c r="Y313" s="84"/>
      <c r="Z313" s="84" t="s">
        <v>28</v>
      </c>
      <c r="AA313" s="84"/>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c r="AY313" s="41"/>
      <c r="AZ313" s="41"/>
      <c r="BA313" s="41"/>
      <c r="BB313" s="41"/>
      <c r="BC313" s="41"/>
      <c r="BD313" s="41"/>
      <c r="BE313" s="41"/>
      <c r="BF313" s="41"/>
      <c r="BG313" s="41"/>
      <c r="BH313" s="41"/>
      <c r="BI313" s="41"/>
      <c r="BJ313" s="41"/>
      <c r="BK313" s="41"/>
      <c r="BL313" s="41"/>
      <c r="BM313" s="84"/>
      <c r="BN313" s="84"/>
      <c r="BO313" s="84"/>
      <c r="BP313" s="84"/>
      <c r="BQ313" s="84"/>
      <c r="BR313" s="84"/>
      <c r="BS313" s="84"/>
      <c r="BT313" s="84"/>
      <c r="BU313" s="84"/>
      <c r="BV313" s="84"/>
      <c r="BW313" s="84"/>
      <c r="BX313" s="84"/>
      <c r="BY313" s="84"/>
      <c r="BZ313" s="84"/>
      <c r="CA313" s="84"/>
      <c r="CB313" s="84"/>
      <c r="CC313" s="84"/>
      <c r="CD313" s="84"/>
      <c r="CE313" s="84"/>
      <c r="CF313" s="84"/>
      <c r="CG313" s="84"/>
      <c r="CH313" s="84"/>
      <c r="CI313" s="84"/>
      <c r="CJ313" s="84"/>
      <c r="CK313" s="84"/>
      <c r="CL313" s="84"/>
      <c r="CM313" s="84"/>
      <c r="CN313" s="84"/>
      <c r="CO313" s="84">
        <f t="shared" si="14"/>
        <v>1</v>
      </c>
      <c r="CP313" s="154"/>
      <c r="CQ313" s="82"/>
      <c r="CR313" s="24"/>
    </row>
    <row r="314" spans="1:616" s="83" customFormat="1" ht="188.25" hidden="1" customHeight="1">
      <c r="A314" s="319"/>
      <c r="B314" s="319"/>
      <c r="C314" s="34" t="s">
        <v>356</v>
      </c>
      <c r="D314" s="81" t="s">
        <v>2</v>
      </c>
      <c r="E314" s="34" t="s">
        <v>359</v>
      </c>
      <c r="F314" s="81" t="s">
        <v>2</v>
      </c>
      <c r="G314" s="81"/>
      <c r="H314" s="85" t="s">
        <v>360</v>
      </c>
      <c r="I314" s="17" t="s">
        <v>765</v>
      </c>
      <c r="J314" s="84"/>
      <c r="K314" s="140" t="s">
        <v>127</v>
      </c>
      <c r="L314" s="140" t="s">
        <v>113</v>
      </c>
      <c r="M314" s="141" t="s">
        <v>80</v>
      </c>
      <c r="N314" s="138" t="s">
        <v>171</v>
      </c>
      <c r="O314" s="319"/>
      <c r="P314" s="84"/>
      <c r="Q314" s="84"/>
      <c r="R314" s="84"/>
      <c r="S314" s="84"/>
      <c r="T314" s="84"/>
      <c r="U314" s="84"/>
      <c r="V314" s="84"/>
      <c r="W314" s="84"/>
      <c r="X314" s="84"/>
      <c r="Y314" s="84"/>
      <c r="Z314" s="84"/>
      <c r="AA314" s="84" t="s">
        <v>28</v>
      </c>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c r="AY314" s="41"/>
      <c r="AZ314" s="41"/>
      <c r="BA314" s="41"/>
      <c r="BB314" s="41"/>
      <c r="BC314" s="41"/>
      <c r="BD314" s="41"/>
      <c r="BE314" s="41"/>
      <c r="BF314" s="41"/>
      <c r="BG314" s="41"/>
      <c r="BH314" s="41"/>
      <c r="BI314" s="41"/>
      <c r="BJ314" s="41"/>
      <c r="BK314" s="41"/>
      <c r="BL314" s="41"/>
      <c r="BM314" s="84"/>
      <c r="BN314" s="84"/>
      <c r="BO314" s="84"/>
      <c r="BP314" s="84"/>
      <c r="BQ314" s="84"/>
      <c r="BR314" s="84"/>
      <c r="BS314" s="84"/>
      <c r="BT314" s="84"/>
      <c r="BU314" s="84"/>
      <c r="BV314" s="84"/>
      <c r="BW314" s="84"/>
      <c r="BX314" s="84"/>
      <c r="BY314" s="84"/>
      <c r="BZ314" s="84"/>
      <c r="CA314" s="84"/>
      <c r="CB314" s="84"/>
      <c r="CC314" s="84"/>
      <c r="CD314" s="84"/>
      <c r="CE314" s="84"/>
      <c r="CF314" s="84"/>
      <c r="CG314" s="84"/>
      <c r="CH314" s="84"/>
      <c r="CI314" s="84"/>
      <c r="CJ314" s="84"/>
      <c r="CK314" s="84"/>
      <c r="CL314" s="84"/>
      <c r="CM314" s="84"/>
      <c r="CN314" s="84"/>
      <c r="CO314" s="84">
        <f t="shared" si="14"/>
        <v>1</v>
      </c>
      <c r="CP314" s="148"/>
      <c r="CQ314" s="146"/>
      <c r="CR314" s="24"/>
    </row>
    <row r="315" spans="1:616" ht="24.75" hidden="1" customHeight="1">
      <c r="A315" s="67"/>
      <c r="B315" s="18"/>
      <c r="C315" s="383" t="s">
        <v>11</v>
      </c>
      <c r="D315" s="382"/>
      <c r="E315" s="383"/>
      <c r="F315" s="11"/>
      <c r="G315" s="15">
        <f>COUNTIF(G316:G316,"x")</f>
        <v>0</v>
      </c>
      <c r="H315" s="13"/>
      <c r="I315" s="17"/>
      <c r="J315" s="12"/>
      <c r="K315" s="12"/>
      <c r="L315" s="12"/>
      <c r="M315" s="14" t="s">
        <v>82</v>
      </c>
      <c r="N315" s="14" t="s">
        <v>82</v>
      </c>
      <c r="O315" s="15">
        <f>COUNTIF(O316:O316,"x")</f>
        <v>1</v>
      </c>
      <c r="P315" s="15">
        <f>SUM(P316:P316)</f>
        <v>1</v>
      </c>
      <c r="Q315" s="15" t="s">
        <v>141</v>
      </c>
      <c r="R315" s="15" t="s">
        <v>141</v>
      </c>
      <c r="S315" s="15" t="s">
        <v>141</v>
      </c>
      <c r="T315" s="15" t="s">
        <v>141</v>
      </c>
      <c r="U315" s="15" t="s">
        <v>141</v>
      </c>
      <c r="V315" s="15" t="s">
        <v>141</v>
      </c>
      <c r="W315" s="15" t="s">
        <v>141</v>
      </c>
      <c r="X315" s="15" t="s">
        <v>141</v>
      </c>
      <c r="Y315" s="15"/>
      <c r="Z315" s="15"/>
      <c r="AA315" s="15" t="s">
        <v>141</v>
      </c>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c r="AY315" s="41"/>
      <c r="AZ315" s="41"/>
      <c r="BA315" s="41"/>
      <c r="BB315" s="41"/>
      <c r="BC315" s="41"/>
      <c r="BD315" s="41"/>
      <c r="BE315" s="41"/>
      <c r="BF315" s="41"/>
      <c r="BG315" s="41"/>
      <c r="BH315" s="41"/>
      <c r="BI315" s="41"/>
      <c r="BJ315" s="41"/>
      <c r="BK315" s="41"/>
      <c r="BL315" s="41"/>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81"/>
      <c r="CP315" s="154"/>
      <c r="CQ315" s="14"/>
      <c r="CR315" s="14"/>
      <c r="WR315" s="162"/>
    </row>
    <row r="316" spans="1:616" ht="28.5" hidden="1" customHeight="1">
      <c r="A316" s="323">
        <v>280</v>
      </c>
      <c r="B316" s="323">
        <v>94</v>
      </c>
      <c r="C316" s="34" t="s">
        <v>361</v>
      </c>
      <c r="D316" s="11" t="s">
        <v>2</v>
      </c>
      <c r="E316" s="34" t="s">
        <v>362</v>
      </c>
      <c r="F316" s="11" t="s">
        <v>2</v>
      </c>
      <c r="G316" s="11"/>
      <c r="H316" s="35" t="s">
        <v>362</v>
      </c>
      <c r="I316" s="34" t="s">
        <v>1189</v>
      </c>
      <c r="J316" s="320" t="s">
        <v>619</v>
      </c>
      <c r="K316" s="12" t="s">
        <v>127</v>
      </c>
      <c r="L316" s="140" t="s">
        <v>206</v>
      </c>
      <c r="M316" s="11" t="s">
        <v>80</v>
      </c>
      <c r="N316" s="10" t="s">
        <v>171</v>
      </c>
      <c r="O316" s="323" t="s">
        <v>28</v>
      </c>
      <c r="P316" s="320">
        <v>1</v>
      </c>
      <c r="Q316" s="12"/>
      <c r="R316" s="12"/>
      <c r="S316" s="12" t="s">
        <v>28</v>
      </c>
      <c r="T316" s="12"/>
      <c r="U316" s="12"/>
      <c r="V316" s="12"/>
      <c r="W316" s="12"/>
      <c r="X316" s="12"/>
      <c r="Y316" s="71"/>
      <c r="Z316" s="71"/>
      <c r="AA316" s="12"/>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c r="AY316" s="41"/>
      <c r="AZ316" s="41"/>
      <c r="BA316" s="41"/>
      <c r="BB316" s="41"/>
      <c r="BC316" s="41"/>
      <c r="BD316" s="41"/>
      <c r="BE316" s="41"/>
      <c r="BF316" s="41"/>
      <c r="BG316" s="41"/>
      <c r="BH316" s="41"/>
      <c r="BI316" s="41"/>
      <c r="BJ316" s="41"/>
      <c r="BK316" s="41"/>
      <c r="BL316" s="41"/>
      <c r="BM316" s="12"/>
      <c r="BN316" s="12"/>
      <c r="BO316" s="12"/>
      <c r="BP316" s="12"/>
      <c r="BQ316" s="12"/>
      <c r="BR316" s="12"/>
      <c r="BS316" s="12"/>
      <c r="BT316" s="12"/>
      <c r="BU316" s="12"/>
      <c r="BV316" s="12"/>
      <c r="BW316" s="12"/>
      <c r="BX316" s="12"/>
      <c r="BY316" s="12"/>
      <c r="BZ316" s="12"/>
      <c r="CA316" s="12"/>
      <c r="CB316" s="12"/>
      <c r="CC316" s="12"/>
      <c r="CD316" s="12"/>
      <c r="CE316" s="12"/>
      <c r="CF316" s="12"/>
      <c r="CG316" s="12"/>
      <c r="CH316" s="12"/>
      <c r="CI316" s="12"/>
      <c r="CJ316" s="12"/>
      <c r="CK316" s="12"/>
      <c r="CL316" s="12"/>
      <c r="CM316" s="12"/>
      <c r="CN316" s="12"/>
      <c r="CO316" s="12">
        <f t="shared" si="14"/>
        <v>1</v>
      </c>
      <c r="CP316" s="149"/>
      <c r="CQ316" s="147"/>
      <c r="CR316" s="24"/>
    </row>
    <row r="317" spans="1:616" s="83" customFormat="1" ht="17.25" hidden="1" customHeight="1">
      <c r="A317" s="318"/>
      <c r="B317" s="318"/>
      <c r="C317" s="34" t="s">
        <v>361</v>
      </c>
      <c r="D317" s="81" t="s">
        <v>2</v>
      </c>
      <c r="E317" s="34" t="s">
        <v>362</v>
      </c>
      <c r="F317" s="81" t="s">
        <v>2</v>
      </c>
      <c r="G317" s="81"/>
      <c r="H317" s="85" t="s">
        <v>362</v>
      </c>
      <c r="I317" s="34" t="s">
        <v>1189</v>
      </c>
      <c r="J317" s="321"/>
      <c r="K317" s="140" t="s">
        <v>127</v>
      </c>
      <c r="L317" s="140" t="s">
        <v>206</v>
      </c>
      <c r="M317" s="141" t="s">
        <v>80</v>
      </c>
      <c r="N317" s="138" t="s">
        <v>171</v>
      </c>
      <c r="O317" s="318"/>
      <c r="P317" s="321"/>
      <c r="Q317" s="84"/>
      <c r="R317" s="84"/>
      <c r="S317" s="84"/>
      <c r="T317" s="84"/>
      <c r="U317" s="84" t="s">
        <v>28</v>
      </c>
      <c r="V317" s="84"/>
      <c r="W317" s="84"/>
      <c r="X317" s="84"/>
      <c r="Y317" s="84"/>
      <c r="Z317" s="84"/>
      <c r="AA317" s="84"/>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c r="AY317" s="41"/>
      <c r="AZ317" s="41"/>
      <c r="BA317" s="41"/>
      <c r="BB317" s="41"/>
      <c r="BC317" s="41"/>
      <c r="BD317" s="41"/>
      <c r="BE317" s="41"/>
      <c r="BF317" s="41"/>
      <c r="BG317" s="41"/>
      <c r="BH317" s="41"/>
      <c r="BI317" s="41"/>
      <c r="BJ317" s="41"/>
      <c r="BK317" s="41"/>
      <c r="BL317" s="41"/>
      <c r="BM317" s="84"/>
      <c r="BN317" s="84"/>
      <c r="BO317" s="84"/>
      <c r="BP317" s="84"/>
      <c r="BQ317" s="84"/>
      <c r="BR317" s="84"/>
      <c r="BS317" s="84"/>
      <c r="BT317" s="84"/>
      <c r="BU317" s="84"/>
      <c r="BV317" s="84"/>
      <c r="BW317" s="84"/>
      <c r="BX317" s="84"/>
      <c r="BY317" s="84"/>
      <c r="BZ317" s="84"/>
      <c r="CA317" s="84"/>
      <c r="CB317" s="84"/>
      <c r="CC317" s="84"/>
      <c r="CD317" s="84"/>
      <c r="CE317" s="84"/>
      <c r="CF317" s="84"/>
      <c r="CG317" s="84"/>
      <c r="CH317" s="84"/>
      <c r="CI317" s="84"/>
      <c r="CJ317" s="84"/>
      <c r="CK317" s="84"/>
      <c r="CL317" s="84"/>
      <c r="CM317" s="84"/>
      <c r="CN317" s="84"/>
      <c r="CO317" s="84">
        <f t="shared" si="14"/>
        <v>1</v>
      </c>
      <c r="CP317" s="154"/>
      <c r="CQ317" s="82"/>
      <c r="CR317" s="24"/>
    </row>
    <row r="318" spans="1:616" s="83" customFormat="1" ht="37.5" hidden="1" customHeight="1">
      <c r="A318" s="318"/>
      <c r="B318" s="318"/>
      <c r="C318" s="34" t="s">
        <v>361</v>
      </c>
      <c r="D318" s="81" t="s">
        <v>2</v>
      </c>
      <c r="E318" s="34" t="s">
        <v>362</v>
      </c>
      <c r="F318" s="81" t="s">
        <v>2</v>
      </c>
      <c r="G318" s="81"/>
      <c r="H318" s="85" t="s">
        <v>362</v>
      </c>
      <c r="I318" s="34" t="s">
        <v>1189</v>
      </c>
      <c r="J318" s="321"/>
      <c r="K318" s="140" t="s">
        <v>127</v>
      </c>
      <c r="L318" s="140" t="s">
        <v>206</v>
      </c>
      <c r="M318" s="141" t="s">
        <v>80</v>
      </c>
      <c r="N318" s="138" t="s">
        <v>171</v>
      </c>
      <c r="O318" s="318"/>
      <c r="P318" s="321"/>
      <c r="Q318" s="84"/>
      <c r="R318" s="84"/>
      <c r="S318" s="84"/>
      <c r="T318" s="84"/>
      <c r="U318" s="84"/>
      <c r="V318" s="84"/>
      <c r="W318" s="84" t="s">
        <v>28</v>
      </c>
      <c r="X318" s="84"/>
      <c r="Y318" s="84"/>
      <c r="Z318" s="84"/>
      <c r="AA318" s="84"/>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c r="AY318" s="41"/>
      <c r="AZ318" s="41"/>
      <c r="BA318" s="41"/>
      <c r="BB318" s="41"/>
      <c r="BC318" s="41"/>
      <c r="BD318" s="41"/>
      <c r="BE318" s="41"/>
      <c r="BF318" s="41"/>
      <c r="BG318" s="41"/>
      <c r="BH318" s="41"/>
      <c r="BI318" s="41"/>
      <c r="BJ318" s="41"/>
      <c r="BK318" s="41"/>
      <c r="BL318" s="41"/>
      <c r="BM318" s="84"/>
      <c r="BN318" s="84"/>
      <c r="BO318" s="84"/>
      <c r="BP318" s="84"/>
      <c r="BQ318" s="84"/>
      <c r="BR318" s="84"/>
      <c r="BS318" s="84"/>
      <c r="BT318" s="84"/>
      <c r="BU318" s="84"/>
      <c r="BV318" s="84"/>
      <c r="BW318" s="84"/>
      <c r="BX318" s="84"/>
      <c r="BY318" s="84"/>
      <c r="BZ318" s="84"/>
      <c r="CA318" s="84"/>
      <c r="CB318" s="84"/>
      <c r="CC318" s="84"/>
      <c r="CD318" s="84"/>
      <c r="CE318" s="84"/>
      <c r="CF318" s="84"/>
      <c r="CG318" s="84"/>
      <c r="CH318" s="84"/>
      <c r="CI318" s="84"/>
      <c r="CJ318" s="84"/>
      <c r="CK318" s="84"/>
      <c r="CL318" s="84"/>
      <c r="CM318" s="84"/>
      <c r="CN318" s="84"/>
      <c r="CO318" s="84">
        <f t="shared" si="14"/>
        <v>1</v>
      </c>
      <c r="CP318" s="148"/>
      <c r="CQ318" s="146"/>
      <c r="CR318" s="24"/>
    </row>
    <row r="319" spans="1:616" ht="26.25" hidden="1" customHeight="1">
      <c r="A319" s="67"/>
      <c r="B319" s="67"/>
      <c r="C319" s="383" t="s">
        <v>12</v>
      </c>
      <c r="D319" s="382"/>
      <c r="E319" s="383"/>
      <c r="F319" s="11"/>
      <c r="G319" s="15">
        <f>COUNTIF(G320:G320,"x")</f>
        <v>0</v>
      </c>
      <c r="H319" s="13"/>
      <c r="I319" s="17"/>
      <c r="J319" s="12"/>
      <c r="K319" s="12"/>
      <c r="L319" s="12"/>
      <c r="M319" s="14" t="s">
        <v>82</v>
      </c>
      <c r="N319" s="14" t="s">
        <v>82</v>
      </c>
      <c r="O319" s="15">
        <f>COUNTIF(O320:O320,"x")</f>
        <v>1</v>
      </c>
      <c r="P319" s="15">
        <f>SUM(P320:P320)</f>
        <v>1</v>
      </c>
      <c r="Q319" s="15" t="s">
        <v>141</v>
      </c>
      <c r="R319" s="15" t="s">
        <v>141</v>
      </c>
      <c r="S319" s="15" t="s">
        <v>141</v>
      </c>
      <c r="T319" s="15" t="s">
        <v>141</v>
      </c>
      <c r="U319" s="15" t="s">
        <v>141</v>
      </c>
      <c r="V319" s="15" t="s">
        <v>141</v>
      </c>
      <c r="W319" s="15" t="s">
        <v>141</v>
      </c>
      <c r="X319" s="15" t="s">
        <v>141</v>
      </c>
      <c r="Y319" s="15"/>
      <c r="Z319" s="15"/>
      <c r="AA319" s="15" t="s">
        <v>141</v>
      </c>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c r="AY319" s="41"/>
      <c r="AZ319" s="41"/>
      <c r="BA319" s="41"/>
      <c r="BB319" s="41"/>
      <c r="BC319" s="41"/>
      <c r="BD319" s="41"/>
      <c r="BE319" s="41"/>
      <c r="BF319" s="41"/>
      <c r="BG319" s="41"/>
      <c r="BH319" s="41"/>
      <c r="BI319" s="41"/>
      <c r="BJ319" s="41"/>
      <c r="BK319" s="41"/>
      <c r="BL319" s="41"/>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81"/>
      <c r="CP319" s="154"/>
      <c r="CQ319" s="14"/>
      <c r="CR319" s="14"/>
      <c r="WR319" s="162"/>
    </row>
    <row r="320" spans="1:616" ht="86.25" hidden="1" customHeight="1">
      <c r="A320" s="323">
        <v>284</v>
      </c>
      <c r="B320" s="323">
        <v>95</v>
      </c>
      <c r="C320" s="34" t="s">
        <v>13</v>
      </c>
      <c r="D320" s="11" t="s">
        <v>2</v>
      </c>
      <c r="E320" s="34" t="s">
        <v>363</v>
      </c>
      <c r="F320" s="11" t="s">
        <v>2</v>
      </c>
      <c r="G320" s="11"/>
      <c r="H320" s="35" t="s">
        <v>363</v>
      </c>
      <c r="I320" s="50" t="s">
        <v>766</v>
      </c>
      <c r="J320" s="320" t="s">
        <v>620</v>
      </c>
      <c r="K320" s="12" t="s">
        <v>127</v>
      </c>
      <c r="L320" s="140" t="s">
        <v>114</v>
      </c>
      <c r="M320" s="11" t="s">
        <v>80</v>
      </c>
      <c r="N320" s="10" t="s">
        <v>171</v>
      </c>
      <c r="O320" s="323" t="s">
        <v>28</v>
      </c>
      <c r="P320" s="320">
        <v>1</v>
      </c>
      <c r="Q320" s="12"/>
      <c r="R320" s="12"/>
      <c r="S320" s="12"/>
      <c r="T320" s="12"/>
      <c r="U320" s="12"/>
      <c r="V320" s="12"/>
      <c r="W320" s="12"/>
      <c r="X320" s="12" t="s">
        <v>28</v>
      </c>
      <c r="Y320" s="71"/>
      <c r="Z320" s="71"/>
      <c r="AA320" s="12"/>
      <c r="AB320" s="41"/>
      <c r="AC320" s="41" t="s">
        <v>671</v>
      </c>
      <c r="AD320" s="41"/>
      <c r="AE320" s="41"/>
      <c r="AF320" s="41"/>
      <c r="AG320" s="41"/>
      <c r="AH320" s="41"/>
      <c r="AI320" s="41"/>
      <c r="AJ320" s="41"/>
      <c r="AK320" s="41"/>
      <c r="AL320" s="41"/>
      <c r="AM320" s="41"/>
      <c r="AN320" s="41"/>
      <c r="AO320" s="41"/>
      <c r="AP320" s="41"/>
      <c r="AQ320" s="41"/>
      <c r="AR320" s="41"/>
      <c r="AS320" s="41"/>
      <c r="AT320" s="41"/>
      <c r="AU320" s="41"/>
      <c r="AV320" s="41"/>
      <c r="AW320" s="41"/>
      <c r="AX320" s="41"/>
      <c r="AY320" s="41"/>
      <c r="AZ320" s="41"/>
      <c r="BA320" s="41"/>
      <c r="BB320" s="41"/>
      <c r="BC320" s="41"/>
      <c r="BD320" s="41"/>
      <c r="BE320" s="41"/>
      <c r="BF320" s="41"/>
      <c r="BG320" s="41"/>
      <c r="BH320" s="41"/>
      <c r="BI320" s="41"/>
      <c r="BJ320" s="41"/>
      <c r="BK320" s="41"/>
      <c r="BL320" s="41"/>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2">
        <f t="shared" si="14"/>
        <v>1</v>
      </c>
      <c r="CP320" s="149"/>
      <c r="CQ320" s="187"/>
      <c r="CR320" s="176"/>
    </row>
    <row r="321" spans="1:616" s="83" customFormat="1" ht="97.5" hidden="1" customHeight="1">
      <c r="A321" s="318"/>
      <c r="B321" s="318"/>
      <c r="C321" s="34" t="s">
        <v>13</v>
      </c>
      <c r="D321" s="81" t="s">
        <v>2</v>
      </c>
      <c r="E321" s="34" t="s">
        <v>363</v>
      </c>
      <c r="F321" s="81" t="s">
        <v>2</v>
      </c>
      <c r="G321" s="81"/>
      <c r="H321" s="85" t="s">
        <v>363</v>
      </c>
      <c r="I321" s="50" t="s">
        <v>767</v>
      </c>
      <c r="J321" s="321"/>
      <c r="K321" s="140" t="s">
        <v>127</v>
      </c>
      <c r="L321" s="140" t="s">
        <v>113</v>
      </c>
      <c r="M321" s="141" t="s">
        <v>80</v>
      </c>
      <c r="N321" s="138" t="s">
        <v>171</v>
      </c>
      <c r="O321" s="318"/>
      <c r="P321" s="321"/>
      <c r="Q321" s="84"/>
      <c r="R321" s="84"/>
      <c r="S321" s="84"/>
      <c r="T321" s="84"/>
      <c r="U321" s="84"/>
      <c r="V321" s="84"/>
      <c r="W321" s="84"/>
      <c r="X321" s="84" t="s">
        <v>28</v>
      </c>
      <c r="Y321" s="84"/>
      <c r="Z321" s="84"/>
      <c r="AA321" s="84"/>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c r="AY321" s="41"/>
      <c r="AZ321" s="41"/>
      <c r="BA321" s="41"/>
      <c r="BB321" s="41"/>
      <c r="BC321" s="41"/>
      <c r="BD321" s="41"/>
      <c r="BE321" s="41"/>
      <c r="BF321" s="41"/>
      <c r="BG321" s="41"/>
      <c r="BH321" s="41"/>
      <c r="BI321" s="41"/>
      <c r="BJ321" s="41"/>
      <c r="BK321" s="41"/>
      <c r="BL321" s="41"/>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88">
        <f t="shared" si="14"/>
        <v>1</v>
      </c>
      <c r="CP321" s="154"/>
      <c r="CQ321" s="14"/>
      <c r="CR321" s="176"/>
    </row>
    <row r="322" spans="1:616" s="83" customFormat="1" ht="180" hidden="1" customHeight="1">
      <c r="A322" s="319"/>
      <c r="B322" s="319"/>
      <c r="C322" s="34" t="s">
        <v>13</v>
      </c>
      <c r="D322" s="81" t="s">
        <v>2</v>
      </c>
      <c r="E322" s="34" t="s">
        <v>363</v>
      </c>
      <c r="F322" s="81" t="s">
        <v>2</v>
      </c>
      <c r="G322" s="81"/>
      <c r="H322" s="85" t="s">
        <v>363</v>
      </c>
      <c r="I322" s="50" t="s">
        <v>768</v>
      </c>
      <c r="J322" s="322"/>
      <c r="K322" s="140" t="s">
        <v>127</v>
      </c>
      <c r="L322" s="140" t="s">
        <v>114</v>
      </c>
      <c r="M322" s="141" t="s">
        <v>80</v>
      </c>
      <c r="N322" s="138" t="s">
        <v>171</v>
      </c>
      <c r="O322" s="319"/>
      <c r="P322" s="322"/>
      <c r="Q322" s="84"/>
      <c r="R322" s="84"/>
      <c r="S322" s="84"/>
      <c r="T322" s="84"/>
      <c r="U322" s="84"/>
      <c r="V322" s="84"/>
      <c r="W322" s="84"/>
      <c r="X322" s="84" t="s">
        <v>28</v>
      </c>
      <c r="Y322" s="84"/>
      <c r="Z322" s="84"/>
      <c r="AA322" s="84"/>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AY322" s="41"/>
      <c r="AZ322" s="41"/>
      <c r="BA322" s="41"/>
      <c r="BB322" s="41"/>
      <c r="BC322" s="41"/>
      <c r="BD322" s="41"/>
      <c r="BE322" s="41"/>
      <c r="BF322" s="41"/>
      <c r="BG322" s="41"/>
      <c r="BH322" s="41"/>
      <c r="BI322" s="41"/>
      <c r="BJ322" s="41"/>
      <c r="BK322" s="41"/>
      <c r="BL322" s="41"/>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84">
        <f t="shared" si="14"/>
        <v>1</v>
      </c>
      <c r="CP322" s="148"/>
      <c r="CQ322" s="199"/>
      <c r="CR322" s="176"/>
    </row>
    <row r="323" spans="1:616" ht="23.25" hidden="1" customHeight="1">
      <c r="A323" s="67"/>
      <c r="B323" s="18"/>
      <c r="C323" s="383" t="s">
        <v>31</v>
      </c>
      <c r="D323" s="382"/>
      <c r="E323" s="383"/>
      <c r="F323" s="11"/>
      <c r="G323" s="15">
        <v>0</v>
      </c>
      <c r="H323" s="13"/>
      <c r="I323" s="17"/>
      <c r="J323" s="12"/>
      <c r="K323" s="12"/>
      <c r="L323" s="12"/>
      <c r="M323" s="14" t="s">
        <v>82</v>
      </c>
      <c r="N323" s="14" t="s">
        <v>82</v>
      </c>
      <c r="O323" s="15">
        <v>0</v>
      </c>
      <c r="P323" s="15">
        <v>0</v>
      </c>
      <c r="Q323" s="15" t="s">
        <v>141</v>
      </c>
      <c r="R323" s="15"/>
      <c r="S323" s="15"/>
      <c r="T323" s="15"/>
      <c r="U323" s="15"/>
      <c r="V323" s="15"/>
      <c r="W323" s="15"/>
      <c r="X323" s="15"/>
      <c r="Y323" s="15"/>
      <c r="Z323" s="15"/>
      <c r="AA323" s="15"/>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AY323" s="41"/>
      <c r="AZ323" s="41"/>
      <c r="BA323" s="41"/>
      <c r="BB323" s="41"/>
      <c r="BC323" s="41"/>
      <c r="BD323" s="41"/>
      <c r="BE323" s="41"/>
      <c r="BF323" s="41"/>
      <c r="BG323" s="41"/>
      <c r="BH323" s="41"/>
      <c r="BI323" s="41"/>
      <c r="BJ323" s="41"/>
      <c r="BK323" s="41"/>
      <c r="BL323" s="41"/>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81"/>
      <c r="CP323" s="154"/>
      <c r="CQ323" s="14"/>
      <c r="CR323" s="14"/>
      <c r="WR323" s="162"/>
    </row>
    <row r="324" spans="1:616" ht="63.75" customHeight="1">
      <c r="A324" s="67"/>
      <c r="B324" s="18"/>
      <c r="C324" s="383" t="s">
        <v>14</v>
      </c>
      <c r="D324" s="382"/>
      <c r="E324" s="383"/>
      <c r="F324" s="11"/>
      <c r="G324" s="15">
        <f>G325+G339+G341+G343+G346+G350</f>
        <v>1</v>
      </c>
      <c r="H324" s="13"/>
      <c r="I324" s="17"/>
      <c r="J324" s="12"/>
      <c r="K324" s="12"/>
      <c r="L324" s="12"/>
      <c r="M324" s="14" t="s">
        <v>82</v>
      </c>
      <c r="N324" s="14" t="s">
        <v>82</v>
      </c>
      <c r="O324" s="15">
        <f>O325+O339+O341+O343+O346+O350</f>
        <v>20</v>
      </c>
      <c r="P324" s="15">
        <f>P325+P339+P341+P343+P346+P350</f>
        <v>20</v>
      </c>
      <c r="Q324" s="15" t="s">
        <v>141</v>
      </c>
      <c r="R324" s="15"/>
      <c r="S324" s="15"/>
      <c r="T324" s="15"/>
      <c r="U324" s="15"/>
      <c r="V324" s="15"/>
      <c r="W324" s="15"/>
      <c r="X324" s="15"/>
      <c r="Y324" s="15"/>
      <c r="Z324" s="15"/>
      <c r="AA324" s="15"/>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c r="AY324" s="41"/>
      <c r="AZ324" s="41"/>
      <c r="BA324" s="41"/>
      <c r="BB324" s="41"/>
      <c r="BC324" s="41"/>
      <c r="BD324" s="41"/>
      <c r="BE324" s="41"/>
      <c r="BF324" s="41"/>
      <c r="BG324" s="41"/>
      <c r="BH324" s="41"/>
      <c r="BI324" s="41"/>
      <c r="BJ324" s="41"/>
      <c r="BK324" s="41"/>
      <c r="BL324" s="41"/>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81"/>
      <c r="CP324" s="154"/>
      <c r="CQ324" s="14"/>
      <c r="CR324" s="14"/>
      <c r="WR324" s="162"/>
    </row>
    <row r="325" spans="1:616" ht="23.25" customHeight="1">
      <c r="A325" s="67"/>
      <c r="B325" s="18"/>
      <c r="C325" s="383" t="s">
        <v>76</v>
      </c>
      <c r="D325" s="382"/>
      <c r="E325" s="383"/>
      <c r="F325" s="11"/>
      <c r="G325" s="15">
        <f>COUNTIF(G326:G337,"x")</f>
        <v>0</v>
      </c>
      <c r="H325" s="13"/>
      <c r="I325" s="17"/>
      <c r="J325" s="12"/>
      <c r="K325" s="12"/>
      <c r="L325" s="12"/>
      <c r="M325" s="14" t="s">
        <v>82</v>
      </c>
      <c r="N325" s="14" t="s">
        <v>82</v>
      </c>
      <c r="O325" s="15">
        <f>COUNTIF(O326:O337,"x")</f>
        <v>11</v>
      </c>
      <c r="P325" s="15">
        <f>SUM(P326:P337)</f>
        <v>13</v>
      </c>
      <c r="Q325" s="15" t="s">
        <v>141</v>
      </c>
      <c r="R325" s="15"/>
      <c r="S325" s="15"/>
      <c r="T325" s="15"/>
      <c r="U325" s="15"/>
      <c r="V325" s="15"/>
      <c r="W325" s="15"/>
      <c r="X325" s="15"/>
      <c r="Y325" s="15"/>
      <c r="Z325" s="15"/>
      <c r="AA325" s="15"/>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c r="AY325" s="41"/>
      <c r="AZ325" s="41"/>
      <c r="BA325" s="41"/>
      <c r="BB325" s="41"/>
      <c r="BC325" s="41"/>
      <c r="BD325" s="41"/>
      <c r="BE325" s="41"/>
      <c r="BF325" s="41"/>
      <c r="BG325" s="41"/>
      <c r="BH325" s="41"/>
      <c r="BI325" s="41"/>
      <c r="BJ325" s="41"/>
      <c r="BK325" s="41"/>
      <c r="BL325" s="41"/>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81"/>
      <c r="CP325" s="154"/>
      <c r="CQ325" s="14"/>
      <c r="CR325" s="14"/>
      <c r="WR325" s="162"/>
    </row>
    <row r="326" spans="1:616" ht="89.25" hidden="1" customHeight="1">
      <c r="A326" s="69">
        <v>290</v>
      </c>
      <c r="B326" s="67">
        <v>96</v>
      </c>
      <c r="C326" s="34" t="s">
        <v>364</v>
      </c>
      <c r="D326" s="11" t="s">
        <v>0</v>
      </c>
      <c r="E326" s="34" t="s">
        <v>365</v>
      </c>
      <c r="F326" s="11" t="s">
        <v>2</v>
      </c>
      <c r="G326" s="11"/>
      <c r="H326" s="35" t="s">
        <v>365</v>
      </c>
      <c r="I326" s="34" t="s">
        <v>769</v>
      </c>
      <c r="J326" s="12" t="s">
        <v>621</v>
      </c>
      <c r="K326" s="12" t="s">
        <v>127</v>
      </c>
      <c r="L326" s="12" t="s">
        <v>114</v>
      </c>
      <c r="M326" s="11" t="s">
        <v>80</v>
      </c>
      <c r="N326" s="10" t="s">
        <v>171</v>
      </c>
      <c r="O326" s="10" t="s">
        <v>28</v>
      </c>
      <c r="P326" s="12">
        <v>1</v>
      </c>
      <c r="Q326" s="12"/>
      <c r="R326" s="12"/>
      <c r="S326" s="12" t="s">
        <v>28</v>
      </c>
      <c r="T326" s="12"/>
      <c r="U326" s="12"/>
      <c r="V326" s="12"/>
      <c r="W326" s="12"/>
      <c r="X326" s="12"/>
      <c r="Y326" s="71"/>
      <c r="Z326" s="71"/>
      <c r="AA326" s="12"/>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c r="AY326" s="41"/>
      <c r="AZ326" s="41"/>
      <c r="BA326" s="41"/>
      <c r="BB326" s="41"/>
      <c r="BC326" s="41"/>
      <c r="BD326" s="41"/>
      <c r="BE326" s="41"/>
      <c r="BF326" s="41"/>
      <c r="BG326" s="41"/>
      <c r="BH326" s="41"/>
      <c r="BI326" s="41"/>
      <c r="BJ326" s="41"/>
      <c r="BK326" s="41"/>
      <c r="BL326" s="41"/>
      <c r="BM326" s="12"/>
      <c r="BN326" s="12"/>
      <c r="BO326" s="12"/>
      <c r="BP326" s="12"/>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c r="CO326" s="12">
        <f t="shared" si="14"/>
        <v>1</v>
      </c>
      <c r="CP326" s="149"/>
      <c r="CQ326" s="189"/>
      <c r="CR326" s="179"/>
    </row>
    <row r="327" spans="1:616" ht="74.25" hidden="1" customHeight="1">
      <c r="A327" s="69">
        <v>291</v>
      </c>
      <c r="B327" s="67">
        <v>97</v>
      </c>
      <c r="C327" s="34" t="s">
        <v>366</v>
      </c>
      <c r="D327" s="11" t="s">
        <v>0</v>
      </c>
      <c r="E327" s="34" t="s">
        <v>367</v>
      </c>
      <c r="F327" s="11" t="s">
        <v>2</v>
      </c>
      <c r="G327" s="11"/>
      <c r="H327" s="35" t="s">
        <v>367</v>
      </c>
      <c r="I327" s="34" t="s">
        <v>770</v>
      </c>
      <c r="J327" s="12" t="s">
        <v>622</v>
      </c>
      <c r="K327" s="12" t="s">
        <v>127</v>
      </c>
      <c r="L327" s="12" t="s">
        <v>114</v>
      </c>
      <c r="M327" s="11" t="s">
        <v>80</v>
      </c>
      <c r="N327" s="10" t="s">
        <v>171</v>
      </c>
      <c r="O327" s="10" t="s">
        <v>28</v>
      </c>
      <c r="P327" s="12">
        <v>1</v>
      </c>
      <c r="Q327" s="12"/>
      <c r="R327" s="12"/>
      <c r="S327" s="12"/>
      <c r="T327" s="12" t="s">
        <v>28</v>
      </c>
      <c r="U327" s="49"/>
      <c r="V327" s="12"/>
      <c r="W327" s="12"/>
      <c r="X327" s="12"/>
      <c r="Y327" s="71"/>
      <c r="Z327" s="71"/>
      <c r="AA327" s="12"/>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c r="AY327" s="41"/>
      <c r="AZ327" s="41"/>
      <c r="BA327" s="41"/>
      <c r="BB327" s="41"/>
      <c r="BC327" s="41"/>
      <c r="BD327" s="41"/>
      <c r="BE327" s="41"/>
      <c r="BF327" s="41"/>
      <c r="BG327" s="41"/>
      <c r="BH327" s="41"/>
      <c r="BI327" s="41"/>
      <c r="BJ327" s="41"/>
      <c r="BK327" s="41"/>
      <c r="BL327" s="41"/>
      <c r="BM327" s="12"/>
      <c r="BN327" s="12"/>
      <c r="BO327" s="12"/>
      <c r="BP327" s="12"/>
      <c r="BQ327" s="12"/>
      <c r="BR327" s="12"/>
      <c r="BS327" s="12"/>
      <c r="BT327" s="12"/>
      <c r="BU327" s="12"/>
      <c r="BV327" s="12"/>
      <c r="BW327" s="12"/>
      <c r="BX327" s="12"/>
      <c r="BY327" s="12"/>
      <c r="BZ327" s="12"/>
      <c r="CA327" s="12"/>
      <c r="CB327" s="12"/>
      <c r="CC327" s="12"/>
      <c r="CD327" s="12"/>
      <c r="CE327" s="12"/>
      <c r="CF327" s="12"/>
      <c r="CG327" s="12"/>
      <c r="CH327" s="12"/>
      <c r="CI327" s="12"/>
      <c r="CJ327" s="12"/>
      <c r="CK327" s="12"/>
      <c r="CL327" s="12"/>
      <c r="CM327" s="12"/>
      <c r="CN327" s="12"/>
      <c r="CO327" s="12">
        <f t="shared" si="14"/>
        <v>1</v>
      </c>
      <c r="CP327" s="154"/>
      <c r="CQ327" s="50"/>
      <c r="CR327" s="179"/>
    </row>
    <row r="328" spans="1:616" ht="31.5" hidden="1" customHeight="1">
      <c r="A328" s="69">
        <v>292</v>
      </c>
      <c r="B328" s="67">
        <v>98</v>
      </c>
      <c r="C328" s="34" t="s">
        <v>368</v>
      </c>
      <c r="D328" s="11" t="s">
        <v>0</v>
      </c>
      <c r="E328" s="34" t="s">
        <v>369</v>
      </c>
      <c r="F328" s="11" t="s">
        <v>2</v>
      </c>
      <c r="G328" s="11"/>
      <c r="H328" s="35" t="s">
        <v>369</v>
      </c>
      <c r="I328" s="34" t="s">
        <v>771</v>
      </c>
      <c r="J328" s="12" t="s">
        <v>370</v>
      </c>
      <c r="K328" s="12" t="s">
        <v>127</v>
      </c>
      <c r="L328" s="12" t="s">
        <v>114</v>
      </c>
      <c r="M328" s="11" t="s">
        <v>80</v>
      </c>
      <c r="N328" s="10" t="s">
        <v>171</v>
      </c>
      <c r="O328" s="10" t="s">
        <v>28</v>
      </c>
      <c r="P328" s="12">
        <v>1</v>
      </c>
      <c r="Q328" s="12"/>
      <c r="R328" s="12"/>
      <c r="S328" s="12"/>
      <c r="T328" s="12"/>
      <c r="U328" s="12"/>
      <c r="V328" s="12" t="s">
        <v>28</v>
      </c>
      <c r="W328" s="12"/>
      <c r="X328" s="12"/>
      <c r="Y328" s="71"/>
      <c r="Z328" s="71"/>
      <c r="AA328" s="12"/>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c r="AY328" s="41"/>
      <c r="AZ328" s="41"/>
      <c r="BA328" s="41"/>
      <c r="BB328" s="41"/>
      <c r="BC328" s="41"/>
      <c r="BD328" s="41"/>
      <c r="BE328" s="41"/>
      <c r="BF328" s="41"/>
      <c r="BG328" s="41"/>
      <c r="BH328" s="41"/>
      <c r="BI328" s="41"/>
      <c r="BJ328" s="41"/>
      <c r="BK328" s="41"/>
      <c r="BL328" s="41"/>
      <c r="BM328" s="12"/>
      <c r="BN328" s="12"/>
      <c r="BO328" s="12"/>
      <c r="BP328" s="12"/>
      <c r="BQ328" s="12"/>
      <c r="BR328" s="12"/>
      <c r="BS328" s="12"/>
      <c r="BT328" s="12"/>
      <c r="BU328" s="12"/>
      <c r="BV328" s="12"/>
      <c r="BW328" s="12"/>
      <c r="BX328" s="12"/>
      <c r="BY328" s="12"/>
      <c r="BZ328" s="12"/>
      <c r="CA328" s="12"/>
      <c r="CB328" s="12"/>
      <c r="CC328" s="12"/>
      <c r="CD328" s="12"/>
      <c r="CE328" s="12"/>
      <c r="CF328" s="12"/>
      <c r="CG328" s="12"/>
      <c r="CH328" s="12"/>
      <c r="CI328" s="12"/>
      <c r="CJ328" s="12"/>
      <c r="CK328" s="12"/>
      <c r="CL328" s="12"/>
      <c r="CM328" s="12"/>
      <c r="CN328" s="12"/>
      <c r="CO328" s="12">
        <f t="shared" si="14"/>
        <v>1</v>
      </c>
      <c r="CP328" s="154"/>
      <c r="CQ328" s="50"/>
      <c r="CR328" s="179"/>
    </row>
    <row r="329" spans="1:616" ht="30" hidden="1" customHeight="1">
      <c r="A329" s="69">
        <v>293</v>
      </c>
      <c r="B329" s="67">
        <v>99</v>
      </c>
      <c r="C329" s="34" t="s">
        <v>371</v>
      </c>
      <c r="D329" s="11" t="s">
        <v>0</v>
      </c>
      <c r="E329" s="34" t="s">
        <v>372</v>
      </c>
      <c r="F329" s="11" t="s">
        <v>2</v>
      </c>
      <c r="G329" s="11"/>
      <c r="H329" s="35" t="s">
        <v>372</v>
      </c>
      <c r="I329" s="34" t="s">
        <v>772</v>
      </c>
      <c r="J329" s="12"/>
      <c r="K329" s="12" t="s">
        <v>127</v>
      </c>
      <c r="L329" s="12" t="s">
        <v>114</v>
      </c>
      <c r="M329" s="11" t="s">
        <v>80</v>
      </c>
      <c r="N329" s="10" t="s">
        <v>171</v>
      </c>
      <c r="O329" s="10" t="s">
        <v>28</v>
      </c>
      <c r="P329" s="12">
        <v>1</v>
      </c>
      <c r="Q329" s="12"/>
      <c r="R329" s="12"/>
      <c r="S329" s="12"/>
      <c r="T329" s="12"/>
      <c r="U329" s="12"/>
      <c r="V329" s="12"/>
      <c r="W329" s="12"/>
      <c r="X329" s="12" t="s">
        <v>28</v>
      </c>
      <c r="Y329" s="71"/>
      <c r="Z329" s="71"/>
      <c r="AA329" s="12"/>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c r="AY329" s="41"/>
      <c r="AZ329" s="41"/>
      <c r="BA329" s="41"/>
      <c r="BB329" s="41"/>
      <c r="BC329" s="41"/>
      <c r="BD329" s="41"/>
      <c r="BE329" s="41"/>
      <c r="BF329" s="41"/>
      <c r="BG329" s="41"/>
      <c r="BH329" s="41"/>
      <c r="BI329" s="41"/>
      <c r="BJ329" s="41"/>
      <c r="BK329" s="41"/>
      <c r="BL329" s="41"/>
      <c r="BM329" s="12"/>
      <c r="BN329" s="12"/>
      <c r="BO329" s="12"/>
      <c r="BP329" s="12"/>
      <c r="BQ329" s="12"/>
      <c r="BR329" s="12"/>
      <c r="BS329" s="12"/>
      <c r="BT329" s="12"/>
      <c r="BU329" s="12"/>
      <c r="BV329" s="12"/>
      <c r="BW329" s="12"/>
      <c r="BX329" s="12"/>
      <c r="BY329" s="12"/>
      <c r="BZ329" s="12"/>
      <c r="CA329" s="12"/>
      <c r="CB329" s="12"/>
      <c r="CC329" s="12"/>
      <c r="CD329" s="12"/>
      <c r="CE329" s="12"/>
      <c r="CF329" s="12"/>
      <c r="CG329" s="12"/>
      <c r="CH329" s="12"/>
      <c r="CI329" s="12"/>
      <c r="CJ329" s="12"/>
      <c r="CK329" s="12"/>
      <c r="CL329" s="12"/>
      <c r="CM329" s="12"/>
      <c r="CN329" s="12"/>
      <c r="CO329" s="12">
        <f t="shared" si="14"/>
        <v>1</v>
      </c>
      <c r="CP329" s="148"/>
      <c r="CQ329" s="200"/>
      <c r="CR329" s="179"/>
    </row>
    <row r="330" spans="1:616" ht="83.25" customHeight="1">
      <c r="A330" s="69">
        <v>300</v>
      </c>
      <c r="B330" s="67">
        <v>100</v>
      </c>
      <c r="C330" s="34" t="s">
        <v>373</v>
      </c>
      <c r="D330" s="269" t="s">
        <v>2</v>
      </c>
      <c r="E330" s="34" t="s">
        <v>774</v>
      </c>
      <c r="F330" s="11" t="s">
        <v>2</v>
      </c>
      <c r="G330" s="11"/>
      <c r="H330" s="35" t="s">
        <v>774</v>
      </c>
      <c r="I330" s="235" t="s">
        <v>773</v>
      </c>
      <c r="J330" s="12" t="s">
        <v>374</v>
      </c>
      <c r="K330" s="140" t="s">
        <v>127</v>
      </c>
      <c r="L330" s="140" t="s">
        <v>114</v>
      </c>
      <c r="M330" s="141" t="s">
        <v>80</v>
      </c>
      <c r="N330" s="138" t="s">
        <v>171</v>
      </c>
      <c r="O330" s="142" t="s">
        <v>28</v>
      </c>
      <c r="P330" s="12"/>
      <c r="Q330" s="12" t="s">
        <v>28</v>
      </c>
      <c r="R330" s="12"/>
      <c r="S330" s="12"/>
      <c r="T330" s="12"/>
      <c r="U330" s="12"/>
      <c r="V330" s="12"/>
      <c r="W330" s="12"/>
      <c r="X330" s="12"/>
      <c r="Y330" s="71"/>
      <c r="Z330" s="71"/>
      <c r="AA330" s="12"/>
      <c r="AB330" s="41"/>
      <c r="AC330" s="41" t="s">
        <v>670</v>
      </c>
      <c r="AD330" s="41"/>
      <c r="AE330" s="41"/>
      <c r="AF330" s="41"/>
      <c r="AG330" s="41"/>
      <c r="AH330" s="41"/>
      <c r="AI330" s="41"/>
      <c r="AJ330" s="41"/>
      <c r="AK330" s="41"/>
      <c r="AL330" s="41"/>
      <c r="AM330" s="41"/>
      <c r="AN330" s="41"/>
      <c r="AO330" s="41"/>
      <c r="AP330" s="41"/>
      <c r="AQ330" s="41"/>
      <c r="AR330" s="41"/>
      <c r="AS330" s="41"/>
      <c r="AT330" s="41"/>
      <c r="AU330" s="41"/>
      <c r="AV330" s="41"/>
      <c r="AW330" s="41"/>
      <c r="AX330" s="41"/>
      <c r="AY330" s="41"/>
      <c r="AZ330" s="41"/>
      <c r="BA330" s="41"/>
      <c r="BB330" s="41"/>
      <c r="BC330" s="41"/>
      <c r="BD330" s="41"/>
      <c r="BE330" s="41"/>
      <c r="BF330" s="41"/>
      <c r="BG330" s="41"/>
      <c r="BH330" s="41"/>
      <c r="BI330" s="41"/>
      <c r="BJ330" s="41"/>
      <c r="BK330" s="41"/>
      <c r="BL330" s="41"/>
      <c r="BM330" s="12"/>
      <c r="BN330" s="12"/>
      <c r="BO330" s="12"/>
      <c r="BP330" s="12"/>
      <c r="BQ330" s="12"/>
      <c r="BR330" s="12"/>
      <c r="BS330" s="12"/>
      <c r="BT330" s="12"/>
      <c r="BU330" s="12"/>
      <c r="BV330" s="12"/>
      <c r="BW330" s="12"/>
      <c r="BX330" s="12"/>
      <c r="BY330" s="12"/>
      <c r="BZ330" s="12"/>
      <c r="CA330" s="12"/>
      <c r="CB330" s="12"/>
      <c r="CC330" s="12"/>
      <c r="CD330" s="12"/>
      <c r="CE330" s="12"/>
      <c r="CF330" s="12"/>
      <c r="CG330" s="12"/>
      <c r="CH330" s="12"/>
      <c r="CI330" s="12"/>
      <c r="CJ330" s="12"/>
      <c r="CK330" s="12"/>
      <c r="CL330" s="12"/>
      <c r="CM330" s="12"/>
      <c r="CN330" s="12"/>
      <c r="CO330" s="181">
        <f t="shared" si="14"/>
        <v>1</v>
      </c>
      <c r="CP330" s="191" t="s">
        <v>670</v>
      </c>
      <c r="CQ330" s="191"/>
      <c r="CR330" s="50"/>
      <c r="WR330" s="162"/>
    </row>
    <row r="331" spans="1:616" ht="114.75" hidden="1" customHeight="1">
      <c r="A331" s="69">
        <v>307</v>
      </c>
      <c r="B331" s="67">
        <v>101</v>
      </c>
      <c r="C331" s="34" t="s">
        <v>375</v>
      </c>
      <c r="D331" s="11" t="s">
        <v>0</v>
      </c>
      <c r="E331" s="34" t="s">
        <v>376</v>
      </c>
      <c r="F331" s="11" t="s">
        <v>0</v>
      </c>
      <c r="G331" s="11"/>
      <c r="H331" s="35" t="s">
        <v>376</v>
      </c>
      <c r="I331" s="34" t="s">
        <v>775</v>
      </c>
      <c r="J331" s="12"/>
      <c r="K331" s="12" t="s">
        <v>127</v>
      </c>
      <c r="L331" s="12" t="s">
        <v>114</v>
      </c>
      <c r="M331" s="11" t="s">
        <v>80</v>
      </c>
      <c r="N331" s="10" t="s">
        <v>171</v>
      </c>
      <c r="O331" s="10" t="s">
        <v>28</v>
      </c>
      <c r="P331" s="12">
        <v>1</v>
      </c>
      <c r="Q331" s="12"/>
      <c r="R331" s="12"/>
      <c r="S331" s="12"/>
      <c r="T331" s="12" t="s">
        <v>28</v>
      </c>
      <c r="U331" s="49"/>
      <c r="V331" s="12"/>
      <c r="W331" s="12"/>
      <c r="X331" s="12"/>
      <c r="Y331" s="71"/>
      <c r="Z331" s="71"/>
      <c r="AA331" s="12"/>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c r="AY331" s="41"/>
      <c r="AZ331" s="41"/>
      <c r="BA331" s="41"/>
      <c r="BB331" s="41"/>
      <c r="BC331" s="41"/>
      <c r="BD331" s="41"/>
      <c r="BE331" s="41"/>
      <c r="BF331" s="41"/>
      <c r="BG331" s="41"/>
      <c r="BH331" s="41"/>
      <c r="BI331" s="41"/>
      <c r="BJ331" s="41"/>
      <c r="BK331" s="41"/>
      <c r="BL331" s="41"/>
      <c r="BM331" s="12"/>
      <c r="BN331" s="12"/>
      <c r="BO331" s="12"/>
      <c r="BP331" s="12"/>
      <c r="BQ331" s="12"/>
      <c r="BR331" s="12"/>
      <c r="BS331" s="12"/>
      <c r="BT331" s="12"/>
      <c r="BU331" s="12"/>
      <c r="BV331" s="12"/>
      <c r="BW331" s="12"/>
      <c r="BX331" s="12"/>
      <c r="BY331" s="12"/>
      <c r="BZ331" s="12"/>
      <c r="CA331" s="12"/>
      <c r="CB331" s="12"/>
      <c r="CC331" s="12"/>
      <c r="CD331" s="12"/>
      <c r="CE331" s="12"/>
      <c r="CF331" s="12"/>
      <c r="CG331" s="12"/>
      <c r="CH331" s="12"/>
      <c r="CI331" s="12"/>
      <c r="CJ331" s="12"/>
      <c r="CK331" s="12"/>
      <c r="CL331" s="12"/>
      <c r="CM331" s="12"/>
      <c r="CN331" s="12"/>
      <c r="CO331" s="12">
        <f t="shared" si="14"/>
        <v>1</v>
      </c>
      <c r="CP331" s="149"/>
      <c r="CQ331" s="189"/>
      <c r="CR331" s="179"/>
    </row>
    <row r="332" spans="1:616" ht="114.75" hidden="1" customHeight="1">
      <c r="A332" s="69">
        <v>308</v>
      </c>
      <c r="B332" s="67">
        <v>102</v>
      </c>
      <c r="C332" s="34" t="s">
        <v>152</v>
      </c>
      <c r="D332" s="11" t="s">
        <v>0</v>
      </c>
      <c r="E332" s="34" t="s">
        <v>153</v>
      </c>
      <c r="F332" s="11" t="s">
        <v>0</v>
      </c>
      <c r="G332" s="11"/>
      <c r="H332" s="35" t="s">
        <v>153</v>
      </c>
      <c r="I332" s="34" t="s">
        <v>776</v>
      </c>
      <c r="J332" s="12"/>
      <c r="K332" s="12" t="s">
        <v>127</v>
      </c>
      <c r="L332" s="12" t="s">
        <v>114</v>
      </c>
      <c r="M332" s="11" t="s">
        <v>80</v>
      </c>
      <c r="N332" s="10" t="s">
        <v>171</v>
      </c>
      <c r="O332" s="10" t="s">
        <v>28</v>
      </c>
      <c r="P332" s="12">
        <v>1</v>
      </c>
      <c r="Q332" s="12"/>
      <c r="R332" s="12"/>
      <c r="S332" s="12"/>
      <c r="T332" s="12"/>
      <c r="U332" s="12"/>
      <c r="V332" s="12" t="s">
        <v>28</v>
      </c>
      <c r="W332" s="12"/>
      <c r="X332" s="12"/>
      <c r="Y332" s="71"/>
      <c r="Z332" s="71"/>
      <c r="AA332" s="12"/>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AY332" s="41"/>
      <c r="AZ332" s="41"/>
      <c r="BA332" s="41"/>
      <c r="BB332" s="41"/>
      <c r="BC332" s="41"/>
      <c r="BD332" s="41"/>
      <c r="BE332" s="41"/>
      <c r="BF332" s="41"/>
      <c r="BG332" s="41"/>
      <c r="BH332" s="41"/>
      <c r="BI332" s="41"/>
      <c r="BJ332" s="41"/>
      <c r="BK332" s="41"/>
      <c r="BL332" s="41"/>
      <c r="BM332" s="12"/>
      <c r="BN332" s="12"/>
      <c r="BO332" s="12"/>
      <c r="BP332" s="12"/>
      <c r="BQ332" s="12"/>
      <c r="BR332" s="12"/>
      <c r="BS332" s="12"/>
      <c r="BT332" s="12"/>
      <c r="BU332" s="12"/>
      <c r="BV332" s="12"/>
      <c r="BW332" s="12"/>
      <c r="BX332" s="12"/>
      <c r="BY332" s="12"/>
      <c r="BZ332" s="12"/>
      <c r="CA332" s="12"/>
      <c r="CB332" s="12"/>
      <c r="CC332" s="12"/>
      <c r="CD332" s="12"/>
      <c r="CE332" s="12"/>
      <c r="CF332" s="12"/>
      <c r="CG332" s="12"/>
      <c r="CH332" s="12"/>
      <c r="CI332" s="12"/>
      <c r="CJ332" s="12"/>
      <c r="CK332" s="12"/>
      <c r="CL332" s="12"/>
      <c r="CM332" s="12"/>
      <c r="CN332" s="12"/>
      <c r="CO332" s="12">
        <f t="shared" si="14"/>
        <v>1</v>
      </c>
      <c r="CP332" s="154"/>
      <c r="CQ332" s="50"/>
      <c r="CR332" s="179"/>
    </row>
    <row r="333" spans="1:616" ht="121.5" hidden="1" customHeight="1">
      <c r="A333" s="69">
        <v>309</v>
      </c>
      <c r="B333" s="67">
        <v>103</v>
      </c>
      <c r="C333" s="34" t="s">
        <v>154</v>
      </c>
      <c r="D333" s="11" t="s">
        <v>0</v>
      </c>
      <c r="E333" s="34" t="s">
        <v>155</v>
      </c>
      <c r="F333" s="11" t="s">
        <v>0</v>
      </c>
      <c r="G333" s="11"/>
      <c r="H333" s="35" t="s">
        <v>155</v>
      </c>
      <c r="I333" s="34" t="s">
        <v>777</v>
      </c>
      <c r="J333" s="12"/>
      <c r="K333" s="12" t="s">
        <v>127</v>
      </c>
      <c r="L333" s="12" t="s">
        <v>114</v>
      </c>
      <c r="M333" s="11" t="s">
        <v>80</v>
      </c>
      <c r="N333" s="10" t="s">
        <v>171</v>
      </c>
      <c r="O333" s="10" t="s">
        <v>28</v>
      </c>
      <c r="P333" s="12">
        <v>1</v>
      </c>
      <c r="Q333" s="12"/>
      <c r="R333" s="12"/>
      <c r="S333" s="12"/>
      <c r="T333" s="12"/>
      <c r="U333" s="12"/>
      <c r="V333" s="12"/>
      <c r="W333" s="12"/>
      <c r="X333" s="12" t="s">
        <v>28</v>
      </c>
      <c r="Y333" s="71"/>
      <c r="Z333" s="71"/>
      <c r="AA333" s="12"/>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41"/>
      <c r="BM333" s="12"/>
      <c r="BN333" s="12"/>
      <c r="BO333" s="12"/>
      <c r="BP333" s="12"/>
      <c r="BQ333" s="12"/>
      <c r="BR333" s="12"/>
      <c r="BS333" s="12"/>
      <c r="BT333" s="12"/>
      <c r="BU333" s="12"/>
      <c r="BV333" s="12"/>
      <c r="BW333" s="12"/>
      <c r="BX333" s="12"/>
      <c r="BY333" s="12"/>
      <c r="BZ333" s="12"/>
      <c r="CA333" s="12"/>
      <c r="CB333" s="12"/>
      <c r="CC333" s="12"/>
      <c r="CD333" s="12"/>
      <c r="CE333" s="12"/>
      <c r="CF333" s="12"/>
      <c r="CG333" s="12"/>
      <c r="CH333" s="12"/>
      <c r="CI333" s="12"/>
      <c r="CJ333" s="12"/>
      <c r="CK333" s="12"/>
      <c r="CL333" s="12"/>
      <c r="CM333" s="12"/>
      <c r="CN333" s="12"/>
      <c r="CO333" s="12">
        <f t="shared" si="14"/>
        <v>1</v>
      </c>
      <c r="CP333" s="154"/>
      <c r="CQ333" s="50"/>
      <c r="CR333" s="179"/>
    </row>
    <row r="334" spans="1:616" ht="149.25" hidden="1" customHeight="1">
      <c r="A334" s="69">
        <v>317</v>
      </c>
      <c r="B334" s="67">
        <v>104</v>
      </c>
      <c r="C334" s="34" t="s">
        <v>377</v>
      </c>
      <c r="D334" s="11" t="s">
        <v>0</v>
      </c>
      <c r="E334" s="34" t="s">
        <v>378</v>
      </c>
      <c r="F334" s="11" t="s">
        <v>2</v>
      </c>
      <c r="G334" s="11"/>
      <c r="H334" s="35" t="s">
        <v>378</v>
      </c>
      <c r="I334" s="34" t="s">
        <v>778</v>
      </c>
      <c r="J334" s="12"/>
      <c r="K334" s="12" t="s">
        <v>127</v>
      </c>
      <c r="L334" s="12" t="s">
        <v>114</v>
      </c>
      <c r="M334" s="11" t="s">
        <v>80</v>
      </c>
      <c r="N334" s="10" t="s">
        <v>171</v>
      </c>
      <c r="O334" s="10" t="s">
        <v>28</v>
      </c>
      <c r="P334" s="12">
        <v>2</v>
      </c>
      <c r="Q334" s="12"/>
      <c r="R334" s="12"/>
      <c r="S334" s="12"/>
      <c r="T334" s="12" t="s">
        <v>28</v>
      </c>
      <c r="U334" s="12"/>
      <c r="V334" s="12"/>
      <c r="W334" s="12"/>
      <c r="X334" s="12"/>
      <c r="Y334" s="71"/>
      <c r="Z334" s="71"/>
      <c r="AA334" s="12"/>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41"/>
      <c r="BK334" s="41"/>
      <c r="BL334" s="41"/>
      <c r="BM334" s="12"/>
      <c r="BN334" s="12"/>
      <c r="BO334" s="12"/>
      <c r="BP334" s="12"/>
      <c r="BQ334" s="12"/>
      <c r="BR334" s="12"/>
      <c r="BS334" s="12"/>
      <c r="BT334" s="12"/>
      <c r="BU334" s="12"/>
      <c r="BV334" s="12"/>
      <c r="BW334" s="12"/>
      <c r="BX334" s="12"/>
      <c r="BY334" s="12"/>
      <c r="BZ334" s="12"/>
      <c r="CA334" s="12"/>
      <c r="CB334" s="12"/>
      <c r="CC334" s="12"/>
      <c r="CD334" s="12"/>
      <c r="CE334" s="12"/>
      <c r="CF334" s="12"/>
      <c r="CG334" s="12"/>
      <c r="CH334" s="12"/>
      <c r="CI334" s="12"/>
      <c r="CJ334" s="12"/>
      <c r="CK334" s="12"/>
      <c r="CL334" s="12"/>
      <c r="CM334" s="12"/>
      <c r="CN334" s="12"/>
      <c r="CO334" s="12">
        <f t="shared" si="14"/>
        <v>1</v>
      </c>
      <c r="CP334" s="154"/>
      <c r="CQ334" s="50"/>
      <c r="CR334" s="179"/>
    </row>
    <row r="335" spans="1:616" ht="78" hidden="1" customHeight="1">
      <c r="A335" s="385">
        <v>318</v>
      </c>
      <c r="B335" s="323">
        <v>105</v>
      </c>
      <c r="C335" s="34" t="s">
        <v>379</v>
      </c>
      <c r="D335" s="11" t="s">
        <v>0</v>
      </c>
      <c r="E335" s="34" t="s">
        <v>380</v>
      </c>
      <c r="F335" s="11" t="s">
        <v>2</v>
      </c>
      <c r="G335" s="11"/>
      <c r="H335" s="35" t="s">
        <v>380</v>
      </c>
      <c r="I335" s="34" t="s">
        <v>791</v>
      </c>
      <c r="J335" s="12"/>
      <c r="K335" s="12" t="s">
        <v>127</v>
      </c>
      <c r="L335" s="12" t="s">
        <v>114</v>
      </c>
      <c r="M335" s="11" t="s">
        <v>80</v>
      </c>
      <c r="N335" s="10" t="s">
        <v>171</v>
      </c>
      <c r="O335" s="323" t="s">
        <v>28</v>
      </c>
      <c r="P335" s="320">
        <v>2</v>
      </c>
      <c r="Q335" s="12"/>
      <c r="R335" s="12"/>
      <c r="S335" s="12"/>
      <c r="T335" s="12"/>
      <c r="U335" s="12"/>
      <c r="V335" s="12" t="s">
        <v>28</v>
      </c>
      <c r="W335" s="12"/>
      <c r="X335" s="12"/>
      <c r="Y335" s="71"/>
      <c r="Z335" s="71"/>
      <c r="AA335" s="12"/>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c r="AY335" s="41"/>
      <c r="AZ335" s="41"/>
      <c r="BA335" s="41"/>
      <c r="BB335" s="41"/>
      <c r="BC335" s="41"/>
      <c r="BD335" s="41"/>
      <c r="BE335" s="41"/>
      <c r="BF335" s="41"/>
      <c r="BG335" s="41"/>
      <c r="BH335" s="41"/>
      <c r="BI335" s="41"/>
      <c r="BJ335" s="41"/>
      <c r="BK335" s="41"/>
      <c r="BL335" s="41"/>
      <c r="BM335" s="12"/>
      <c r="BN335" s="12"/>
      <c r="BO335" s="12"/>
      <c r="BP335" s="12"/>
      <c r="BQ335" s="12"/>
      <c r="BR335" s="12"/>
      <c r="BS335" s="12"/>
      <c r="BT335" s="12"/>
      <c r="BU335" s="12"/>
      <c r="BV335" s="12"/>
      <c r="BW335" s="12"/>
      <c r="BX335" s="12"/>
      <c r="BY335" s="12"/>
      <c r="BZ335" s="12"/>
      <c r="CA335" s="12"/>
      <c r="CB335" s="12"/>
      <c r="CC335" s="12"/>
      <c r="CD335" s="12"/>
      <c r="CE335" s="12"/>
      <c r="CF335" s="12"/>
      <c r="CG335" s="12"/>
      <c r="CH335" s="12"/>
      <c r="CI335" s="12"/>
      <c r="CJ335" s="12"/>
      <c r="CK335" s="12"/>
      <c r="CL335" s="12"/>
      <c r="CM335" s="12"/>
      <c r="CN335" s="12"/>
      <c r="CO335" s="12">
        <f t="shared" si="14"/>
        <v>1</v>
      </c>
      <c r="CP335" s="154"/>
      <c r="CQ335" s="50"/>
      <c r="CR335" s="179"/>
    </row>
    <row r="336" spans="1:616" s="92" customFormat="1" ht="78" hidden="1" customHeight="1">
      <c r="A336" s="386"/>
      <c r="B336" s="319"/>
      <c r="C336" s="34" t="s">
        <v>379</v>
      </c>
      <c r="D336" s="90" t="s">
        <v>0</v>
      </c>
      <c r="E336" s="34" t="s">
        <v>380</v>
      </c>
      <c r="F336" s="90" t="s">
        <v>2</v>
      </c>
      <c r="G336" s="90"/>
      <c r="H336" s="89" t="s">
        <v>380</v>
      </c>
      <c r="I336" s="34" t="s">
        <v>790</v>
      </c>
      <c r="J336" s="87"/>
      <c r="K336" s="140" t="s">
        <v>127</v>
      </c>
      <c r="L336" s="140" t="s">
        <v>114</v>
      </c>
      <c r="M336" s="141" t="s">
        <v>80</v>
      </c>
      <c r="N336" s="138" t="s">
        <v>171</v>
      </c>
      <c r="O336" s="319"/>
      <c r="P336" s="322"/>
      <c r="Q336" s="88"/>
      <c r="R336" s="88"/>
      <c r="S336" s="88"/>
      <c r="T336" s="88"/>
      <c r="U336" s="88"/>
      <c r="V336" s="88" t="s">
        <v>28</v>
      </c>
      <c r="W336" s="88"/>
      <c r="X336" s="88"/>
      <c r="Y336" s="88"/>
      <c r="Z336" s="88"/>
      <c r="AA336" s="88"/>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41"/>
      <c r="BD336" s="41"/>
      <c r="BE336" s="41"/>
      <c r="BF336" s="41"/>
      <c r="BG336" s="41"/>
      <c r="BH336" s="41"/>
      <c r="BI336" s="41"/>
      <c r="BJ336" s="41"/>
      <c r="BK336" s="41"/>
      <c r="BL336" s="41"/>
      <c r="BM336" s="88"/>
      <c r="BN336" s="88"/>
      <c r="BO336" s="88"/>
      <c r="BP336" s="88"/>
      <c r="BQ336" s="88"/>
      <c r="BR336" s="88"/>
      <c r="BS336" s="88"/>
      <c r="BT336" s="88"/>
      <c r="BU336" s="88"/>
      <c r="BV336" s="88"/>
      <c r="BW336" s="88"/>
      <c r="BX336" s="88"/>
      <c r="BY336" s="88"/>
      <c r="BZ336" s="88"/>
      <c r="CA336" s="88"/>
      <c r="CB336" s="88"/>
      <c r="CC336" s="88"/>
      <c r="CD336" s="88"/>
      <c r="CE336" s="88"/>
      <c r="CF336" s="88"/>
      <c r="CG336" s="88"/>
      <c r="CH336" s="88"/>
      <c r="CI336" s="88"/>
      <c r="CJ336" s="88"/>
      <c r="CK336" s="88"/>
      <c r="CL336" s="88"/>
      <c r="CM336" s="88"/>
      <c r="CN336" s="88"/>
      <c r="CO336" s="88"/>
      <c r="CP336" s="154"/>
      <c r="CQ336" s="50"/>
      <c r="CR336" s="179"/>
    </row>
    <row r="337" spans="1:616" ht="96" hidden="1" customHeight="1">
      <c r="A337" s="385">
        <v>319</v>
      </c>
      <c r="B337" s="323">
        <v>106</v>
      </c>
      <c r="C337" s="34" t="s">
        <v>381</v>
      </c>
      <c r="D337" s="11" t="s">
        <v>0</v>
      </c>
      <c r="E337" s="34" t="s">
        <v>382</v>
      </c>
      <c r="F337" s="11" t="s">
        <v>2</v>
      </c>
      <c r="G337" s="11"/>
      <c r="H337" s="35" t="s">
        <v>382</v>
      </c>
      <c r="I337" s="34" t="s">
        <v>788</v>
      </c>
      <c r="J337" s="320" t="s">
        <v>383</v>
      </c>
      <c r="K337" s="12" t="s">
        <v>127</v>
      </c>
      <c r="L337" s="12" t="s">
        <v>114</v>
      </c>
      <c r="M337" s="11" t="s">
        <v>80</v>
      </c>
      <c r="N337" s="10" t="s">
        <v>171</v>
      </c>
      <c r="O337" s="323" t="s">
        <v>28</v>
      </c>
      <c r="P337" s="320">
        <v>2</v>
      </c>
      <c r="Q337" s="12"/>
      <c r="R337" s="12"/>
      <c r="S337" s="12"/>
      <c r="T337" s="12"/>
      <c r="U337" s="12"/>
      <c r="V337" s="12"/>
      <c r="W337" s="12"/>
      <c r="X337" s="12" t="s">
        <v>28</v>
      </c>
      <c r="Y337" s="71"/>
      <c r="Z337" s="71"/>
      <c r="AA337" s="12"/>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c r="AY337" s="41"/>
      <c r="AZ337" s="41"/>
      <c r="BA337" s="41"/>
      <c r="BB337" s="41"/>
      <c r="BC337" s="41"/>
      <c r="BD337" s="41"/>
      <c r="BE337" s="41"/>
      <c r="BF337" s="41"/>
      <c r="BG337" s="41"/>
      <c r="BH337" s="41"/>
      <c r="BI337" s="41"/>
      <c r="BJ337" s="41"/>
      <c r="BK337" s="41"/>
      <c r="BL337" s="41"/>
      <c r="BM337" s="12"/>
      <c r="BN337" s="12"/>
      <c r="BO337" s="12"/>
      <c r="BP337" s="12"/>
      <c r="BQ337" s="12"/>
      <c r="BR337" s="12"/>
      <c r="BS337" s="12"/>
      <c r="BT337" s="12"/>
      <c r="BU337" s="12"/>
      <c r="BV337" s="12"/>
      <c r="BW337" s="12"/>
      <c r="BX337" s="12"/>
      <c r="BY337" s="12"/>
      <c r="BZ337" s="12"/>
      <c r="CA337" s="12"/>
      <c r="CB337" s="12"/>
      <c r="CC337" s="12"/>
      <c r="CD337" s="12"/>
      <c r="CE337" s="12"/>
      <c r="CF337" s="12"/>
      <c r="CG337" s="12"/>
      <c r="CH337" s="12"/>
      <c r="CI337" s="12"/>
      <c r="CJ337" s="12"/>
      <c r="CK337" s="12"/>
      <c r="CL337" s="12"/>
      <c r="CM337" s="12"/>
      <c r="CN337" s="12"/>
      <c r="CO337" s="12">
        <f t="shared" si="14"/>
        <v>1</v>
      </c>
      <c r="CP337" s="154"/>
      <c r="CQ337" s="50"/>
      <c r="CR337" s="179"/>
    </row>
    <row r="338" spans="1:616" s="92" customFormat="1" ht="96" hidden="1" customHeight="1">
      <c r="A338" s="386"/>
      <c r="B338" s="319"/>
      <c r="C338" s="34" t="s">
        <v>381</v>
      </c>
      <c r="D338" s="90" t="s">
        <v>0</v>
      </c>
      <c r="E338" s="34" t="s">
        <v>382</v>
      </c>
      <c r="F338" s="90" t="s">
        <v>2</v>
      </c>
      <c r="G338" s="90"/>
      <c r="H338" s="89" t="s">
        <v>382</v>
      </c>
      <c r="I338" s="34" t="s">
        <v>789</v>
      </c>
      <c r="J338" s="322"/>
      <c r="K338" s="140" t="s">
        <v>127</v>
      </c>
      <c r="L338" s="140" t="s">
        <v>114</v>
      </c>
      <c r="M338" s="141" t="s">
        <v>80</v>
      </c>
      <c r="N338" s="138" t="s">
        <v>171</v>
      </c>
      <c r="O338" s="319"/>
      <c r="P338" s="322"/>
      <c r="Q338" s="88"/>
      <c r="R338" s="88"/>
      <c r="S338" s="88"/>
      <c r="T338" s="88"/>
      <c r="U338" s="88"/>
      <c r="V338" s="88"/>
      <c r="W338" s="88"/>
      <c r="X338" s="88"/>
      <c r="Y338" s="88" t="s">
        <v>28</v>
      </c>
      <c r="Z338" s="88"/>
      <c r="AA338" s="88"/>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AY338" s="41"/>
      <c r="AZ338" s="41"/>
      <c r="BA338" s="41"/>
      <c r="BB338" s="41"/>
      <c r="BC338" s="41"/>
      <c r="BD338" s="41"/>
      <c r="BE338" s="41"/>
      <c r="BF338" s="41"/>
      <c r="BG338" s="41"/>
      <c r="BH338" s="41"/>
      <c r="BI338" s="41"/>
      <c r="BJ338" s="41"/>
      <c r="BK338" s="41"/>
      <c r="BL338" s="41"/>
      <c r="BM338" s="88"/>
      <c r="BN338" s="88"/>
      <c r="BO338" s="88"/>
      <c r="BP338" s="88"/>
      <c r="BQ338" s="88"/>
      <c r="BR338" s="88"/>
      <c r="BS338" s="88"/>
      <c r="BT338" s="88"/>
      <c r="BU338" s="88"/>
      <c r="BV338" s="88"/>
      <c r="BW338" s="88"/>
      <c r="BX338" s="88"/>
      <c r="BY338" s="88"/>
      <c r="BZ338" s="88"/>
      <c r="CA338" s="88"/>
      <c r="CB338" s="88"/>
      <c r="CC338" s="88"/>
      <c r="CD338" s="88"/>
      <c r="CE338" s="88"/>
      <c r="CF338" s="88"/>
      <c r="CG338" s="88"/>
      <c r="CH338" s="88"/>
      <c r="CI338" s="88"/>
      <c r="CJ338" s="88"/>
      <c r="CK338" s="88"/>
      <c r="CL338" s="88"/>
      <c r="CM338" s="88"/>
      <c r="CN338" s="88"/>
      <c r="CO338" s="88"/>
      <c r="CP338" s="148"/>
      <c r="CQ338" s="200"/>
      <c r="CR338" s="179"/>
    </row>
    <row r="339" spans="1:616" ht="30" hidden="1" customHeight="1">
      <c r="A339" s="67"/>
      <c r="B339" s="18"/>
      <c r="C339" s="383" t="s">
        <v>41</v>
      </c>
      <c r="D339" s="382"/>
      <c r="E339" s="383"/>
      <c r="F339" s="11"/>
      <c r="G339" s="15">
        <f>COUNTIF(G340:G340,"x")</f>
        <v>0</v>
      </c>
      <c r="H339" s="13"/>
      <c r="I339" s="39"/>
      <c r="J339" s="12"/>
      <c r="K339" s="12"/>
      <c r="L339" s="12"/>
      <c r="M339" s="14" t="s">
        <v>82</v>
      </c>
      <c r="N339" s="14" t="s">
        <v>82</v>
      </c>
      <c r="O339" s="15">
        <f>COUNTIF(O340:O340,"x")</f>
        <v>1</v>
      </c>
      <c r="P339" s="15">
        <f>SUM(P340:P340)</f>
        <v>1</v>
      </c>
      <c r="Q339" s="15" t="s">
        <v>141</v>
      </c>
      <c r="R339" s="15" t="s">
        <v>141</v>
      </c>
      <c r="S339" s="15" t="s">
        <v>141</v>
      </c>
      <c r="T339" s="15" t="s">
        <v>141</v>
      </c>
      <c r="U339" s="15" t="s">
        <v>141</v>
      </c>
      <c r="V339" s="15" t="s">
        <v>141</v>
      </c>
      <c r="W339" s="15" t="s">
        <v>141</v>
      </c>
      <c r="X339" s="15" t="s">
        <v>141</v>
      </c>
      <c r="Y339" s="15"/>
      <c r="Z339" s="15"/>
      <c r="AA339" s="15" t="s">
        <v>141</v>
      </c>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AY339" s="41"/>
      <c r="AZ339" s="41"/>
      <c r="BA339" s="41"/>
      <c r="BB339" s="41"/>
      <c r="BC339" s="41"/>
      <c r="BD339" s="41"/>
      <c r="BE339" s="41"/>
      <c r="BF339" s="41"/>
      <c r="BG339" s="41"/>
      <c r="BH339" s="41"/>
      <c r="BI339" s="41"/>
      <c r="BJ339" s="41"/>
      <c r="BK339" s="41"/>
      <c r="BL339" s="41"/>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81"/>
      <c r="CP339" s="154"/>
      <c r="CQ339" s="14"/>
      <c r="CR339" s="14"/>
      <c r="WR339" s="162"/>
    </row>
    <row r="340" spans="1:616" ht="31.5" hidden="1" customHeight="1">
      <c r="A340" s="67">
        <v>331</v>
      </c>
      <c r="B340" s="67">
        <v>107</v>
      </c>
      <c r="C340" s="34" t="s">
        <v>384</v>
      </c>
      <c r="D340" s="11" t="s">
        <v>2</v>
      </c>
      <c r="E340" s="34" t="s">
        <v>156</v>
      </c>
      <c r="F340" s="11" t="s">
        <v>2</v>
      </c>
      <c r="G340" s="11"/>
      <c r="H340" s="35" t="s">
        <v>156</v>
      </c>
      <c r="I340" s="34" t="s">
        <v>779</v>
      </c>
      <c r="J340" s="12"/>
      <c r="K340" s="12" t="s">
        <v>127</v>
      </c>
      <c r="L340" s="12" t="s">
        <v>114</v>
      </c>
      <c r="M340" s="11" t="s">
        <v>80</v>
      </c>
      <c r="N340" s="10" t="s">
        <v>171</v>
      </c>
      <c r="O340" s="10" t="s">
        <v>28</v>
      </c>
      <c r="P340" s="12">
        <v>1</v>
      </c>
      <c r="Q340" s="12"/>
      <c r="R340" s="12" t="s">
        <v>28</v>
      </c>
      <c r="S340" s="12"/>
      <c r="T340" s="12"/>
      <c r="U340" s="12"/>
      <c r="V340" s="12"/>
      <c r="W340" s="12"/>
      <c r="X340" s="12"/>
      <c r="Y340" s="71"/>
      <c r="Z340" s="71"/>
      <c r="AA340" s="12"/>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c r="AY340" s="41"/>
      <c r="AZ340" s="41"/>
      <c r="BA340" s="41"/>
      <c r="BB340" s="41"/>
      <c r="BC340" s="41"/>
      <c r="BD340" s="41"/>
      <c r="BE340" s="41"/>
      <c r="BF340" s="41"/>
      <c r="BG340" s="41"/>
      <c r="BH340" s="41"/>
      <c r="BI340" s="41"/>
      <c r="BJ340" s="41"/>
      <c r="BK340" s="41"/>
      <c r="BL340" s="41"/>
      <c r="BM340" s="12"/>
      <c r="BN340" s="12"/>
      <c r="BO340" s="12"/>
      <c r="BP340" s="12"/>
      <c r="BQ340" s="12"/>
      <c r="BR340" s="12"/>
      <c r="BS340" s="12"/>
      <c r="BT340" s="12"/>
      <c r="BU340" s="12"/>
      <c r="BV340" s="12"/>
      <c r="BW340" s="12"/>
      <c r="BX340" s="12"/>
      <c r="BY340" s="12"/>
      <c r="BZ340" s="12"/>
      <c r="CA340" s="12"/>
      <c r="CB340" s="12"/>
      <c r="CC340" s="12"/>
      <c r="CD340" s="12"/>
      <c r="CE340" s="12"/>
      <c r="CF340" s="12"/>
      <c r="CG340" s="12"/>
      <c r="CH340" s="12"/>
      <c r="CI340" s="12"/>
      <c r="CJ340" s="12"/>
      <c r="CK340" s="12"/>
      <c r="CL340" s="12"/>
      <c r="CM340" s="12"/>
      <c r="CN340" s="12"/>
      <c r="CO340" s="12">
        <f t="shared" si="14"/>
        <v>1</v>
      </c>
      <c r="CP340" s="153"/>
      <c r="CQ340" s="151"/>
      <c r="CR340" s="24"/>
    </row>
    <row r="341" spans="1:616" ht="26.25" hidden="1" customHeight="1">
      <c r="A341" s="18"/>
      <c r="B341" s="18"/>
      <c r="C341" s="383" t="s">
        <v>42</v>
      </c>
      <c r="D341" s="382"/>
      <c r="E341" s="383"/>
      <c r="F341" s="11"/>
      <c r="G341" s="15">
        <f>COUNTIF(G342:G342,"x")</f>
        <v>0</v>
      </c>
      <c r="H341" s="13"/>
      <c r="I341" s="39"/>
      <c r="J341" s="12"/>
      <c r="K341" s="12"/>
      <c r="L341" s="12"/>
      <c r="M341" s="14" t="s">
        <v>82</v>
      </c>
      <c r="N341" s="14" t="s">
        <v>82</v>
      </c>
      <c r="O341" s="15">
        <f>COUNTIF(O342:O342,"x")</f>
        <v>1</v>
      </c>
      <c r="P341" s="15">
        <f>SUM(P342:P342)</f>
        <v>1</v>
      </c>
      <c r="Q341" s="15" t="s">
        <v>141</v>
      </c>
      <c r="R341" s="15" t="s">
        <v>141</v>
      </c>
      <c r="S341" s="15" t="s">
        <v>141</v>
      </c>
      <c r="T341" s="15" t="s">
        <v>141</v>
      </c>
      <c r="U341" s="15" t="s">
        <v>141</v>
      </c>
      <c r="V341" s="15" t="s">
        <v>141</v>
      </c>
      <c r="W341" s="15" t="s">
        <v>141</v>
      </c>
      <c r="X341" s="15" t="s">
        <v>141</v>
      </c>
      <c r="Y341" s="15"/>
      <c r="Z341" s="15"/>
      <c r="AA341" s="15" t="s">
        <v>141</v>
      </c>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c r="AY341" s="41"/>
      <c r="AZ341" s="41"/>
      <c r="BA341" s="41"/>
      <c r="BB341" s="41"/>
      <c r="BC341" s="41"/>
      <c r="BD341" s="41"/>
      <c r="BE341" s="41"/>
      <c r="BF341" s="41"/>
      <c r="BG341" s="41"/>
      <c r="BH341" s="41"/>
      <c r="BI341" s="41"/>
      <c r="BJ341" s="41"/>
      <c r="BK341" s="41"/>
      <c r="BL341" s="41"/>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81"/>
      <c r="CP341" s="154"/>
      <c r="CQ341" s="14"/>
      <c r="CR341" s="14"/>
      <c r="WR341" s="162"/>
    </row>
    <row r="342" spans="1:616" ht="39" hidden="1" customHeight="1">
      <c r="A342" s="67">
        <v>334</v>
      </c>
      <c r="B342" s="67">
        <v>108</v>
      </c>
      <c r="C342" s="34" t="s">
        <v>385</v>
      </c>
      <c r="D342" s="11" t="s">
        <v>0</v>
      </c>
      <c r="E342" s="34" t="s">
        <v>386</v>
      </c>
      <c r="F342" s="11" t="s">
        <v>2</v>
      </c>
      <c r="G342" s="11"/>
      <c r="H342" s="35" t="s">
        <v>386</v>
      </c>
      <c r="I342" s="34" t="s">
        <v>780</v>
      </c>
      <c r="J342" s="12"/>
      <c r="K342" s="12" t="s">
        <v>127</v>
      </c>
      <c r="L342" s="12" t="s">
        <v>114</v>
      </c>
      <c r="M342" s="11" t="s">
        <v>80</v>
      </c>
      <c r="N342" s="10" t="s">
        <v>171</v>
      </c>
      <c r="O342" s="10" t="s">
        <v>28</v>
      </c>
      <c r="P342" s="12">
        <v>1</v>
      </c>
      <c r="Q342" s="12"/>
      <c r="R342" s="12"/>
      <c r="S342" s="12"/>
      <c r="T342" s="12"/>
      <c r="U342" s="12"/>
      <c r="V342" s="12"/>
      <c r="W342" s="12" t="s">
        <v>28</v>
      </c>
      <c r="X342" s="12"/>
      <c r="Y342" s="71"/>
      <c r="Z342" s="71"/>
      <c r="AA342" s="12"/>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c r="AY342" s="41"/>
      <c r="AZ342" s="41"/>
      <c r="BA342" s="41"/>
      <c r="BB342" s="41"/>
      <c r="BC342" s="41"/>
      <c r="BD342" s="41"/>
      <c r="BE342" s="41"/>
      <c r="BF342" s="41"/>
      <c r="BG342" s="41"/>
      <c r="BH342" s="41"/>
      <c r="BI342" s="41"/>
      <c r="BJ342" s="41"/>
      <c r="BK342" s="41"/>
      <c r="BL342" s="41"/>
      <c r="BM342" s="12"/>
      <c r="BN342" s="12"/>
      <c r="BO342" s="12"/>
      <c r="BP342" s="12"/>
      <c r="BQ342" s="12"/>
      <c r="BR342" s="12"/>
      <c r="BS342" s="12"/>
      <c r="BT342" s="12"/>
      <c r="BU342" s="12"/>
      <c r="BV342" s="12"/>
      <c r="BW342" s="12"/>
      <c r="BX342" s="12"/>
      <c r="BY342" s="12"/>
      <c r="BZ342" s="12"/>
      <c r="CA342" s="12"/>
      <c r="CB342" s="12"/>
      <c r="CC342" s="12"/>
      <c r="CD342" s="12"/>
      <c r="CE342" s="12"/>
      <c r="CF342" s="12"/>
      <c r="CG342" s="12"/>
      <c r="CH342" s="12"/>
      <c r="CI342" s="12"/>
      <c r="CJ342" s="12"/>
      <c r="CK342" s="12"/>
      <c r="CL342" s="12"/>
      <c r="CM342" s="12"/>
      <c r="CN342" s="12"/>
      <c r="CO342" s="12">
        <f t="shared" si="14"/>
        <v>1</v>
      </c>
      <c r="CP342" s="153"/>
      <c r="CQ342" s="151"/>
      <c r="CR342" s="24"/>
    </row>
    <row r="343" spans="1:616" ht="24.75" hidden="1" customHeight="1">
      <c r="A343" s="18"/>
      <c r="B343" s="18"/>
      <c r="C343" s="383" t="s">
        <v>44</v>
      </c>
      <c r="D343" s="382"/>
      <c r="E343" s="383"/>
      <c r="F343" s="11"/>
      <c r="G343" s="12">
        <f>COUNTIF(G344:G345,"x")</f>
        <v>0</v>
      </c>
      <c r="H343" s="13"/>
      <c r="I343" s="39"/>
      <c r="J343" s="12"/>
      <c r="K343" s="12"/>
      <c r="L343" s="12"/>
      <c r="M343" s="14" t="s">
        <v>82</v>
      </c>
      <c r="N343" s="14" t="s">
        <v>82</v>
      </c>
      <c r="O343" s="12">
        <f>COUNTIF(O344:O345,"x")</f>
        <v>2</v>
      </c>
      <c r="P343" s="15">
        <f>SUM(P344:P345)</f>
        <v>2</v>
      </c>
      <c r="Q343" s="15" t="s">
        <v>141</v>
      </c>
      <c r="R343" s="15" t="s">
        <v>141</v>
      </c>
      <c r="S343" s="15" t="s">
        <v>141</v>
      </c>
      <c r="T343" s="15" t="s">
        <v>141</v>
      </c>
      <c r="U343" s="15" t="s">
        <v>141</v>
      </c>
      <c r="V343" s="15" t="s">
        <v>141</v>
      </c>
      <c r="W343" s="15" t="s">
        <v>141</v>
      </c>
      <c r="X343" s="15" t="s">
        <v>141</v>
      </c>
      <c r="Y343" s="15"/>
      <c r="Z343" s="15"/>
      <c r="AA343" s="15" t="s">
        <v>141</v>
      </c>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c r="AY343" s="41"/>
      <c r="AZ343" s="41"/>
      <c r="BA343" s="41"/>
      <c r="BB343" s="41"/>
      <c r="BC343" s="41"/>
      <c r="BD343" s="41"/>
      <c r="BE343" s="41"/>
      <c r="BF343" s="41"/>
      <c r="BG343" s="41"/>
      <c r="BH343" s="41"/>
      <c r="BI343" s="41"/>
      <c r="BJ343" s="41"/>
      <c r="BK343" s="41"/>
      <c r="BL343" s="41"/>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81"/>
      <c r="CP343" s="154"/>
      <c r="CQ343" s="14"/>
      <c r="CR343" s="14"/>
      <c r="WR343" s="162"/>
    </row>
    <row r="344" spans="1:616" ht="32.25" hidden="1" customHeight="1">
      <c r="A344" s="67">
        <v>338</v>
      </c>
      <c r="B344" s="67">
        <v>109</v>
      </c>
      <c r="C344" s="34" t="s">
        <v>387</v>
      </c>
      <c r="D344" s="11" t="s">
        <v>0</v>
      </c>
      <c r="E344" s="34" t="s">
        <v>388</v>
      </c>
      <c r="F344" s="11" t="s">
        <v>2</v>
      </c>
      <c r="G344" s="11"/>
      <c r="H344" s="35" t="s">
        <v>388</v>
      </c>
      <c r="I344" s="34" t="s">
        <v>781</v>
      </c>
      <c r="J344" s="12"/>
      <c r="K344" s="12" t="s">
        <v>127</v>
      </c>
      <c r="L344" s="12" t="s">
        <v>114</v>
      </c>
      <c r="M344" s="11" t="s">
        <v>80</v>
      </c>
      <c r="N344" s="10" t="s">
        <v>171</v>
      </c>
      <c r="O344" s="10" t="s">
        <v>28</v>
      </c>
      <c r="P344" s="12">
        <v>1</v>
      </c>
      <c r="Q344" s="12"/>
      <c r="R344" s="12"/>
      <c r="S344" s="12"/>
      <c r="T344" s="12"/>
      <c r="U344" s="12"/>
      <c r="V344" s="12"/>
      <c r="W344" s="12" t="s">
        <v>28</v>
      </c>
      <c r="X344" s="12"/>
      <c r="Y344" s="71"/>
      <c r="Z344" s="71"/>
      <c r="AA344" s="12"/>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c r="AY344" s="41"/>
      <c r="AZ344" s="41"/>
      <c r="BA344" s="41"/>
      <c r="BB344" s="41"/>
      <c r="BC344" s="41"/>
      <c r="BD344" s="41"/>
      <c r="BE344" s="41"/>
      <c r="BF344" s="41"/>
      <c r="BG344" s="41"/>
      <c r="BH344" s="41"/>
      <c r="BI344" s="41"/>
      <c r="BJ344" s="41"/>
      <c r="BK344" s="41"/>
      <c r="BL344" s="41"/>
      <c r="BM344" s="12"/>
      <c r="BN344" s="12"/>
      <c r="BO344" s="12"/>
      <c r="BP344" s="12"/>
      <c r="BQ344" s="12"/>
      <c r="BR344" s="12"/>
      <c r="BS344" s="12"/>
      <c r="BT344" s="12"/>
      <c r="BU344" s="12"/>
      <c r="BV344" s="12"/>
      <c r="BW344" s="12"/>
      <c r="BX344" s="12"/>
      <c r="BY344" s="12"/>
      <c r="BZ344" s="12"/>
      <c r="CA344" s="12"/>
      <c r="CB344" s="12"/>
      <c r="CC344" s="12"/>
      <c r="CD344" s="12"/>
      <c r="CE344" s="12"/>
      <c r="CF344" s="12"/>
      <c r="CG344" s="12"/>
      <c r="CH344" s="12"/>
      <c r="CI344" s="12"/>
      <c r="CJ344" s="12"/>
      <c r="CK344" s="12"/>
      <c r="CL344" s="12"/>
      <c r="CM344" s="12"/>
      <c r="CN344" s="12"/>
      <c r="CO344" s="12">
        <f t="shared" ref="CO344:CO445" si="15">COUNTIF(Q344:AA344,"x")</f>
        <v>1</v>
      </c>
      <c r="CP344" s="149"/>
      <c r="CQ344" s="147"/>
      <c r="CR344" s="24"/>
    </row>
    <row r="345" spans="1:616" ht="32.25" hidden="1" customHeight="1">
      <c r="A345" s="67">
        <v>339</v>
      </c>
      <c r="B345" s="67">
        <v>110</v>
      </c>
      <c r="C345" s="34" t="s">
        <v>389</v>
      </c>
      <c r="D345" s="11" t="s">
        <v>0</v>
      </c>
      <c r="E345" s="34" t="s">
        <v>390</v>
      </c>
      <c r="F345" s="11" t="s">
        <v>2</v>
      </c>
      <c r="G345" s="11"/>
      <c r="H345" s="35" t="s">
        <v>390</v>
      </c>
      <c r="I345" s="34" t="s">
        <v>782</v>
      </c>
      <c r="J345" s="12"/>
      <c r="K345" s="12" t="s">
        <v>127</v>
      </c>
      <c r="L345" s="12" t="s">
        <v>114</v>
      </c>
      <c r="M345" s="11" t="s">
        <v>80</v>
      </c>
      <c r="N345" s="10" t="s">
        <v>171</v>
      </c>
      <c r="O345" s="91" t="s">
        <v>28</v>
      </c>
      <c r="P345" s="12">
        <v>1</v>
      </c>
      <c r="Q345" s="12"/>
      <c r="R345" s="12"/>
      <c r="S345" s="12"/>
      <c r="T345" s="12"/>
      <c r="U345" s="12" t="s">
        <v>28</v>
      </c>
      <c r="V345" s="12"/>
      <c r="W345" s="12"/>
      <c r="X345" s="12"/>
      <c r="Y345" s="71"/>
      <c r="Z345" s="71"/>
      <c r="AA345" s="12"/>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c r="AY345" s="41"/>
      <c r="AZ345" s="41"/>
      <c r="BA345" s="41"/>
      <c r="BB345" s="41"/>
      <c r="BC345" s="41"/>
      <c r="BD345" s="41"/>
      <c r="BE345" s="41"/>
      <c r="BF345" s="41"/>
      <c r="BG345" s="41"/>
      <c r="BH345" s="41"/>
      <c r="BI345" s="41"/>
      <c r="BJ345" s="41"/>
      <c r="BK345" s="41"/>
      <c r="BL345" s="41"/>
      <c r="BM345" s="12"/>
      <c r="BN345" s="12"/>
      <c r="BO345" s="12"/>
      <c r="BP345" s="12"/>
      <c r="BQ345" s="12"/>
      <c r="BR345" s="12"/>
      <c r="BS345" s="12"/>
      <c r="BT345" s="12"/>
      <c r="BU345" s="12"/>
      <c r="BV345" s="12"/>
      <c r="BW345" s="12"/>
      <c r="BX345" s="12"/>
      <c r="BY345" s="12"/>
      <c r="BZ345" s="12"/>
      <c r="CA345" s="12"/>
      <c r="CB345" s="12"/>
      <c r="CC345" s="12"/>
      <c r="CD345" s="12"/>
      <c r="CE345" s="12"/>
      <c r="CF345" s="12"/>
      <c r="CG345" s="12"/>
      <c r="CH345" s="12"/>
      <c r="CI345" s="12"/>
      <c r="CJ345" s="12"/>
      <c r="CK345" s="12"/>
      <c r="CL345" s="12"/>
      <c r="CM345" s="12"/>
      <c r="CN345" s="12"/>
      <c r="CO345" s="12">
        <f t="shared" si="15"/>
        <v>1</v>
      </c>
      <c r="CP345" s="148"/>
      <c r="CQ345" s="146"/>
      <c r="CR345" s="24"/>
    </row>
    <row r="346" spans="1:616" ht="27.75" hidden="1" customHeight="1">
      <c r="A346" s="67"/>
      <c r="B346" s="67"/>
      <c r="C346" s="383" t="s">
        <v>77</v>
      </c>
      <c r="D346" s="382"/>
      <c r="E346" s="383"/>
      <c r="F346" s="11"/>
      <c r="G346" s="12">
        <f>COUNTIF(G347:G349,"x")</f>
        <v>0</v>
      </c>
      <c r="H346" s="13"/>
      <c r="I346" s="50"/>
      <c r="J346" s="12"/>
      <c r="K346" s="12"/>
      <c r="L346" s="12"/>
      <c r="M346" s="14" t="s">
        <v>82</v>
      </c>
      <c r="N346" s="14" t="s">
        <v>82</v>
      </c>
      <c r="O346" s="12">
        <f>COUNTIF(O347:O349,"x")</f>
        <v>3</v>
      </c>
      <c r="P346" s="15">
        <f>SUM(P347:P349)</f>
        <v>2</v>
      </c>
      <c r="Q346" s="15" t="s">
        <v>141</v>
      </c>
      <c r="R346" s="15" t="s">
        <v>141</v>
      </c>
      <c r="S346" s="15" t="s">
        <v>141</v>
      </c>
      <c r="T346" s="15" t="s">
        <v>141</v>
      </c>
      <c r="U346" s="15" t="s">
        <v>141</v>
      </c>
      <c r="V346" s="15" t="s">
        <v>141</v>
      </c>
      <c r="W346" s="15" t="s">
        <v>141</v>
      </c>
      <c r="X346" s="15" t="s">
        <v>141</v>
      </c>
      <c r="Y346" s="15"/>
      <c r="Z346" s="15"/>
      <c r="AA346" s="15" t="s">
        <v>141</v>
      </c>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c r="AY346" s="41"/>
      <c r="AZ346" s="41"/>
      <c r="BA346" s="41"/>
      <c r="BB346" s="41"/>
      <c r="BC346" s="41"/>
      <c r="BD346" s="41"/>
      <c r="BE346" s="41"/>
      <c r="BF346" s="41"/>
      <c r="BG346" s="41"/>
      <c r="BH346" s="41"/>
      <c r="BI346" s="41"/>
      <c r="BJ346" s="41"/>
      <c r="BK346" s="41"/>
      <c r="BL346" s="41"/>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81"/>
      <c r="CP346" s="154"/>
      <c r="CQ346" s="14"/>
      <c r="CR346" s="14"/>
      <c r="WR346" s="162"/>
    </row>
    <row r="347" spans="1:616" ht="106.5" hidden="1" customHeight="1">
      <c r="A347" s="67">
        <v>346</v>
      </c>
      <c r="B347" s="67">
        <v>111</v>
      </c>
      <c r="C347" s="35" t="s">
        <v>391</v>
      </c>
      <c r="D347" s="11" t="s">
        <v>0</v>
      </c>
      <c r="E347" s="35" t="s">
        <v>391</v>
      </c>
      <c r="F347" s="11" t="s">
        <v>2</v>
      </c>
      <c r="G347" s="12"/>
      <c r="H347" s="89" t="s">
        <v>391</v>
      </c>
      <c r="I347" s="56" t="s">
        <v>710</v>
      </c>
      <c r="J347" s="12"/>
      <c r="K347" s="140" t="s">
        <v>127</v>
      </c>
      <c r="L347" s="140" t="s">
        <v>114</v>
      </c>
      <c r="M347" s="141" t="s">
        <v>80</v>
      </c>
      <c r="N347" s="138" t="s">
        <v>171</v>
      </c>
      <c r="O347" s="12" t="s">
        <v>28</v>
      </c>
      <c r="P347" s="12">
        <v>1</v>
      </c>
      <c r="Q347" s="12"/>
      <c r="R347" s="12"/>
      <c r="S347" s="15"/>
      <c r="T347" s="12"/>
      <c r="U347" s="15"/>
      <c r="V347" s="88" t="s">
        <v>28</v>
      </c>
      <c r="W347" s="15"/>
      <c r="X347" s="15"/>
      <c r="Y347" s="15"/>
      <c r="Z347" s="15"/>
      <c r="AA347" s="15"/>
      <c r="AB347" s="41"/>
      <c r="AC347" s="41" t="s">
        <v>670</v>
      </c>
      <c r="AD347" s="41"/>
      <c r="AE347" s="41"/>
      <c r="AF347" s="41"/>
      <c r="AG347" s="41"/>
      <c r="AH347" s="41"/>
      <c r="AI347" s="41"/>
      <c r="AJ347" s="41"/>
      <c r="AK347" s="41"/>
      <c r="AL347" s="41"/>
      <c r="AM347" s="41"/>
      <c r="AN347" s="41"/>
      <c r="AO347" s="41"/>
      <c r="AP347" s="41"/>
      <c r="AQ347" s="41"/>
      <c r="AR347" s="41"/>
      <c r="AS347" s="41"/>
      <c r="AT347" s="41"/>
      <c r="AU347" s="41"/>
      <c r="AV347" s="41"/>
      <c r="AW347" s="41"/>
      <c r="AX347" s="41"/>
      <c r="AY347" s="41"/>
      <c r="AZ347" s="41"/>
      <c r="BA347" s="41"/>
      <c r="BB347" s="41"/>
      <c r="BC347" s="41"/>
      <c r="BD347" s="41"/>
      <c r="BE347" s="41"/>
      <c r="BF347" s="41"/>
      <c r="BG347" s="41"/>
      <c r="BH347" s="41"/>
      <c r="BI347" s="41"/>
      <c r="BJ347" s="41"/>
      <c r="BK347" s="41"/>
      <c r="BL347" s="41"/>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2">
        <f t="shared" si="15"/>
        <v>1</v>
      </c>
      <c r="CP347" s="149"/>
      <c r="CQ347" s="187"/>
      <c r="CR347" s="176"/>
    </row>
    <row r="348" spans="1:616" ht="106.5" hidden="1" customHeight="1">
      <c r="A348" s="67">
        <v>347</v>
      </c>
      <c r="B348" s="67">
        <v>112</v>
      </c>
      <c r="C348" s="35" t="s">
        <v>392</v>
      </c>
      <c r="D348" s="11" t="s">
        <v>0</v>
      </c>
      <c r="E348" s="35" t="s">
        <v>675</v>
      </c>
      <c r="F348" s="11" t="s">
        <v>2</v>
      </c>
      <c r="G348" s="12"/>
      <c r="H348" s="89" t="s">
        <v>675</v>
      </c>
      <c r="I348" s="56" t="s">
        <v>709</v>
      </c>
      <c r="J348" s="12"/>
      <c r="K348" s="140" t="s">
        <v>127</v>
      </c>
      <c r="L348" s="140" t="s">
        <v>114</v>
      </c>
      <c r="M348" s="141" t="s">
        <v>80</v>
      </c>
      <c r="N348" s="138" t="s">
        <v>171</v>
      </c>
      <c r="O348" s="10" t="s">
        <v>28</v>
      </c>
      <c r="P348" s="12">
        <v>1</v>
      </c>
      <c r="Q348" s="49"/>
      <c r="R348" s="12"/>
      <c r="S348" s="12"/>
      <c r="T348" s="12"/>
      <c r="U348" s="12"/>
      <c r="V348" s="12"/>
      <c r="W348" s="12" t="s">
        <v>28</v>
      </c>
      <c r="X348" s="12"/>
      <c r="Y348" s="71"/>
      <c r="Z348" s="71"/>
      <c r="AA348" s="12"/>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AY348" s="41"/>
      <c r="AZ348" s="41"/>
      <c r="BA348" s="41"/>
      <c r="BB348" s="41"/>
      <c r="BC348" s="41"/>
      <c r="BD348" s="41"/>
      <c r="BE348" s="41"/>
      <c r="BF348" s="41"/>
      <c r="BG348" s="41"/>
      <c r="BH348" s="41"/>
      <c r="BI348" s="41"/>
      <c r="BJ348" s="41"/>
      <c r="BK348" s="41"/>
      <c r="BL348" s="41"/>
      <c r="BM348" s="12"/>
      <c r="BN348" s="12"/>
      <c r="BO348" s="12"/>
      <c r="BP348" s="12"/>
      <c r="BQ348" s="12"/>
      <c r="BR348" s="12"/>
      <c r="BS348" s="12"/>
      <c r="BT348" s="12"/>
      <c r="BU348" s="12"/>
      <c r="BV348" s="12"/>
      <c r="BW348" s="12"/>
      <c r="BX348" s="12"/>
      <c r="BY348" s="12"/>
      <c r="BZ348" s="12"/>
      <c r="CA348" s="12"/>
      <c r="CB348" s="12"/>
      <c r="CC348" s="12"/>
      <c r="CD348" s="12"/>
      <c r="CE348" s="12"/>
      <c r="CF348" s="12"/>
      <c r="CG348" s="12"/>
      <c r="CH348" s="12"/>
      <c r="CI348" s="12"/>
      <c r="CJ348" s="12"/>
      <c r="CK348" s="12"/>
      <c r="CL348" s="12"/>
      <c r="CM348" s="12"/>
      <c r="CN348" s="12"/>
      <c r="CO348" s="12">
        <f t="shared" si="15"/>
        <v>1</v>
      </c>
      <c r="CP348" s="154"/>
      <c r="CQ348" s="10"/>
      <c r="CR348" s="24"/>
    </row>
    <row r="349" spans="1:616" ht="75.75" hidden="1" customHeight="1">
      <c r="A349" s="67">
        <v>354</v>
      </c>
      <c r="B349" s="67">
        <v>113</v>
      </c>
      <c r="C349" s="34" t="s">
        <v>393</v>
      </c>
      <c r="D349" s="11" t="s">
        <v>2</v>
      </c>
      <c r="E349" s="34" t="s">
        <v>394</v>
      </c>
      <c r="F349" s="11" t="s">
        <v>2</v>
      </c>
      <c r="G349" s="11"/>
      <c r="H349" s="35" t="s">
        <v>394</v>
      </c>
      <c r="I349" s="50" t="s">
        <v>783</v>
      </c>
      <c r="J349" s="12"/>
      <c r="K349" s="12" t="s">
        <v>127</v>
      </c>
      <c r="L349" s="12" t="s">
        <v>114</v>
      </c>
      <c r="M349" s="11" t="s">
        <v>80</v>
      </c>
      <c r="N349" s="10" t="s">
        <v>171</v>
      </c>
      <c r="O349" s="10" t="s">
        <v>28</v>
      </c>
      <c r="P349" s="12"/>
      <c r="Q349" s="12"/>
      <c r="R349" s="12"/>
      <c r="S349" s="12" t="s">
        <v>28</v>
      </c>
      <c r="T349" s="12"/>
      <c r="U349" s="12"/>
      <c r="V349" s="12"/>
      <c r="W349" s="12"/>
      <c r="X349" s="12"/>
      <c r="Y349" s="71"/>
      <c r="Z349" s="71"/>
      <c r="AA349" s="12"/>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c r="AY349" s="41"/>
      <c r="AZ349" s="41"/>
      <c r="BA349" s="41"/>
      <c r="BB349" s="41"/>
      <c r="BC349" s="41"/>
      <c r="BD349" s="41"/>
      <c r="BE349" s="41"/>
      <c r="BF349" s="41"/>
      <c r="BG349" s="41"/>
      <c r="BH349" s="41"/>
      <c r="BI349" s="41"/>
      <c r="BJ349" s="41"/>
      <c r="BK349" s="41"/>
      <c r="BL349" s="41"/>
      <c r="BM349" s="12"/>
      <c r="BN349" s="12"/>
      <c r="BO349" s="12"/>
      <c r="BP349" s="12"/>
      <c r="BQ349" s="12"/>
      <c r="BR349" s="12"/>
      <c r="BS349" s="12"/>
      <c r="BT349" s="12"/>
      <c r="BU349" s="12"/>
      <c r="BV349" s="12"/>
      <c r="BW349" s="12"/>
      <c r="BX349" s="12"/>
      <c r="BY349" s="12"/>
      <c r="BZ349" s="12"/>
      <c r="CA349" s="12"/>
      <c r="CB349" s="12"/>
      <c r="CC349" s="12"/>
      <c r="CD349" s="12"/>
      <c r="CE349" s="12"/>
      <c r="CF349" s="12"/>
      <c r="CG349" s="12"/>
      <c r="CH349" s="12"/>
      <c r="CI349" s="12"/>
      <c r="CJ349" s="12"/>
      <c r="CK349" s="12"/>
      <c r="CL349" s="12"/>
      <c r="CM349" s="12"/>
      <c r="CN349" s="12"/>
      <c r="CO349" s="12">
        <f t="shared" si="15"/>
        <v>1</v>
      </c>
      <c r="CP349" s="148"/>
      <c r="CQ349" s="146"/>
      <c r="CR349" s="24"/>
    </row>
    <row r="350" spans="1:616" ht="36.75" hidden="1" customHeight="1">
      <c r="A350" s="18"/>
      <c r="B350" s="18"/>
      <c r="C350" s="383" t="s">
        <v>43</v>
      </c>
      <c r="D350" s="382"/>
      <c r="E350" s="383"/>
      <c r="F350" s="11"/>
      <c r="G350" s="15">
        <f>COUNTIF(G351:G353,"x")</f>
        <v>1</v>
      </c>
      <c r="H350" s="13"/>
      <c r="I350" s="50"/>
      <c r="J350" s="12"/>
      <c r="K350" s="12"/>
      <c r="L350" s="12"/>
      <c r="M350" s="14" t="s">
        <v>82</v>
      </c>
      <c r="N350" s="14" t="s">
        <v>82</v>
      </c>
      <c r="O350" s="15">
        <f>COUNTIF(O351:O353,"x")</f>
        <v>2</v>
      </c>
      <c r="P350" s="15">
        <f>SUM(P351:P353)</f>
        <v>1</v>
      </c>
      <c r="Q350" s="15" t="s">
        <v>141</v>
      </c>
      <c r="R350" s="15" t="s">
        <v>141</v>
      </c>
      <c r="S350" s="15" t="s">
        <v>141</v>
      </c>
      <c r="T350" s="15" t="s">
        <v>141</v>
      </c>
      <c r="U350" s="15" t="s">
        <v>141</v>
      </c>
      <c r="V350" s="15" t="s">
        <v>141</v>
      </c>
      <c r="W350" s="15" t="s">
        <v>141</v>
      </c>
      <c r="X350" s="15" t="s">
        <v>141</v>
      </c>
      <c r="Y350" s="15"/>
      <c r="Z350" s="15"/>
      <c r="AA350" s="15" t="s">
        <v>141</v>
      </c>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c r="AY350" s="41"/>
      <c r="AZ350" s="41"/>
      <c r="BA350" s="41"/>
      <c r="BB350" s="41"/>
      <c r="BC350" s="41"/>
      <c r="BD350" s="41"/>
      <c r="BE350" s="41"/>
      <c r="BF350" s="41"/>
      <c r="BG350" s="41"/>
      <c r="BH350" s="41"/>
      <c r="BI350" s="41"/>
      <c r="BJ350" s="41"/>
      <c r="BK350" s="41"/>
      <c r="BL350" s="41"/>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81"/>
      <c r="CP350" s="154"/>
      <c r="CQ350" s="14"/>
      <c r="CR350" s="14"/>
      <c r="WR350" s="162"/>
    </row>
    <row r="351" spans="1:616" ht="99.75" hidden="1" customHeight="1">
      <c r="A351" s="323">
        <v>358</v>
      </c>
      <c r="B351" s="323">
        <v>114</v>
      </c>
      <c r="C351" s="34" t="s">
        <v>395</v>
      </c>
      <c r="D351" s="11" t="s">
        <v>2</v>
      </c>
      <c r="E351" s="35" t="s">
        <v>396</v>
      </c>
      <c r="F351" s="11" t="s">
        <v>2</v>
      </c>
      <c r="G351" s="11"/>
      <c r="H351" s="35" t="s">
        <v>396</v>
      </c>
      <c r="I351" s="50" t="s">
        <v>784</v>
      </c>
      <c r="J351" s="12" t="s">
        <v>623</v>
      </c>
      <c r="K351" s="12" t="s">
        <v>127</v>
      </c>
      <c r="L351" s="12" t="s">
        <v>114</v>
      </c>
      <c r="M351" s="11" t="s">
        <v>80</v>
      </c>
      <c r="N351" s="10" t="s">
        <v>171</v>
      </c>
      <c r="O351" s="323" t="s">
        <v>28</v>
      </c>
      <c r="P351" s="320">
        <v>1</v>
      </c>
      <c r="Q351" s="12"/>
      <c r="R351" s="12" t="s">
        <v>28</v>
      </c>
      <c r="S351" s="12"/>
      <c r="T351" s="12"/>
      <c r="U351" s="12"/>
      <c r="V351" s="12"/>
      <c r="W351" s="12"/>
      <c r="X351" s="12"/>
      <c r="Y351" s="71"/>
      <c r="Z351" s="71"/>
      <c r="AA351" s="12"/>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c r="AY351" s="41"/>
      <c r="AZ351" s="41"/>
      <c r="BA351" s="41"/>
      <c r="BB351" s="41"/>
      <c r="BC351" s="41"/>
      <c r="BD351" s="41"/>
      <c r="BE351" s="41"/>
      <c r="BF351" s="41"/>
      <c r="BG351" s="41"/>
      <c r="BH351" s="41"/>
      <c r="BI351" s="41"/>
      <c r="BJ351" s="41"/>
      <c r="BK351" s="41"/>
      <c r="BL351" s="41"/>
      <c r="BM351" s="12"/>
      <c r="BN351" s="12"/>
      <c r="BO351" s="12"/>
      <c r="BP351" s="12"/>
      <c r="BQ351" s="12"/>
      <c r="BR351" s="12"/>
      <c r="BS351" s="12"/>
      <c r="BT351" s="12"/>
      <c r="BU351" s="12"/>
      <c r="BV351" s="12"/>
      <c r="BW351" s="12"/>
      <c r="BX351" s="12"/>
      <c r="BY351" s="12"/>
      <c r="BZ351" s="12"/>
      <c r="CA351" s="12"/>
      <c r="CB351" s="12"/>
      <c r="CC351" s="12"/>
      <c r="CD351" s="12"/>
      <c r="CE351" s="12"/>
      <c r="CF351" s="12"/>
      <c r="CG351" s="12"/>
      <c r="CH351" s="12"/>
      <c r="CI351" s="12"/>
      <c r="CJ351" s="12"/>
      <c r="CK351" s="12"/>
      <c r="CL351" s="12"/>
      <c r="CM351" s="12"/>
      <c r="CN351" s="12"/>
      <c r="CO351" s="12">
        <f t="shared" si="15"/>
        <v>1</v>
      </c>
      <c r="CP351" s="149"/>
      <c r="CQ351" s="147"/>
      <c r="CR351" s="24"/>
    </row>
    <row r="352" spans="1:616" s="92" customFormat="1" ht="99.75" hidden="1" customHeight="1">
      <c r="A352" s="319"/>
      <c r="B352" s="319"/>
      <c r="C352" s="34" t="s">
        <v>395</v>
      </c>
      <c r="D352" s="90" t="s">
        <v>2</v>
      </c>
      <c r="E352" s="89" t="s">
        <v>396</v>
      </c>
      <c r="F352" s="90" t="s">
        <v>2</v>
      </c>
      <c r="G352" s="90"/>
      <c r="H352" s="89" t="s">
        <v>396</v>
      </c>
      <c r="I352" s="50" t="s">
        <v>787</v>
      </c>
      <c r="J352" s="88"/>
      <c r="K352" s="140" t="s">
        <v>127</v>
      </c>
      <c r="L352" s="140" t="s">
        <v>114</v>
      </c>
      <c r="M352" s="141" t="s">
        <v>80</v>
      </c>
      <c r="N352" s="138" t="s">
        <v>171</v>
      </c>
      <c r="O352" s="319"/>
      <c r="P352" s="322"/>
      <c r="Q352" s="88"/>
      <c r="R352" s="88" t="s">
        <v>28</v>
      </c>
      <c r="S352" s="88"/>
      <c r="T352" s="88"/>
      <c r="U352" s="88"/>
      <c r="V352" s="88"/>
      <c r="W352" s="88"/>
      <c r="X352" s="88"/>
      <c r="Y352" s="88"/>
      <c r="Z352" s="88"/>
      <c r="AA352" s="88"/>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c r="AY352" s="41"/>
      <c r="AZ352" s="41"/>
      <c r="BA352" s="41"/>
      <c r="BB352" s="41"/>
      <c r="BC352" s="41"/>
      <c r="BD352" s="41"/>
      <c r="BE352" s="41"/>
      <c r="BF352" s="41"/>
      <c r="BG352" s="41"/>
      <c r="BH352" s="41"/>
      <c r="BI352" s="41"/>
      <c r="BJ352" s="41"/>
      <c r="BK352" s="41"/>
      <c r="BL352" s="41"/>
      <c r="BM352" s="88"/>
      <c r="BN352" s="88"/>
      <c r="BO352" s="88"/>
      <c r="BP352" s="88"/>
      <c r="BQ352" s="88"/>
      <c r="BR352" s="88"/>
      <c r="BS352" s="88"/>
      <c r="BT352" s="88"/>
      <c r="BU352" s="88"/>
      <c r="BV352" s="88"/>
      <c r="BW352" s="88"/>
      <c r="BX352" s="88"/>
      <c r="BY352" s="88"/>
      <c r="BZ352" s="88"/>
      <c r="CA352" s="88"/>
      <c r="CB352" s="88"/>
      <c r="CC352" s="88"/>
      <c r="CD352" s="88"/>
      <c r="CE352" s="88"/>
      <c r="CF352" s="88"/>
      <c r="CG352" s="88"/>
      <c r="CH352" s="88"/>
      <c r="CI352" s="88"/>
      <c r="CJ352" s="88"/>
      <c r="CK352" s="88"/>
      <c r="CL352" s="88"/>
      <c r="CM352" s="88"/>
      <c r="CN352" s="88"/>
      <c r="CO352" s="88">
        <f t="shared" si="15"/>
        <v>1</v>
      </c>
      <c r="CP352" s="154"/>
      <c r="CQ352" s="91"/>
      <c r="CR352" s="24"/>
    </row>
    <row r="353" spans="1:616" ht="116.25" hidden="1" customHeight="1">
      <c r="A353" s="91"/>
      <c r="B353" s="67">
        <v>115</v>
      </c>
      <c r="C353" s="53" t="s">
        <v>397</v>
      </c>
      <c r="D353" s="54" t="s">
        <v>0</v>
      </c>
      <c r="E353" s="35" t="s">
        <v>397</v>
      </c>
      <c r="F353" s="54" t="s">
        <v>0</v>
      </c>
      <c r="G353" s="12" t="s">
        <v>28</v>
      </c>
      <c r="H353" s="35" t="s">
        <v>786</v>
      </c>
      <c r="I353" s="34" t="s">
        <v>785</v>
      </c>
      <c r="J353" s="12"/>
      <c r="K353" s="12" t="s">
        <v>127</v>
      </c>
      <c r="L353" s="12" t="s">
        <v>114</v>
      </c>
      <c r="M353" s="11" t="s">
        <v>80</v>
      </c>
      <c r="N353" s="10" t="s">
        <v>171</v>
      </c>
      <c r="O353" s="10" t="s">
        <v>28</v>
      </c>
      <c r="P353" s="12"/>
      <c r="Q353" s="12"/>
      <c r="R353" s="12"/>
      <c r="S353" s="12"/>
      <c r="T353" s="12"/>
      <c r="U353" s="12"/>
      <c r="V353" s="12"/>
      <c r="W353" s="12"/>
      <c r="X353" s="12"/>
      <c r="Y353" s="71"/>
      <c r="Z353" s="71"/>
      <c r="AA353" s="12" t="s">
        <v>28</v>
      </c>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c r="AY353" s="41"/>
      <c r="AZ353" s="41"/>
      <c r="BA353" s="41"/>
      <c r="BB353" s="41"/>
      <c r="BC353" s="41"/>
      <c r="BD353" s="41"/>
      <c r="BE353" s="41"/>
      <c r="BF353" s="41"/>
      <c r="BG353" s="41"/>
      <c r="BH353" s="41"/>
      <c r="BI353" s="41"/>
      <c r="BJ353" s="41"/>
      <c r="BK353" s="41"/>
      <c r="BL353" s="41"/>
      <c r="BM353" s="12"/>
      <c r="BN353" s="12"/>
      <c r="BO353" s="12"/>
      <c r="BP353" s="12"/>
      <c r="BQ353" s="12"/>
      <c r="BR353" s="12"/>
      <c r="BS353" s="12"/>
      <c r="BT353" s="12"/>
      <c r="BU353" s="12"/>
      <c r="BV353" s="12"/>
      <c r="BW353" s="12"/>
      <c r="BX353" s="12"/>
      <c r="BY353" s="12"/>
      <c r="BZ353" s="12"/>
      <c r="CA353" s="12"/>
      <c r="CB353" s="12"/>
      <c r="CC353" s="12"/>
      <c r="CD353" s="12"/>
      <c r="CE353" s="12"/>
      <c r="CF353" s="12"/>
      <c r="CG353" s="12"/>
      <c r="CH353" s="12"/>
      <c r="CI353" s="12"/>
      <c r="CJ353" s="12"/>
      <c r="CK353" s="12"/>
      <c r="CL353" s="12"/>
      <c r="CM353" s="12"/>
      <c r="CN353" s="12"/>
      <c r="CO353" s="12">
        <f t="shared" si="15"/>
        <v>1</v>
      </c>
      <c r="CP353" s="148"/>
      <c r="CQ353" s="146"/>
      <c r="CR353" s="24"/>
    </row>
    <row r="354" spans="1:616" ht="19.5" customHeight="1">
      <c r="A354" s="18"/>
      <c r="B354" s="18"/>
      <c r="C354" s="383" t="s">
        <v>15</v>
      </c>
      <c r="D354" s="382"/>
      <c r="E354" s="383"/>
      <c r="F354" s="11"/>
      <c r="G354" s="18">
        <f>G355+G366+G371</f>
        <v>1</v>
      </c>
      <c r="H354" s="13"/>
      <c r="I354" s="50"/>
      <c r="J354" s="12"/>
      <c r="K354" s="12"/>
      <c r="L354" s="12"/>
      <c r="M354" s="14" t="s">
        <v>82</v>
      </c>
      <c r="N354" s="14" t="s">
        <v>82</v>
      </c>
      <c r="O354" s="15">
        <f>O355+O366+O371</f>
        <v>9</v>
      </c>
      <c r="P354" s="15">
        <f>P355+P366+P371</f>
        <v>7</v>
      </c>
      <c r="Q354" s="15" t="s">
        <v>141</v>
      </c>
      <c r="R354" s="15" t="s">
        <v>141</v>
      </c>
      <c r="S354" s="15" t="s">
        <v>141</v>
      </c>
      <c r="T354" s="15" t="s">
        <v>141</v>
      </c>
      <c r="U354" s="15" t="s">
        <v>141</v>
      </c>
      <c r="V354" s="15" t="s">
        <v>141</v>
      </c>
      <c r="W354" s="15" t="s">
        <v>141</v>
      </c>
      <c r="X354" s="15" t="s">
        <v>141</v>
      </c>
      <c r="Y354" s="15"/>
      <c r="Z354" s="15"/>
      <c r="AA354" s="15" t="s">
        <v>141</v>
      </c>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AY354" s="41"/>
      <c r="AZ354" s="41"/>
      <c r="BA354" s="41"/>
      <c r="BB354" s="41"/>
      <c r="BC354" s="41"/>
      <c r="BD354" s="41"/>
      <c r="BE354" s="41"/>
      <c r="BF354" s="41"/>
      <c r="BG354" s="41"/>
      <c r="BH354" s="41"/>
      <c r="BI354" s="41"/>
      <c r="BJ354" s="41"/>
      <c r="BK354" s="41"/>
      <c r="BL354" s="41"/>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81"/>
      <c r="CP354" s="154"/>
      <c r="CQ354" s="14"/>
      <c r="CR354" s="14"/>
      <c r="WR354" s="162"/>
    </row>
    <row r="355" spans="1:616" ht="84" customHeight="1">
      <c r="A355" s="18"/>
      <c r="B355" s="18"/>
      <c r="C355" s="383" t="s">
        <v>599</v>
      </c>
      <c r="D355" s="382"/>
      <c r="E355" s="383"/>
      <c r="F355" s="11"/>
      <c r="G355" s="15">
        <f>COUNTIF(G356:G365,"x")</f>
        <v>0</v>
      </c>
      <c r="H355" s="13"/>
      <c r="I355" s="50"/>
      <c r="J355" s="12"/>
      <c r="K355" s="12"/>
      <c r="L355" s="12"/>
      <c r="M355" s="14" t="s">
        <v>82</v>
      </c>
      <c r="N355" s="14" t="s">
        <v>82</v>
      </c>
      <c r="O355" s="15">
        <f>COUNTIF(O356:O365,"x")</f>
        <v>4</v>
      </c>
      <c r="P355" s="15">
        <f>SUM(P356:P365)</f>
        <v>3</v>
      </c>
      <c r="Q355" s="15" t="s">
        <v>141</v>
      </c>
      <c r="R355" s="15" t="s">
        <v>141</v>
      </c>
      <c r="S355" s="15" t="s">
        <v>141</v>
      </c>
      <c r="T355" s="15" t="s">
        <v>141</v>
      </c>
      <c r="U355" s="15" t="s">
        <v>141</v>
      </c>
      <c r="V355" s="15" t="s">
        <v>141</v>
      </c>
      <c r="W355" s="15" t="s">
        <v>141</v>
      </c>
      <c r="X355" s="15" t="s">
        <v>141</v>
      </c>
      <c r="Y355" s="15"/>
      <c r="Z355" s="15"/>
      <c r="AA355" s="15" t="s">
        <v>141</v>
      </c>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AY355" s="41"/>
      <c r="AZ355" s="41"/>
      <c r="BA355" s="41"/>
      <c r="BB355" s="41"/>
      <c r="BC355" s="41"/>
      <c r="BD355" s="41"/>
      <c r="BE355" s="41"/>
      <c r="BF355" s="41"/>
      <c r="BG355" s="41"/>
      <c r="BH355" s="41"/>
      <c r="BI355" s="41"/>
      <c r="BJ355" s="41"/>
      <c r="BK355" s="41"/>
      <c r="BL355" s="41"/>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81"/>
      <c r="CP355" s="154"/>
      <c r="CQ355" s="14"/>
      <c r="CR355" s="14"/>
      <c r="WR355" s="162"/>
    </row>
    <row r="356" spans="1:616" ht="84" hidden="1" customHeight="1">
      <c r="A356" s="385"/>
      <c r="B356" s="323">
        <v>116</v>
      </c>
      <c r="C356" s="34" t="s">
        <v>398</v>
      </c>
      <c r="D356" s="11" t="s">
        <v>2</v>
      </c>
      <c r="E356" s="34" t="s">
        <v>399</v>
      </c>
      <c r="F356" s="11" t="s">
        <v>2</v>
      </c>
      <c r="G356" s="11"/>
      <c r="H356" s="35" t="s">
        <v>399</v>
      </c>
      <c r="I356" s="58" t="s">
        <v>792</v>
      </c>
      <c r="J356" s="12"/>
      <c r="K356" s="12" t="s">
        <v>127</v>
      </c>
      <c r="L356" s="12" t="s">
        <v>114</v>
      </c>
      <c r="M356" s="11" t="s">
        <v>80</v>
      </c>
      <c r="N356" s="10" t="s">
        <v>171</v>
      </c>
      <c r="O356" s="323" t="s">
        <v>28</v>
      </c>
      <c r="P356" s="320">
        <v>1</v>
      </c>
      <c r="Q356" s="12"/>
      <c r="R356" s="12" t="s">
        <v>28</v>
      </c>
      <c r="S356" s="12"/>
      <c r="T356" s="12"/>
      <c r="U356" s="12"/>
      <c r="V356" s="12"/>
      <c r="W356" s="12"/>
      <c r="X356" s="12"/>
      <c r="Y356" s="71"/>
      <c r="Z356" s="71"/>
      <c r="AA356" s="12"/>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c r="AY356" s="41"/>
      <c r="AZ356" s="41"/>
      <c r="BA356" s="41"/>
      <c r="BB356" s="41"/>
      <c r="BC356" s="41"/>
      <c r="BD356" s="41"/>
      <c r="BE356" s="41"/>
      <c r="BF356" s="41"/>
      <c r="BG356" s="41"/>
      <c r="BH356" s="41"/>
      <c r="BI356" s="41"/>
      <c r="BJ356" s="41"/>
      <c r="BK356" s="41"/>
      <c r="BL356" s="41"/>
      <c r="BM356" s="12"/>
      <c r="BN356" s="12"/>
      <c r="BO356" s="12"/>
      <c r="BP356" s="12"/>
      <c r="BQ356" s="12"/>
      <c r="BR356" s="12"/>
      <c r="BS356" s="12"/>
      <c r="BT356" s="12"/>
      <c r="BU356" s="12"/>
      <c r="BV356" s="12"/>
      <c r="BW356" s="12"/>
      <c r="BX356" s="12"/>
      <c r="BY356" s="12"/>
      <c r="BZ356" s="12"/>
      <c r="CA356" s="12"/>
      <c r="CB356" s="12"/>
      <c r="CC356" s="12"/>
      <c r="CD356" s="12"/>
      <c r="CE356" s="12"/>
      <c r="CF356" s="12"/>
      <c r="CG356" s="12"/>
      <c r="CH356" s="12"/>
      <c r="CI356" s="12"/>
      <c r="CJ356" s="12"/>
      <c r="CK356" s="12"/>
      <c r="CL356" s="12"/>
      <c r="CM356" s="12"/>
      <c r="CN356" s="12"/>
      <c r="CO356" s="12">
        <f t="shared" si="15"/>
        <v>1</v>
      </c>
      <c r="CP356" s="149"/>
      <c r="CQ356" s="147"/>
      <c r="CR356" s="24"/>
    </row>
    <row r="357" spans="1:616" s="92" customFormat="1" ht="92.25" hidden="1" customHeight="1">
      <c r="A357" s="387"/>
      <c r="B357" s="318"/>
      <c r="C357" s="34" t="s">
        <v>398</v>
      </c>
      <c r="D357" s="90" t="s">
        <v>2</v>
      </c>
      <c r="E357" s="34" t="s">
        <v>399</v>
      </c>
      <c r="F357" s="90" t="s">
        <v>2</v>
      </c>
      <c r="G357" s="90"/>
      <c r="H357" s="89" t="s">
        <v>399</v>
      </c>
      <c r="I357" s="58" t="s">
        <v>793</v>
      </c>
      <c r="J357" s="88"/>
      <c r="K357" s="140" t="s">
        <v>127</v>
      </c>
      <c r="L357" s="140" t="s">
        <v>113</v>
      </c>
      <c r="M357" s="141" t="s">
        <v>80</v>
      </c>
      <c r="N357" s="138" t="s">
        <v>171</v>
      </c>
      <c r="O357" s="318"/>
      <c r="P357" s="321"/>
      <c r="Q357" s="88"/>
      <c r="R357" s="88" t="s">
        <v>28</v>
      </c>
      <c r="S357" s="88"/>
      <c r="T357" s="88"/>
      <c r="U357" s="88"/>
      <c r="V357" s="88"/>
      <c r="W357" s="88"/>
      <c r="X357" s="88"/>
      <c r="Y357" s="88"/>
      <c r="Z357" s="88"/>
      <c r="AA357" s="88"/>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41"/>
      <c r="BM357" s="88"/>
      <c r="BN357" s="88"/>
      <c r="BO357" s="88"/>
      <c r="BP357" s="88"/>
      <c r="BQ357" s="88"/>
      <c r="BR357" s="88"/>
      <c r="BS357" s="88"/>
      <c r="BT357" s="88"/>
      <c r="BU357" s="88"/>
      <c r="BV357" s="88"/>
      <c r="BW357" s="88"/>
      <c r="BX357" s="88"/>
      <c r="BY357" s="88"/>
      <c r="BZ357" s="88"/>
      <c r="CA357" s="88"/>
      <c r="CB357" s="88"/>
      <c r="CC357" s="88"/>
      <c r="CD357" s="88"/>
      <c r="CE357" s="88"/>
      <c r="CF357" s="88"/>
      <c r="CG357" s="88"/>
      <c r="CH357" s="88"/>
      <c r="CI357" s="88"/>
      <c r="CJ357" s="88"/>
      <c r="CK357" s="88"/>
      <c r="CL357" s="88"/>
      <c r="CM357" s="88"/>
      <c r="CN357" s="88"/>
      <c r="CO357" s="88">
        <f t="shared" si="15"/>
        <v>1</v>
      </c>
      <c r="CP357" s="154"/>
      <c r="CQ357" s="91"/>
      <c r="CR357" s="24"/>
    </row>
    <row r="358" spans="1:616" s="92" customFormat="1" ht="328.5" hidden="1" customHeight="1">
      <c r="A358" s="386"/>
      <c r="B358" s="319"/>
      <c r="C358" s="34" t="s">
        <v>398</v>
      </c>
      <c r="D358" s="90" t="s">
        <v>2</v>
      </c>
      <c r="E358" s="34" t="s">
        <v>399</v>
      </c>
      <c r="F358" s="90" t="s">
        <v>2</v>
      </c>
      <c r="G358" s="90"/>
      <c r="H358" s="89" t="s">
        <v>399</v>
      </c>
      <c r="I358" s="58" t="s">
        <v>794</v>
      </c>
      <c r="J358" s="88"/>
      <c r="K358" s="140" t="s">
        <v>127</v>
      </c>
      <c r="L358" s="140" t="s">
        <v>114</v>
      </c>
      <c r="M358" s="141" t="s">
        <v>80</v>
      </c>
      <c r="N358" s="138" t="s">
        <v>171</v>
      </c>
      <c r="O358" s="319"/>
      <c r="P358" s="322"/>
      <c r="Q358" s="88"/>
      <c r="R358" s="88" t="s">
        <v>28</v>
      </c>
      <c r="S358" s="88"/>
      <c r="T358" s="88"/>
      <c r="U358" s="88"/>
      <c r="V358" s="88"/>
      <c r="W358" s="88"/>
      <c r="X358" s="88"/>
      <c r="Y358" s="88"/>
      <c r="Z358" s="88"/>
      <c r="AA358" s="88"/>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41"/>
      <c r="BK358" s="41"/>
      <c r="BL358" s="41"/>
      <c r="BM358" s="88"/>
      <c r="BN358" s="88"/>
      <c r="BO358" s="88"/>
      <c r="BP358" s="88"/>
      <c r="BQ358" s="88"/>
      <c r="BR358" s="88"/>
      <c r="BS358" s="88"/>
      <c r="BT358" s="88"/>
      <c r="BU358" s="88"/>
      <c r="BV358" s="88"/>
      <c r="BW358" s="88"/>
      <c r="BX358" s="88"/>
      <c r="BY358" s="88"/>
      <c r="BZ358" s="88"/>
      <c r="CA358" s="88"/>
      <c r="CB358" s="88"/>
      <c r="CC358" s="88"/>
      <c r="CD358" s="88"/>
      <c r="CE358" s="88"/>
      <c r="CF358" s="88"/>
      <c r="CG358" s="88"/>
      <c r="CH358" s="88"/>
      <c r="CI358" s="88"/>
      <c r="CJ358" s="88"/>
      <c r="CK358" s="88"/>
      <c r="CL358" s="88"/>
      <c r="CM358" s="88"/>
      <c r="CN358" s="88"/>
      <c r="CO358" s="88">
        <f t="shared" si="15"/>
        <v>1</v>
      </c>
      <c r="CP358" s="154"/>
      <c r="CQ358" s="91"/>
      <c r="CR358" s="24"/>
    </row>
    <row r="359" spans="1:616" ht="83.25" hidden="1" customHeight="1">
      <c r="A359" s="385"/>
      <c r="B359" s="323">
        <v>117</v>
      </c>
      <c r="C359" s="34" t="s">
        <v>400</v>
      </c>
      <c r="D359" s="11" t="s">
        <v>2</v>
      </c>
      <c r="E359" s="34" t="s">
        <v>401</v>
      </c>
      <c r="F359" s="11" t="s">
        <v>2</v>
      </c>
      <c r="G359" s="11"/>
      <c r="H359" s="35" t="s">
        <v>401</v>
      </c>
      <c r="I359" s="58" t="s">
        <v>795</v>
      </c>
      <c r="J359" s="12"/>
      <c r="K359" s="12" t="s">
        <v>127</v>
      </c>
      <c r="L359" s="12" t="s">
        <v>114</v>
      </c>
      <c r="M359" s="11" t="s">
        <v>80</v>
      </c>
      <c r="N359" s="10" t="s">
        <v>171</v>
      </c>
      <c r="O359" s="323" t="s">
        <v>28</v>
      </c>
      <c r="P359" s="320">
        <v>1</v>
      </c>
      <c r="Q359" s="12"/>
      <c r="R359" s="12"/>
      <c r="S359" s="12"/>
      <c r="T359" s="12"/>
      <c r="U359" s="12"/>
      <c r="V359" s="12"/>
      <c r="W359" s="12" t="s">
        <v>28</v>
      </c>
      <c r="X359" s="12"/>
      <c r="Y359" s="71"/>
      <c r="Z359" s="71"/>
      <c r="AA359" s="12"/>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c r="AY359" s="41"/>
      <c r="AZ359" s="41"/>
      <c r="BA359" s="41"/>
      <c r="BB359" s="41"/>
      <c r="BC359" s="41"/>
      <c r="BD359" s="41"/>
      <c r="BE359" s="41"/>
      <c r="BF359" s="41"/>
      <c r="BG359" s="41"/>
      <c r="BH359" s="41"/>
      <c r="BI359" s="41"/>
      <c r="BJ359" s="41"/>
      <c r="BK359" s="41"/>
      <c r="BL359" s="41"/>
      <c r="BM359" s="12"/>
      <c r="BN359" s="12"/>
      <c r="BO359" s="12"/>
      <c r="BP359" s="12"/>
      <c r="BQ359" s="12"/>
      <c r="BR359" s="12"/>
      <c r="BS359" s="12"/>
      <c r="BT359" s="12"/>
      <c r="BU359" s="12"/>
      <c r="BV359" s="12"/>
      <c r="BW359" s="12"/>
      <c r="BX359" s="12"/>
      <c r="BY359" s="12"/>
      <c r="BZ359" s="12"/>
      <c r="CA359" s="12"/>
      <c r="CB359" s="12"/>
      <c r="CC359" s="12"/>
      <c r="CD359" s="12"/>
      <c r="CE359" s="12"/>
      <c r="CF359" s="12"/>
      <c r="CG359" s="12"/>
      <c r="CH359" s="12"/>
      <c r="CI359" s="12"/>
      <c r="CJ359" s="12"/>
      <c r="CK359" s="12"/>
      <c r="CL359" s="12"/>
      <c r="CM359" s="12"/>
      <c r="CN359" s="12"/>
      <c r="CO359" s="12">
        <f t="shared" si="15"/>
        <v>1</v>
      </c>
      <c r="CP359" s="154"/>
      <c r="CQ359" s="10"/>
      <c r="CR359" s="24"/>
    </row>
    <row r="360" spans="1:616" s="16" customFormat="1" ht="83.25" hidden="1" customHeight="1">
      <c r="A360" s="387"/>
      <c r="B360" s="318"/>
      <c r="C360" s="34" t="s">
        <v>400</v>
      </c>
      <c r="D360" s="141" t="s">
        <v>2</v>
      </c>
      <c r="E360" s="34" t="s">
        <v>401</v>
      </c>
      <c r="F360" s="141" t="s">
        <v>2</v>
      </c>
      <c r="G360" s="141"/>
      <c r="H360" s="125" t="s">
        <v>401</v>
      </c>
      <c r="I360" s="58" t="s">
        <v>1234</v>
      </c>
      <c r="J360" s="140"/>
      <c r="K360" s="140" t="s">
        <v>127</v>
      </c>
      <c r="L360" s="140" t="s">
        <v>113</v>
      </c>
      <c r="M360" s="141" t="s">
        <v>80</v>
      </c>
      <c r="N360" s="138" t="s">
        <v>171</v>
      </c>
      <c r="O360" s="318"/>
      <c r="P360" s="321"/>
      <c r="Q360" s="140"/>
      <c r="R360" s="140"/>
      <c r="S360" s="140"/>
      <c r="T360" s="140"/>
      <c r="U360" s="140"/>
      <c r="V360" s="140"/>
      <c r="W360" s="140" t="s">
        <v>28</v>
      </c>
      <c r="X360" s="140"/>
      <c r="Y360" s="140"/>
      <c r="Z360" s="140"/>
      <c r="AA360" s="140"/>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c r="AY360" s="41"/>
      <c r="AZ360" s="41"/>
      <c r="BA360" s="41"/>
      <c r="BB360" s="41"/>
      <c r="BC360" s="41"/>
      <c r="BD360" s="41"/>
      <c r="BE360" s="41"/>
      <c r="BF360" s="41"/>
      <c r="BG360" s="41"/>
      <c r="BH360" s="41"/>
      <c r="BI360" s="41"/>
      <c r="BJ360" s="41"/>
      <c r="BK360" s="41"/>
      <c r="BL360" s="41"/>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c r="CN360" s="140"/>
      <c r="CO360" s="140">
        <f t="shared" si="15"/>
        <v>1</v>
      </c>
      <c r="CP360" s="154"/>
      <c r="CQ360" s="138"/>
      <c r="CR360" s="24"/>
    </row>
    <row r="361" spans="1:616" s="92" customFormat="1" ht="83.25" hidden="1" customHeight="1">
      <c r="A361" s="386"/>
      <c r="B361" s="319"/>
      <c r="C361" s="34" t="s">
        <v>400</v>
      </c>
      <c r="D361" s="90" t="s">
        <v>2</v>
      </c>
      <c r="E361" s="34" t="s">
        <v>401</v>
      </c>
      <c r="F361" s="90" t="s">
        <v>2</v>
      </c>
      <c r="G361" s="90"/>
      <c r="H361" s="89" t="s">
        <v>401</v>
      </c>
      <c r="I361" s="58" t="s">
        <v>796</v>
      </c>
      <c r="J361" s="88"/>
      <c r="K361" s="140" t="s">
        <v>127</v>
      </c>
      <c r="L361" s="140" t="s">
        <v>114</v>
      </c>
      <c r="M361" s="141" t="s">
        <v>80</v>
      </c>
      <c r="N361" s="138" t="s">
        <v>171</v>
      </c>
      <c r="O361" s="319"/>
      <c r="P361" s="322"/>
      <c r="Q361" s="88"/>
      <c r="R361" s="88"/>
      <c r="S361" s="88"/>
      <c r="T361" s="88"/>
      <c r="U361" s="88"/>
      <c r="V361" s="88"/>
      <c r="W361" s="88" t="s">
        <v>28</v>
      </c>
      <c r="X361" s="88"/>
      <c r="Y361" s="88"/>
      <c r="Z361" s="88"/>
      <c r="AA361" s="88"/>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c r="AY361" s="41"/>
      <c r="AZ361" s="41"/>
      <c r="BA361" s="41"/>
      <c r="BB361" s="41"/>
      <c r="BC361" s="41"/>
      <c r="BD361" s="41"/>
      <c r="BE361" s="41"/>
      <c r="BF361" s="41"/>
      <c r="BG361" s="41"/>
      <c r="BH361" s="41"/>
      <c r="BI361" s="41"/>
      <c r="BJ361" s="41"/>
      <c r="BK361" s="41"/>
      <c r="BL361" s="41"/>
      <c r="BM361" s="88"/>
      <c r="BN361" s="88"/>
      <c r="BO361" s="88"/>
      <c r="BP361" s="88"/>
      <c r="BQ361" s="88"/>
      <c r="BR361" s="88"/>
      <c r="BS361" s="88"/>
      <c r="BT361" s="88"/>
      <c r="BU361" s="88"/>
      <c r="BV361" s="88"/>
      <c r="BW361" s="88"/>
      <c r="BX361" s="88"/>
      <c r="BY361" s="88"/>
      <c r="BZ361" s="88"/>
      <c r="CA361" s="88"/>
      <c r="CB361" s="88"/>
      <c r="CC361" s="88"/>
      <c r="CD361" s="88"/>
      <c r="CE361" s="88"/>
      <c r="CF361" s="88"/>
      <c r="CG361" s="88"/>
      <c r="CH361" s="88"/>
      <c r="CI361" s="88"/>
      <c r="CJ361" s="88"/>
      <c r="CK361" s="88"/>
      <c r="CL361" s="88"/>
      <c r="CM361" s="88"/>
      <c r="CN361" s="88"/>
      <c r="CO361" s="135">
        <f t="shared" si="15"/>
        <v>1</v>
      </c>
      <c r="CP361" s="148"/>
      <c r="CQ361" s="146"/>
      <c r="CR361" s="24"/>
    </row>
    <row r="362" spans="1:616" ht="138" customHeight="1">
      <c r="A362" s="385">
        <v>374</v>
      </c>
      <c r="B362" s="323">
        <v>118</v>
      </c>
      <c r="C362" s="34" t="s">
        <v>797</v>
      </c>
      <c r="D362" s="269" t="s">
        <v>2</v>
      </c>
      <c r="E362" s="34" t="s">
        <v>402</v>
      </c>
      <c r="F362" s="11" t="s">
        <v>2</v>
      </c>
      <c r="G362" s="11"/>
      <c r="H362" s="35" t="s">
        <v>402</v>
      </c>
      <c r="I362" s="234" t="s">
        <v>798</v>
      </c>
      <c r="J362" s="12"/>
      <c r="K362" s="12" t="s">
        <v>127</v>
      </c>
      <c r="L362" s="12" t="s">
        <v>114</v>
      </c>
      <c r="M362" s="11" t="s">
        <v>80</v>
      </c>
      <c r="N362" s="10" t="s">
        <v>171</v>
      </c>
      <c r="O362" s="323" t="s">
        <v>28</v>
      </c>
      <c r="P362" s="320"/>
      <c r="Q362" s="12" t="s">
        <v>28</v>
      </c>
      <c r="R362" s="12"/>
      <c r="S362" s="12"/>
      <c r="T362" s="12"/>
      <c r="U362" s="12"/>
      <c r="V362" s="12"/>
      <c r="W362" s="12"/>
      <c r="X362" s="12"/>
      <c r="Y362" s="71"/>
      <c r="Z362" s="71"/>
      <c r="AA362" s="12"/>
      <c r="AB362" s="12" t="s">
        <v>678</v>
      </c>
      <c r="AC362" s="41" t="s">
        <v>677</v>
      </c>
      <c r="AD362" s="41"/>
      <c r="AE362" s="41"/>
      <c r="AF362" s="41"/>
      <c r="AG362" s="41"/>
      <c r="AH362" s="41"/>
      <c r="AI362" s="41"/>
      <c r="AJ362" s="41"/>
      <c r="AK362" s="41"/>
      <c r="AL362" s="41"/>
      <c r="AM362" s="41"/>
      <c r="AN362" s="41"/>
      <c r="AO362" s="41"/>
      <c r="AP362" s="41"/>
      <c r="AQ362" s="41"/>
      <c r="AR362" s="41"/>
      <c r="AS362" s="41"/>
      <c r="AT362" s="41"/>
      <c r="AU362" s="41"/>
      <c r="AV362" s="41"/>
      <c r="AW362" s="41"/>
      <c r="AX362" s="41"/>
      <c r="AY362" s="41"/>
      <c r="AZ362" s="41"/>
      <c r="BA362" s="41"/>
      <c r="BB362" s="41"/>
      <c r="BC362" s="41"/>
      <c r="BD362" s="41"/>
      <c r="BE362" s="41"/>
      <c r="BF362" s="41"/>
      <c r="BG362" s="41"/>
      <c r="BH362" s="41"/>
      <c r="BI362" s="41"/>
      <c r="BJ362" s="41"/>
      <c r="BK362" s="41"/>
      <c r="BL362" s="41"/>
      <c r="BM362" s="12"/>
      <c r="BN362" s="12"/>
      <c r="BO362" s="12"/>
      <c r="BP362" s="12"/>
      <c r="BQ362" s="12"/>
      <c r="BR362" s="12"/>
      <c r="BS362" s="12"/>
      <c r="BT362" s="12"/>
      <c r="BU362" s="12"/>
      <c r="BV362" s="12"/>
      <c r="BW362" s="12"/>
      <c r="BX362" s="12"/>
      <c r="BY362" s="12"/>
      <c r="BZ362" s="12"/>
      <c r="CA362" s="12"/>
      <c r="CB362" s="12"/>
      <c r="CC362" s="12"/>
      <c r="CD362" s="12"/>
      <c r="CE362" s="12"/>
      <c r="CF362" s="12"/>
      <c r="CG362" s="12"/>
      <c r="CH362" s="12"/>
      <c r="CI362" s="12"/>
      <c r="CJ362" s="12"/>
      <c r="CK362" s="12"/>
      <c r="CL362" s="12"/>
      <c r="CM362" s="12"/>
      <c r="CN362" s="12"/>
      <c r="CO362" s="181">
        <f t="shared" si="15"/>
        <v>1</v>
      </c>
      <c r="CP362" s="191"/>
      <c r="CQ362" s="191"/>
      <c r="CR362" s="152"/>
      <c r="WR362" s="162"/>
    </row>
    <row r="363" spans="1:616" s="92" customFormat="1" ht="145.5" customHeight="1">
      <c r="A363" s="387"/>
      <c r="B363" s="318"/>
      <c r="C363" s="34" t="s">
        <v>797</v>
      </c>
      <c r="D363" s="269" t="s">
        <v>2</v>
      </c>
      <c r="E363" s="34" t="s">
        <v>402</v>
      </c>
      <c r="F363" s="90" t="s">
        <v>2</v>
      </c>
      <c r="G363" s="90"/>
      <c r="H363" s="89" t="s">
        <v>402</v>
      </c>
      <c r="I363" s="58" t="s">
        <v>799</v>
      </c>
      <c r="J363" s="88"/>
      <c r="K363" s="140" t="s">
        <v>127</v>
      </c>
      <c r="L363" s="140" t="s">
        <v>113</v>
      </c>
      <c r="M363" s="141" t="s">
        <v>80</v>
      </c>
      <c r="N363" s="138" t="s">
        <v>171</v>
      </c>
      <c r="O363" s="318"/>
      <c r="P363" s="321"/>
      <c r="Q363" s="88" t="s">
        <v>28</v>
      </c>
      <c r="R363" s="88"/>
      <c r="S363" s="88"/>
      <c r="T363" s="88"/>
      <c r="U363" s="88"/>
      <c r="V363" s="88"/>
      <c r="W363" s="88"/>
      <c r="X363" s="88"/>
      <c r="Y363" s="88"/>
      <c r="Z363" s="88"/>
      <c r="AA363" s="88"/>
      <c r="AB363" s="88"/>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c r="AY363" s="41"/>
      <c r="AZ363" s="41"/>
      <c r="BA363" s="41"/>
      <c r="BB363" s="41"/>
      <c r="BC363" s="41"/>
      <c r="BD363" s="41"/>
      <c r="BE363" s="41"/>
      <c r="BF363" s="41"/>
      <c r="BG363" s="41"/>
      <c r="BH363" s="41"/>
      <c r="BI363" s="41"/>
      <c r="BJ363" s="41"/>
      <c r="BK363" s="41"/>
      <c r="BL363" s="41"/>
      <c r="BM363" s="88"/>
      <c r="BN363" s="88"/>
      <c r="BO363" s="88"/>
      <c r="BP363" s="88"/>
      <c r="BQ363" s="88"/>
      <c r="BR363" s="88"/>
      <c r="BS363" s="88"/>
      <c r="BT363" s="88"/>
      <c r="BU363" s="88"/>
      <c r="BV363" s="88"/>
      <c r="BW363" s="88"/>
      <c r="BX363" s="88"/>
      <c r="BY363" s="88"/>
      <c r="BZ363" s="88"/>
      <c r="CA363" s="88"/>
      <c r="CB363" s="88"/>
      <c r="CC363" s="88"/>
      <c r="CD363" s="88"/>
      <c r="CE363" s="88"/>
      <c r="CF363" s="88"/>
      <c r="CG363" s="88"/>
      <c r="CH363" s="88"/>
      <c r="CI363" s="88"/>
      <c r="CJ363" s="88"/>
      <c r="CK363" s="88"/>
      <c r="CL363" s="88"/>
      <c r="CM363" s="88"/>
      <c r="CN363" s="88"/>
      <c r="CO363" s="181">
        <f t="shared" si="15"/>
        <v>1</v>
      </c>
      <c r="CP363" s="191" t="s">
        <v>671</v>
      </c>
      <c r="CQ363" s="191"/>
      <c r="CR363" s="191"/>
      <c r="WR363" s="162"/>
    </row>
    <row r="364" spans="1:616" s="92" customFormat="1" ht="201" customHeight="1">
      <c r="A364" s="386"/>
      <c r="B364" s="319"/>
      <c r="C364" s="34" t="s">
        <v>797</v>
      </c>
      <c r="D364" s="269" t="s">
        <v>2</v>
      </c>
      <c r="E364" s="34" t="s">
        <v>402</v>
      </c>
      <c r="F364" s="90" t="s">
        <v>2</v>
      </c>
      <c r="G364" s="90"/>
      <c r="H364" s="89" t="s">
        <v>402</v>
      </c>
      <c r="I364" s="237" t="s">
        <v>1394</v>
      </c>
      <c r="J364" s="88"/>
      <c r="K364" s="140" t="s">
        <v>127</v>
      </c>
      <c r="L364" s="140" t="s">
        <v>114</v>
      </c>
      <c r="M364" s="141" t="s">
        <v>80</v>
      </c>
      <c r="N364" s="138" t="s">
        <v>171</v>
      </c>
      <c r="O364" s="319"/>
      <c r="P364" s="322"/>
      <c r="Q364" s="88" t="s">
        <v>28</v>
      </c>
      <c r="R364" s="88"/>
      <c r="S364" s="88"/>
      <c r="T364" s="88"/>
      <c r="U364" s="88"/>
      <c r="V364" s="88"/>
      <c r="W364" s="88"/>
      <c r="X364" s="88"/>
      <c r="Y364" s="88"/>
      <c r="Z364" s="88"/>
      <c r="AA364" s="88"/>
      <c r="AB364" s="88"/>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AY364" s="41"/>
      <c r="AZ364" s="41"/>
      <c r="BA364" s="41"/>
      <c r="BB364" s="41"/>
      <c r="BC364" s="41"/>
      <c r="BD364" s="41"/>
      <c r="BE364" s="41"/>
      <c r="BF364" s="41"/>
      <c r="BG364" s="41"/>
      <c r="BH364" s="41"/>
      <c r="BI364" s="41"/>
      <c r="BJ364" s="41"/>
      <c r="BK364" s="41"/>
      <c r="BL364" s="41"/>
      <c r="BM364" s="88"/>
      <c r="BN364" s="88"/>
      <c r="BO364" s="88"/>
      <c r="BP364" s="88"/>
      <c r="BQ364" s="88"/>
      <c r="BR364" s="88"/>
      <c r="BS364" s="88"/>
      <c r="BT364" s="88"/>
      <c r="BU364" s="88"/>
      <c r="BV364" s="88"/>
      <c r="BW364" s="88"/>
      <c r="BX364" s="88"/>
      <c r="BY364" s="88"/>
      <c r="BZ364" s="88"/>
      <c r="CA364" s="88"/>
      <c r="CB364" s="88"/>
      <c r="CC364" s="88"/>
      <c r="CD364" s="88"/>
      <c r="CE364" s="88"/>
      <c r="CF364" s="88"/>
      <c r="CG364" s="88"/>
      <c r="CH364" s="88"/>
      <c r="CI364" s="88"/>
      <c r="CJ364" s="88"/>
      <c r="CK364" s="88"/>
      <c r="CL364" s="88"/>
      <c r="CM364" s="88"/>
      <c r="CN364" s="88"/>
      <c r="CO364" s="181">
        <f t="shared" si="15"/>
        <v>1</v>
      </c>
      <c r="CP364" s="191" t="s">
        <v>677</v>
      </c>
      <c r="CQ364" s="191" t="s">
        <v>677</v>
      </c>
      <c r="CR364" s="191" t="s">
        <v>677</v>
      </c>
      <c r="WR364" s="162"/>
    </row>
    <row r="365" spans="1:616" ht="182.25" customHeight="1">
      <c r="A365" s="69">
        <v>377</v>
      </c>
      <c r="B365" s="67">
        <v>119</v>
      </c>
      <c r="C365" s="276" t="s">
        <v>403</v>
      </c>
      <c r="D365" s="269" t="s">
        <v>0</v>
      </c>
      <c r="E365" s="35" t="s">
        <v>404</v>
      </c>
      <c r="F365" s="11" t="s">
        <v>2</v>
      </c>
      <c r="G365" s="269"/>
      <c r="H365" s="276" t="s">
        <v>404</v>
      </c>
      <c r="I365" s="283" t="s">
        <v>800</v>
      </c>
      <c r="J365" s="12"/>
      <c r="K365" s="12" t="s">
        <v>127</v>
      </c>
      <c r="L365" s="12" t="s">
        <v>114</v>
      </c>
      <c r="M365" s="11" t="s">
        <v>80</v>
      </c>
      <c r="N365" s="10" t="s">
        <v>171</v>
      </c>
      <c r="O365" s="10" t="s">
        <v>28</v>
      </c>
      <c r="P365" s="12">
        <v>1</v>
      </c>
      <c r="Q365" s="12" t="s">
        <v>28</v>
      </c>
      <c r="R365" s="12"/>
      <c r="S365" s="12"/>
      <c r="T365" s="12"/>
      <c r="U365" s="12"/>
      <c r="V365" s="12"/>
      <c r="W365" s="12"/>
      <c r="X365" s="12"/>
      <c r="Y365" s="71"/>
      <c r="Z365" s="71"/>
      <c r="AA365" s="12"/>
      <c r="AB365" s="41" t="s">
        <v>677</v>
      </c>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c r="AY365" s="41"/>
      <c r="AZ365" s="41"/>
      <c r="BA365" s="41"/>
      <c r="BB365" s="41"/>
      <c r="BC365" s="41"/>
      <c r="BD365" s="41"/>
      <c r="BE365" s="41"/>
      <c r="BF365" s="41"/>
      <c r="BG365" s="41"/>
      <c r="BH365" s="41"/>
      <c r="BI365" s="41"/>
      <c r="BJ365" s="41"/>
      <c r="BK365" s="41"/>
      <c r="BL365" s="41"/>
      <c r="BM365" s="12"/>
      <c r="BN365" s="12"/>
      <c r="BO365" s="12"/>
      <c r="BP365" s="12"/>
      <c r="BQ365" s="12"/>
      <c r="BR365" s="12"/>
      <c r="BS365" s="12"/>
      <c r="BT365" s="12"/>
      <c r="BU365" s="12"/>
      <c r="BV365" s="12"/>
      <c r="BW365" s="12"/>
      <c r="BX365" s="12"/>
      <c r="BY365" s="12"/>
      <c r="BZ365" s="12"/>
      <c r="CA365" s="12"/>
      <c r="CB365" s="12"/>
      <c r="CC365" s="12"/>
      <c r="CD365" s="12"/>
      <c r="CE365" s="12"/>
      <c r="CF365" s="12"/>
      <c r="CG365" s="12"/>
      <c r="CH365" s="12"/>
      <c r="CI365" s="12"/>
      <c r="CJ365" s="12"/>
      <c r="CK365" s="12"/>
      <c r="CL365" s="12"/>
      <c r="CM365" s="12"/>
      <c r="CN365" s="12"/>
      <c r="CO365" s="181">
        <f t="shared" si="15"/>
        <v>1</v>
      </c>
      <c r="CP365" s="191" t="s">
        <v>679</v>
      </c>
      <c r="CQ365" s="191"/>
      <c r="CR365" s="191"/>
      <c r="WR365" s="162"/>
    </row>
    <row r="366" spans="1:616" s="16" customFormat="1" ht="84" hidden="1" customHeight="1">
      <c r="A366" s="18"/>
      <c r="B366" s="18"/>
      <c r="C366" s="325" t="s">
        <v>600</v>
      </c>
      <c r="D366" s="324"/>
      <c r="E366" s="325"/>
      <c r="F366" s="11"/>
      <c r="G366" s="15">
        <f>COUNTIF(G367:G367,"x")</f>
        <v>0</v>
      </c>
      <c r="H366" s="13"/>
      <c r="I366" s="13"/>
      <c r="J366" s="12"/>
      <c r="K366" s="12"/>
      <c r="L366" s="12"/>
      <c r="M366" s="14" t="s">
        <v>82</v>
      </c>
      <c r="N366" s="14" t="s">
        <v>82</v>
      </c>
      <c r="O366" s="15">
        <f>COUNTIF(O367:O367,"x")</f>
        <v>1</v>
      </c>
      <c r="P366" s="15">
        <f>SUM(P367:P367)</f>
        <v>2</v>
      </c>
      <c r="Q366" s="15" t="s">
        <v>141</v>
      </c>
      <c r="R366" s="15" t="s">
        <v>141</v>
      </c>
      <c r="S366" s="15" t="s">
        <v>141</v>
      </c>
      <c r="T366" s="15" t="s">
        <v>141</v>
      </c>
      <c r="U366" s="15" t="s">
        <v>141</v>
      </c>
      <c r="V366" s="15" t="s">
        <v>141</v>
      </c>
      <c r="W366" s="15" t="s">
        <v>141</v>
      </c>
      <c r="X366" s="15" t="s">
        <v>141</v>
      </c>
      <c r="Y366" s="15"/>
      <c r="Z366" s="15"/>
      <c r="AA366" s="15" t="s">
        <v>141</v>
      </c>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c r="AY366" s="41"/>
      <c r="AZ366" s="41"/>
      <c r="BA366" s="41"/>
      <c r="BB366" s="41"/>
      <c r="BC366" s="41"/>
      <c r="BD366" s="41"/>
      <c r="BE366" s="41"/>
      <c r="BF366" s="41"/>
      <c r="BG366" s="41"/>
      <c r="BH366" s="41"/>
      <c r="BI366" s="41"/>
      <c r="BJ366" s="41"/>
      <c r="BK366" s="41"/>
      <c r="BL366" s="41"/>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81"/>
      <c r="CP366" s="154"/>
      <c r="CQ366" s="14"/>
      <c r="CR366" s="14"/>
      <c r="WR366" s="152"/>
    </row>
    <row r="367" spans="1:616" ht="182.25" hidden="1" customHeight="1">
      <c r="A367" s="323">
        <v>381</v>
      </c>
      <c r="B367" s="323">
        <v>120</v>
      </c>
      <c r="C367" s="34" t="s">
        <v>801</v>
      </c>
      <c r="D367" s="11" t="s">
        <v>0</v>
      </c>
      <c r="E367" s="34" t="s">
        <v>405</v>
      </c>
      <c r="F367" s="11" t="s">
        <v>2</v>
      </c>
      <c r="G367" s="11"/>
      <c r="H367" s="35" t="s">
        <v>405</v>
      </c>
      <c r="I367" s="58" t="s">
        <v>802</v>
      </c>
      <c r="J367" s="12"/>
      <c r="K367" s="12" t="s">
        <v>127</v>
      </c>
      <c r="L367" s="140" t="s">
        <v>114</v>
      </c>
      <c r="M367" s="11" t="s">
        <v>80</v>
      </c>
      <c r="N367" s="10" t="s">
        <v>171</v>
      </c>
      <c r="O367" s="323" t="s">
        <v>28</v>
      </c>
      <c r="P367" s="320">
        <v>2</v>
      </c>
      <c r="Q367" s="12"/>
      <c r="R367" s="12"/>
      <c r="S367" s="12"/>
      <c r="T367" s="12" t="s">
        <v>28</v>
      </c>
      <c r="U367" s="12"/>
      <c r="V367" s="12"/>
      <c r="W367" s="12"/>
      <c r="X367" s="12"/>
      <c r="Y367" s="71"/>
      <c r="Z367" s="71"/>
      <c r="AA367" s="12"/>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c r="AY367" s="41"/>
      <c r="AZ367" s="41"/>
      <c r="BA367" s="41"/>
      <c r="BB367" s="41"/>
      <c r="BC367" s="41"/>
      <c r="BD367" s="41"/>
      <c r="BE367" s="41"/>
      <c r="BF367" s="41"/>
      <c r="BG367" s="41"/>
      <c r="BH367" s="41"/>
      <c r="BI367" s="41"/>
      <c r="BJ367" s="41"/>
      <c r="BK367" s="41"/>
      <c r="BL367" s="41"/>
      <c r="BM367" s="12"/>
      <c r="BN367" s="12"/>
      <c r="BO367" s="12"/>
      <c r="BP367" s="12"/>
      <c r="BQ367" s="12"/>
      <c r="BR367" s="12"/>
      <c r="BS367" s="12"/>
      <c r="BT367" s="12"/>
      <c r="BU367" s="12"/>
      <c r="BV367" s="12"/>
      <c r="BW367" s="12"/>
      <c r="BX367" s="12"/>
      <c r="BY367" s="12"/>
      <c r="BZ367" s="12"/>
      <c r="CA367" s="12"/>
      <c r="CB367" s="12"/>
      <c r="CC367" s="12"/>
      <c r="CD367" s="12"/>
      <c r="CE367" s="12"/>
      <c r="CF367" s="12"/>
      <c r="CG367" s="12"/>
      <c r="CH367" s="12"/>
      <c r="CI367" s="12"/>
      <c r="CJ367" s="12"/>
      <c r="CK367" s="12"/>
      <c r="CL367" s="12"/>
      <c r="CM367" s="12"/>
      <c r="CN367" s="12"/>
      <c r="CO367" s="12">
        <f t="shared" si="15"/>
        <v>1</v>
      </c>
      <c r="CP367" s="149"/>
      <c r="CQ367" s="147"/>
      <c r="CR367" s="24"/>
    </row>
    <row r="368" spans="1:616" s="95" customFormat="1" ht="241.5" hidden="1" customHeight="1">
      <c r="A368" s="318"/>
      <c r="B368" s="318"/>
      <c r="C368" s="34" t="s">
        <v>801</v>
      </c>
      <c r="D368" s="94" t="s">
        <v>0</v>
      </c>
      <c r="E368" s="34" t="s">
        <v>405</v>
      </c>
      <c r="F368" s="94" t="s">
        <v>2</v>
      </c>
      <c r="G368" s="94"/>
      <c r="H368" s="97" t="s">
        <v>405</v>
      </c>
      <c r="I368" s="58" t="s">
        <v>803</v>
      </c>
      <c r="J368" s="96"/>
      <c r="K368" s="140" t="s">
        <v>127</v>
      </c>
      <c r="L368" s="140" t="s">
        <v>113</v>
      </c>
      <c r="M368" s="141" t="s">
        <v>80</v>
      </c>
      <c r="N368" s="138" t="s">
        <v>171</v>
      </c>
      <c r="O368" s="318"/>
      <c r="P368" s="321"/>
      <c r="Q368" s="96"/>
      <c r="R368" s="96"/>
      <c r="S368" s="96"/>
      <c r="T368" s="96" t="s">
        <v>28</v>
      </c>
      <c r="U368" s="96"/>
      <c r="V368" s="96"/>
      <c r="W368" s="96"/>
      <c r="X368" s="96"/>
      <c r="Y368" s="96"/>
      <c r="Z368" s="96"/>
      <c r="AA368" s="96"/>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c r="AY368" s="41"/>
      <c r="AZ368" s="41"/>
      <c r="BA368" s="41"/>
      <c r="BB368" s="41"/>
      <c r="BC368" s="41"/>
      <c r="BD368" s="41"/>
      <c r="BE368" s="41"/>
      <c r="BF368" s="41"/>
      <c r="BG368" s="41"/>
      <c r="BH368" s="41"/>
      <c r="BI368" s="41"/>
      <c r="BJ368" s="41"/>
      <c r="BK368" s="41"/>
      <c r="BL368" s="41"/>
      <c r="BM368" s="96"/>
      <c r="BN368" s="96"/>
      <c r="BO368" s="96"/>
      <c r="BP368" s="96"/>
      <c r="BQ368" s="96"/>
      <c r="BR368" s="96"/>
      <c r="BS368" s="96"/>
      <c r="BT368" s="96"/>
      <c r="BU368" s="96"/>
      <c r="BV368" s="96"/>
      <c r="BW368" s="96"/>
      <c r="BX368" s="96"/>
      <c r="BY368" s="96"/>
      <c r="BZ368" s="96"/>
      <c r="CA368" s="96"/>
      <c r="CB368" s="96"/>
      <c r="CC368" s="96"/>
      <c r="CD368" s="96"/>
      <c r="CE368" s="96"/>
      <c r="CF368" s="96"/>
      <c r="CG368" s="96"/>
      <c r="CH368" s="96"/>
      <c r="CI368" s="96"/>
      <c r="CJ368" s="96"/>
      <c r="CK368" s="96"/>
      <c r="CL368" s="96"/>
      <c r="CM368" s="96"/>
      <c r="CN368" s="96"/>
      <c r="CO368" s="135">
        <f t="shared" si="15"/>
        <v>1</v>
      </c>
      <c r="CP368" s="154"/>
      <c r="CQ368" s="93"/>
      <c r="CR368" s="24"/>
    </row>
    <row r="369" spans="1:890" s="95" customFormat="1" ht="408.75" hidden="1" customHeight="1">
      <c r="A369" s="318"/>
      <c r="B369" s="318"/>
      <c r="C369" s="329" t="s">
        <v>801</v>
      </c>
      <c r="D369" s="329" t="s">
        <v>0</v>
      </c>
      <c r="E369" s="329" t="s">
        <v>405</v>
      </c>
      <c r="F369" s="329" t="s">
        <v>2</v>
      </c>
      <c r="G369" s="329"/>
      <c r="H369" s="329" t="s">
        <v>405</v>
      </c>
      <c r="I369" s="350" t="s">
        <v>1190</v>
      </c>
      <c r="J369" s="320"/>
      <c r="K369" s="320" t="s">
        <v>127</v>
      </c>
      <c r="L369" s="320" t="s">
        <v>114</v>
      </c>
      <c r="M369" s="329" t="s">
        <v>80</v>
      </c>
      <c r="N369" s="323" t="s">
        <v>171</v>
      </c>
      <c r="O369" s="318"/>
      <c r="P369" s="321"/>
      <c r="Q369" s="320"/>
      <c r="R369" s="320"/>
      <c r="S369" s="320"/>
      <c r="T369" s="320" t="s">
        <v>28</v>
      </c>
      <c r="U369" s="320"/>
      <c r="V369" s="320"/>
      <c r="W369" s="320"/>
      <c r="X369" s="320"/>
      <c r="Y369" s="320"/>
      <c r="Z369" s="320"/>
      <c r="AA369" s="320"/>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c r="AY369" s="41"/>
      <c r="AZ369" s="41"/>
      <c r="BA369" s="41"/>
      <c r="BB369" s="41"/>
      <c r="BC369" s="41"/>
      <c r="BD369" s="41"/>
      <c r="BE369" s="41"/>
      <c r="BF369" s="41"/>
      <c r="BG369" s="41"/>
      <c r="BH369" s="41"/>
      <c r="BI369" s="41"/>
      <c r="BJ369" s="41"/>
      <c r="BK369" s="41"/>
      <c r="BL369" s="41"/>
      <c r="BM369" s="96"/>
      <c r="BN369" s="96"/>
      <c r="BO369" s="96"/>
      <c r="BP369" s="96"/>
      <c r="BQ369" s="96"/>
      <c r="BR369" s="96"/>
      <c r="BS369" s="96"/>
      <c r="BT369" s="96"/>
      <c r="BU369" s="96"/>
      <c r="BV369" s="96"/>
      <c r="BW369" s="96"/>
      <c r="BX369" s="96"/>
      <c r="BY369" s="96"/>
      <c r="BZ369" s="96"/>
      <c r="CA369" s="96"/>
      <c r="CB369" s="96"/>
      <c r="CC369" s="96"/>
      <c r="CD369" s="96"/>
      <c r="CE369" s="96"/>
      <c r="CF369" s="96"/>
      <c r="CG369" s="96"/>
      <c r="CH369" s="96"/>
      <c r="CI369" s="96"/>
      <c r="CJ369" s="96"/>
      <c r="CK369" s="96"/>
      <c r="CL369" s="96"/>
      <c r="CM369" s="96"/>
      <c r="CN369" s="96"/>
      <c r="CO369" s="320">
        <v>1</v>
      </c>
      <c r="CP369" s="148"/>
      <c r="CQ369" s="323"/>
      <c r="CR369" s="24"/>
    </row>
    <row r="370" spans="1:890" s="95" customFormat="1" ht="408.75" hidden="1" customHeight="1">
      <c r="A370" s="319"/>
      <c r="B370" s="319"/>
      <c r="C370" s="331"/>
      <c r="D370" s="331"/>
      <c r="E370" s="331"/>
      <c r="F370" s="331"/>
      <c r="G370" s="331"/>
      <c r="H370" s="331"/>
      <c r="I370" s="347"/>
      <c r="J370" s="322"/>
      <c r="K370" s="322"/>
      <c r="L370" s="322"/>
      <c r="M370" s="331"/>
      <c r="N370" s="319"/>
      <c r="O370" s="319"/>
      <c r="P370" s="322"/>
      <c r="Q370" s="322"/>
      <c r="R370" s="322"/>
      <c r="S370" s="322"/>
      <c r="T370" s="322"/>
      <c r="U370" s="322"/>
      <c r="V370" s="322"/>
      <c r="W370" s="322"/>
      <c r="X370" s="322"/>
      <c r="Y370" s="322"/>
      <c r="Z370" s="322"/>
      <c r="AA370" s="322"/>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c r="AY370" s="41"/>
      <c r="AZ370" s="41"/>
      <c r="BA370" s="41"/>
      <c r="BB370" s="41"/>
      <c r="BC370" s="41"/>
      <c r="BD370" s="41"/>
      <c r="BE370" s="41"/>
      <c r="BF370" s="41"/>
      <c r="BG370" s="41"/>
      <c r="BH370" s="41"/>
      <c r="BI370" s="41"/>
      <c r="BJ370" s="41"/>
      <c r="BK370" s="41"/>
      <c r="BL370" s="41"/>
      <c r="BM370" s="96"/>
      <c r="BN370" s="96"/>
      <c r="BO370" s="96"/>
      <c r="BP370" s="96"/>
      <c r="BQ370" s="96"/>
      <c r="BR370" s="96"/>
      <c r="BS370" s="96"/>
      <c r="BT370" s="96"/>
      <c r="BU370" s="96"/>
      <c r="BV370" s="96"/>
      <c r="BW370" s="96"/>
      <c r="BX370" s="96"/>
      <c r="BY370" s="96"/>
      <c r="BZ370" s="96"/>
      <c r="CA370" s="96"/>
      <c r="CB370" s="96"/>
      <c r="CC370" s="96"/>
      <c r="CD370" s="96"/>
      <c r="CE370" s="96"/>
      <c r="CF370" s="96"/>
      <c r="CG370" s="96"/>
      <c r="CH370" s="96"/>
      <c r="CI370" s="96"/>
      <c r="CJ370" s="96"/>
      <c r="CK370" s="96"/>
      <c r="CL370" s="96"/>
      <c r="CM370" s="96"/>
      <c r="CN370" s="96"/>
      <c r="CO370" s="322"/>
      <c r="CP370" s="153"/>
      <c r="CQ370" s="318"/>
      <c r="CR370" s="24"/>
    </row>
    <row r="371" spans="1:890" ht="49.5" customHeight="1">
      <c r="A371" s="18"/>
      <c r="B371" s="18"/>
      <c r="C371" s="324" t="s">
        <v>16</v>
      </c>
      <c r="D371" s="324"/>
      <c r="E371" s="325"/>
      <c r="F371" s="11"/>
      <c r="G371" s="279">
        <f>COUNTIF(G372:G382,"x")</f>
        <v>1</v>
      </c>
      <c r="H371" s="280"/>
      <c r="I371" s="280"/>
      <c r="J371" s="12"/>
      <c r="K371" s="12"/>
      <c r="L371" s="12"/>
      <c r="M371" s="14" t="s">
        <v>82</v>
      </c>
      <c r="N371" s="14" t="s">
        <v>82</v>
      </c>
      <c r="O371" s="15">
        <f>COUNTIF(O372:O382,"x")</f>
        <v>4</v>
      </c>
      <c r="P371" s="15">
        <f>SUM(P372:P382)</f>
        <v>2</v>
      </c>
      <c r="Q371" s="15" t="s">
        <v>141</v>
      </c>
      <c r="R371" s="15" t="s">
        <v>141</v>
      </c>
      <c r="S371" s="15" t="s">
        <v>141</v>
      </c>
      <c r="T371" s="15" t="s">
        <v>141</v>
      </c>
      <c r="U371" s="15" t="s">
        <v>141</v>
      </c>
      <c r="V371" s="15" t="s">
        <v>141</v>
      </c>
      <c r="W371" s="15" t="s">
        <v>141</v>
      </c>
      <c r="X371" s="15" t="s">
        <v>141</v>
      </c>
      <c r="Y371" s="15"/>
      <c r="Z371" s="15"/>
      <c r="AA371" s="15" t="s">
        <v>141</v>
      </c>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AY371" s="41"/>
      <c r="AZ371" s="41"/>
      <c r="BA371" s="41"/>
      <c r="BB371" s="41"/>
      <c r="BC371" s="41"/>
      <c r="BD371" s="41"/>
      <c r="BE371" s="41"/>
      <c r="BF371" s="41"/>
      <c r="BG371" s="41"/>
      <c r="BH371" s="41"/>
      <c r="BI371" s="41"/>
      <c r="BJ371" s="41"/>
      <c r="BK371" s="41"/>
      <c r="BL371" s="41"/>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81"/>
      <c r="CP371" s="154"/>
      <c r="CQ371" s="14"/>
      <c r="CR371" s="14"/>
      <c r="WR371" s="162"/>
    </row>
    <row r="372" spans="1:890" ht="118.5" customHeight="1">
      <c r="A372" s="323">
        <v>384</v>
      </c>
      <c r="B372" s="323">
        <v>121</v>
      </c>
      <c r="C372" s="270" t="s">
        <v>406</v>
      </c>
      <c r="D372" s="270" t="s">
        <v>2</v>
      </c>
      <c r="E372" s="34" t="s">
        <v>407</v>
      </c>
      <c r="F372" s="34" t="s">
        <v>2</v>
      </c>
      <c r="G372" s="269"/>
      <c r="H372" s="276" t="s">
        <v>408</v>
      </c>
      <c r="I372" s="283" t="s">
        <v>804</v>
      </c>
      <c r="J372" s="12"/>
      <c r="K372" s="12" t="s">
        <v>127</v>
      </c>
      <c r="L372" s="140" t="s">
        <v>114</v>
      </c>
      <c r="M372" s="11" t="s">
        <v>80</v>
      </c>
      <c r="N372" s="10" t="s">
        <v>171</v>
      </c>
      <c r="O372" s="323" t="s">
        <v>28</v>
      </c>
      <c r="P372" s="320">
        <v>1</v>
      </c>
      <c r="Q372" s="12" t="s">
        <v>28</v>
      </c>
      <c r="R372" s="12"/>
      <c r="S372" s="12"/>
      <c r="T372" s="12"/>
      <c r="U372" s="12"/>
      <c r="V372" s="12"/>
      <c r="W372" s="12"/>
      <c r="X372" s="12"/>
      <c r="Y372" s="71"/>
      <c r="Z372" s="71"/>
      <c r="AA372" s="12"/>
      <c r="AB372" s="41"/>
      <c r="AC372" s="41"/>
      <c r="AD372" s="41" t="s">
        <v>679</v>
      </c>
      <c r="AE372" s="41"/>
      <c r="AF372" s="41"/>
      <c r="AG372" s="41"/>
      <c r="AH372" s="41"/>
      <c r="AI372" s="41"/>
      <c r="AJ372" s="41"/>
      <c r="AK372" s="41"/>
      <c r="AL372" s="41"/>
      <c r="AM372" s="41"/>
      <c r="AN372" s="41"/>
      <c r="AO372" s="41"/>
      <c r="AP372" s="41"/>
      <c r="AQ372" s="41"/>
      <c r="AR372" s="41"/>
      <c r="AS372" s="41"/>
      <c r="AT372" s="41"/>
      <c r="AU372" s="41"/>
      <c r="AV372" s="41"/>
      <c r="AW372" s="41"/>
      <c r="AX372" s="41"/>
      <c r="AY372" s="41"/>
      <c r="AZ372" s="41"/>
      <c r="BA372" s="41"/>
      <c r="BB372" s="41"/>
      <c r="BC372" s="41"/>
      <c r="BD372" s="41"/>
      <c r="BE372" s="41"/>
      <c r="BF372" s="41"/>
      <c r="BG372" s="41"/>
      <c r="BH372" s="41"/>
      <c r="BI372" s="41"/>
      <c r="BJ372" s="41"/>
      <c r="BK372" s="41"/>
      <c r="BL372" s="41"/>
      <c r="BM372" s="12"/>
      <c r="BN372" s="12"/>
      <c r="BO372" s="12"/>
      <c r="BP372" s="12"/>
      <c r="BQ372" s="12"/>
      <c r="BR372" s="12"/>
      <c r="BS372" s="12"/>
      <c r="BT372" s="12"/>
      <c r="BU372" s="12"/>
      <c r="BV372" s="12"/>
      <c r="BW372" s="12"/>
      <c r="BX372" s="12"/>
      <c r="BY372" s="12"/>
      <c r="BZ372" s="12"/>
      <c r="CA372" s="12"/>
      <c r="CB372" s="12"/>
      <c r="CC372" s="12"/>
      <c r="CD372" s="12"/>
      <c r="CE372" s="12"/>
      <c r="CF372" s="12"/>
      <c r="CG372" s="12"/>
      <c r="CH372" s="12"/>
      <c r="CI372" s="12"/>
      <c r="CJ372" s="12"/>
      <c r="CK372" s="12"/>
      <c r="CL372" s="12"/>
      <c r="CM372" s="12"/>
      <c r="CN372" s="12"/>
      <c r="CO372" s="181">
        <f t="shared" si="15"/>
        <v>1</v>
      </c>
      <c r="CP372" s="154"/>
      <c r="CQ372" s="191" t="s">
        <v>670</v>
      </c>
      <c r="CR372" s="191"/>
      <c r="WR372" s="162"/>
    </row>
    <row r="373" spans="1:890" s="95" customFormat="1" ht="159.75" customHeight="1">
      <c r="A373" s="318"/>
      <c r="B373" s="318"/>
      <c r="C373" s="34" t="s">
        <v>406</v>
      </c>
      <c r="D373" s="270" t="s">
        <v>2</v>
      </c>
      <c r="E373" s="34" t="s">
        <v>407</v>
      </c>
      <c r="F373" s="34" t="s">
        <v>2</v>
      </c>
      <c r="G373" s="94"/>
      <c r="H373" s="97" t="s">
        <v>408</v>
      </c>
      <c r="I373" s="58" t="s">
        <v>806</v>
      </c>
      <c r="J373" s="96"/>
      <c r="K373" s="140" t="s">
        <v>127</v>
      </c>
      <c r="L373" s="140" t="s">
        <v>113</v>
      </c>
      <c r="M373" s="141" t="s">
        <v>80</v>
      </c>
      <c r="N373" s="138" t="s">
        <v>171</v>
      </c>
      <c r="O373" s="318"/>
      <c r="P373" s="321"/>
      <c r="Q373" s="96" t="s">
        <v>28</v>
      </c>
      <c r="R373" s="96"/>
      <c r="S373" s="96"/>
      <c r="T373" s="96"/>
      <c r="U373" s="96"/>
      <c r="V373" s="96"/>
      <c r="W373" s="96"/>
      <c r="X373" s="96"/>
      <c r="Y373" s="96"/>
      <c r="Z373" s="96"/>
      <c r="AA373" s="96"/>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c r="AY373" s="41"/>
      <c r="AZ373" s="41"/>
      <c r="BA373" s="41"/>
      <c r="BB373" s="41"/>
      <c r="BC373" s="41"/>
      <c r="BD373" s="41"/>
      <c r="BE373" s="41"/>
      <c r="BF373" s="41"/>
      <c r="BG373" s="41"/>
      <c r="BH373" s="41"/>
      <c r="BI373" s="41"/>
      <c r="BJ373" s="41"/>
      <c r="BK373" s="41"/>
      <c r="BL373" s="41"/>
      <c r="BM373" s="96"/>
      <c r="BN373" s="96"/>
      <c r="BO373" s="96"/>
      <c r="BP373" s="96"/>
      <c r="BQ373" s="96"/>
      <c r="BR373" s="96"/>
      <c r="BS373" s="96"/>
      <c r="BT373" s="96"/>
      <c r="BU373" s="96"/>
      <c r="BV373" s="96"/>
      <c r="BW373" s="96"/>
      <c r="BX373" s="96"/>
      <c r="BY373" s="96"/>
      <c r="BZ373" s="96"/>
      <c r="CA373" s="96"/>
      <c r="CB373" s="96"/>
      <c r="CC373" s="96"/>
      <c r="CD373" s="96"/>
      <c r="CE373" s="96"/>
      <c r="CF373" s="96"/>
      <c r="CG373" s="96"/>
      <c r="CH373" s="96"/>
      <c r="CI373" s="96"/>
      <c r="CJ373" s="96"/>
      <c r="CK373" s="96"/>
      <c r="CL373" s="96"/>
      <c r="CM373" s="96"/>
      <c r="CN373" s="96"/>
      <c r="CO373" s="181">
        <f t="shared" si="15"/>
        <v>1</v>
      </c>
      <c r="CP373" s="191"/>
      <c r="CQ373" s="191" t="s">
        <v>671</v>
      </c>
      <c r="CR373" s="152"/>
      <c r="WR373" s="162"/>
    </row>
    <row r="374" spans="1:890" s="95" customFormat="1" ht="186.75" customHeight="1">
      <c r="A374" s="318"/>
      <c r="B374" s="318"/>
      <c r="C374" s="34" t="s">
        <v>406</v>
      </c>
      <c r="D374" s="270" t="s">
        <v>2</v>
      </c>
      <c r="E374" s="34" t="s">
        <v>407</v>
      </c>
      <c r="F374" s="34" t="s">
        <v>2</v>
      </c>
      <c r="G374" s="94"/>
      <c r="H374" s="97" t="s">
        <v>408</v>
      </c>
      <c r="I374" s="58" t="s">
        <v>805</v>
      </c>
      <c r="J374" s="96"/>
      <c r="K374" s="140" t="s">
        <v>127</v>
      </c>
      <c r="L374" s="140" t="s">
        <v>114</v>
      </c>
      <c r="M374" s="141" t="s">
        <v>80</v>
      </c>
      <c r="N374" s="138" t="s">
        <v>171</v>
      </c>
      <c r="O374" s="318"/>
      <c r="P374" s="321"/>
      <c r="Q374" s="96" t="s">
        <v>28</v>
      </c>
      <c r="R374" s="96"/>
      <c r="S374" s="96"/>
      <c r="T374" s="96"/>
      <c r="U374" s="96"/>
      <c r="V374" s="96"/>
      <c r="W374" s="96"/>
      <c r="X374" s="96"/>
      <c r="Y374" s="96"/>
      <c r="Z374" s="96"/>
      <c r="AA374" s="96"/>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c r="AY374" s="41"/>
      <c r="AZ374" s="41"/>
      <c r="BA374" s="41"/>
      <c r="BB374" s="41"/>
      <c r="BC374" s="41"/>
      <c r="BD374" s="41"/>
      <c r="BE374" s="41"/>
      <c r="BF374" s="41"/>
      <c r="BG374" s="41"/>
      <c r="BH374" s="41"/>
      <c r="BI374" s="41"/>
      <c r="BJ374" s="41"/>
      <c r="BK374" s="41"/>
      <c r="BL374" s="41"/>
      <c r="BM374" s="96"/>
      <c r="BN374" s="96"/>
      <c r="BO374" s="96"/>
      <c r="BP374" s="96"/>
      <c r="BQ374" s="96"/>
      <c r="BR374" s="96"/>
      <c r="BS374" s="96"/>
      <c r="BT374" s="96"/>
      <c r="BU374" s="96"/>
      <c r="BV374" s="96"/>
      <c r="BW374" s="96"/>
      <c r="BX374" s="96"/>
      <c r="BY374" s="96"/>
      <c r="BZ374" s="96"/>
      <c r="CA374" s="96"/>
      <c r="CB374" s="96"/>
      <c r="CC374" s="96"/>
      <c r="CD374" s="96"/>
      <c r="CE374" s="96"/>
      <c r="CF374" s="96"/>
      <c r="CG374" s="96"/>
      <c r="CH374" s="96"/>
      <c r="CI374" s="96"/>
      <c r="CJ374" s="96"/>
      <c r="CK374" s="96"/>
      <c r="CL374" s="96"/>
      <c r="CM374" s="96"/>
      <c r="CN374" s="96"/>
      <c r="CO374" s="181">
        <f t="shared" si="15"/>
        <v>1</v>
      </c>
      <c r="CP374" s="191"/>
      <c r="CQ374" s="191" t="s">
        <v>677</v>
      </c>
      <c r="CR374" s="191"/>
      <c r="WR374" s="162"/>
    </row>
    <row r="375" spans="1:890" ht="88.5" hidden="1" customHeight="1">
      <c r="A375" s="318"/>
      <c r="B375" s="318"/>
      <c r="C375" s="34" t="s">
        <v>406</v>
      </c>
      <c r="D375" s="34" t="s">
        <v>2</v>
      </c>
      <c r="E375" s="35" t="s">
        <v>409</v>
      </c>
      <c r="F375" s="11" t="s">
        <v>2</v>
      </c>
      <c r="G375" s="11"/>
      <c r="H375" s="35" t="s">
        <v>409</v>
      </c>
      <c r="I375" s="58" t="s">
        <v>809</v>
      </c>
      <c r="J375" s="12"/>
      <c r="K375" s="12" t="s">
        <v>127</v>
      </c>
      <c r="L375" s="12" t="s">
        <v>128</v>
      </c>
      <c r="M375" s="11" t="s">
        <v>80</v>
      </c>
      <c r="N375" s="10" t="s">
        <v>171</v>
      </c>
      <c r="O375" s="318"/>
      <c r="P375" s="321"/>
      <c r="Q375" s="12"/>
      <c r="R375" s="12"/>
      <c r="S375" s="12"/>
      <c r="T375" s="12" t="s">
        <v>28</v>
      </c>
      <c r="U375" s="12"/>
      <c r="V375" s="12"/>
      <c r="W375" s="12"/>
      <c r="X375" s="12"/>
      <c r="Y375" s="71"/>
      <c r="Z375" s="71"/>
      <c r="AA375" s="12"/>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c r="BG375" s="41"/>
      <c r="BH375" s="41"/>
      <c r="BI375" s="41"/>
      <c r="BJ375" s="41"/>
      <c r="BK375" s="41"/>
      <c r="BL375" s="41"/>
      <c r="BM375" s="12"/>
      <c r="BN375" s="12"/>
      <c r="BO375" s="12"/>
      <c r="BP375" s="12"/>
      <c r="BQ375" s="12"/>
      <c r="BR375" s="12"/>
      <c r="BS375" s="12"/>
      <c r="BT375" s="12"/>
      <c r="BU375" s="12"/>
      <c r="BV375" s="12"/>
      <c r="BW375" s="12"/>
      <c r="BX375" s="12"/>
      <c r="BY375" s="12"/>
      <c r="BZ375" s="12"/>
      <c r="CA375" s="12"/>
      <c r="CB375" s="12"/>
      <c r="CC375" s="12"/>
      <c r="CD375" s="12"/>
      <c r="CE375" s="12"/>
      <c r="CF375" s="12"/>
      <c r="CG375" s="12"/>
      <c r="CH375" s="12"/>
      <c r="CI375" s="12"/>
      <c r="CJ375" s="12"/>
      <c r="CK375" s="12"/>
      <c r="CL375" s="12"/>
      <c r="CM375" s="12"/>
      <c r="CN375" s="12"/>
      <c r="CO375" s="12">
        <f t="shared" si="15"/>
        <v>1</v>
      </c>
      <c r="CP375" s="149"/>
      <c r="CQ375" s="147"/>
      <c r="CR375" s="24"/>
    </row>
    <row r="376" spans="1:890" ht="78" hidden="1" customHeight="1">
      <c r="A376" s="318"/>
      <c r="B376" s="318"/>
      <c r="C376" s="34" t="s">
        <v>406</v>
      </c>
      <c r="D376" s="34" t="s">
        <v>2</v>
      </c>
      <c r="E376" s="35" t="s">
        <v>410</v>
      </c>
      <c r="F376" s="11" t="s">
        <v>2</v>
      </c>
      <c r="G376" s="11"/>
      <c r="H376" s="35" t="s">
        <v>410</v>
      </c>
      <c r="I376" s="58" t="s">
        <v>807</v>
      </c>
      <c r="J376" s="12"/>
      <c r="K376" s="12" t="s">
        <v>127</v>
      </c>
      <c r="L376" s="140" t="s">
        <v>114</v>
      </c>
      <c r="M376" s="11" t="s">
        <v>80</v>
      </c>
      <c r="N376" s="10" t="s">
        <v>171</v>
      </c>
      <c r="O376" s="318"/>
      <c r="P376" s="321"/>
      <c r="Q376" s="12"/>
      <c r="R376" s="12"/>
      <c r="S376" s="12"/>
      <c r="T376" s="12"/>
      <c r="U376" s="12" t="s">
        <v>28</v>
      </c>
      <c r="V376" s="12"/>
      <c r="W376" s="12"/>
      <c r="X376" s="12"/>
      <c r="Y376" s="71"/>
      <c r="Z376" s="71"/>
      <c r="AA376" s="12"/>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c r="BG376" s="41"/>
      <c r="BH376" s="41"/>
      <c r="BI376" s="41"/>
      <c r="BJ376" s="41"/>
      <c r="BK376" s="41"/>
      <c r="BL376" s="41"/>
      <c r="BM376" s="12"/>
      <c r="BN376" s="12"/>
      <c r="BO376" s="12"/>
      <c r="BP376" s="12"/>
      <c r="BQ376" s="12"/>
      <c r="BR376" s="12"/>
      <c r="BS376" s="12"/>
      <c r="BT376" s="12"/>
      <c r="BU376" s="12"/>
      <c r="BV376" s="12"/>
      <c r="BW376" s="12"/>
      <c r="BX376" s="12"/>
      <c r="BY376" s="12"/>
      <c r="BZ376" s="12"/>
      <c r="CA376" s="12"/>
      <c r="CB376" s="12"/>
      <c r="CC376" s="12"/>
      <c r="CD376" s="12"/>
      <c r="CE376" s="12"/>
      <c r="CF376" s="12"/>
      <c r="CG376" s="12"/>
      <c r="CH376" s="12"/>
      <c r="CI376" s="12"/>
      <c r="CJ376" s="12"/>
      <c r="CK376" s="12"/>
      <c r="CL376" s="12"/>
      <c r="CM376" s="12"/>
      <c r="CN376" s="12"/>
      <c r="CO376" s="12">
        <f t="shared" si="15"/>
        <v>1</v>
      </c>
      <c r="CP376" s="154"/>
      <c r="CQ376" s="10"/>
      <c r="CR376" s="24"/>
    </row>
    <row r="377" spans="1:890" s="102" customFormat="1" ht="156" hidden="1" customHeight="1">
      <c r="A377" s="318"/>
      <c r="B377" s="318"/>
      <c r="C377" s="34" t="s">
        <v>406</v>
      </c>
      <c r="D377" s="34" t="s">
        <v>2</v>
      </c>
      <c r="E377" s="99" t="s">
        <v>410</v>
      </c>
      <c r="F377" s="100" t="s">
        <v>2</v>
      </c>
      <c r="G377" s="100"/>
      <c r="H377" s="99" t="s">
        <v>410</v>
      </c>
      <c r="I377" s="58" t="s">
        <v>808</v>
      </c>
      <c r="J377" s="98"/>
      <c r="K377" s="140" t="s">
        <v>127</v>
      </c>
      <c r="L377" s="140" t="s">
        <v>113</v>
      </c>
      <c r="M377" s="141" t="s">
        <v>80</v>
      </c>
      <c r="N377" s="138" t="s">
        <v>171</v>
      </c>
      <c r="O377" s="318"/>
      <c r="P377" s="321"/>
      <c r="Q377" s="98"/>
      <c r="R377" s="98"/>
      <c r="S377" s="98"/>
      <c r="T377" s="98"/>
      <c r="U377" s="98" t="s">
        <v>28</v>
      </c>
      <c r="V377" s="98"/>
      <c r="W377" s="98"/>
      <c r="X377" s="98"/>
      <c r="Y377" s="98"/>
      <c r="Z377" s="98"/>
      <c r="AA377" s="98"/>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c r="AY377" s="41"/>
      <c r="AZ377" s="41"/>
      <c r="BA377" s="41"/>
      <c r="BB377" s="41"/>
      <c r="BC377" s="41"/>
      <c r="BD377" s="41"/>
      <c r="BE377" s="41"/>
      <c r="BF377" s="41"/>
      <c r="BG377" s="41"/>
      <c r="BH377" s="41"/>
      <c r="BI377" s="41"/>
      <c r="BJ377" s="41"/>
      <c r="BK377" s="41"/>
      <c r="BL377" s="41"/>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c r="CN377" s="98"/>
      <c r="CO377" s="135">
        <f t="shared" si="15"/>
        <v>1</v>
      </c>
      <c r="CP377" s="154"/>
      <c r="CQ377" s="101"/>
      <c r="CR377" s="24"/>
    </row>
    <row r="378" spans="1:890" s="102" customFormat="1" ht="87" hidden="1" customHeight="1">
      <c r="A378" s="318"/>
      <c r="B378" s="318"/>
      <c r="C378" s="34" t="s">
        <v>406</v>
      </c>
      <c r="D378" s="34" t="s">
        <v>2</v>
      </c>
      <c r="E378" s="99" t="s">
        <v>410</v>
      </c>
      <c r="F378" s="100" t="s">
        <v>2</v>
      </c>
      <c r="G378" s="100"/>
      <c r="H378" s="99" t="s">
        <v>410</v>
      </c>
      <c r="I378" s="58" t="s">
        <v>811</v>
      </c>
      <c r="J378" s="98"/>
      <c r="K378" s="140" t="s">
        <v>127</v>
      </c>
      <c r="L378" s="140" t="s">
        <v>114</v>
      </c>
      <c r="M378" s="141" t="s">
        <v>80</v>
      </c>
      <c r="N378" s="138" t="s">
        <v>171</v>
      </c>
      <c r="O378" s="318"/>
      <c r="P378" s="321"/>
      <c r="Q378" s="98"/>
      <c r="R378" s="98"/>
      <c r="S378" s="98"/>
      <c r="T378" s="98"/>
      <c r="U378" s="98" t="s">
        <v>28</v>
      </c>
      <c r="V378" s="98"/>
      <c r="W378" s="98"/>
      <c r="X378" s="98"/>
      <c r="Y378" s="98"/>
      <c r="Z378" s="98"/>
      <c r="AA378" s="98"/>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c r="BF378" s="41"/>
      <c r="BG378" s="41"/>
      <c r="BH378" s="41"/>
      <c r="BI378" s="41"/>
      <c r="BJ378" s="41"/>
      <c r="BK378" s="41"/>
      <c r="BL378" s="41"/>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c r="CN378" s="98"/>
      <c r="CO378" s="135">
        <f t="shared" si="15"/>
        <v>1</v>
      </c>
      <c r="CP378" s="154"/>
      <c r="CQ378" s="101"/>
      <c r="CR378" s="24"/>
    </row>
    <row r="379" spans="1:890" ht="271.5" hidden="1" customHeight="1">
      <c r="A379" s="319"/>
      <c r="B379" s="319"/>
      <c r="C379" s="34" t="s">
        <v>406</v>
      </c>
      <c r="D379" s="34" t="s">
        <v>2</v>
      </c>
      <c r="E379" s="97" t="s">
        <v>410</v>
      </c>
      <c r="F379" s="94" t="s">
        <v>2</v>
      </c>
      <c r="G379" s="94"/>
      <c r="H379" s="97" t="s">
        <v>410</v>
      </c>
      <c r="I379" s="58" t="s">
        <v>810</v>
      </c>
      <c r="J379" s="12"/>
      <c r="K379" s="12" t="s">
        <v>127</v>
      </c>
      <c r="L379" s="140" t="s">
        <v>114</v>
      </c>
      <c r="M379" s="11" t="s">
        <v>80</v>
      </c>
      <c r="N379" s="10" t="s">
        <v>171</v>
      </c>
      <c r="O379" s="319"/>
      <c r="P379" s="322"/>
      <c r="Q379" s="12"/>
      <c r="R379" s="12"/>
      <c r="S379" s="12"/>
      <c r="T379" s="12"/>
      <c r="U379" s="12" t="s">
        <v>28</v>
      </c>
      <c r="V379" s="12"/>
      <c r="W379" s="12"/>
      <c r="X379" s="12"/>
      <c r="Y379" s="71"/>
      <c r="Z379" s="71"/>
      <c r="AA379" s="12"/>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c r="AY379" s="41"/>
      <c r="AZ379" s="41"/>
      <c r="BA379" s="41"/>
      <c r="BB379" s="41"/>
      <c r="BC379" s="41"/>
      <c r="BD379" s="41"/>
      <c r="BE379" s="41"/>
      <c r="BF379" s="41"/>
      <c r="BG379" s="41"/>
      <c r="BH379" s="41"/>
      <c r="BI379" s="41"/>
      <c r="BJ379" s="41"/>
      <c r="BK379" s="41"/>
      <c r="BL379" s="41"/>
      <c r="BM379" s="12"/>
      <c r="BN379" s="12"/>
      <c r="BO379" s="12"/>
      <c r="BP379" s="12"/>
      <c r="BQ379" s="12"/>
      <c r="BR379" s="12"/>
      <c r="BS379" s="12"/>
      <c r="BT379" s="12"/>
      <c r="BU379" s="12"/>
      <c r="BV379" s="12"/>
      <c r="BW379" s="12"/>
      <c r="BX379" s="12"/>
      <c r="BY379" s="12"/>
      <c r="BZ379" s="12"/>
      <c r="CA379" s="12"/>
      <c r="CB379" s="12"/>
      <c r="CC379" s="12"/>
      <c r="CD379" s="12"/>
      <c r="CE379" s="12"/>
      <c r="CF379" s="12"/>
      <c r="CG379" s="12"/>
      <c r="CH379" s="12"/>
      <c r="CI379" s="12"/>
      <c r="CJ379" s="12"/>
      <c r="CK379" s="12"/>
      <c r="CL379" s="12"/>
      <c r="CM379" s="12"/>
      <c r="CN379" s="12"/>
      <c r="CO379" s="12">
        <f t="shared" si="15"/>
        <v>1</v>
      </c>
      <c r="CP379" s="154"/>
      <c r="CQ379" s="10"/>
      <c r="CR379" s="24"/>
    </row>
    <row r="380" spans="1:890" ht="67.5" hidden="1" customHeight="1">
      <c r="A380" s="67">
        <v>387</v>
      </c>
      <c r="B380" s="67">
        <v>122</v>
      </c>
      <c r="C380" s="34" t="s">
        <v>411</v>
      </c>
      <c r="D380" s="34" t="s">
        <v>2</v>
      </c>
      <c r="E380" s="34" t="s">
        <v>412</v>
      </c>
      <c r="F380" s="11" t="s">
        <v>2</v>
      </c>
      <c r="G380" s="11"/>
      <c r="H380" s="35" t="s">
        <v>412</v>
      </c>
      <c r="I380" s="58" t="s">
        <v>812</v>
      </c>
      <c r="J380" s="12"/>
      <c r="K380" s="12" t="s">
        <v>127</v>
      </c>
      <c r="L380" s="140" t="s">
        <v>114</v>
      </c>
      <c r="M380" s="11" t="s">
        <v>80</v>
      </c>
      <c r="N380" s="10" t="s">
        <v>171</v>
      </c>
      <c r="O380" s="10" t="s">
        <v>28</v>
      </c>
      <c r="P380" s="12"/>
      <c r="Q380" s="12"/>
      <c r="R380" s="12"/>
      <c r="S380" s="12"/>
      <c r="T380" s="12"/>
      <c r="U380" s="12"/>
      <c r="V380" s="12"/>
      <c r="W380" s="12"/>
      <c r="X380" s="12"/>
      <c r="Y380" s="71"/>
      <c r="Z380" s="71"/>
      <c r="AA380" s="12" t="s">
        <v>28</v>
      </c>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c r="AY380" s="41"/>
      <c r="AZ380" s="41"/>
      <c r="BA380" s="41"/>
      <c r="BB380" s="41"/>
      <c r="BC380" s="41"/>
      <c r="BD380" s="41"/>
      <c r="BE380" s="41"/>
      <c r="BF380" s="41"/>
      <c r="BG380" s="41"/>
      <c r="BH380" s="41"/>
      <c r="BI380" s="41"/>
      <c r="BJ380" s="41"/>
      <c r="BK380" s="41"/>
      <c r="BL380" s="41"/>
      <c r="BM380" s="12"/>
      <c r="BN380" s="12"/>
      <c r="BO380" s="12"/>
      <c r="BP380" s="12"/>
      <c r="BQ380" s="12"/>
      <c r="BR380" s="12"/>
      <c r="BS380" s="12"/>
      <c r="BT380" s="12"/>
      <c r="BU380" s="12"/>
      <c r="BV380" s="12"/>
      <c r="BW380" s="12"/>
      <c r="BX380" s="12"/>
      <c r="BY380" s="12"/>
      <c r="BZ380" s="12"/>
      <c r="CA380" s="12"/>
      <c r="CB380" s="12"/>
      <c r="CC380" s="12"/>
      <c r="CD380" s="12"/>
      <c r="CE380" s="12"/>
      <c r="CF380" s="12"/>
      <c r="CG380" s="12"/>
      <c r="CH380" s="12"/>
      <c r="CI380" s="12"/>
      <c r="CJ380" s="12"/>
      <c r="CK380" s="12"/>
      <c r="CL380" s="12"/>
      <c r="CM380" s="12"/>
      <c r="CN380" s="12"/>
      <c r="CO380" s="12">
        <f t="shared" si="15"/>
        <v>1</v>
      </c>
      <c r="CP380" s="154"/>
      <c r="CQ380" s="10"/>
      <c r="CR380" s="24"/>
    </row>
    <row r="381" spans="1:890" ht="90.75" hidden="1" customHeight="1">
      <c r="A381" s="67">
        <v>391</v>
      </c>
      <c r="B381" s="67">
        <v>123</v>
      </c>
      <c r="C381" s="53" t="s">
        <v>413</v>
      </c>
      <c r="D381" s="54" t="s">
        <v>3</v>
      </c>
      <c r="E381" s="59" t="s">
        <v>99</v>
      </c>
      <c r="F381" s="11" t="s">
        <v>3</v>
      </c>
      <c r="G381" s="12" t="s">
        <v>28</v>
      </c>
      <c r="H381" s="60" t="s">
        <v>99</v>
      </c>
      <c r="I381" s="58" t="s">
        <v>813</v>
      </c>
      <c r="J381" s="12"/>
      <c r="K381" s="12" t="s">
        <v>127</v>
      </c>
      <c r="L381" s="12" t="s">
        <v>206</v>
      </c>
      <c r="M381" s="11" t="s">
        <v>80</v>
      </c>
      <c r="N381" s="10" t="s">
        <v>83</v>
      </c>
      <c r="O381" s="10" t="s">
        <v>28</v>
      </c>
      <c r="P381" s="12"/>
      <c r="Q381" s="12"/>
      <c r="R381" s="12"/>
      <c r="S381" s="12"/>
      <c r="T381" s="12"/>
      <c r="U381" s="12"/>
      <c r="V381" s="12"/>
      <c r="W381" s="12"/>
      <c r="X381" s="12"/>
      <c r="Y381" s="71"/>
      <c r="Z381" s="71"/>
      <c r="AA381" s="12" t="s">
        <v>28</v>
      </c>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41"/>
      <c r="BM381" s="12"/>
      <c r="BN381" s="12"/>
      <c r="BO381" s="12"/>
      <c r="BP381" s="12"/>
      <c r="BQ381" s="12"/>
      <c r="BR381" s="12"/>
      <c r="BS381" s="12"/>
      <c r="BT381" s="12"/>
      <c r="BU381" s="12"/>
      <c r="BV381" s="12"/>
      <c r="BW381" s="12"/>
      <c r="BX381" s="12"/>
      <c r="BY381" s="12"/>
      <c r="BZ381" s="12"/>
      <c r="CA381" s="12"/>
      <c r="CB381" s="12"/>
      <c r="CC381" s="12"/>
      <c r="CD381" s="12"/>
      <c r="CE381" s="12"/>
      <c r="CF381" s="12"/>
      <c r="CG381" s="12"/>
      <c r="CH381" s="12"/>
      <c r="CI381" s="12"/>
      <c r="CJ381" s="12"/>
      <c r="CK381" s="12"/>
      <c r="CL381" s="12"/>
      <c r="CM381" s="12"/>
      <c r="CN381" s="12"/>
      <c r="CO381" s="12">
        <f t="shared" si="15"/>
        <v>1</v>
      </c>
      <c r="CP381" s="154"/>
      <c r="CQ381" s="10"/>
      <c r="CR381" s="24"/>
    </row>
    <row r="382" spans="1:890" ht="120.75" hidden="1" customHeight="1">
      <c r="A382" s="67">
        <v>392</v>
      </c>
      <c r="B382" s="67">
        <v>124</v>
      </c>
      <c r="C382" s="53" t="s">
        <v>414</v>
      </c>
      <c r="D382" s="54" t="s">
        <v>2</v>
      </c>
      <c r="E382" s="59" t="s">
        <v>415</v>
      </c>
      <c r="F382" s="11" t="s">
        <v>2</v>
      </c>
      <c r="G382" s="12"/>
      <c r="H382" s="60" t="s">
        <v>415</v>
      </c>
      <c r="I382" s="58" t="s">
        <v>814</v>
      </c>
      <c r="J382" s="12"/>
      <c r="K382" s="12" t="s">
        <v>127</v>
      </c>
      <c r="L382" s="12" t="s">
        <v>114</v>
      </c>
      <c r="M382" s="11" t="s">
        <v>80</v>
      </c>
      <c r="N382" s="10" t="s">
        <v>171</v>
      </c>
      <c r="O382" s="10" t="s">
        <v>28</v>
      </c>
      <c r="P382" s="12">
        <v>1</v>
      </c>
      <c r="Q382" s="12"/>
      <c r="R382" s="12"/>
      <c r="S382" s="12"/>
      <c r="T382" s="12"/>
      <c r="U382" s="12"/>
      <c r="V382" s="12"/>
      <c r="W382" s="12"/>
      <c r="X382" s="12"/>
      <c r="Y382" s="71"/>
      <c r="Z382" s="71"/>
      <c r="AA382" s="12" t="s">
        <v>28</v>
      </c>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41"/>
      <c r="BK382" s="41"/>
      <c r="BL382" s="41"/>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c r="CO382" s="12">
        <f t="shared" si="15"/>
        <v>1</v>
      </c>
      <c r="CP382" s="148"/>
      <c r="CQ382" s="146"/>
      <c r="CR382" s="24"/>
    </row>
    <row r="383" spans="1:890" s="38" customFormat="1" ht="55.5" customHeight="1">
      <c r="A383" s="18"/>
      <c r="B383" s="284"/>
      <c r="C383" s="340" t="s">
        <v>25</v>
      </c>
      <c r="D383" s="341"/>
      <c r="E383" s="342"/>
      <c r="F383" s="342"/>
      <c r="G383" s="341"/>
      <c r="H383" s="343"/>
      <c r="I383" s="282"/>
      <c r="J383" s="281"/>
      <c r="K383" s="281"/>
      <c r="L383" s="12"/>
      <c r="M383" s="14" t="s">
        <v>82</v>
      </c>
      <c r="N383" s="14" t="s">
        <v>82</v>
      </c>
      <c r="O383" s="15">
        <f>O384+O443+O509</f>
        <v>24</v>
      </c>
      <c r="P383" s="15">
        <f>P384+P443+P509</f>
        <v>36</v>
      </c>
      <c r="Q383" s="15" t="s">
        <v>141</v>
      </c>
      <c r="R383" s="15" t="s">
        <v>141</v>
      </c>
      <c r="S383" s="15" t="s">
        <v>141</v>
      </c>
      <c r="T383" s="15" t="s">
        <v>141</v>
      </c>
      <c r="U383" s="15" t="s">
        <v>141</v>
      </c>
      <c r="V383" s="15" t="s">
        <v>141</v>
      </c>
      <c r="W383" s="15" t="s">
        <v>141</v>
      </c>
      <c r="X383" s="15" t="s">
        <v>141</v>
      </c>
      <c r="Y383" s="15"/>
      <c r="Z383" s="15"/>
      <c r="AA383" s="15" t="s">
        <v>141</v>
      </c>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AY383" s="41"/>
      <c r="AZ383" s="41"/>
      <c r="BA383" s="41"/>
      <c r="BB383" s="41"/>
      <c r="BC383" s="41"/>
      <c r="BD383" s="41"/>
      <c r="BE383" s="41"/>
      <c r="BF383" s="41"/>
      <c r="BG383" s="41"/>
      <c r="BH383" s="41"/>
      <c r="BI383" s="41"/>
      <c r="BJ383" s="41"/>
      <c r="BK383" s="41"/>
      <c r="BL383" s="41"/>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81"/>
      <c r="CP383" s="281"/>
      <c r="CQ383" s="285"/>
      <c r="CR383" s="285"/>
      <c r="CS383" s="144"/>
      <c r="CT383" s="144"/>
      <c r="CU383" s="144"/>
      <c r="CV383" s="144"/>
      <c r="CW383" s="144"/>
      <c r="CX383" s="144"/>
      <c r="CY383" s="144"/>
      <c r="CZ383" s="144"/>
      <c r="DA383" s="144"/>
      <c r="DB383" s="144"/>
      <c r="DC383" s="144"/>
      <c r="DD383" s="144"/>
      <c r="DE383" s="144"/>
      <c r="DF383" s="144"/>
      <c r="DG383" s="144"/>
      <c r="DH383" s="144"/>
      <c r="DI383" s="144"/>
      <c r="DJ383" s="144"/>
      <c r="DK383" s="144"/>
      <c r="DL383" s="144"/>
      <c r="DM383" s="144"/>
      <c r="DN383" s="144"/>
      <c r="DO383" s="144"/>
      <c r="DP383" s="144"/>
      <c r="DQ383" s="144"/>
      <c r="DR383" s="144"/>
      <c r="DS383" s="144"/>
      <c r="DT383" s="144"/>
      <c r="DU383" s="144"/>
      <c r="DV383" s="144"/>
      <c r="DW383" s="144"/>
      <c r="DX383" s="144"/>
      <c r="DY383" s="144"/>
      <c r="DZ383" s="144"/>
      <c r="EA383" s="144"/>
      <c r="EB383" s="144"/>
      <c r="EC383" s="144"/>
      <c r="ED383" s="144"/>
      <c r="EE383" s="144"/>
      <c r="EF383" s="144"/>
      <c r="EG383" s="144"/>
      <c r="EH383" s="144"/>
      <c r="EI383" s="144"/>
      <c r="EJ383" s="144"/>
      <c r="EK383" s="144"/>
      <c r="EL383" s="144"/>
      <c r="EM383" s="144"/>
      <c r="EN383" s="144"/>
      <c r="EO383" s="144"/>
      <c r="EP383" s="144"/>
      <c r="EQ383" s="144"/>
      <c r="ER383" s="144"/>
      <c r="ES383" s="144"/>
      <c r="ET383" s="144"/>
      <c r="EU383" s="144"/>
      <c r="EV383" s="144"/>
      <c r="EW383" s="144"/>
      <c r="EX383" s="144"/>
      <c r="EY383" s="144"/>
      <c r="EZ383" s="144"/>
      <c r="FA383" s="144"/>
      <c r="FB383" s="144"/>
      <c r="FC383" s="144"/>
      <c r="FD383" s="144"/>
      <c r="FE383" s="144"/>
      <c r="FF383" s="144"/>
      <c r="FG383" s="144"/>
      <c r="FH383" s="144"/>
      <c r="FI383" s="144"/>
      <c r="FJ383" s="144"/>
      <c r="FK383" s="144"/>
      <c r="FL383" s="144"/>
      <c r="FM383" s="144"/>
      <c r="FN383" s="144"/>
      <c r="FO383" s="144"/>
      <c r="FP383" s="144"/>
      <c r="FQ383" s="144"/>
      <c r="FR383" s="144"/>
      <c r="FS383" s="144"/>
      <c r="FT383" s="144"/>
      <c r="FU383" s="144"/>
      <c r="FV383" s="144"/>
      <c r="FW383" s="144"/>
      <c r="FX383" s="144"/>
      <c r="FY383" s="144"/>
      <c r="FZ383" s="144"/>
      <c r="GA383" s="144"/>
      <c r="GB383" s="144"/>
      <c r="GC383" s="144"/>
      <c r="GD383" s="144"/>
      <c r="GE383" s="144"/>
      <c r="GF383" s="144"/>
      <c r="GG383" s="144"/>
      <c r="GH383" s="144"/>
      <c r="GI383" s="144"/>
      <c r="GJ383" s="144"/>
      <c r="GK383" s="144"/>
      <c r="GL383" s="144"/>
      <c r="GM383" s="144"/>
      <c r="GN383" s="144"/>
      <c r="GO383" s="144"/>
      <c r="GP383" s="144"/>
      <c r="GQ383" s="144"/>
      <c r="GR383" s="144"/>
      <c r="GS383" s="144"/>
      <c r="GT383" s="144"/>
      <c r="GU383" s="144"/>
      <c r="GV383" s="144"/>
      <c r="GW383" s="144"/>
      <c r="GX383" s="144"/>
      <c r="GY383" s="144"/>
      <c r="GZ383" s="144"/>
      <c r="HA383" s="144"/>
      <c r="HB383" s="144"/>
      <c r="HC383" s="144"/>
      <c r="HD383" s="144"/>
      <c r="HE383" s="144"/>
      <c r="HF383" s="144"/>
      <c r="HG383" s="144"/>
      <c r="HH383" s="144"/>
      <c r="HI383" s="144"/>
      <c r="HJ383" s="144"/>
      <c r="HK383" s="144"/>
      <c r="HL383" s="144"/>
      <c r="HM383" s="144"/>
      <c r="HN383" s="144"/>
      <c r="HO383" s="144"/>
      <c r="HP383" s="144"/>
      <c r="HQ383" s="144"/>
      <c r="HR383" s="144"/>
      <c r="HS383" s="144"/>
      <c r="HT383" s="144"/>
      <c r="HU383" s="144"/>
      <c r="HV383" s="144"/>
      <c r="HW383" s="144"/>
      <c r="HX383" s="144"/>
      <c r="HY383" s="144"/>
      <c r="HZ383" s="144"/>
      <c r="IA383" s="144"/>
      <c r="IB383" s="144"/>
      <c r="IC383" s="144"/>
      <c r="ID383" s="144"/>
      <c r="IE383" s="144"/>
      <c r="IF383" s="144"/>
      <c r="IG383" s="144"/>
      <c r="IH383" s="144"/>
      <c r="II383" s="144"/>
      <c r="IJ383" s="144"/>
      <c r="IK383" s="144"/>
      <c r="IL383" s="144"/>
      <c r="IM383" s="144"/>
      <c r="IN383" s="144"/>
      <c r="IO383" s="144"/>
      <c r="IP383" s="144"/>
      <c r="IQ383" s="144"/>
      <c r="IR383" s="144"/>
      <c r="IS383" s="144"/>
      <c r="IT383" s="144"/>
      <c r="IU383" s="144"/>
      <c r="IV383" s="144"/>
      <c r="IW383" s="144"/>
      <c r="IX383" s="144"/>
      <c r="IY383" s="144"/>
      <c r="IZ383" s="144"/>
      <c r="JA383" s="144"/>
      <c r="JB383" s="144"/>
      <c r="JC383" s="144"/>
      <c r="JD383" s="144"/>
      <c r="JE383" s="144"/>
      <c r="JF383" s="144"/>
      <c r="JG383" s="144"/>
      <c r="JH383" s="144"/>
      <c r="JI383" s="144"/>
      <c r="JJ383" s="144"/>
      <c r="JK383" s="144"/>
      <c r="JL383" s="144"/>
      <c r="JM383" s="144"/>
      <c r="JN383" s="144"/>
      <c r="JO383" s="144"/>
      <c r="JP383" s="144"/>
      <c r="JQ383" s="144"/>
      <c r="JR383" s="144"/>
      <c r="JS383" s="144"/>
      <c r="JT383" s="144"/>
      <c r="JU383" s="144"/>
      <c r="JV383" s="144"/>
      <c r="JW383" s="144"/>
      <c r="JX383" s="144"/>
      <c r="JY383" s="144"/>
      <c r="JZ383" s="144"/>
      <c r="KA383" s="144"/>
      <c r="KB383" s="144"/>
      <c r="KC383" s="144"/>
      <c r="KD383" s="144"/>
      <c r="KE383" s="144"/>
      <c r="KF383" s="144"/>
      <c r="KG383" s="144"/>
      <c r="KH383" s="144"/>
      <c r="KI383" s="144"/>
      <c r="KJ383" s="144"/>
      <c r="KK383" s="144"/>
      <c r="KL383" s="144"/>
      <c r="KM383" s="144"/>
      <c r="KN383" s="144"/>
      <c r="KO383" s="144"/>
      <c r="KP383" s="144"/>
      <c r="KQ383" s="144"/>
      <c r="KR383" s="144"/>
      <c r="KS383" s="144"/>
      <c r="KT383" s="144"/>
      <c r="KU383" s="144"/>
      <c r="KV383" s="144"/>
      <c r="KW383" s="144"/>
      <c r="KX383" s="144"/>
      <c r="KY383" s="144"/>
      <c r="KZ383" s="144"/>
      <c r="LA383" s="144"/>
      <c r="LB383" s="144"/>
      <c r="LC383" s="144"/>
      <c r="LD383" s="144"/>
      <c r="LE383" s="144"/>
      <c r="LF383" s="144"/>
      <c r="LG383" s="144"/>
      <c r="LH383" s="144"/>
      <c r="LI383" s="144"/>
      <c r="LJ383" s="144"/>
      <c r="LK383" s="144"/>
      <c r="LL383" s="144"/>
      <c r="LM383" s="144"/>
      <c r="LN383" s="144"/>
      <c r="LO383" s="144"/>
      <c r="LP383" s="144"/>
      <c r="LQ383" s="144"/>
      <c r="LR383" s="144"/>
      <c r="LS383" s="144"/>
      <c r="LT383" s="144"/>
      <c r="LU383" s="144"/>
      <c r="LV383" s="144"/>
      <c r="LW383" s="144"/>
      <c r="LX383" s="144"/>
      <c r="LY383" s="144"/>
      <c r="LZ383" s="144"/>
      <c r="MA383" s="144"/>
      <c r="MB383" s="144"/>
      <c r="MC383" s="144"/>
      <c r="MD383" s="144"/>
      <c r="ME383" s="144"/>
      <c r="MF383" s="144"/>
      <c r="MG383" s="144"/>
      <c r="MH383" s="144"/>
      <c r="MI383" s="144"/>
      <c r="MJ383" s="144"/>
      <c r="MK383" s="144"/>
      <c r="ML383" s="144"/>
      <c r="MM383" s="144"/>
      <c r="MN383" s="144"/>
      <c r="MO383" s="144"/>
      <c r="MP383" s="144"/>
      <c r="MQ383" s="144"/>
      <c r="MR383" s="144"/>
      <c r="MS383" s="144"/>
      <c r="MT383" s="144"/>
      <c r="MU383" s="144"/>
      <c r="MV383" s="144"/>
      <c r="MW383" s="144"/>
      <c r="MX383" s="144"/>
      <c r="MY383" s="144"/>
      <c r="MZ383" s="144"/>
      <c r="NA383" s="144"/>
      <c r="NB383" s="144"/>
      <c r="NC383" s="144"/>
      <c r="ND383" s="144"/>
      <c r="NE383" s="144"/>
      <c r="NF383" s="144"/>
      <c r="NG383" s="144"/>
      <c r="NH383" s="144"/>
      <c r="NI383" s="144"/>
      <c r="NJ383" s="144"/>
      <c r="NK383" s="144"/>
      <c r="NL383" s="144"/>
      <c r="NM383" s="144"/>
      <c r="NN383" s="144"/>
      <c r="NO383" s="144"/>
      <c r="NP383" s="144"/>
      <c r="NQ383" s="144"/>
      <c r="NR383" s="144"/>
      <c r="NS383" s="144"/>
      <c r="NT383" s="144"/>
      <c r="NU383" s="144"/>
      <c r="NV383" s="144"/>
      <c r="NW383" s="144"/>
      <c r="NX383" s="144"/>
      <c r="NY383" s="144"/>
      <c r="NZ383" s="144"/>
      <c r="OA383" s="144"/>
      <c r="OB383" s="144"/>
      <c r="OC383" s="144"/>
      <c r="OD383" s="144"/>
      <c r="OE383" s="144"/>
      <c r="OF383" s="144"/>
      <c r="WR383" s="162"/>
      <c r="WS383" s="144"/>
      <c r="WT383" s="144"/>
      <c r="WU383" s="144"/>
      <c r="WV383" s="144"/>
      <c r="WW383" s="144"/>
      <c r="WX383" s="144"/>
      <c r="WY383" s="144"/>
      <c r="WZ383" s="144"/>
      <c r="XA383" s="144"/>
      <c r="XB383" s="144"/>
      <c r="XC383" s="144"/>
      <c r="XD383" s="144"/>
      <c r="XE383" s="144"/>
      <c r="XF383" s="144"/>
      <c r="XG383" s="144"/>
      <c r="XH383" s="144"/>
      <c r="XI383" s="144"/>
      <c r="XJ383" s="144"/>
      <c r="XK383" s="144"/>
      <c r="XL383" s="144"/>
      <c r="XM383" s="144"/>
      <c r="XN383" s="144"/>
      <c r="XO383" s="144"/>
      <c r="XP383" s="144"/>
      <c r="XQ383" s="144"/>
      <c r="XR383" s="144"/>
      <c r="XS383" s="144"/>
      <c r="XT383" s="144"/>
      <c r="XU383" s="144"/>
      <c r="XV383" s="144"/>
      <c r="XW383" s="144"/>
      <c r="XX383" s="144"/>
      <c r="XY383" s="144"/>
      <c r="XZ383" s="144"/>
      <c r="YA383" s="144"/>
      <c r="YB383" s="144"/>
      <c r="YC383" s="144"/>
      <c r="YD383" s="144"/>
      <c r="YE383" s="144"/>
      <c r="YF383" s="144"/>
      <c r="YG383" s="144"/>
      <c r="YH383" s="144"/>
      <c r="YI383" s="144"/>
      <c r="YJ383" s="144"/>
      <c r="YK383" s="144"/>
      <c r="YL383" s="144"/>
      <c r="YM383" s="144"/>
      <c r="YN383" s="144"/>
      <c r="YO383" s="144"/>
      <c r="YP383" s="144"/>
      <c r="YQ383" s="144"/>
      <c r="YR383" s="144"/>
      <c r="YS383" s="144"/>
      <c r="YT383" s="144"/>
      <c r="YU383" s="144"/>
      <c r="YV383" s="144"/>
      <c r="YW383" s="144"/>
      <c r="YX383" s="144"/>
      <c r="YY383" s="144"/>
      <c r="YZ383" s="144"/>
      <c r="ZA383" s="144"/>
      <c r="ZB383" s="144"/>
      <c r="ZC383" s="144"/>
      <c r="ZD383" s="144"/>
      <c r="ZE383" s="144"/>
      <c r="ZF383" s="144"/>
      <c r="ZG383" s="144"/>
      <c r="ZH383" s="144"/>
      <c r="ZI383" s="144"/>
      <c r="ZJ383" s="144"/>
      <c r="ZK383" s="144"/>
      <c r="ZL383" s="144"/>
      <c r="ZM383" s="144"/>
      <c r="ZN383" s="144"/>
      <c r="ZO383" s="144"/>
      <c r="ZP383" s="144"/>
      <c r="ZQ383" s="144"/>
      <c r="ZR383" s="144"/>
      <c r="ZS383" s="144"/>
      <c r="ZT383" s="144"/>
      <c r="ZU383" s="144"/>
      <c r="ZV383" s="144"/>
      <c r="ZW383" s="144"/>
      <c r="ZX383" s="144"/>
      <c r="ZY383" s="144"/>
      <c r="ZZ383" s="144"/>
      <c r="AAA383" s="144"/>
      <c r="AAB383" s="144"/>
      <c r="AAC383" s="144"/>
      <c r="AAD383" s="144"/>
      <c r="AAE383" s="144"/>
      <c r="AAF383" s="144"/>
      <c r="AAG383" s="144"/>
      <c r="AAH383" s="144"/>
      <c r="AAI383" s="144"/>
      <c r="AAJ383" s="144"/>
      <c r="AAK383" s="144"/>
      <c r="AAL383" s="144"/>
      <c r="AAM383" s="144"/>
      <c r="AAN383" s="144"/>
      <c r="AAO383" s="144"/>
      <c r="AAP383" s="144"/>
      <c r="AAQ383" s="144"/>
      <c r="AAR383" s="144"/>
      <c r="AAS383" s="144"/>
      <c r="AAT383" s="144"/>
      <c r="AAU383" s="144"/>
      <c r="AAV383" s="144"/>
      <c r="AAW383" s="144"/>
      <c r="AAX383" s="144"/>
      <c r="AAY383" s="144"/>
      <c r="AAZ383" s="144"/>
      <c r="ABA383" s="144"/>
      <c r="ABB383" s="144"/>
      <c r="ABC383" s="144"/>
      <c r="ABD383" s="144"/>
      <c r="ABE383" s="144"/>
      <c r="ABF383" s="144"/>
      <c r="ABG383" s="144"/>
      <c r="ABH383" s="144"/>
      <c r="ABI383" s="144"/>
      <c r="ABJ383" s="144"/>
      <c r="ABK383" s="144"/>
      <c r="ABL383" s="144"/>
      <c r="ABM383" s="144"/>
      <c r="ABN383" s="144"/>
      <c r="ABO383" s="144"/>
      <c r="ABP383" s="144"/>
      <c r="ABQ383" s="144"/>
      <c r="ABR383" s="144"/>
      <c r="ABS383" s="144"/>
      <c r="ABT383" s="144"/>
      <c r="ABU383" s="144"/>
      <c r="ABV383" s="144"/>
      <c r="ABW383" s="144"/>
      <c r="ABX383" s="144"/>
      <c r="ABY383" s="144"/>
      <c r="ABZ383" s="144"/>
      <c r="ACA383" s="144"/>
      <c r="ACB383" s="144"/>
      <c r="ACC383" s="144"/>
      <c r="ACD383" s="144"/>
      <c r="ACE383" s="144"/>
      <c r="ACF383" s="144"/>
      <c r="ACG383" s="144"/>
      <c r="ACH383" s="144"/>
      <c r="ACI383" s="144"/>
      <c r="ACJ383" s="144"/>
      <c r="ACK383" s="144"/>
      <c r="ACL383" s="144"/>
      <c r="ACM383" s="144"/>
      <c r="ACN383" s="144"/>
      <c r="ACO383" s="144"/>
      <c r="ACP383" s="144"/>
      <c r="ACQ383" s="144"/>
      <c r="ACR383" s="144"/>
      <c r="ACS383" s="144"/>
      <c r="ACT383" s="144"/>
      <c r="ACU383" s="144"/>
      <c r="ACV383" s="144"/>
      <c r="ACW383" s="144"/>
      <c r="ACX383" s="144"/>
      <c r="ACY383" s="144"/>
      <c r="ACZ383" s="144"/>
      <c r="ADA383" s="144"/>
      <c r="ADB383" s="144"/>
      <c r="ADC383" s="144"/>
      <c r="ADD383" s="144"/>
      <c r="ADE383" s="144"/>
      <c r="ADF383" s="144"/>
      <c r="ADG383" s="144"/>
      <c r="ADH383" s="144"/>
      <c r="ADI383" s="144"/>
      <c r="ADJ383" s="144"/>
      <c r="ADK383" s="144"/>
      <c r="ADL383" s="144"/>
      <c r="ADM383" s="144"/>
      <c r="ADN383" s="144"/>
      <c r="ADO383" s="144"/>
      <c r="ADP383" s="144"/>
      <c r="ADQ383" s="144"/>
      <c r="ADR383" s="144"/>
      <c r="ADS383" s="144"/>
      <c r="ADT383" s="144"/>
      <c r="ADU383" s="144"/>
      <c r="ADV383" s="144"/>
      <c r="ADW383" s="144"/>
      <c r="ADX383" s="144"/>
      <c r="ADY383" s="144"/>
      <c r="ADZ383" s="144"/>
      <c r="AEA383" s="144"/>
      <c r="AEB383" s="144"/>
      <c r="AEC383" s="144"/>
      <c r="AED383" s="144"/>
      <c r="AEE383" s="144"/>
      <c r="AEF383" s="144"/>
      <c r="AEG383" s="144"/>
      <c r="AEH383" s="144"/>
      <c r="AEI383" s="144"/>
      <c r="AEJ383" s="144"/>
      <c r="AEK383" s="144"/>
      <c r="AEL383" s="144"/>
      <c r="AEM383" s="144"/>
      <c r="AEN383" s="144"/>
      <c r="AEO383" s="144"/>
      <c r="AEP383" s="144"/>
      <c r="AEQ383" s="144"/>
      <c r="AER383" s="144"/>
      <c r="AES383" s="144"/>
      <c r="AET383" s="144"/>
      <c r="AEU383" s="144"/>
      <c r="AEV383" s="144"/>
      <c r="AEW383" s="144"/>
      <c r="AEX383" s="144"/>
      <c r="AEY383" s="144"/>
      <c r="AEZ383" s="144"/>
      <c r="AFA383" s="144"/>
      <c r="AFB383" s="144"/>
      <c r="AFC383" s="144"/>
      <c r="AFD383" s="144"/>
      <c r="AFE383" s="144"/>
      <c r="AFF383" s="144"/>
      <c r="AFG383" s="144"/>
      <c r="AFH383" s="144"/>
      <c r="AFI383" s="144"/>
      <c r="AFJ383" s="144"/>
      <c r="AFK383" s="144"/>
      <c r="AFL383" s="144"/>
      <c r="AFM383" s="144"/>
      <c r="AFN383" s="144"/>
      <c r="AFO383" s="144"/>
      <c r="AFP383" s="144"/>
      <c r="AFQ383" s="144"/>
      <c r="AFR383" s="144"/>
      <c r="AFS383" s="144"/>
      <c r="AFT383" s="144"/>
      <c r="AFU383" s="144"/>
      <c r="AFV383" s="144"/>
      <c r="AFW383" s="144"/>
      <c r="AFX383" s="144"/>
      <c r="AFY383" s="144"/>
      <c r="AFZ383" s="144"/>
      <c r="AGA383" s="144"/>
      <c r="AGB383" s="144"/>
      <c r="AGC383" s="144"/>
      <c r="AGD383" s="144"/>
      <c r="AGE383" s="144"/>
      <c r="AGF383" s="144"/>
      <c r="AGG383" s="144"/>
      <c r="AGH383" s="144"/>
      <c r="AGI383" s="144"/>
      <c r="AGJ383" s="144"/>
      <c r="AGK383" s="144"/>
      <c r="AGL383" s="144"/>
      <c r="AGM383" s="144"/>
      <c r="AGN383" s="144"/>
      <c r="AGO383" s="144"/>
      <c r="AGP383" s="144"/>
      <c r="AGQ383" s="144"/>
      <c r="AGR383" s="144"/>
      <c r="AGS383" s="144"/>
      <c r="AGT383" s="144"/>
      <c r="AGU383" s="144"/>
      <c r="AGV383" s="144"/>
      <c r="AGW383" s="144"/>
      <c r="AGX383" s="144"/>
      <c r="AGY383" s="144"/>
      <c r="AGZ383" s="144"/>
      <c r="AHA383" s="144"/>
      <c r="AHB383" s="144"/>
      <c r="AHC383" s="144"/>
      <c r="AHD383" s="144"/>
      <c r="AHE383" s="144"/>
      <c r="AHF383" s="144"/>
    </row>
    <row r="384" spans="1:890" ht="39.75" customHeight="1">
      <c r="A384" s="18"/>
      <c r="B384" s="284"/>
      <c r="C384" s="382" t="s">
        <v>45</v>
      </c>
      <c r="D384" s="382"/>
      <c r="E384" s="383"/>
      <c r="F384" s="11"/>
      <c r="G384" s="279">
        <f>COUNTIF(G385:G432,"x")</f>
        <v>0</v>
      </c>
      <c r="H384" s="280"/>
      <c r="I384" s="282"/>
      <c r="J384" s="281"/>
      <c r="K384" s="281"/>
      <c r="L384" s="12"/>
      <c r="M384" s="14" t="s">
        <v>82</v>
      </c>
      <c r="N384" s="14" t="s">
        <v>82</v>
      </c>
      <c r="O384" s="15">
        <f>COUNTIF(O385:O432,"x")</f>
        <v>7</v>
      </c>
      <c r="P384" s="15">
        <f>SUM(P385:P432)</f>
        <v>11</v>
      </c>
      <c r="Q384" s="15" t="s">
        <v>141</v>
      </c>
      <c r="R384" s="15" t="s">
        <v>141</v>
      </c>
      <c r="S384" s="15" t="s">
        <v>141</v>
      </c>
      <c r="T384" s="15" t="s">
        <v>141</v>
      </c>
      <c r="U384" s="15" t="s">
        <v>141</v>
      </c>
      <c r="V384" s="15" t="s">
        <v>141</v>
      </c>
      <c r="W384" s="15" t="s">
        <v>141</v>
      </c>
      <c r="X384" s="15" t="s">
        <v>141</v>
      </c>
      <c r="Y384" s="15"/>
      <c r="Z384" s="15"/>
      <c r="AA384" s="15" t="s">
        <v>141</v>
      </c>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c r="AY384" s="41"/>
      <c r="AZ384" s="41"/>
      <c r="BA384" s="41"/>
      <c r="BB384" s="41"/>
      <c r="BC384" s="41"/>
      <c r="BD384" s="41"/>
      <c r="BE384" s="41"/>
      <c r="BF384" s="41"/>
      <c r="BG384" s="41"/>
      <c r="BH384" s="41"/>
      <c r="BI384" s="41"/>
      <c r="BJ384" s="41"/>
      <c r="BK384" s="41"/>
      <c r="BL384" s="41"/>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81"/>
      <c r="CP384" s="281"/>
      <c r="CQ384" s="285"/>
      <c r="CR384" s="285"/>
      <c r="CS384" s="144"/>
      <c r="CT384" s="144"/>
      <c r="CU384" s="144"/>
      <c r="CV384" s="144"/>
      <c r="CW384" s="144"/>
      <c r="CX384" s="144"/>
      <c r="CY384" s="144"/>
      <c r="CZ384" s="144"/>
      <c r="DA384" s="144"/>
      <c r="DB384" s="144"/>
      <c r="DC384" s="144"/>
      <c r="DD384" s="144"/>
      <c r="DE384" s="144"/>
      <c r="DF384" s="144"/>
      <c r="DG384" s="144"/>
      <c r="DH384" s="144"/>
      <c r="DI384" s="144"/>
      <c r="DJ384" s="144"/>
      <c r="DK384" s="144"/>
      <c r="DL384" s="144"/>
      <c r="DM384" s="144"/>
      <c r="DN384" s="144"/>
      <c r="DO384" s="144"/>
      <c r="DP384" s="144"/>
      <c r="DQ384" s="144"/>
      <c r="DR384" s="144"/>
      <c r="DS384" s="144"/>
      <c r="DT384" s="144"/>
      <c r="DU384" s="144"/>
      <c r="DV384" s="144"/>
      <c r="DW384" s="144"/>
      <c r="DX384" s="144"/>
      <c r="DY384" s="144"/>
      <c r="DZ384" s="144"/>
      <c r="EA384" s="144"/>
      <c r="EB384" s="144"/>
      <c r="EC384" s="144"/>
      <c r="ED384" s="144"/>
      <c r="EE384" s="144"/>
      <c r="EF384" s="144"/>
      <c r="EG384" s="144"/>
      <c r="EH384" s="144"/>
      <c r="EI384" s="144"/>
      <c r="EJ384" s="144"/>
      <c r="EK384" s="144"/>
      <c r="EL384" s="144"/>
      <c r="EM384" s="144"/>
      <c r="EN384" s="144"/>
      <c r="EO384" s="144"/>
      <c r="EP384" s="144"/>
      <c r="EQ384" s="144"/>
      <c r="ER384" s="144"/>
      <c r="ES384" s="144"/>
      <c r="ET384" s="144"/>
      <c r="EU384" s="144"/>
      <c r="EV384" s="144"/>
      <c r="EW384" s="144"/>
      <c r="EX384" s="144"/>
      <c r="EY384" s="144"/>
      <c r="EZ384" s="144"/>
      <c r="FA384" s="144"/>
      <c r="FB384" s="144"/>
      <c r="FC384" s="144"/>
      <c r="FD384" s="144"/>
      <c r="FE384" s="144"/>
      <c r="FF384" s="144"/>
      <c r="FG384" s="144"/>
      <c r="FH384" s="144"/>
      <c r="FI384" s="144"/>
      <c r="FJ384" s="144"/>
      <c r="FK384" s="144"/>
      <c r="FL384" s="144"/>
      <c r="FM384" s="144"/>
      <c r="FN384" s="144"/>
      <c r="FO384" s="144"/>
      <c r="FP384" s="144"/>
      <c r="FQ384" s="144"/>
      <c r="FR384" s="144"/>
      <c r="FS384" s="144"/>
      <c r="FT384" s="144"/>
      <c r="FU384" s="144"/>
      <c r="FV384" s="144"/>
      <c r="FW384" s="144"/>
      <c r="FX384" s="144"/>
      <c r="FY384" s="144"/>
      <c r="FZ384" s="144"/>
      <c r="GA384" s="144"/>
      <c r="GB384" s="144"/>
      <c r="GC384" s="144"/>
      <c r="GD384" s="144"/>
      <c r="GE384" s="144"/>
      <c r="GF384" s="144"/>
      <c r="GG384" s="144"/>
      <c r="GH384" s="144"/>
      <c r="GI384" s="144"/>
      <c r="GJ384" s="144"/>
      <c r="GK384" s="144"/>
      <c r="GL384" s="144"/>
      <c r="GM384" s="144"/>
      <c r="GN384" s="144"/>
      <c r="GO384" s="144"/>
      <c r="GP384" s="144"/>
      <c r="GQ384" s="144"/>
      <c r="GR384" s="144"/>
      <c r="GS384" s="144"/>
      <c r="GT384" s="144"/>
      <c r="GU384" s="144"/>
      <c r="GV384" s="144"/>
      <c r="GW384" s="144"/>
      <c r="GX384" s="144"/>
      <c r="GY384" s="144"/>
      <c r="GZ384" s="144"/>
      <c r="HA384" s="144"/>
      <c r="HB384" s="144"/>
      <c r="HC384" s="144"/>
      <c r="HD384" s="144"/>
      <c r="HE384" s="144"/>
      <c r="HF384" s="144"/>
      <c r="HG384" s="144"/>
      <c r="HH384" s="144"/>
      <c r="HI384" s="144"/>
      <c r="HJ384" s="144"/>
      <c r="HK384" s="144"/>
      <c r="HL384" s="144"/>
      <c r="HM384" s="144"/>
      <c r="HN384" s="144"/>
      <c r="HO384" s="144"/>
      <c r="HP384" s="144"/>
      <c r="HQ384" s="144"/>
      <c r="HR384" s="144"/>
      <c r="HS384" s="144"/>
      <c r="HT384" s="144"/>
      <c r="HU384" s="144"/>
      <c r="HV384" s="144"/>
      <c r="HW384" s="144"/>
      <c r="HX384" s="144"/>
      <c r="HY384" s="144"/>
      <c r="HZ384" s="144"/>
      <c r="IA384" s="144"/>
      <c r="IB384" s="144"/>
      <c r="IC384" s="144"/>
      <c r="ID384" s="144"/>
      <c r="IE384" s="144"/>
      <c r="IF384" s="144"/>
      <c r="IG384" s="144"/>
      <c r="IH384" s="144"/>
      <c r="II384" s="144"/>
      <c r="IJ384" s="144"/>
      <c r="IK384" s="144"/>
      <c r="IL384" s="144"/>
      <c r="IM384" s="144"/>
      <c r="IN384" s="144"/>
      <c r="IO384" s="144"/>
      <c r="IP384" s="144"/>
      <c r="IQ384" s="144"/>
      <c r="IR384" s="144"/>
      <c r="IS384" s="144"/>
      <c r="IT384" s="144"/>
      <c r="IU384" s="144"/>
      <c r="IV384" s="144"/>
      <c r="IW384" s="144"/>
      <c r="IX384" s="144"/>
      <c r="IY384" s="144"/>
      <c r="IZ384" s="144"/>
      <c r="JA384" s="144"/>
      <c r="JB384" s="144"/>
      <c r="JC384" s="144"/>
      <c r="JD384" s="144"/>
      <c r="JE384" s="144"/>
      <c r="JF384" s="144"/>
      <c r="JG384" s="144"/>
      <c r="JH384" s="144"/>
      <c r="JI384" s="144"/>
      <c r="JJ384" s="144"/>
      <c r="JK384" s="144"/>
      <c r="JL384" s="144"/>
      <c r="JM384" s="144"/>
      <c r="JN384" s="144"/>
      <c r="JO384" s="144"/>
      <c r="JP384" s="144"/>
      <c r="JQ384" s="144"/>
      <c r="JR384" s="144"/>
      <c r="JS384" s="144"/>
      <c r="JT384" s="144"/>
      <c r="JU384" s="144"/>
      <c r="JV384" s="144"/>
      <c r="JW384" s="144"/>
      <c r="JX384" s="144"/>
      <c r="JY384" s="144"/>
      <c r="JZ384" s="144"/>
      <c r="KA384" s="144"/>
      <c r="KB384" s="144"/>
      <c r="KC384" s="144"/>
      <c r="KD384" s="144"/>
      <c r="KE384" s="144"/>
      <c r="KF384" s="144"/>
      <c r="KG384" s="144"/>
      <c r="KH384" s="144"/>
      <c r="KI384" s="144"/>
      <c r="KJ384" s="144"/>
      <c r="KK384" s="144"/>
      <c r="KL384" s="144"/>
      <c r="KM384" s="144"/>
      <c r="KN384" s="144"/>
      <c r="KO384" s="144"/>
      <c r="KP384" s="144"/>
      <c r="KQ384" s="144"/>
      <c r="KR384" s="144"/>
      <c r="KS384" s="144"/>
      <c r="KT384" s="144"/>
      <c r="KU384" s="144"/>
      <c r="KV384" s="144"/>
      <c r="KW384" s="144"/>
      <c r="KX384" s="144"/>
      <c r="KY384" s="144"/>
      <c r="KZ384" s="144"/>
      <c r="LA384" s="144"/>
      <c r="LB384" s="144"/>
      <c r="LC384" s="144"/>
      <c r="LD384" s="144"/>
      <c r="LE384" s="144"/>
      <c r="LF384" s="144"/>
      <c r="LG384" s="144"/>
      <c r="LH384" s="144"/>
      <c r="LI384" s="144"/>
      <c r="LJ384" s="144"/>
      <c r="LK384" s="144"/>
      <c r="LL384" s="144"/>
      <c r="LM384" s="144"/>
      <c r="LN384" s="144"/>
      <c r="LO384" s="144"/>
      <c r="LP384" s="144"/>
      <c r="LQ384" s="144"/>
      <c r="LR384" s="144"/>
      <c r="LS384" s="144"/>
      <c r="LT384" s="144"/>
      <c r="LU384" s="144"/>
      <c r="LV384" s="144"/>
      <c r="LW384" s="144"/>
      <c r="LX384" s="144"/>
      <c r="LY384" s="144"/>
      <c r="LZ384" s="144"/>
      <c r="MA384" s="144"/>
      <c r="MB384" s="144"/>
      <c r="MC384" s="144"/>
      <c r="MD384" s="144"/>
      <c r="ME384" s="144"/>
      <c r="MF384" s="144"/>
      <c r="MG384" s="144"/>
      <c r="MH384" s="144"/>
      <c r="MI384" s="144"/>
      <c r="MJ384" s="144"/>
      <c r="MK384" s="144"/>
      <c r="ML384" s="144"/>
      <c r="MM384" s="144"/>
      <c r="MN384" s="144"/>
      <c r="MO384" s="144"/>
      <c r="MP384" s="144"/>
      <c r="MQ384" s="144"/>
      <c r="MR384" s="144"/>
      <c r="MS384" s="144"/>
      <c r="MT384" s="144"/>
      <c r="MU384" s="144"/>
      <c r="MV384" s="144"/>
      <c r="MW384" s="144"/>
      <c r="MX384" s="144"/>
      <c r="MY384" s="144"/>
      <c r="MZ384" s="144"/>
      <c r="NA384" s="144"/>
      <c r="NB384" s="144"/>
      <c r="NC384" s="144"/>
      <c r="ND384" s="144"/>
      <c r="NE384" s="144"/>
      <c r="NF384" s="144"/>
      <c r="NG384" s="144"/>
      <c r="NH384" s="144"/>
      <c r="NI384" s="144"/>
      <c r="NJ384" s="144"/>
      <c r="NK384" s="144"/>
      <c r="NL384" s="144"/>
      <c r="NM384" s="144"/>
      <c r="NN384" s="144"/>
      <c r="NO384" s="144"/>
      <c r="NP384" s="144"/>
      <c r="NQ384" s="144"/>
      <c r="NR384" s="144"/>
      <c r="NS384" s="144"/>
      <c r="NT384" s="144"/>
      <c r="NU384" s="144"/>
      <c r="NV384" s="144"/>
      <c r="NW384" s="144"/>
      <c r="NX384" s="144"/>
      <c r="NY384" s="144"/>
      <c r="NZ384" s="144"/>
      <c r="OA384" s="144"/>
      <c r="OB384" s="144"/>
      <c r="OC384" s="144"/>
      <c r="OD384" s="144"/>
      <c r="OE384" s="144"/>
      <c r="OF384" s="144"/>
      <c r="WR384" s="162"/>
    </row>
    <row r="385" spans="1:616" s="16" customFormat="1" ht="114.75" hidden="1" customHeight="1">
      <c r="A385" s="130">
        <v>394</v>
      </c>
      <c r="B385" s="130">
        <v>125</v>
      </c>
      <c r="C385" s="34" t="s">
        <v>416</v>
      </c>
      <c r="D385" s="131" t="s">
        <v>0</v>
      </c>
      <c r="E385" s="34" t="s">
        <v>417</v>
      </c>
      <c r="F385" s="131" t="s">
        <v>0</v>
      </c>
      <c r="G385" s="131"/>
      <c r="H385" s="125" t="s">
        <v>417</v>
      </c>
      <c r="I385" s="50" t="s">
        <v>1192</v>
      </c>
      <c r="J385" s="134"/>
      <c r="K385" s="134" t="s">
        <v>127</v>
      </c>
      <c r="L385" s="134" t="s">
        <v>114</v>
      </c>
      <c r="M385" s="131" t="s">
        <v>79</v>
      </c>
      <c r="N385" s="130" t="s">
        <v>171</v>
      </c>
      <c r="O385" s="130" t="s">
        <v>28</v>
      </c>
      <c r="P385" s="134"/>
      <c r="Q385" s="134"/>
      <c r="R385" s="134"/>
      <c r="S385" s="134"/>
      <c r="T385" s="134"/>
      <c r="U385" s="134"/>
      <c r="V385" s="134"/>
      <c r="W385" s="134" t="s">
        <v>28</v>
      </c>
      <c r="X385" s="134"/>
      <c r="Y385" s="134"/>
      <c r="Z385" s="134"/>
      <c r="AA385" s="134"/>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c r="AY385" s="41"/>
      <c r="AZ385" s="41"/>
      <c r="BA385" s="41"/>
      <c r="BB385" s="41"/>
      <c r="BC385" s="41"/>
      <c r="BD385" s="41"/>
      <c r="BE385" s="41"/>
      <c r="BF385" s="41"/>
      <c r="BG385" s="41"/>
      <c r="BH385" s="41"/>
      <c r="BI385" s="41"/>
      <c r="BJ385" s="41"/>
      <c r="BK385" s="41"/>
      <c r="BL385" s="41"/>
      <c r="BM385" s="134"/>
      <c r="BN385" s="134"/>
      <c r="BO385" s="134"/>
      <c r="BP385" s="134"/>
      <c r="BQ385" s="134"/>
      <c r="BR385" s="134"/>
      <c r="BS385" s="134"/>
      <c r="BT385" s="134"/>
      <c r="BU385" s="134"/>
      <c r="BV385" s="134"/>
      <c r="BW385" s="134"/>
      <c r="BX385" s="134"/>
      <c r="BY385" s="134"/>
      <c r="BZ385" s="134"/>
      <c r="CA385" s="134"/>
      <c r="CB385" s="134"/>
      <c r="CC385" s="134"/>
      <c r="CD385" s="134"/>
      <c r="CE385" s="134"/>
      <c r="CF385" s="134"/>
      <c r="CG385" s="134"/>
      <c r="CH385" s="134"/>
      <c r="CI385" s="134"/>
      <c r="CJ385" s="134"/>
      <c r="CK385" s="134"/>
      <c r="CL385" s="134"/>
      <c r="CM385" s="134"/>
      <c r="CN385" s="134"/>
      <c r="CO385" s="134">
        <f t="shared" si="15"/>
        <v>1</v>
      </c>
      <c r="CP385" s="153"/>
      <c r="CQ385" s="151"/>
      <c r="CR385" s="24"/>
    </row>
    <row r="386" spans="1:616" ht="247.5" customHeight="1">
      <c r="A386" s="67">
        <v>397</v>
      </c>
      <c r="B386" s="278">
        <v>126</v>
      </c>
      <c r="C386" s="270" t="s">
        <v>418</v>
      </c>
      <c r="D386" s="269" t="s">
        <v>2</v>
      </c>
      <c r="E386" s="34" t="s">
        <v>419</v>
      </c>
      <c r="F386" s="11" t="s">
        <v>2</v>
      </c>
      <c r="G386" s="269"/>
      <c r="H386" s="276" t="s">
        <v>419</v>
      </c>
      <c r="I386" s="286" t="s">
        <v>1191</v>
      </c>
      <c r="J386" s="281"/>
      <c r="K386" s="281" t="s">
        <v>127</v>
      </c>
      <c r="L386" s="12" t="s">
        <v>114</v>
      </c>
      <c r="M386" s="11" t="s">
        <v>79</v>
      </c>
      <c r="N386" s="10" t="s">
        <v>171</v>
      </c>
      <c r="O386" s="10" t="s">
        <v>28</v>
      </c>
      <c r="P386" s="12"/>
      <c r="Q386" s="12" t="s">
        <v>28</v>
      </c>
      <c r="R386" s="12"/>
      <c r="S386" s="12"/>
      <c r="T386" s="12"/>
      <c r="U386" s="12"/>
      <c r="V386" s="12"/>
      <c r="W386" s="12"/>
      <c r="X386" s="12"/>
      <c r="Y386" s="71"/>
      <c r="Z386" s="71"/>
      <c r="AA386" s="12"/>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AY386" s="41"/>
      <c r="AZ386" s="41"/>
      <c r="BA386" s="41"/>
      <c r="BB386" s="41"/>
      <c r="BC386" s="41"/>
      <c r="BD386" s="41"/>
      <c r="BE386" s="41"/>
      <c r="BF386" s="41"/>
      <c r="BG386" s="41"/>
      <c r="BH386" s="41"/>
      <c r="BI386" s="41"/>
      <c r="BJ386" s="41"/>
      <c r="BK386" s="41"/>
      <c r="BL386" s="41"/>
      <c r="BM386" s="12"/>
      <c r="BN386" s="12"/>
      <c r="BO386" s="12"/>
      <c r="BP386" s="12"/>
      <c r="BQ386" s="12"/>
      <c r="BR386" s="12"/>
      <c r="BS386" s="12"/>
      <c r="BT386" s="12"/>
      <c r="BU386" s="12"/>
      <c r="BV386" s="12"/>
      <c r="BW386" s="12"/>
      <c r="BX386" s="12"/>
      <c r="BY386" s="12"/>
      <c r="BZ386" s="12"/>
      <c r="CA386" s="12"/>
      <c r="CB386" s="12"/>
      <c r="CC386" s="12"/>
      <c r="CD386" s="12"/>
      <c r="CE386" s="12"/>
      <c r="CF386" s="12"/>
      <c r="CG386" s="12"/>
      <c r="CH386" s="12"/>
      <c r="CI386" s="12"/>
      <c r="CJ386" s="12"/>
      <c r="CK386" s="12"/>
      <c r="CL386" s="12"/>
      <c r="CM386" s="12"/>
      <c r="CN386" s="12"/>
      <c r="CO386" s="181">
        <f t="shared" si="15"/>
        <v>1</v>
      </c>
      <c r="CP386" s="191" t="s">
        <v>698</v>
      </c>
      <c r="CQ386" s="191"/>
      <c r="CR386" s="191" t="s">
        <v>698</v>
      </c>
      <c r="CS386" s="144"/>
      <c r="CT386" s="144"/>
      <c r="CU386" s="144"/>
      <c r="CV386" s="144"/>
      <c r="CW386" s="144"/>
      <c r="CX386" s="144"/>
      <c r="CY386" s="144"/>
      <c r="CZ386" s="144"/>
      <c r="DA386" s="144"/>
      <c r="DB386" s="144"/>
      <c r="DC386" s="144"/>
      <c r="DD386" s="144"/>
      <c r="DE386" s="144"/>
      <c r="DF386" s="144"/>
      <c r="DG386" s="144"/>
      <c r="DH386" s="144"/>
      <c r="DI386" s="144"/>
      <c r="DJ386" s="144"/>
      <c r="DK386" s="144"/>
      <c r="DL386" s="144"/>
      <c r="DM386" s="144"/>
      <c r="DN386" s="144"/>
      <c r="DO386" s="144"/>
      <c r="DP386" s="144"/>
      <c r="DQ386" s="144"/>
      <c r="DR386" s="144"/>
      <c r="DS386" s="144"/>
      <c r="DT386" s="144"/>
      <c r="DU386" s="144"/>
      <c r="DV386" s="144"/>
      <c r="DW386" s="144"/>
      <c r="DX386" s="144"/>
      <c r="DY386" s="144"/>
      <c r="DZ386" s="144"/>
      <c r="EA386" s="144"/>
      <c r="EB386" s="144"/>
      <c r="EC386" s="144"/>
      <c r="ED386" s="144"/>
      <c r="EE386" s="144"/>
      <c r="EF386" s="144"/>
      <c r="EG386" s="144"/>
      <c r="EH386" s="144"/>
      <c r="EI386" s="144"/>
      <c r="EJ386" s="144"/>
      <c r="EK386" s="144"/>
      <c r="EL386" s="144"/>
      <c r="EM386" s="144"/>
      <c r="EN386" s="144"/>
      <c r="EO386" s="144"/>
      <c r="EP386" s="144"/>
      <c r="EQ386" s="144"/>
      <c r="ER386" s="144"/>
      <c r="ES386" s="144"/>
      <c r="ET386" s="144"/>
      <c r="EU386" s="144"/>
      <c r="EV386" s="144"/>
      <c r="EW386" s="144"/>
      <c r="EX386" s="144"/>
      <c r="EY386" s="144"/>
      <c r="EZ386" s="144"/>
      <c r="FA386" s="144"/>
      <c r="FB386" s="144"/>
      <c r="FC386" s="144"/>
      <c r="FD386" s="144"/>
      <c r="FE386" s="144"/>
      <c r="FF386" s="144"/>
      <c r="FG386" s="144"/>
      <c r="FH386" s="144"/>
      <c r="FI386" s="144"/>
      <c r="FJ386" s="144"/>
      <c r="FK386" s="144"/>
      <c r="FL386" s="144"/>
      <c r="FM386" s="144"/>
      <c r="FN386" s="144"/>
      <c r="FO386" s="144"/>
      <c r="FP386" s="144"/>
      <c r="FQ386" s="144"/>
      <c r="FR386" s="144"/>
      <c r="FS386" s="144"/>
      <c r="FT386" s="144"/>
      <c r="FU386" s="144"/>
      <c r="FV386" s="144"/>
      <c r="FW386" s="144"/>
      <c r="FX386" s="144"/>
      <c r="FY386" s="144"/>
      <c r="FZ386" s="144"/>
      <c r="GA386" s="144"/>
      <c r="GB386" s="144"/>
      <c r="GC386" s="144"/>
      <c r="GD386" s="144"/>
      <c r="GE386" s="144"/>
      <c r="GF386" s="144"/>
      <c r="GG386" s="144"/>
      <c r="GH386" s="144"/>
      <c r="GI386" s="144"/>
      <c r="GJ386" s="144"/>
      <c r="GK386" s="144"/>
      <c r="GL386" s="144"/>
      <c r="GM386" s="144"/>
      <c r="GN386" s="144"/>
      <c r="GO386" s="144"/>
      <c r="GP386" s="144"/>
      <c r="GQ386" s="144"/>
      <c r="GR386" s="144"/>
      <c r="GS386" s="144"/>
      <c r="GT386" s="144"/>
      <c r="GU386" s="144"/>
      <c r="GV386" s="144"/>
      <c r="GW386" s="144"/>
      <c r="GX386" s="144"/>
      <c r="GY386" s="144"/>
      <c r="GZ386" s="144"/>
      <c r="HA386" s="144"/>
      <c r="HB386" s="144"/>
      <c r="HC386" s="144"/>
      <c r="HD386" s="144"/>
      <c r="HE386" s="144"/>
      <c r="HF386" s="144"/>
      <c r="HG386" s="144"/>
      <c r="HH386" s="144"/>
      <c r="HI386" s="144"/>
      <c r="HJ386" s="144"/>
      <c r="HK386" s="144"/>
      <c r="HL386" s="144"/>
      <c r="HM386" s="144"/>
      <c r="HN386" s="144"/>
      <c r="HO386" s="144"/>
      <c r="HP386" s="144"/>
      <c r="HQ386" s="144"/>
      <c r="HR386" s="144"/>
      <c r="HS386" s="144"/>
      <c r="HT386" s="144"/>
      <c r="HU386" s="144"/>
      <c r="HV386" s="144"/>
      <c r="HW386" s="144"/>
      <c r="HX386" s="144"/>
      <c r="HY386" s="144"/>
      <c r="HZ386" s="144"/>
      <c r="IA386" s="144"/>
      <c r="IB386" s="144"/>
      <c r="IC386" s="144"/>
      <c r="ID386" s="144"/>
      <c r="IE386" s="144"/>
      <c r="IF386" s="144"/>
      <c r="IG386" s="144"/>
      <c r="IH386" s="144"/>
      <c r="II386" s="144"/>
      <c r="IJ386" s="144"/>
      <c r="IK386" s="144"/>
      <c r="IL386" s="144"/>
      <c r="IM386" s="144"/>
      <c r="IN386" s="144"/>
      <c r="IO386" s="144"/>
      <c r="IP386" s="144"/>
      <c r="IQ386" s="144"/>
      <c r="IR386" s="144"/>
      <c r="IS386" s="144"/>
      <c r="IT386" s="144"/>
      <c r="IU386" s="144"/>
      <c r="IV386" s="144"/>
      <c r="IW386" s="144"/>
      <c r="IX386" s="144"/>
      <c r="IY386" s="144"/>
      <c r="IZ386" s="144"/>
      <c r="JA386" s="144"/>
      <c r="JB386" s="144"/>
      <c r="JC386" s="144"/>
      <c r="JD386" s="144"/>
      <c r="JE386" s="144"/>
      <c r="JF386" s="144"/>
      <c r="JG386" s="144"/>
      <c r="JH386" s="144"/>
      <c r="JI386" s="144"/>
      <c r="JJ386" s="144"/>
      <c r="JK386" s="144"/>
      <c r="JL386" s="144"/>
      <c r="JM386" s="144"/>
      <c r="JN386" s="144"/>
      <c r="JO386" s="144"/>
      <c r="JP386" s="144"/>
      <c r="JQ386" s="144"/>
      <c r="JR386" s="144"/>
      <c r="JS386" s="144"/>
      <c r="JT386" s="144"/>
      <c r="JU386" s="144"/>
      <c r="JV386" s="144"/>
      <c r="JW386" s="144"/>
      <c r="JX386" s="144"/>
      <c r="JY386" s="144"/>
      <c r="JZ386" s="144"/>
      <c r="KA386" s="144"/>
      <c r="KB386" s="144"/>
      <c r="KC386" s="144"/>
      <c r="KD386" s="144"/>
      <c r="KE386" s="144"/>
      <c r="KF386" s="144"/>
      <c r="KG386" s="144"/>
      <c r="KH386" s="144"/>
      <c r="KI386" s="144"/>
      <c r="KJ386" s="144"/>
      <c r="KK386" s="144"/>
      <c r="KL386" s="144"/>
      <c r="KM386" s="144"/>
      <c r="KN386" s="144"/>
      <c r="KO386" s="144"/>
      <c r="KP386" s="144"/>
      <c r="KQ386" s="144"/>
      <c r="KR386" s="144"/>
      <c r="KS386" s="144"/>
      <c r="KT386" s="144"/>
      <c r="KU386" s="144"/>
      <c r="KV386" s="144"/>
      <c r="KW386" s="144"/>
      <c r="KX386" s="144"/>
      <c r="KY386" s="144"/>
      <c r="KZ386" s="144"/>
      <c r="LA386" s="144"/>
      <c r="LB386" s="144"/>
      <c r="LC386" s="144"/>
      <c r="LD386" s="144"/>
      <c r="LE386" s="144"/>
      <c r="LF386" s="144"/>
      <c r="LG386" s="144"/>
      <c r="LH386" s="144"/>
      <c r="LI386" s="144"/>
      <c r="LJ386" s="144"/>
      <c r="LK386" s="144"/>
      <c r="LL386" s="144"/>
      <c r="LM386" s="144"/>
      <c r="LN386" s="144"/>
      <c r="LO386" s="144"/>
      <c r="LP386" s="144"/>
      <c r="LQ386" s="144"/>
      <c r="LR386" s="144"/>
      <c r="LS386" s="144"/>
      <c r="LT386" s="144"/>
      <c r="LU386" s="144"/>
      <c r="LV386" s="144"/>
      <c r="LW386" s="144"/>
      <c r="LX386" s="144"/>
      <c r="LY386" s="144"/>
      <c r="LZ386" s="144"/>
      <c r="MA386" s="144"/>
      <c r="MB386" s="144"/>
      <c r="MC386" s="144"/>
      <c r="MD386" s="144"/>
      <c r="ME386" s="144"/>
      <c r="MF386" s="144"/>
      <c r="MG386" s="144"/>
      <c r="MH386" s="144"/>
      <c r="MI386" s="144"/>
      <c r="MJ386" s="144"/>
      <c r="MK386" s="144"/>
      <c r="ML386" s="144"/>
      <c r="MM386" s="144"/>
      <c r="MN386" s="144"/>
      <c r="MO386" s="144"/>
      <c r="MP386" s="144"/>
      <c r="MQ386" s="144"/>
      <c r="MR386" s="144"/>
      <c r="MS386" s="144"/>
      <c r="MT386" s="144"/>
      <c r="MU386" s="144"/>
      <c r="MV386" s="144"/>
      <c r="MW386" s="144"/>
      <c r="MX386" s="144"/>
      <c r="MY386" s="144"/>
      <c r="MZ386" s="144"/>
      <c r="NA386" s="144"/>
      <c r="NB386" s="144"/>
      <c r="NC386" s="144"/>
      <c r="ND386" s="144"/>
      <c r="NE386" s="144"/>
      <c r="NF386" s="144"/>
      <c r="NG386" s="144"/>
      <c r="NH386" s="144"/>
      <c r="NI386" s="144"/>
      <c r="NJ386" s="144"/>
      <c r="NK386" s="144"/>
      <c r="NL386" s="144"/>
      <c r="NM386" s="144"/>
      <c r="NN386" s="144"/>
      <c r="NO386" s="144"/>
      <c r="NP386" s="144"/>
      <c r="NQ386" s="144"/>
      <c r="NR386" s="144"/>
      <c r="NS386" s="144"/>
      <c r="NT386" s="144"/>
      <c r="NU386" s="144"/>
      <c r="NV386" s="144"/>
      <c r="NW386" s="144"/>
      <c r="NX386" s="144"/>
      <c r="NY386" s="144"/>
      <c r="NZ386" s="144"/>
      <c r="OA386" s="144"/>
      <c r="OB386" s="144"/>
      <c r="OC386" s="144"/>
      <c r="OD386" s="144"/>
      <c r="OE386" s="144"/>
      <c r="OF386" s="144"/>
      <c r="WR386" s="162"/>
    </row>
    <row r="387" spans="1:616" ht="140.25" customHeight="1">
      <c r="A387" s="323">
        <v>400</v>
      </c>
      <c r="B387" s="316">
        <v>127</v>
      </c>
      <c r="C387" s="270" t="s">
        <v>420</v>
      </c>
      <c r="D387" s="269" t="s">
        <v>2</v>
      </c>
      <c r="E387" s="34" t="s">
        <v>421</v>
      </c>
      <c r="F387" s="11" t="s">
        <v>2</v>
      </c>
      <c r="G387" s="269"/>
      <c r="H387" s="276" t="s">
        <v>421</v>
      </c>
      <c r="I387" s="277" t="s">
        <v>1419</v>
      </c>
      <c r="J387" s="281"/>
      <c r="K387" s="281" t="s">
        <v>127</v>
      </c>
      <c r="L387" s="140" t="s">
        <v>113</v>
      </c>
      <c r="M387" s="11" t="s">
        <v>79</v>
      </c>
      <c r="N387" s="10" t="s">
        <v>171</v>
      </c>
      <c r="O387" s="335" t="s">
        <v>28</v>
      </c>
      <c r="P387" s="12"/>
      <c r="Q387" s="12" t="s">
        <v>28</v>
      </c>
      <c r="R387" s="12"/>
      <c r="S387" s="12"/>
      <c r="T387" s="12"/>
      <c r="U387" s="12"/>
      <c r="V387" s="12"/>
      <c r="W387" s="12"/>
      <c r="X387" s="12"/>
      <c r="Y387" s="71"/>
      <c r="Z387" s="71"/>
      <c r="AA387" s="12"/>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AY387" s="41"/>
      <c r="AZ387" s="41"/>
      <c r="BA387" s="41"/>
      <c r="BB387" s="41"/>
      <c r="BC387" s="41"/>
      <c r="BD387" s="41"/>
      <c r="BE387" s="41"/>
      <c r="BF387" s="41"/>
      <c r="BG387" s="41"/>
      <c r="BH387" s="41"/>
      <c r="BI387" s="41"/>
      <c r="BJ387" s="41"/>
      <c r="BK387" s="41"/>
      <c r="BL387" s="41"/>
      <c r="BM387" s="12"/>
      <c r="BN387" s="12"/>
      <c r="BO387" s="12"/>
      <c r="BP387" s="12"/>
      <c r="BQ387" s="12"/>
      <c r="BR387" s="12"/>
      <c r="BS387" s="12"/>
      <c r="BT387" s="12"/>
      <c r="BU387" s="12"/>
      <c r="BV387" s="12"/>
      <c r="BW387" s="12"/>
      <c r="BX387" s="12"/>
      <c r="BY387" s="12"/>
      <c r="BZ387" s="12"/>
      <c r="CA387" s="12"/>
      <c r="CB387" s="12"/>
      <c r="CC387" s="12"/>
      <c r="CD387" s="12"/>
      <c r="CE387" s="12"/>
      <c r="CF387" s="12"/>
      <c r="CG387" s="12"/>
      <c r="CH387" s="12"/>
      <c r="CI387" s="12"/>
      <c r="CJ387" s="12"/>
      <c r="CK387" s="12"/>
      <c r="CL387" s="12"/>
      <c r="CM387" s="12"/>
      <c r="CN387" s="12"/>
      <c r="CO387" s="181">
        <f t="shared" si="15"/>
        <v>1</v>
      </c>
      <c r="CP387" s="191" t="s">
        <v>671</v>
      </c>
      <c r="CQ387" s="191" t="s">
        <v>671</v>
      </c>
      <c r="CR387" s="191" t="s">
        <v>671</v>
      </c>
      <c r="CS387" s="144"/>
      <c r="CT387" s="144"/>
      <c r="CU387" s="144"/>
      <c r="CV387" s="144"/>
      <c r="CW387" s="144"/>
      <c r="CX387" s="144"/>
      <c r="CY387" s="144"/>
      <c r="CZ387" s="144"/>
      <c r="DA387" s="144"/>
      <c r="DB387" s="144"/>
      <c r="DC387" s="144"/>
      <c r="DD387" s="144"/>
      <c r="DE387" s="144"/>
      <c r="DF387" s="144"/>
      <c r="DG387" s="144"/>
      <c r="DH387" s="144"/>
      <c r="DI387" s="144"/>
      <c r="DJ387" s="144"/>
      <c r="DK387" s="144"/>
      <c r="DL387" s="144"/>
      <c r="DM387" s="144"/>
      <c r="DN387" s="144"/>
      <c r="DO387" s="144"/>
      <c r="DP387" s="144"/>
      <c r="DQ387" s="144"/>
      <c r="DR387" s="144"/>
      <c r="DS387" s="144"/>
      <c r="DT387" s="144"/>
      <c r="DU387" s="144"/>
      <c r="DV387" s="144"/>
      <c r="DW387" s="144"/>
      <c r="DX387" s="144"/>
      <c r="DY387" s="144"/>
      <c r="DZ387" s="144"/>
      <c r="EA387" s="144"/>
      <c r="EB387" s="144"/>
      <c r="EC387" s="144"/>
      <c r="ED387" s="144"/>
      <c r="EE387" s="144"/>
      <c r="EF387" s="144"/>
      <c r="EG387" s="144"/>
      <c r="EH387" s="144"/>
      <c r="EI387" s="144"/>
      <c r="EJ387" s="144"/>
      <c r="EK387" s="144"/>
      <c r="EL387" s="144"/>
      <c r="EM387" s="144"/>
      <c r="EN387" s="144"/>
      <c r="EO387" s="144"/>
      <c r="EP387" s="144"/>
      <c r="EQ387" s="144"/>
      <c r="ER387" s="144"/>
      <c r="ES387" s="144"/>
      <c r="ET387" s="144"/>
      <c r="EU387" s="144"/>
      <c r="EV387" s="144"/>
      <c r="EW387" s="144"/>
      <c r="EX387" s="144"/>
      <c r="EY387" s="144"/>
      <c r="EZ387" s="144"/>
      <c r="FA387" s="144"/>
      <c r="FB387" s="144"/>
      <c r="FC387" s="144"/>
      <c r="FD387" s="144"/>
      <c r="FE387" s="144"/>
      <c r="FF387" s="144"/>
      <c r="FG387" s="144"/>
      <c r="FH387" s="144"/>
      <c r="FI387" s="144"/>
      <c r="FJ387" s="144"/>
      <c r="FK387" s="144"/>
      <c r="FL387" s="144"/>
      <c r="FM387" s="144"/>
      <c r="FN387" s="144"/>
      <c r="FO387" s="144"/>
      <c r="FP387" s="144"/>
      <c r="FQ387" s="144"/>
      <c r="FR387" s="144"/>
      <c r="FS387" s="144"/>
      <c r="FT387" s="144"/>
      <c r="FU387" s="144"/>
      <c r="FV387" s="144"/>
      <c r="FW387" s="144"/>
      <c r="FX387" s="144"/>
      <c r="FY387" s="144"/>
      <c r="FZ387" s="144"/>
      <c r="GA387" s="144"/>
      <c r="GB387" s="144"/>
      <c r="GC387" s="144"/>
      <c r="GD387" s="144"/>
      <c r="GE387" s="144"/>
      <c r="GF387" s="144"/>
      <c r="GG387" s="144"/>
      <c r="GH387" s="144"/>
      <c r="GI387" s="144"/>
      <c r="GJ387" s="144"/>
      <c r="GK387" s="144"/>
      <c r="GL387" s="144"/>
      <c r="GM387" s="144"/>
      <c r="GN387" s="144"/>
      <c r="GO387" s="144"/>
      <c r="GP387" s="144"/>
      <c r="GQ387" s="144"/>
      <c r="GR387" s="144"/>
      <c r="GS387" s="144"/>
      <c r="GT387" s="144"/>
      <c r="GU387" s="144"/>
      <c r="GV387" s="144"/>
      <c r="GW387" s="144"/>
      <c r="GX387" s="144"/>
      <c r="GY387" s="144"/>
      <c r="GZ387" s="144"/>
      <c r="HA387" s="144"/>
      <c r="HB387" s="144"/>
      <c r="HC387" s="144"/>
      <c r="HD387" s="144"/>
      <c r="HE387" s="144"/>
      <c r="HF387" s="144"/>
      <c r="HG387" s="144"/>
      <c r="HH387" s="144"/>
      <c r="HI387" s="144"/>
      <c r="HJ387" s="144"/>
      <c r="HK387" s="144"/>
      <c r="HL387" s="144"/>
      <c r="HM387" s="144"/>
      <c r="HN387" s="144"/>
      <c r="HO387" s="144"/>
      <c r="HP387" s="144"/>
      <c r="HQ387" s="144"/>
      <c r="HR387" s="144"/>
      <c r="HS387" s="144"/>
      <c r="HT387" s="144"/>
      <c r="HU387" s="144"/>
      <c r="HV387" s="144"/>
      <c r="HW387" s="144"/>
      <c r="HX387" s="144"/>
      <c r="HY387" s="144"/>
      <c r="HZ387" s="144"/>
      <c r="IA387" s="144"/>
      <c r="IB387" s="144"/>
      <c r="IC387" s="144"/>
      <c r="ID387" s="144"/>
      <c r="IE387" s="144"/>
      <c r="IF387" s="144"/>
      <c r="IG387" s="144"/>
      <c r="IH387" s="144"/>
      <c r="II387" s="144"/>
      <c r="IJ387" s="144"/>
      <c r="IK387" s="144"/>
      <c r="IL387" s="144"/>
      <c r="IM387" s="144"/>
      <c r="IN387" s="144"/>
      <c r="IO387" s="144"/>
      <c r="IP387" s="144"/>
      <c r="IQ387" s="144"/>
      <c r="IR387" s="144"/>
      <c r="IS387" s="144"/>
      <c r="IT387" s="144"/>
      <c r="IU387" s="144"/>
      <c r="IV387" s="144"/>
      <c r="IW387" s="144"/>
      <c r="IX387" s="144"/>
      <c r="IY387" s="144"/>
      <c r="IZ387" s="144"/>
      <c r="JA387" s="144"/>
      <c r="JB387" s="144"/>
      <c r="JC387" s="144"/>
      <c r="JD387" s="144"/>
      <c r="JE387" s="144"/>
      <c r="JF387" s="144"/>
      <c r="JG387" s="144"/>
      <c r="JH387" s="144"/>
      <c r="JI387" s="144"/>
      <c r="JJ387" s="144"/>
      <c r="JK387" s="144"/>
      <c r="JL387" s="144"/>
      <c r="JM387" s="144"/>
      <c r="JN387" s="144"/>
      <c r="JO387" s="144"/>
      <c r="JP387" s="144"/>
      <c r="JQ387" s="144"/>
      <c r="JR387" s="144"/>
      <c r="JS387" s="144"/>
      <c r="JT387" s="144"/>
      <c r="JU387" s="144"/>
      <c r="JV387" s="144"/>
      <c r="JW387" s="144"/>
      <c r="JX387" s="144"/>
      <c r="JY387" s="144"/>
      <c r="JZ387" s="144"/>
      <c r="KA387" s="144"/>
      <c r="KB387" s="144"/>
      <c r="KC387" s="144"/>
      <c r="KD387" s="144"/>
      <c r="KE387" s="144"/>
      <c r="KF387" s="144"/>
      <c r="KG387" s="144"/>
      <c r="KH387" s="144"/>
      <c r="KI387" s="144"/>
      <c r="KJ387" s="144"/>
      <c r="KK387" s="144"/>
      <c r="KL387" s="144"/>
      <c r="KM387" s="144"/>
      <c r="KN387" s="144"/>
      <c r="KO387" s="144"/>
      <c r="KP387" s="144"/>
      <c r="KQ387" s="144"/>
      <c r="KR387" s="144"/>
      <c r="KS387" s="144"/>
      <c r="KT387" s="144"/>
      <c r="KU387" s="144"/>
      <c r="KV387" s="144"/>
      <c r="KW387" s="144"/>
      <c r="KX387" s="144"/>
      <c r="KY387" s="144"/>
      <c r="KZ387" s="144"/>
      <c r="LA387" s="144"/>
      <c r="LB387" s="144"/>
      <c r="LC387" s="144"/>
      <c r="LD387" s="144"/>
      <c r="LE387" s="144"/>
      <c r="LF387" s="144"/>
      <c r="LG387" s="144"/>
      <c r="LH387" s="144"/>
      <c r="LI387" s="144"/>
      <c r="LJ387" s="144"/>
      <c r="LK387" s="144"/>
      <c r="LL387" s="144"/>
      <c r="LM387" s="144"/>
      <c r="LN387" s="144"/>
      <c r="LO387" s="144"/>
      <c r="LP387" s="144"/>
      <c r="LQ387" s="144"/>
      <c r="LR387" s="144"/>
      <c r="LS387" s="144"/>
      <c r="LT387" s="144"/>
      <c r="LU387" s="144"/>
      <c r="LV387" s="144"/>
      <c r="LW387" s="144"/>
      <c r="LX387" s="144"/>
      <c r="LY387" s="144"/>
      <c r="LZ387" s="144"/>
      <c r="MA387" s="144"/>
      <c r="MB387" s="144"/>
      <c r="MC387" s="144"/>
      <c r="MD387" s="144"/>
      <c r="ME387" s="144"/>
      <c r="MF387" s="144"/>
      <c r="MG387" s="144"/>
      <c r="MH387" s="144"/>
      <c r="MI387" s="144"/>
      <c r="MJ387" s="144"/>
      <c r="MK387" s="144"/>
      <c r="ML387" s="144"/>
      <c r="MM387" s="144"/>
      <c r="MN387" s="144"/>
      <c r="MO387" s="144"/>
      <c r="MP387" s="144"/>
      <c r="MQ387" s="144"/>
      <c r="MR387" s="144"/>
      <c r="MS387" s="144"/>
      <c r="MT387" s="144"/>
      <c r="MU387" s="144"/>
      <c r="MV387" s="144"/>
      <c r="MW387" s="144"/>
      <c r="MX387" s="144"/>
      <c r="MY387" s="144"/>
      <c r="MZ387" s="144"/>
      <c r="NA387" s="144"/>
      <c r="NB387" s="144"/>
      <c r="NC387" s="144"/>
      <c r="ND387" s="144"/>
      <c r="NE387" s="144"/>
      <c r="NF387" s="144"/>
      <c r="NG387" s="144"/>
      <c r="NH387" s="144"/>
      <c r="NI387" s="144"/>
      <c r="NJ387" s="144"/>
      <c r="NK387" s="144"/>
      <c r="NL387" s="144"/>
      <c r="NM387" s="144"/>
      <c r="NN387" s="144"/>
      <c r="NO387" s="144"/>
      <c r="NP387" s="144"/>
      <c r="NQ387" s="144"/>
      <c r="NR387" s="144"/>
      <c r="NS387" s="144"/>
      <c r="NT387" s="144"/>
      <c r="NU387" s="144"/>
      <c r="NV387" s="144"/>
      <c r="NW387" s="144"/>
      <c r="NX387" s="144"/>
      <c r="NY387" s="144"/>
      <c r="NZ387" s="144"/>
      <c r="OA387" s="144"/>
      <c r="OB387" s="144"/>
      <c r="OC387" s="144"/>
      <c r="OD387" s="144"/>
      <c r="OE387" s="144"/>
      <c r="OF387" s="144"/>
      <c r="WR387" s="162"/>
    </row>
    <row r="388" spans="1:616" s="102" customFormat="1" ht="81.75" hidden="1" customHeight="1">
      <c r="A388" s="318"/>
      <c r="B388" s="318"/>
      <c r="C388" s="34" t="s">
        <v>420</v>
      </c>
      <c r="D388" s="100" t="s">
        <v>2</v>
      </c>
      <c r="E388" s="34" t="s">
        <v>421</v>
      </c>
      <c r="F388" s="100" t="s">
        <v>2</v>
      </c>
      <c r="G388" s="100"/>
      <c r="H388" s="99" t="s">
        <v>421</v>
      </c>
      <c r="I388" s="17" t="s">
        <v>826</v>
      </c>
      <c r="J388" s="98"/>
      <c r="K388" s="140" t="s">
        <v>127</v>
      </c>
      <c r="L388" s="140" t="s">
        <v>113</v>
      </c>
      <c r="M388" s="141" t="s">
        <v>79</v>
      </c>
      <c r="N388" s="138" t="s">
        <v>171</v>
      </c>
      <c r="O388" s="335"/>
      <c r="P388" s="98"/>
      <c r="Q388" s="98"/>
      <c r="R388" s="98" t="s">
        <v>28</v>
      </c>
      <c r="S388" s="98"/>
      <c r="T388" s="98"/>
      <c r="U388" s="98"/>
      <c r="V388" s="98"/>
      <c r="W388" s="98"/>
      <c r="X388" s="98"/>
      <c r="Y388" s="98"/>
      <c r="Z388" s="98"/>
      <c r="AA388" s="98"/>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c r="AY388" s="41"/>
      <c r="AZ388" s="41"/>
      <c r="BA388" s="41"/>
      <c r="BB388" s="41"/>
      <c r="BC388" s="41"/>
      <c r="BD388" s="41"/>
      <c r="BE388" s="41"/>
      <c r="BF388" s="41"/>
      <c r="BG388" s="41"/>
      <c r="BH388" s="41"/>
      <c r="BI388" s="41"/>
      <c r="BJ388" s="41"/>
      <c r="BK388" s="41"/>
      <c r="BL388" s="41"/>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c r="CN388" s="98"/>
      <c r="CO388" s="135">
        <f t="shared" si="15"/>
        <v>1</v>
      </c>
      <c r="CP388" s="149"/>
      <c r="CQ388" s="147"/>
      <c r="CR388" s="24"/>
    </row>
    <row r="389" spans="1:616" s="102" customFormat="1" ht="81.75" hidden="1" customHeight="1">
      <c r="A389" s="318"/>
      <c r="B389" s="318"/>
      <c r="C389" s="34" t="s">
        <v>420</v>
      </c>
      <c r="D389" s="100" t="s">
        <v>2</v>
      </c>
      <c r="E389" s="34" t="s">
        <v>421</v>
      </c>
      <c r="F389" s="100" t="s">
        <v>2</v>
      </c>
      <c r="G389" s="100"/>
      <c r="H389" s="99" t="s">
        <v>421</v>
      </c>
      <c r="I389" s="17" t="s">
        <v>826</v>
      </c>
      <c r="J389" s="98"/>
      <c r="K389" s="140" t="s">
        <v>127</v>
      </c>
      <c r="L389" s="140" t="s">
        <v>113</v>
      </c>
      <c r="M389" s="141" t="s">
        <v>79</v>
      </c>
      <c r="N389" s="138" t="s">
        <v>171</v>
      </c>
      <c r="O389" s="335"/>
      <c r="P389" s="98"/>
      <c r="Q389" s="98"/>
      <c r="R389" s="98"/>
      <c r="S389" s="98" t="s">
        <v>28</v>
      </c>
      <c r="T389" s="98"/>
      <c r="U389" s="98"/>
      <c r="V389" s="98"/>
      <c r="W389" s="98"/>
      <c r="X389" s="98"/>
      <c r="Y389" s="98"/>
      <c r="Z389" s="98"/>
      <c r="AA389" s="98"/>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c r="AY389" s="41"/>
      <c r="AZ389" s="41"/>
      <c r="BA389" s="41"/>
      <c r="BB389" s="41"/>
      <c r="BC389" s="41"/>
      <c r="BD389" s="41"/>
      <c r="BE389" s="41"/>
      <c r="BF389" s="41"/>
      <c r="BG389" s="41"/>
      <c r="BH389" s="41"/>
      <c r="BI389" s="41"/>
      <c r="BJ389" s="41"/>
      <c r="BK389" s="41"/>
      <c r="BL389" s="41"/>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c r="CN389" s="98"/>
      <c r="CO389" s="135">
        <f t="shared" si="15"/>
        <v>1</v>
      </c>
      <c r="CP389" s="154"/>
      <c r="CQ389" s="101"/>
      <c r="CR389" s="24"/>
    </row>
    <row r="390" spans="1:616" s="102" customFormat="1" ht="81.75" hidden="1" customHeight="1">
      <c r="A390" s="318"/>
      <c r="B390" s="318"/>
      <c r="C390" s="34" t="s">
        <v>420</v>
      </c>
      <c r="D390" s="100" t="s">
        <v>2</v>
      </c>
      <c r="E390" s="34" t="s">
        <v>421</v>
      </c>
      <c r="F390" s="100" t="s">
        <v>2</v>
      </c>
      <c r="G390" s="100"/>
      <c r="H390" s="99" t="s">
        <v>421</v>
      </c>
      <c r="I390" s="17" t="s">
        <v>826</v>
      </c>
      <c r="J390" s="98"/>
      <c r="K390" s="140" t="s">
        <v>127</v>
      </c>
      <c r="L390" s="140" t="s">
        <v>113</v>
      </c>
      <c r="M390" s="141" t="s">
        <v>79</v>
      </c>
      <c r="N390" s="138" t="s">
        <v>171</v>
      </c>
      <c r="O390" s="335"/>
      <c r="P390" s="98"/>
      <c r="Q390" s="98"/>
      <c r="R390" s="98"/>
      <c r="S390" s="98"/>
      <c r="T390" s="98" t="s">
        <v>28</v>
      </c>
      <c r="U390" s="98"/>
      <c r="V390" s="98"/>
      <c r="W390" s="98"/>
      <c r="X390" s="98"/>
      <c r="Y390" s="98"/>
      <c r="Z390" s="98"/>
      <c r="AA390" s="98"/>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c r="AY390" s="41"/>
      <c r="AZ390" s="41"/>
      <c r="BA390" s="41"/>
      <c r="BB390" s="41"/>
      <c r="BC390" s="41"/>
      <c r="BD390" s="41"/>
      <c r="BE390" s="41"/>
      <c r="BF390" s="41"/>
      <c r="BG390" s="41"/>
      <c r="BH390" s="41"/>
      <c r="BI390" s="41"/>
      <c r="BJ390" s="41"/>
      <c r="BK390" s="41"/>
      <c r="BL390" s="41"/>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c r="CN390" s="98"/>
      <c r="CO390" s="135">
        <f t="shared" si="15"/>
        <v>1</v>
      </c>
      <c r="CP390" s="154"/>
      <c r="CQ390" s="101"/>
      <c r="CR390" s="24"/>
    </row>
    <row r="391" spans="1:616" s="102" customFormat="1" ht="81.75" hidden="1" customHeight="1">
      <c r="A391" s="318"/>
      <c r="B391" s="318"/>
      <c r="C391" s="34" t="s">
        <v>420</v>
      </c>
      <c r="D391" s="100" t="s">
        <v>2</v>
      </c>
      <c r="E391" s="34" t="s">
        <v>421</v>
      </c>
      <c r="F391" s="100" t="s">
        <v>2</v>
      </c>
      <c r="G391" s="100"/>
      <c r="H391" s="99" t="s">
        <v>421</v>
      </c>
      <c r="I391" s="17" t="s">
        <v>826</v>
      </c>
      <c r="J391" s="98"/>
      <c r="K391" s="140" t="s">
        <v>127</v>
      </c>
      <c r="L391" s="140" t="s">
        <v>113</v>
      </c>
      <c r="M391" s="141" t="s">
        <v>79</v>
      </c>
      <c r="N391" s="138" t="s">
        <v>171</v>
      </c>
      <c r="O391" s="335"/>
      <c r="P391" s="98"/>
      <c r="Q391" s="98"/>
      <c r="R391" s="98"/>
      <c r="S391" s="98"/>
      <c r="T391" s="98"/>
      <c r="U391" s="98" t="s">
        <v>28</v>
      </c>
      <c r="V391" s="98"/>
      <c r="W391" s="98"/>
      <c r="X391" s="98"/>
      <c r="Y391" s="98"/>
      <c r="Z391" s="98"/>
      <c r="AA391" s="98"/>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c r="AY391" s="41"/>
      <c r="AZ391" s="41"/>
      <c r="BA391" s="41"/>
      <c r="BB391" s="41"/>
      <c r="BC391" s="41"/>
      <c r="BD391" s="41"/>
      <c r="BE391" s="41"/>
      <c r="BF391" s="41"/>
      <c r="BG391" s="41"/>
      <c r="BH391" s="41"/>
      <c r="BI391" s="41"/>
      <c r="BJ391" s="41"/>
      <c r="BK391" s="41"/>
      <c r="BL391" s="41"/>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c r="CN391" s="98"/>
      <c r="CO391" s="135">
        <f t="shared" si="15"/>
        <v>1</v>
      </c>
      <c r="CP391" s="154"/>
      <c r="CQ391" s="101"/>
      <c r="CR391" s="24"/>
    </row>
    <row r="392" spans="1:616" s="102" customFormat="1" ht="81.75" hidden="1" customHeight="1">
      <c r="A392" s="318"/>
      <c r="B392" s="318"/>
      <c r="C392" s="34" t="s">
        <v>420</v>
      </c>
      <c r="D392" s="100" t="s">
        <v>2</v>
      </c>
      <c r="E392" s="34" t="s">
        <v>421</v>
      </c>
      <c r="F392" s="100" t="s">
        <v>2</v>
      </c>
      <c r="G392" s="100"/>
      <c r="H392" s="99" t="s">
        <v>421</v>
      </c>
      <c r="I392" s="17" t="s">
        <v>826</v>
      </c>
      <c r="J392" s="98"/>
      <c r="K392" s="140" t="s">
        <v>127</v>
      </c>
      <c r="L392" s="140" t="s">
        <v>113</v>
      </c>
      <c r="M392" s="141" t="s">
        <v>79</v>
      </c>
      <c r="N392" s="138" t="s">
        <v>171</v>
      </c>
      <c r="O392" s="335"/>
      <c r="P392" s="98"/>
      <c r="Q392" s="98"/>
      <c r="R392" s="98"/>
      <c r="S392" s="98"/>
      <c r="T392" s="98"/>
      <c r="U392" s="98"/>
      <c r="V392" s="98" t="s">
        <v>28</v>
      </c>
      <c r="W392" s="98"/>
      <c r="X392" s="98"/>
      <c r="Y392" s="98"/>
      <c r="Z392" s="98"/>
      <c r="AA392" s="98"/>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c r="AY392" s="41"/>
      <c r="AZ392" s="41"/>
      <c r="BA392" s="41"/>
      <c r="BB392" s="41"/>
      <c r="BC392" s="41"/>
      <c r="BD392" s="41"/>
      <c r="BE392" s="41"/>
      <c r="BF392" s="41"/>
      <c r="BG392" s="41"/>
      <c r="BH392" s="41"/>
      <c r="BI392" s="41"/>
      <c r="BJ392" s="41"/>
      <c r="BK392" s="41"/>
      <c r="BL392" s="41"/>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c r="CN392" s="98"/>
      <c r="CO392" s="135">
        <f t="shared" si="15"/>
        <v>1</v>
      </c>
      <c r="CP392" s="154"/>
      <c r="CQ392" s="101"/>
      <c r="CR392" s="24"/>
    </row>
    <row r="393" spans="1:616" s="102" customFormat="1" ht="81.75" hidden="1" customHeight="1">
      <c r="A393" s="318"/>
      <c r="B393" s="318"/>
      <c r="C393" s="34" t="s">
        <v>420</v>
      </c>
      <c r="D393" s="100" t="s">
        <v>2</v>
      </c>
      <c r="E393" s="34" t="s">
        <v>421</v>
      </c>
      <c r="F393" s="100" t="s">
        <v>2</v>
      </c>
      <c r="G393" s="100"/>
      <c r="H393" s="99" t="s">
        <v>421</v>
      </c>
      <c r="I393" s="17" t="s">
        <v>826</v>
      </c>
      <c r="J393" s="98"/>
      <c r="K393" s="140" t="s">
        <v>127</v>
      </c>
      <c r="L393" s="140" t="s">
        <v>113</v>
      </c>
      <c r="M393" s="141" t="s">
        <v>79</v>
      </c>
      <c r="N393" s="138" t="s">
        <v>171</v>
      </c>
      <c r="O393" s="335"/>
      <c r="P393" s="98"/>
      <c r="Q393" s="98"/>
      <c r="R393" s="98"/>
      <c r="S393" s="98"/>
      <c r="T393" s="98"/>
      <c r="U393" s="98"/>
      <c r="V393" s="98"/>
      <c r="W393" s="98" t="s">
        <v>28</v>
      </c>
      <c r="X393" s="98"/>
      <c r="Y393" s="98"/>
      <c r="Z393" s="98"/>
      <c r="AA393" s="98"/>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c r="AY393" s="41"/>
      <c r="AZ393" s="41"/>
      <c r="BA393" s="41"/>
      <c r="BB393" s="41"/>
      <c r="BC393" s="41"/>
      <c r="BD393" s="41"/>
      <c r="BE393" s="41"/>
      <c r="BF393" s="41"/>
      <c r="BG393" s="41"/>
      <c r="BH393" s="41"/>
      <c r="BI393" s="41"/>
      <c r="BJ393" s="41"/>
      <c r="BK393" s="41"/>
      <c r="BL393" s="41"/>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c r="CN393" s="98"/>
      <c r="CO393" s="135">
        <f t="shared" si="15"/>
        <v>1</v>
      </c>
      <c r="CP393" s="154"/>
      <c r="CQ393" s="101"/>
      <c r="CR393" s="24"/>
    </row>
    <row r="394" spans="1:616" s="102" customFormat="1" ht="81.75" hidden="1" customHeight="1">
      <c r="A394" s="318"/>
      <c r="B394" s="318"/>
      <c r="C394" s="34" t="s">
        <v>420</v>
      </c>
      <c r="D394" s="100" t="s">
        <v>2</v>
      </c>
      <c r="E394" s="34" t="s">
        <v>421</v>
      </c>
      <c r="F394" s="100" t="s">
        <v>2</v>
      </c>
      <c r="G394" s="100"/>
      <c r="H394" s="99" t="s">
        <v>421</v>
      </c>
      <c r="I394" s="17" t="s">
        <v>826</v>
      </c>
      <c r="J394" s="98"/>
      <c r="K394" s="140" t="s">
        <v>127</v>
      </c>
      <c r="L394" s="140" t="s">
        <v>113</v>
      </c>
      <c r="M394" s="141" t="s">
        <v>79</v>
      </c>
      <c r="N394" s="138" t="s">
        <v>171</v>
      </c>
      <c r="O394" s="335"/>
      <c r="P394" s="98"/>
      <c r="Q394" s="98"/>
      <c r="R394" s="98"/>
      <c r="S394" s="98"/>
      <c r="T394" s="98"/>
      <c r="U394" s="98"/>
      <c r="V394" s="98"/>
      <c r="W394" s="98"/>
      <c r="X394" s="98" t="s">
        <v>28</v>
      </c>
      <c r="Y394" s="98"/>
      <c r="Z394" s="98"/>
      <c r="AA394" s="98"/>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c r="AY394" s="41"/>
      <c r="AZ394" s="41"/>
      <c r="BA394" s="41"/>
      <c r="BB394" s="41"/>
      <c r="BC394" s="41"/>
      <c r="BD394" s="41"/>
      <c r="BE394" s="41"/>
      <c r="BF394" s="41"/>
      <c r="BG394" s="41"/>
      <c r="BH394" s="41"/>
      <c r="BI394" s="41"/>
      <c r="BJ394" s="41"/>
      <c r="BK394" s="41"/>
      <c r="BL394" s="41"/>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c r="CN394" s="98"/>
      <c r="CO394" s="135">
        <f t="shared" si="15"/>
        <v>1</v>
      </c>
      <c r="CP394" s="154"/>
      <c r="CQ394" s="101"/>
      <c r="CR394" s="24"/>
    </row>
    <row r="395" spans="1:616" s="102" customFormat="1" ht="81.75" hidden="1" customHeight="1">
      <c r="A395" s="318"/>
      <c r="B395" s="318"/>
      <c r="C395" s="34" t="s">
        <v>420</v>
      </c>
      <c r="D395" s="100" t="s">
        <v>2</v>
      </c>
      <c r="E395" s="34" t="s">
        <v>421</v>
      </c>
      <c r="F395" s="100" t="s">
        <v>2</v>
      </c>
      <c r="G395" s="100"/>
      <c r="H395" s="99" t="s">
        <v>421</v>
      </c>
      <c r="I395" s="17" t="s">
        <v>826</v>
      </c>
      <c r="J395" s="98"/>
      <c r="K395" s="140" t="s">
        <v>127</v>
      </c>
      <c r="L395" s="140" t="s">
        <v>113</v>
      </c>
      <c r="M395" s="141" t="s">
        <v>79</v>
      </c>
      <c r="N395" s="138" t="s">
        <v>171</v>
      </c>
      <c r="O395" s="335"/>
      <c r="P395" s="98"/>
      <c r="Q395" s="98"/>
      <c r="R395" s="98"/>
      <c r="S395" s="98"/>
      <c r="T395" s="98"/>
      <c r="U395" s="98"/>
      <c r="V395" s="98"/>
      <c r="W395" s="98"/>
      <c r="X395" s="98"/>
      <c r="Y395" s="98" t="s">
        <v>28</v>
      </c>
      <c r="Z395" s="98"/>
      <c r="AA395" s="98"/>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c r="AY395" s="41"/>
      <c r="AZ395" s="41"/>
      <c r="BA395" s="41"/>
      <c r="BB395" s="41"/>
      <c r="BC395" s="41"/>
      <c r="BD395" s="41"/>
      <c r="BE395" s="41"/>
      <c r="BF395" s="41"/>
      <c r="BG395" s="41"/>
      <c r="BH395" s="41"/>
      <c r="BI395" s="41"/>
      <c r="BJ395" s="41"/>
      <c r="BK395" s="41"/>
      <c r="BL395" s="41"/>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c r="CN395" s="98"/>
      <c r="CO395" s="135">
        <f t="shared" si="15"/>
        <v>1</v>
      </c>
      <c r="CP395" s="154"/>
      <c r="CQ395" s="101"/>
      <c r="CR395" s="24"/>
    </row>
    <row r="396" spans="1:616" s="102" customFormat="1" ht="81.75" hidden="1" customHeight="1">
      <c r="A396" s="318"/>
      <c r="B396" s="318"/>
      <c r="C396" s="34" t="s">
        <v>420</v>
      </c>
      <c r="D396" s="100" t="s">
        <v>2</v>
      </c>
      <c r="E396" s="34" t="s">
        <v>421</v>
      </c>
      <c r="F396" s="100" t="s">
        <v>2</v>
      </c>
      <c r="G396" s="100"/>
      <c r="H396" s="99" t="s">
        <v>421</v>
      </c>
      <c r="I396" s="17" t="s">
        <v>826</v>
      </c>
      <c r="J396" s="98"/>
      <c r="K396" s="140" t="s">
        <v>127</v>
      </c>
      <c r="L396" s="140" t="s">
        <v>113</v>
      </c>
      <c r="M396" s="141" t="s">
        <v>79</v>
      </c>
      <c r="N396" s="138" t="s">
        <v>171</v>
      </c>
      <c r="O396" s="335"/>
      <c r="P396" s="98"/>
      <c r="Q396" s="98"/>
      <c r="R396" s="98"/>
      <c r="S396" s="98"/>
      <c r="T396" s="98"/>
      <c r="U396" s="98"/>
      <c r="V396" s="98"/>
      <c r="W396" s="98"/>
      <c r="X396" s="98"/>
      <c r="Y396" s="98"/>
      <c r="Z396" s="98" t="s">
        <v>28</v>
      </c>
      <c r="AA396" s="98"/>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c r="AY396" s="41"/>
      <c r="AZ396" s="41"/>
      <c r="BA396" s="41"/>
      <c r="BB396" s="41"/>
      <c r="BC396" s="41"/>
      <c r="BD396" s="41"/>
      <c r="BE396" s="41"/>
      <c r="BF396" s="41"/>
      <c r="BG396" s="41"/>
      <c r="BH396" s="41"/>
      <c r="BI396" s="41"/>
      <c r="BJ396" s="41"/>
      <c r="BK396" s="41"/>
      <c r="BL396" s="41"/>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c r="CN396" s="98"/>
      <c r="CO396" s="135">
        <f t="shared" si="15"/>
        <v>1</v>
      </c>
      <c r="CP396" s="154"/>
      <c r="CQ396" s="101"/>
      <c r="CR396" s="24"/>
    </row>
    <row r="397" spans="1:616" ht="81.75" hidden="1" customHeight="1">
      <c r="A397" s="319"/>
      <c r="B397" s="319"/>
      <c r="C397" s="34" t="s">
        <v>420</v>
      </c>
      <c r="D397" s="11" t="s">
        <v>2</v>
      </c>
      <c r="E397" s="34" t="s">
        <v>421</v>
      </c>
      <c r="F397" s="11" t="s">
        <v>2</v>
      </c>
      <c r="G397" s="11"/>
      <c r="H397" s="35" t="s">
        <v>421</v>
      </c>
      <c r="I397" s="17" t="s">
        <v>826</v>
      </c>
      <c r="J397" s="12"/>
      <c r="K397" s="140" t="s">
        <v>127</v>
      </c>
      <c r="L397" s="140" t="s">
        <v>113</v>
      </c>
      <c r="M397" s="141" t="s">
        <v>79</v>
      </c>
      <c r="N397" s="138" t="s">
        <v>171</v>
      </c>
      <c r="O397" s="335"/>
      <c r="P397" s="12"/>
      <c r="Q397" s="12"/>
      <c r="R397" s="12"/>
      <c r="S397" s="12"/>
      <c r="T397" s="12"/>
      <c r="U397" s="12"/>
      <c r="V397" s="12"/>
      <c r="W397" s="12"/>
      <c r="X397" s="12"/>
      <c r="Y397" s="71"/>
      <c r="Z397" s="71"/>
      <c r="AA397" s="12" t="s">
        <v>28</v>
      </c>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c r="AY397" s="41"/>
      <c r="AZ397" s="41"/>
      <c r="BA397" s="41"/>
      <c r="BB397" s="41"/>
      <c r="BC397" s="41"/>
      <c r="BD397" s="41"/>
      <c r="BE397" s="41"/>
      <c r="BF397" s="41"/>
      <c r="BG397" s="41"/>
      <c r="BH397" s="41"/>
      <c r="BI397" s="41"/>
      <c r="BJ397" s="41"/>
      <c r="BK397" s="41"/>
      <c r="BL397" s="41"/>
      <c r="BM397" s="12"/>
      <c r="BN397" s="12"/>
      <c r="BO397" s="12"/>
      <c r="BP397" s="12"/>
      <c r="BQ397" s="12"/>
      <c r="BR397" s="12"/>
      <c r="BS397" s="12"/>
      <c r="BT397" s="12"/>
      <c r="BU397" s="12"/>
      <c r="BV397" s="12"/>
      <c r="BW397" s="12"/>
      <c r="BX397" s="12"/>
      <c r="BY397" s="12"/>
      <c r="BZ397" s="12"/>
      <c r="CA397" s="12"/>
      <c r="CB397" s="12"/>
      <c r="CC397" s="12"/>
      <c r="CD397" s="12"/>
      <c r="CE397" s="12"/>
      <c r="CF397" s="12"/>
      <c r="CG397" s="12"/>
      <c r="CH397" s="12"/>
      <c r="CI397" s="12"/>
      <c r="CJ397" s="12"/>
      <c r="CK397" s="12"/>
      <c r="CL397" s="12"/>
      <c r="CM397" s="12"/>
      <c r="CN397" s="12"/>
      <c r="CO397" s="12">
        <f t="shared" si="15"/>
        <v>1</v>
      </c>
      <c r="CP397" s="148"/>
      <c r="CQ397" s="146"/>
      <c r="CR397" s="24"/>
    </row>
    <row r="398" spans="1:616" s="144" customFormat="1" ht="34.5" hidden="1" customHeight="1">
      <c r="A398" s="323">
        <v>402</v>
      </c>
      <c r="B398" s="316">
        <v>128</v>
      </c>
      <c r="C398" s="332" t="s">
        <v>69</v>
      </c>
      <c r="D398" s="332" t="s">
        <v>2</v>
      </c>
      <c r="E398" s="329" t="s">
        <v>422</v>
      </c>
      <c r="F398" s="329" t="s">
        <v>2</v>
      </c>
      <c r="G398" s="269"/>
      <c r="H398" s="332" t="s">
        <v>422</v>
      </c>
      <c r="I398" s="287" t="s">
        <v>1375</v>
      </c>
      <c r="J398" s="281"/>
      <c r="K398" s="281"/>
      <c r="L398" s="154"/>
      <c r="M398" s="156"/>
      <c r="N398" s="152"/>
      <c r="O398" s="152"/>
      <c r="P398" s="154"/>
      <c r="Q398" s="320" t="s">
        <v>28</v>
      </c>
      <c r="R398" s="154"/>
      <c r="S398" s="154"/>
      <c r="T398" s="154"/>
      <c r="U398" s="154"/>
      <c r="V398" s="154"/>
      <c r="W398" s="154"/>
      <c r="X398" s="154"/>
      <c r="Y398" s="154"/>
      <c r="Z398" s="154"/>
      <c r="AA398" s="154"/>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c r="AY398" s="41"/>
      <c r="AZ398" s="41"/>
      <c r="BA398" s="41"/>
      <c r="BB398" s="41"/>
      <c r="BC398" s="41"/>
      <c r="BD398" s="41"/>
      <c r="BE398" s="41"/>
      <c r="BF398" s="41"/>
      <c r="BG398" s="41"/>
      <c r="BH398" s="41"/>
      <c r="BI398" s="41"/>
      <c r="BJ398" s="41"/>
      <c r="BK398" s="41"/>
      <c r="BL398" s="41"/>
      <c r="BM398" s="154"/>
      <c r="BN398" s="154"/>
      <c r="BO398" s="154"/>
      <c r="BP398" s="154"/>
      <c r="BQ398" s="154"/>
      <c r="BR398" s="154"/>
      <c r="BS398" s="154"/>
      <c r="BT398" s="154"/>
      <c r="BU398" s="154"/>
      <c r="BV398" s="154"/>
      <c r="BW398" s="154"/>
      <c r="BX398" s="154"/>
      <c r="BY398" s="154"/>
      <c r="BZ398" s="154"/>
      <c r="CA398" s="154"/>
      <c r="CB398" s="154"/>
      <c r="CC398" s="154"/>
      <c r="CD398" s="154"/>
      <c r="CE398" s="154"/>
      <c r="CF398" s="154"/>
      <c r="CG398" s="154"/>
      <c r="CH398" s="154"/>
      <c r="CI398" s="154"/>
      <c r="CJ398" s="154"/>
      <c r="CK398" s="154"/>
      <c r="CL398" s="154"/>
      <c r="CM398" s="154"/>
      <c r="CN398" s="154"/>
      <c r="CO398" s="181"/>
      <c r="CP398" s="202"/>
      <c r="CQ398" s="202"/>
      <c r="CR398" s="278"/>
      <c r="WR398" s="162"/>
    </row>
    <row r="399" spans="1:616" s="144" customFormat="1" ht="59.25" hidden="1" customHeight="1">
      <c r="A399" s="318"/>
      <c r="B399" s="317"/>
      <c r="C399" s="333"/>
      <c r="D399" s="333"/>
      <c r="E399" s="330"/>
      <c r="F399" s="330"/>
      <c r="G399" s="269"/>
      <c r="H399" s="333"/>
      <c r="I399" s="287" t="s">
        <v>1389</v>
      </c>
      <c r="J399" s="281"/>
      <c r="K399" s="281"/>
      <c r="L399" s="220"/>
      <c r="M399" s="222"/>
      <c r="N399" s="216"/>
      <c r="O399" s="216"/>
      <c r="P399" s="220"/>
      <c r="Q399" s="321"/>
      <c r="R399" s="220"/>
      <c r="S399" s="220"/>
      <c r="T399" s="220"/>
      <c r="U399" s="220"/>
      <c r="V399" s="220"/>
      <c r="W399" s="220"/>
      <c r="X399" s="220"/>
      <c r="Y399" s="220"/>
      <c r="Z399" s="220"/>
      <c r="AA399" s="220"/>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c r="AY399" s="41"/>
      <c r="AZ399" s="41"/>
      <c r="BA399" s="41"/>
      <c r="BB399" s="41"/>
      <c r="BC399" s="41"/>
      <c r="BD399" s="41"/>
      <c r="BE399" s="41"/>
      <c r="BF399" s="41"/>
      <c r="BG399" s="41"/>
      <c r="BH399" s="41"/>
      <c r="BI399" s="41"/>
      <c r="BJ399" s="41"/>
      <c r="BK399" s="41"/>
      <c r="BL399" s="41"/>
      <c r="BM399" s="220"/>
      <c r="BN399" s="220"/>
      <c r="BO399" s="220"/>
      <c r="BP399" s="220"/>
      <c r="BQ399" s="220"/>
      <c r="BR399" s="220"/>
      <c r="BS399" s="220"/>
      <c r="BT399" s="220"/>
      <c r="BU399" s="220"/>
      <c r="BV399" s="220"/>
      <c r="BW399" s="220"/>
      <c r="BX399" s="220"/>
      <c r="BY399" s="220"/>
      <c r="BZ399" s="220"/>
      <c r="CA399" s="220"/>
      <c r="CB399" s="220"/>
      <c r="CC399" s="220"/>
      <c r="CD399" s="220"/>
      <c r="CE399" s="220"/>
      <c r="CF399" s="220"/>
      <c r="CG399" s="220"/>
      <c r="CH399" s="220"/>
      <c r="CI399" s="220"/>
      <c r="CJ399" s="220"/>
      <c r="CK399" s="220"/>
      <c r="CL399" s="220"/>
      <c r="CM399" s="220"/>
      <c r="CN399" s="220"/>
      <c r="CO399" s="181"/>
      <c r="CP399" s="202"/>
      <c r="CQ399" s="202"/>
      <c r="CR399" s="202"/>
      <c r="WR399" s="162"/>
    </row>
    <row r="400" spans="1:616" ht="152.25" hidden="1" customHeight="1">
      <c r="A400" s="318"/>
      <c r="B400" s="317"/>
      <c r="C400" s="334"/>
      <c r="D400" s="334"/>
      <c r="E400" s="331"/>
      <c r="F400" s="331"/>
      <c r="G400" s="269"/>
      <c r="H400" s="334"/>
      <c r="I400" s="277" t="s">
        <v>815</v>
      </c>
      <c r="J400" s="281"/>
      <c r="K400" s="281" t="s">
        <v>127</v>
      </c>
      <c r="L400" s="12" t="s">
        <v>114</v>
      </c>
      <c r="M400" s="11" t="s">
        <v>79</v>
      </c>
      <c r="N400" s="10" t="s">
        <v>83</v>
      </c>
      <c r="O400" s="335" t="s">
        <v>28</v>
      </c>
      <c r="P400" s="327">
        <v>11</v>
      </c>
      <c r="Q400" s="322"/>
      <c r="R400" s="12"/>
      <c r="S400" s="12"/>
      <c r="T400" s="12"/>
      <c r="U400" s="12"/>
      <c r="V400" s="12"/>
      <c r="W400" s="12"/>
      <c r="X400" s="12"/>
      <c r="Y400" s="71"/>
      <c r="Z400" s="71"/>
      <c r="AA400" s="12"/>
      <c r="AB400" s="41" t="s">
        <v>679</v>
      </c>
      <c r="AC400" s="41" t="s">
        <v>679</v>
      </c>
      <c r="AD400" s="41"/>
      <c r="AE400" s="41"/>
      <c r="AF400" s="41"/>
      <c r="AG400" s="41"/>
      <c r="AH400" s="41"/>
      <c r="AI400" s="41"/>
      <c r="AJ400" s="41"/>
      <c r="AK400" s="41"/>
      <c r="AL400" s="41"/>
      <c r="AM400" s="41"/>
      <c r="AN400" s="41"/>
      <c r="AO400" s="41"/>
      <c r="AP400" s="41"/>
      <c r="AQ400" s="41"/>
      <c r="AR400" s="41"/>
      <c r="AS400" s="41"/>
      <c r="AT400" s="41"/>
      <c r="AU400" s="41"/>
      <c r="AV400" s="41"/>
      <c r="AW400" s="41"/>
      <c r="AX400" s="41"/>
      <c r="AY400" s="41"/>
      <c r="AZ400" s="41"/>
      <c r="BA400" s="41"/>
      <c r="BB400" s="41"/>
      <c r="BC400" s="41"/>
      <c r="BD400" s="41"/>
      <c r="BE400" s="41"/>
      <c r="BF400" s="41"/>
      <c r="BG400" s="41"/>
      <c r="BH400" s="41"/>
      <c r="BI400" s="41"/>
      <c r="BJ400" s="41"/>
      <c r="BK400" s="41"/>
      <c r="BL400" s="41"/>
      <c r="BM400" s="12"/>
      <c r="BN400" s="12"/>
      <c r="BO400" s="12"/>
      <c r="BP400" s="12"/>
      <c r="BQ400" s="12"/>
      <c r="BR400" s="12"/>
      <c r="BS400" s="12"/>
      <c r="BT400" s="12"/>
      <c r="BU400" s="12"/>
      <c r="BV400" s="12"/>
      <c r="BW400" s="12"/>
      <c r="BX400" s="12"/>
      <c r="BY400" s="12"/>
      <c r="BZ400" s="12"/>
      <c r="CA400" s="12"/>
      <c r="CB400" s="12"/>
      <c r="CC400" s="12"/>
      <c r="CD400" s="12"/>
      <c r="CE400" s="12"/>
      <c r="CF400" s="12"/>
      <c r="CG400" s="12"/>
      <c r="CH400" s="12"/>
      <c r="CI400" s="12"/>
      <c r="CJ400" s="12"/>
      <c r="CK400" s="12"/>
      <c r="CL400" s="12"/>
      <c r="CM400" s="12"/>
      <c r="CN400" s="12"/>
      <c r="CO400" s="181">
        <f t="shared" si="15"/>
        <v>0</v>
      </c>
      <c r="CP400" s="191"/>
      <c r="CQ400" s="191"/>
      <c r="CR400" s="191"/>
      <c r="CS400" s="144"/>
      <c r="CT400" s="144"/>
      <c r="CU400" s="144"/>
      <c r="CV400" s="144"/>
      <c r="CW400" s="144"/>
      <c r="CX400" s="144"/>
      <c r="CY400" s="144"/>
      <c r="CZ400" s="144"/>
      <c r="DA400" s="144"/>
      <c r="DB400" s="144"/>
      <c r="DC400" s="144"/>
      <c r="DD400" s="144"/>
      <c r="DE400" s="144"/>
      <c r="DF400" s="144"/>
      <c r="DG400" s="144"/>
      <c r="DH400" s="144"/>
      <c r="DI400" s="144"/>
      <c r="DJ400" s="144"/>
      <c r="DK400" s="144"/>
      <c r="DL400" s="144"/>
      <c r="DM400" s="144"/>
      <c r="DN400" s="144"/>
      <c r="DO400" s="144"/>
      <c r="DP400" s="144"/>
      <c r="DQ400" s="144"/>
      <c r="DR400" s="144"/>
      <c r="DS400" s="144"/>
      <c r="DT400" s="144"/>
      <c r="DU400" s="144"/>
      <c r="DV400" s="144"/>
      <c r="DW400" s="144"/>
      <c r="DX400" s="144"/>
      <c r="DY400" s="144"/>
      <c r="DZ400" s="144"/>
      <c r="EA400" s="144"/>
      <c r="EB400" s="144"/>
      <c r="EC400" s="144"/>
      <c r="ED400" s="144"/>
      <c r="EE400" s="144"/>
      <c r="EF400" s="144"/>
      <c r="EG400" s="144"/>
      <c r="EH400" s="144"/>
      <c r="EI400" s="144"/>
      <c r="EJ400" s="144"/>
      <c r="EK400" s="144"/>
      <c r="EL400" s="144"/>
      <c r="EM400" s="144"/>
      <c r="EN400" s="144"/>
      <c r="EO400" s="144"/>
      <c r="EP400" s="144"/>
      <c r="EQ400" s="144"/>
      <c r="ER400" s="144"/>
      <c r="ES400" s="144"/>
      <c r="ET400" s="144"/>
      <c r="EU400" s="144"/>
      <c r="EV400" s="144"/>
      <c r="EW400" s="144"/>
      <c r="EX400" s="144"/>
      <c r="EY400" s="144"/>
      <c r="EZ400" s="144"/>
      <c r="FA400" s="144"/>
      <c r="FB400" s="144"/>
      <c r="FC400" s="144"/>
      <c r="FD400" s="144"/>
      <c r="FE400" s="144"/>
      <c r="FF400" s="144"/>
      <c r="FG400" s="144"/>
      <c r="FH400" s="144"/>
      <c r="FI400" s="144"/>
      <c r="FJ400" s="144"/>
      <c r="FK400" s="144"/>
      <c r="FL400" s="144"/>
      <c r="FM400" s="144"/>
      <c r="FN400" s="144"/>
      <c r="FO400" s="144"/>
      <c r="FP400" s="144"/>
      <c r="FQ400" s="144"/>
      <c r="FR400" s="144"/>
      <c r="FS400" s="144"/>
      <c r="FT400" s="144"/>
      <c r="FU400" s="144"/>
      <c r="FV400" s="144"/>
      <c r="FW400" s="144"/>
      <c r="FX400" s="144"/>
      <c r="FY400" s="144"/>
      <c r="FZ400" s="144"/>
      <c r="GA400" s="144"/>
      <c r="GB400" s="144"/>
      <c r="GC400" s="144"/>
      <c r="GD400" s="144"/>
      <c r="GE400" s="144"/>
      <c r="GF400" s="144"/>
      <c r="GG400" s="144"/>
      <c r="GH400" s="144"/>
      <c r="GI400" s="144"/>
      <c r="GJ400" s="144"/>
      <c r="GK400" s="144"/>
      <c r="GL400" s="144"/>
      <c r="GM400" s="144"/>
      <c r="GN400" s="144"/>
      <c r="GO400" s="144"/>
      <c r="GP400" s="144"/>
      <c r="GQ400" s="144"/>
      <c r="GR400" s="144"/>
      <c r="GS400" s="144"/>
      <c r="GT400" s="144"/>
      <c r="GU400" s="144"/>
      <c r="GV400" s="144"/>
      <c r="GW400" s="144"/>
      <c r="GX400" s="144"/>
      <c r="GY400" s="144"/>
      <c r="GZ400" s="144"/>
      <c r="HA400" s="144"/>
      <c r="HB400" s="144"/>
      <c r="HC400" s="144"/>
      <c r="HD400" s="144"/>
      <c r="HE400" s="144"/>
      <c r="HF400" s="144"/>
      <c r="HG400" s="144"/>
      <c r="HH400" s="144"/>
      <c r="HI400" s="144"/>
      <c r="HJ400" s="144"/>
      <c r="HK400" s="144"/>
      <c r="HL400" s="144"/>
      <c r="HM400" s="144"/>
      <c r="HN400" s="144"/>
      <c r="HO400" s="144"/>
      <c r="HP400" s="144"/>
      <c r="HQ400" s="144"/>
      <c r="HR400" s="144"/>
      <c r="HS400" s="144"/>
      <c r="HT400" s="144"/>
      <c r="HU400" s="144"/>
      <c r="HV400" s="144"/>
      <c r="HW400" s="144"/>
      <c r="HX400" s="144"/>
      <c r="HY400" s="144"/>
      <c r="HZ400" s="144"/>
      <c r="IA400" s="144"/>
      <c r="IB400" s="144"/>
      <c r="IC400" s="144"/>
      <c r="ID400" s="144"/>
      <c r="IE400" s="144"/>
      <c r="IF400" s="144"/>
      <c r="IG400" s="144"/>
      <c r="IH400" s="144"/>
      <c r="II400" s="144"/>
      <c r="IJ400" s="144"/>
      <c r="IK400" s="144"/>
      <c r="IL400" s="144"/>
      <c r="IM400" s="144"/>
      <c r="IN400" s="144"/>
      <c r="IO400" s="144"/>
      <c r="IP400" s="144"/>
      <c r="IQ400" s="144"/>
      <c r="IR400" s="144"/>
      <c r="IS400" s="144"/>
      <c r="IT400" s="144"/>
      <c r="IU400" s="144"/>
      <c r="IV400" s="144"/>
      <c r="IW400" s="144"/>
      <c r="IX400" s="144"/>
      <c r="IY400" s="144"/>
      <c r="IZ400" s="144"/>
      <c r="JA400" s="144"/>
      <c r="JB400" s="144"/>
      <c r="JC400" s="144"/>
      <c r="JD400" s="144"/>
      <c r="JE400" s="144"/>
      <c r="JF400" s="144"/>
      <c r="JG400" s="144"/>
      <c r="JH400" s="144"/>
      <c r="JI400" s="144"/>
      <c r="JJ400" s="144"/>
      <c r="JK400" s="144"/>
      <c r="JL400" s="144"/>
      <c r="JM400" s="144"/>
      <c r="JN400" s="144"/>
      <c r="JO400" s="144"/>
      <c r="JP400" s="144"/>
      <c r="JQ400" s="144"/>
      <c r="JR400" s="144"/>
      <c r="JS400" s="144"/>
      <c r="JT400" s="144"/>
      <c r="JU400" s="144"/>
      <c r="JV400" s="144"/>
      <c r="JW400" s="144"/>
      <c r="JX400" s="144"/>
      <c r="JY400" s="144"/>
      <c r="JZ400" s="144"/>
      <c r="KA400" s="144"/>
      <c r="KB400" s="144"/>
      <c r="KC400" s="144"/>
      <c r="KD400" s="144"/>
      <c r="KE400" s="144"/>
      <c r="KF400" s="144"/>
      <c r="KG400" s="144"/>
      <c r="KH400" s="144"/>
      <c r="KI400" s="144"/>
      <c r="KJ400" s="144"/>
      <c r="KK400" s="144"/>
      <c r="KL400" s="144"/>
      <c r="KM400" s="144"/>
      <c r="KN400" s="144"/>
      <c r="KO400" s="144"/>
      <c r="KP400" s="144"/>
      <c r="KQ400" s="144"/>
      <c r="KR400" s="144"/>
      <c r="KS400" s="144"/>
      <c r="KT400" s="144"/>
      <c r="KU400" s="144"/>
      <c r="KV400" s="144"/>
      <c r="KW400" s="144"/>
      <c r="KX400" s="144"/>
      <c r="KY400" s="144"/>
      <c r="KZ400" s="144"/>
      <c r="LA400" s="144"/>
      <c r="LB400" s="144"/>
      <c r="LC400" s="144"/>
      <c r="LD400" s="144"/>
      <c r="LE400" s="144"/>
      <c r="LF400" s="144"/>
      <c r="LG400" s="144"/>
      <c r="LH400" s="144"/>
      <c r="LI400" s="144"/>
      <c r="LJ400" s="144"/>
      <c r="LK400" s="144"/>
      <c r="LL400" s="144"/>
      <c r="LM400" s="144"/>
      <c r="LN400" s="144"/>
      <c r="LO400" s="144"/>
      <c r="LP400" s="144"/>
      <c r="LQ400" s="144"/>
      <c r="LR400" s="144"/>
      <c r="LS400" s="144"/>
      <c r="LT400" s="144"/>
      <c r="LU400" s="144"/>
      <c r="LV400" s="144"/>
      <c r="LW400" s="144"/>
      <c r="LX400" s="144"/>
      <c r="LY400" s="144"/>
      <c r="LZ400" s="144"/>
      <c r="MA400" s="144"/>
      <c r="MB400" s="144"/>
      <c r="MC400" s="144"/>
      <c r="MD400" s="144"/>
      <c r="ME400" s="144"/>
      <c r="MF400" s="144"/>
      <c r="MG400" s="144"/>
      <c r="MH400" s="144"/>
      <c r="MI400" s="144"/>
      <c r="MJ400" s="144"/>
      <c r="MK400" s="144"/>
      <c r="ML400" s="144"/>
      <c r="MM400" s="144"/>
      <c r="MN400" s="144"/>
      <c r="MO400" s="144"/>
      <c r="MP400" s="144"/>
      <c r="MQ400" s="144"/>
      <c r="MR400" s="144"/>
      <c r="MS400" s="144"/>
      <c r="MT400" s="144"/>
      <c r="MU400" s="144"/>
      <c r="MV400" s="144"/>
      <c r="MW400" s="144"/>
      <c r="MX400" s="144"/>
      <c r="MY400" s="144"/>
      <c r="MZ400" s="144"/>
      <c r="NA400" s="144"/>
      <c r="NB400" s="144"/>
      <c r="NC400" s="144"/>
      <c r="ND400" s="144"/>
      <c r="NE400" s="144"/>
      <c r="NF400" s="144"/>
      <c r="NG400" s="144"/>
      <c r="NH400" s="144"/>
      <c r="NI400" s="144"/>
      <c r="NJ400" s="144"/>
      <c r="NK400" s="144"/>
      <c r="NL400" s="144"/>
      <c r="NM400" s="144"/>
      <c r="NN400" s="144"/>
      <c r="NO400" s="144"/>
      <c r="NP400" s="144"/>
      <c r="NQ400" s="144"/>
      <c r="NR400" s="144"/>
      <c r="NS400" s="144"/>
      <c r="NT400" s="144"/>
      <c r="NU400" s="144"/>
      <c r="NV400" s="144"/>
      <c r="NW400" s="144"/>
      <c r="NX400" s="144"/>
      <c r="NY400" s="144"/>
      <c r="NZ400" s="144"/>
      <c r="OA400" s="144"/>
      <c r="OB400" s="144"/>
      <c r="OC400" s="144"/>
      <c r="OD400" s="144"/>
      <c r="OE400" s="144"/>
      <c r="OF400" s="144"/>
      <c r="WR400" s="162"/>
    </row>
    <row r="401" spans="1:616" ht="125.25" hidden="1" customHeight="1">
      <c r="A401" s="318"/>
      <c r="B401" s="318"/>
      <c r="C401" s="34" t="s">
        <v>69</v>
      </c>
      <c r="D401" s="34" t="s">
        <v>2</v>
      </c>
      <c r="E401" s="34" t="s">
        <v>423</v>
      </c>
      <c r="F401" s="11" t="s">
        <v>2</v>
      </c>
      <c r="G401" s="11"/>
      <c r="H401" s="35" t="s">
        <v>423</v>
      </c>
      <c r="I401" s="17" t="s">
        <v>816</v>
      </c>
      <c r="J401" s="12"/>
      <c r="K401" s="12" t="s">
        <v>127</v>
      </c>
      <c r="L401" s="12" t="s">
        <v>114</v>
      </c>
      <c r="M401" s="11" t="s">
        <v>79</v>
      </c>
      <c r="N401" s="10" t="s">
        <v>83</v>
      </c>
      <c r="O401" s="335"/>
      <c r="P401" s="327"/>
      <c r="Q401" s="12"/>
      <c r="R401" s="12" t="s">
        <v>28</v>
      </c>
      <c r="S401" s="12"/>
      <c r="T401" s="12"/>
      <c r="U401" s="12"/>
      <c r="V401" s="12"/>
      <c r="W401" s="12"/>
      <c r="X401" s="12"/>
      <c r="Y401" s="71"/>
      <c r="Z401" s="71"/>
      <c r="AA401" s="12"/>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c r="AY401" s="41"/>
      <c r="AZ401" s="41"/>
      <c r="BA401" s="41"/>
      <c r="BB401" s="41"/>
      <c r="BC401" s="41"/>
      <c r="BD401" s="41"/>
      <c r="BE401" s="41"/>
      <c r="BF401" s="41"/>
      <c r="BG401" s="41"/>
      <c r="BH401" s="41"/>
      <c r="BI401" s="41"/>
      <c r="BJ401" s="41"/>
      <c r="BK401" s="41"/>
      <c r="BL401" s="41"/>
      <c r="BM401" s="12"/>
      <c r="BN401" s="12"/>
      <c r="BO401" s="12"/>
      <c r="BP401" s="12"/>
      <c r="BQ401" s="12"/>
      <c r="BR401" s="12"/>
      <c r="BS401" s="12"/>
      <c r="BT401" s="12"/>
      <c r="BU401" s="12"/>
      <c r="BV401" s="12"/>
      <c r="BW401" s="12"/>
      <c r="BX401" s="12"/>
      <c r="BY401" s="12"/>
      <c r="BZ401" s="12"/>
      <c r="CA401" s="12"/>
      <c r="CB401" s="12"/>
      <c r="CC401" s="12"/>
      <c r="CD401" s="12"/>
      <c r="CE401" s="12"/>
      <c r="CF401" s="12"/>
      <c r="CG401" s="12"/>
      <c r="CH401" s="12"/>
      <c r="CI401" s="12"/>
      <c r="CJ401" s="12"/>
      <c r="CK401" s="12"/>
      <c r="CL401" s="12"/>
      <c r="CM401" s="12"/>
      <c r="CN401" s="12"/>
      <c r="CO401" s="12">
        <f t="shared" si="15"/>
        <v>1</v>
      </c>
      <c r="CP401" s="149"/>
      <c r="CQ401" s="147"/>
      <c r="CR401" s="24"/>
    </row>
    <row r="402" spans="1:616" ht="152.25" hidden="1" customHeight="1">
      <c r="A402" s="318"/>
      <c r="B402" s="318"/>
      <c r="C402" s="34" t="s">
        <v>69</v>
      </c>
      <c r="D402" s="34" t="s">
        <v>2</v>
      </c>
      <c r="E402" s="34" t="s">
        <v>425</v>
      </c>
      <c r="F402" s="11" t="s">
        <v>2</v>
      </c>
      <c r="G402" s="11"/>
      <c r="H402" s="35" t="s">
        <v>425</v>
      </c>
      <c r="I402" s="17" t="s">
        <v>819</v>
      </c>
      <c r="J402" s="12"/>
      <c r="K402" s="12" t="s">
        <v>127</v>
      </c>
      <c r="L402" s="12" t="s">
        <v>114</v>
      </c>
      <c r="M402" s="11" t="s">
        <v>79</v>
      </c>
      <c r="N402" s="10" t="s">
        <v>83</v>
      </c>
      <c r="O402" s="335"/>
      <c r="P402" s="327"/>
      <c r="Q402" s="12"/>
      <c r="R402" s="12"/>
      <c r="S402" s="12" t="s">
        <v>28</v>
      </c>
      <c r="T402" s="12"/>
      <c r="U402" s="12"/>
      <c r="V402" s="12"/>
      <c r="W402" s="12"/>
      <c r="X402" s="12"/>
      <c r="Y402" s="71"/>
      <c r="Z402" s="71"/>
      <c r="AA402" s="12"/>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41"/>
      <c r="AY402" s="41"/>
      <c r="AZ402" s="41"/>
      <c r="BA402" s="41"/>
      <c r="BB402" s="41"/>
      <c r="BC402" s="41"/>
      <c r="BD402" s="41"/>
      <c r="BE402" s="41"/>
      <c r="BF402" s="41"/>
      <c r="BG402" s="41"/>
      <c r="BH402" s="41"/>
      <c r="BI402" s="41"/>
      <c r="BJ402" s="41"/>
      <c r="BK402" s="41"/>
      <c r="BL402" s="41"/>
      <c r="BM402" s="12"/>
      <c r="BN402" s="12"/>
      <c r="BO402" s="12"/>
      <c r="BP402" s="12"/>
      <c r="BQ402" s="12"/>
      <c r="BR402" s="12"/>
      <c r="BS402" s="12"/>
      <c r="BT402" s="12"/>
      <c r="BU402" s="12"/>
      <c r="BV402" s="12"/>
      <c r="BW402" s="12"/>
      <c r="BX402" s="12"/>
      <c r="BY402" s="12"/>
      <c r="BZ402" s="12"/>
      <c r="CA402" s="12"/>
      <c r="CB402" s="12"/>
      <c r="CC402" s="12"/>
      <c r="CD402" s="12"/>
      <c r="CE402" s="12"/>
      <c r="CF402" s="12"/>
      <c r="CG402" s="12"/>
      <c r="CH402" s="12"/>
      <c r="CI402" s="12"/>
      <c r="CJ402" s="12"/>
      <c r="CK402" s="12"/>
      <c r="CL402" s="12"/>
      <c r="CM402" s="12"/>
      <c r="CN402" s="12"/>
      <c r="CO402" s="12">
        <f t="shared" si="15"/>
        <v>1</v>
      </c>
      <c r="CP402" s="154"/>
      <c r="CQ402" s="10"/>
      <c r="CR402" s="24"/>
    </row>
    <row r="403" spans="1:616" ht="107.25" hidden="1" customHeight="1">
      <c r="A403" s="318"/>
      <c r="B403" s="318"/>
      <c r="C403" s="34" t="s">
        <v>69</v>
      </c>
      <c r="D403" s="34" t="s">
        <v>2</v>
      </c>
      <c r="E403" s="34" t="s">
        <v>427</v>
      </c>
      <c r="F403" s="11" t="s">
        <v>2</v>
      </c>
      <c r="G403" s="11"/>
      <c r="H403" s="35" t="s">
        <v>427</v>
      </c>
      <c r="I403" s="17" t="s">
        <v>818</v>
      </c>
      <c r="J403" s="12"/>
      <c r="K403" s="12" t="s">
        <v>127</v>
      </c>
      <c r="L403" s="12" t="s">
        <v>114</v>
      </c>
      <c r="M403" s="11" t="s">
        <v>79</v>
      </c>
      <c r="N403" s="10" t="s">
        <v>83</v>
      </c>
      <c r="O403" s="335"/>
      <c r="P403" s="12"/>
      <c r="Q403" s="12"/>
      <c r="R403" s="12"/>
      <c r="S403" s="12"/>
      <c r="T403" s="12" t="s">
        <v>28</v>
      </c>
      <c r="U403" s="12"/>
      <c r="V403" s="12"/>
      <c r="W403" s="12"/>
      <c r="X403" s="12"/>
      <c r="Y403" s="71"/>
      <c r="Z403" s="71"/>
      <c r="AA403" s="12"/>
      <c r="AB403" s="41"/>
      <c r="AC403" s="41"/>
      <c r="AD403" s="41"/>
      <c r="AE403" s="41"/>
      <c r="AF403" s="41"/>
      <c r="AG403" s="41"/>
      <c r="AH403" s="41"/>
      <c r="AI403" s="41"/>
      <c r="AJ403" s="41"/>
      <c r="AK403" s="41"/>
      <c r="AL403" s="41"/>
      <c r="AM403" s="41"/>
      <c r="AN403" s="41"/>
      <c r="AO403" s="41"/>
      <c r="AP403" s="41"/>
      <c r="AQ403" s="41"/>
      <c r="AR403" s="41"/>
      <c r="AS403" s="41"/>
      <c r="AT403" s="41"/>
      <c r="AU403" s="41"/>
      <c r="AV403" s="41"/>
      <c r="AW403" s="41"/>
      <c r="AX403" s="41"/>
      <c r="AY403" s="41"/>
      <c r="AZ403" s="41"/>
      <c r="BA403" s="41"/>
      <c r="BB403" s="41"/>
      <c r="BC403" s="41"/>
      <c r="BD403" s="41"/>
      <c r="BE403" s="41"/>
      <c r="BF403" s="41"/>
      <c r="BG403" s="41"/>
      <c r="BH403" s="41"/>
      <c r="BI403" s="41"/>
      <c r="BJ403" s="41"/>
      <c r="BK403" s="41"/>
      <c r="BL403" s="41"/>
      <c r="BM403" s="12"/>
      <c r="BN403" s="12"/>
      <c r="BO403" s="12"/>
      <c r="BP403" s="12"/>
      <c r="BQ403" s="12"/>
      <c r="BR403" s="12"/>
      <c r="BS403" s="12"/>
      <c r="BT403" s="12"/>
      <c r="BU403" s="12"/>
      <c r="BV403" s="12"/>
      <c r="BW403" s="12"/>
      <c r="BX403" s="12"/>
      <c r="BY403" s="12"/>
      <c r="BZ403" s="12"/>
      <c r="CA403" s="12"/>
      <c r="CB403" s="12"/>
      <c r="CC403" s="12"/>
      <c r="CD403" s="12"/>
      <c r="CE403" s="12"/>
      <c r="CF403" s="12"/>
      <c r="CG403" s="12"/>
      <c r="CH403" s="12"/>
      <c r="CI403" s="12"/>
      <c r="CJ403" s="12"/>
      <c r="CK403" s="12"/>
      <c r="CL403" s="12"/>
      <c r="CM403" s="12"/>
      <c r="CN403" s="12"/>
      <c r="CO403" s="12">
        <f t="shared" si="15"/>
        <v>1</v>
      </c>
      <c r="CP403" s="154"/>
      <c r="CQ403" s="10"/>
      <c r="CR403" s="24"/>
    </row>
    <row r="404" spans="1:616" ht="98.25" hidden="1" customHeight="1">
      <c r="A404" s="318"/>
      <c r="B404" s="318"/>
      <c r="C404" s="34" t="s">
        <v>69</v>
      </c>
      <c r="D404" s="34" t="s">
        <v>2</v>
      </c>
      <c r="E404" s="34" t="s">
        <v>426</v>
      </c>
      <c r="F404" s="11" t="s">
        <v>2</v>
      </c>
      <c r="G404" s="11"/>
      <c r="H404" s="35" t="s">
        <v>426</v>
      </c>
      <c r="I404" s="17" t="s">
        <v>820</v>
      </c>
      <c r="J404" s="12"/>
      <c r="K404" s="12" t="s">
        <v>127</v>
      </c>
      <c r="L404" s="12" t="s">
        <v>114</v>
      </c>
      <c r="M404" s="11" t="s">
        <v>79</v>
      </c>
      <c r="N404" s="10" t="s">
        <v>83</v>
      </c>
      <c r="O404" s="335"/>
      <c r="P404" s="12"/>
      <c r="Q404" s="12"/>
      <c r="R404" s="12"/>
      <c r="S404" s="12"/>
      <c r="T404" s="12"/>
      <c r="U404" s="12" t="s">
        <v>28</v>
      </c>
      <c r="V404" s="12"/>
      <c r="W404" s="12"/>
      <c r="X404" s="12"/>
      <c r="Y404" s="71"/>
      <c r="Z404" s="71"/>
      <c r="AA404" s="12"/>
      <c r="AB404" s="41"/>
      <c r="AC404" s="41"/>
      <c r="AD404" s="41"/>
      <c r="AE404" s="41"/>
      <c r="AF404" s="41"/>
      <c r="AG404" s="41"/>
      <c r="AH404" s="41"/>
      <c r="AI404" s="41"/>
      <c r="AJ404" s="41"/>
      <c r="AK404" s="41"/>
      <c r="AL404" s="41"/>
      <c r="AM404" s="41"/>
      <c r="AN404" s="41"/>
      <c r="AO404" s="41"/>
      <c r="AP404" s="41"/>
      <c r="AQ404" s="41"/>
      <c r="AR404" s="41"/>
      <c r="AS404" s="41"/>
      <c r="AT404" s="41"/>
      <c r="AU404" s="41"/>
      <c r="AV404" s="41"/>
      <c r="AW404" s="41"/>
      <c r="AX404" s="41"/>
      <c r="AY404" s="41"/>
      <c r="AZ404" s="41"/>
      <c r="BA404" s="41"/>
      <c r="BB404" s="41"/>
      <c r="BC404" s="41"/>
      <c r="BD404" s="41"/>
      <c r="BE404" s="41"/>
      <c r="BF404" s="41"/>
      <c r="BG404" s="41"/>
      <c r="BH404" s="41"/>
      <c r="BI404" s="41"/>
      <c r="BJ404" s="41"/>
      <c r="BK404" s="41"/>
      <c r="BL404" s="41"/>
      <c r="BM404" s="12"/>
      <c r="BN404" s="12"/>
      <c r="BO404" s="12"/>
      <c r="BP404" s="12"/>
      <c r="BQ404" s="12"/>
      <c r="BR404" s="12"/>
      <c r="BS404" s="12"/>
      <c r="BT404" s="12"/>
      <c r="BU404" s="12"/>
      <c r="BV404" s="12"/>
      <c r="BW404" s="12"/>
      <c r="BX404" s="12"/>
      <c r="BY404" s="12"/>
      <c r="BZ404" s="12"/>
      <c r="CA404" s="12"/>
      <c r="CB404" s="12"/>
      <c r="CC404" s="12"/>
      <c r="CD404" s="12"/>
      <c r="CE404" s="12"/>
      <c r="CF404" s="12"/>
      <c r="CG404" s="12"/>
      <c r="CH404" s="12"/>
      <c r="CI404" s="12"/>
      <c r="CJ404" s="12"/>
      <c r="CK404" s="12"/>
      <c r="CL404" s="12"/>
      <c r="CM404" s="12"/>
      <c r="CN404" s="12"/>
      <c r="CO404" s="12">
        <f t="shared" si="15"/>
        <v>1</v>
      </c>
      <c r="CP404" s="154"/>
      <c r="CQ404" s="10"/>
      <c r="CR404" s="24"/>
    </row>
    <row r="405" spans="1:616" ht="159" hidden="1" customHeight="1">
      <c r="A405" s="318"/>
      <c r="B405" s="318"/>
      <c r="C405" s="34" t="s">
        <v>69</v>
      </c>
      <c r="D405" s="34" t="s">
        <v>2</v>
      </c>
      <c r="E405" s="34" t="s">
        <v>428</v>
      </c>
      <c r="F405" s="34" t="s">
        <v>2</v>
      </c>
      <c r="G405" s="11"/>
      <c r="H405" s="35" t="s">
        <v>428</v>
      </c>
      <c r="I405" s="17" t="s">
        <v>821</v>
      </c>
      <c r="J405" s="12"/>
      <c r="K405" s="12" t="s">
        <v>127</v>
      </c>
      <c r="L405" s="12" t="s">
        <v>114</v>
      </c>
      <c r="M405" s="11" t="s">
        <v>79</v>
      </c>
      <c r="N405" s="10" t="s">
        <v>83</v>
      </c>
      <c r="O405" s="335"/>
      <c r="P405" s="12"/>
      <c r="Q405" s="12"/>
      <c r="R405" s="12"/>
      <c r="S405" s="12"/>
      <c r="T405" s="12"/>
      <c r="U405" s="12"/>
      <c r="V405" s="12" t="s">
        <v>28</v>
      </c>
      <c r="W405" s="12"/>
      <c r="X405" s="12"/>
      <c r="Y405" s="71"/>
      <c r="Z405" s="71"/>
      <c r="AA405" s="12"/>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41"/>
      <c r="BM405" s="12"/>
      <c r="BN405" s="12"/>
      <c r="BO405" s="12"/>
      <c r="BP405" s="12"/>
      <c r="BQ405" s="12"/>
      <c r="BR405" s="12"/>
      <c r="BS405" s="12"/>
      <c r="BT405" s="12"/>
      <c r="BU405" s="12"/>
      <c r="BV405" s="12"/>
      <c r="BW405" s="12"/>
      <c r="BX405" s="12"/>
      <c r="BY405" s="12"/>
      <c r="BZ405" s="12"/>
      <c r="CA405" s="12"/>
      <c r="CB405" s="12"/>
      <c r="CC405" s="12"/>
      <c r="CD405" s="12"/>
      <c r="CE405" s="12"/>
      <c r="CF405" s="12"/>
      <c r="CG405" s="12"/>
      <c r="CH405" s="12"/>
      <c r="CI405" s="12"/>
      <c r="CJ405" s="12"/>
      <c r="CK405" s="12"/>
      <c r="CL405" s="12"/>
      <c r="CM405" s="12"/>
      <c r="CN405" s="12"/>
      <c r="CO405" s="12">
        <f t="shared" si="15"/>
        <v>1</v>
      </c>
      <c r="CP405" s="154"/>
      <c r="CQ405" s="10"/>
      <c r="CR405" s="24"/>
    </row>
    <row r="406" spans="1:616" ht="259.5" hidden="1" customHeight="1">
      <c r="A406" s="318"/>
      <c r="B406" s="318"/>
      <c r="C406" s="34" t="s">
        <v>69</v>
      </c>
      <c r="D406" s="34" t="s">
        <v>2</v>
      </c>
      <c r="E406" s="34" t="s">
        <v>424</v>
      </c>
      <c r="F406" s="34" t="s">
        <v>2</v>
      </c>
      <c r="G406" s="11"/>
      <c r="H406" s="35" t="s">
        <v>424</v>
      </c>
      <c r="I406" s="17" t="s">
        <v>817</v>
      </c>
      <c r="J406" s="12"/>
      <c r="K406" s="12" t="s">
        <v>127</v>
      </c>
      <c r="L406" s="12" t="s">
        <v>114</v>
      </c>
      <c r="M406" s="11" t="s">
        <v>79</v>
      </c>
      <c r="N406" s="10" t="s">
        <v>83</v>
      </c>
      <c r="O406" s="335"/>
      <c r="P406" s="12"/>
      <c r="Q406" s="12"/>
      <c r="R406" s="12"/>
      <c r="S406" s="12"/>
      <c r="T406" s="12"/>
      <c r="U406" s="12"/>
      <c r="V406" s="12"/>
      <c r="W406" s="12" t="s">
        <v>28</v>
      </c>
      <c r="X406" s="12"/>
      <c r="Y406" s="71"/>
      <c r="Z406" s="71"/>
      <c r="AA406" s="12"/>
      <c r="AB406" s="41"/>
      <c r="AC406" s="41"/>
      <c r="AD406" s="41"/>
      <c r="AE406" s="41"/>
      <c r="AF406" s="41"/>
      <c r="AG406" s="41"/>
      <c r="AH406" s="41"/>
      <c r="AI406" s="41"/>
      <c r="AJ406" s="41"/>
      <c r="AK406" s="41"/>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41"/>
      <c r="BK406" s="41"/>
      <c r="BL406" s="41"/>
      <c r="BM406" s="12"/>
      <c r="BN406" s="12"/>
      <c r="BO406" s="12"/>
      <c r="BP406" s="12"/>
      <c r="BQ406" s="12"/>
      <c r="BR406" s="12"/>
      <c r="BS406" s="12"/>
      <c r="BT406" s="12"/>
      <c r="BU406" s="12"/>
      <c r="BV406" s="12"/>
      <c r="BW406" s="12"/>
      <c r="BX406" s="12"/>
      <c r="BY406" s="12"/>
      <c r="BZ406" s="12"/>
      <c r="CA406" s="12"/>
      <c r="CB406" s="12"/>
      <c r="CC406" s="12"/>
      <c r="CD406" s="12"/>
      <c r="CE406" s="12"/>
      <c r="CF406" s="12"/>
      <c r="CG406" s="12"/>
      <c r="CH406" s="12"/>
      <c r="CI406" s="12"/>
      <c r="CJ406" s="12"/>
      <c r="CK406" s="12"/>
      <c r="CL406" s="12"/>
      <c r="CM406" s="12"/>
      <c r="CN406" s="12"/>
      <c r="CO406" s="12">
        <f t="shared" si="15"/>
        <v>1</v>
      </c>
      <c r="CP406" s="154"/>
      <c r="CQ406" s="10"/>
      <c r="CR406" s="24"/>
    </row>
    <row r="407" spans="1:616" ht="102" hidden="1" customHeight="1">
      <c r="A407" s="318"/>
      <c r="B407" s="318"/>
      <c r="C407" s="34" t="s">
        <v>69</v>
      </c>
      <c r="D407" s="34" t="s">
        <v>2</v>
      </c>
      <c r="E407" s="34" t="s">
        <v>429</v>
      </c>
      <c r="F407" s="34" t="s">
        <v>2</v>
      </c>
      <c r="G407" s="11"/>
      <c r="H407" s="35" t="s">
        <v>429</v>
      </c>
      <c r="I407" s="17" t="s">
        <v>822</v>
      </c>
      <c r="J407" s="12"/>
      <c r="K407" s="12" t="s">
        <v>127</v>
      </c>
      <c r="L407" s="12" t="s">
        <v>114</v>
      </c>
      <c r="M407" s="11" t="s">
        <v>79</v>
      </c>
      <c r="N407" s="10" t="s">
        <v>83</v>
      </c>
      <c r="O407" s="335"/>
      <c r="P407" s="12"/>
      <c r="Q407" s="12"/>
      <c r="R407" s="12"/>
      <c r="S407" s="12"/>
      <c r="T407" s="12"/>
      <c r="U407" s="12"/>
      <c r="V407" s="12"/>
      <c r="W407" s="12"/>
      <c r="X407" s="12" t="s">
        <v>28</v>
      </c>
      <c r="Y407" s="71"/>
      <c r="Z407" s="71"/>
      <c r="AA407" s="12"/>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c r="BF407" s="41"/>
      <c r="BG407" s="41"/>
      <c r="BH407" s="41"/>
      <c r="BI407" s="41"/>
      <c r="BJ407" s="41"/>
      <c r="BK407" s="41"/>
      <c r="BL407" s="41"/>
      <c r="BM407" s="12"/>
      <c r="BN407" s="12"/>
      <c r="BO407" s="12"/>
      <c r="BP407" s="12"/>
      <c r="BQ407" s="12"/>
      <c r="BR407" s="12"/>
      <c r="BS407" s="12"/>
      <c r="BT407" s="12"/>
      <c r="BU407" s="12"/>
      <c r="BV407" s="12"/>
      <c r="BW407" s="12"/>
      <c r="BX407" s="12"/>
      <c r="BY407" s="12"/>
      <c r="BZ407" s="12"/>
      <c r="CA407" s="12"/>
      <c r="CB407" s="12"/>
      <c r="CC407" s="12"/>
      <c r="CD407" s="12"/>
      <c r="CE407" s="12"/>
      <c r="CF407" s="12"/>
      <c r="CG407" s="12"/>
      <c r="CH407" s="12"/>
      <c r="CI407" s="12"/>
      <c r="CJ407" s="12"/>
      <c r="CK407" s="12"/>
      <c r="CL407" s="12"/>
      <c r="CM407" s="12"/>
      <c r="CN407" s="12"/>
      <c r="CO407" s="12">
        <f t="shared" si="15"/>
        <v>1</v>
      </c>
      <c r="CP407" s="154"/>
      <c r="CQ407" s="10"/>
      <c r="CR407" s="24"/>
    </row>
    <row r="408" spans="1:616" s="102" customFormat="1" ht="179.25" hidden="1" customHeight="1">
      <c r="A408" s="318"/>
      <c r="B408" s="318"/>
      <c r="C408" s="34" t="s">
        <v>69</v>
      </c>
      <c r="D408" s="34" t="s">
        <v>2</v>
      </c>
      <c r="E408" s="34" t="s">
        <v>429</v>
      </c>
      <c r="F408" s="34" t="s">
        <v>2</v>
      </c>
      <c r="G408" s="100"/>
      <c r="H408" s="99" t="s">
        <v>429</v>
      </c>
      <c r="I408" s="17" t="s">
        <v>825</v>
      </c>
      <c r="J408" s="98"/>
      <c r="K408" s="140" t="s">
        <v>127</v>
      </c>
      <c r="L408" s="140" t="s">
        <v>114</v>
      </c>
      <c r="M408" s="141" t="s">
        <v>79</v>
      </c>
      <c r="N408" s="138" t="s">
        <v>83</v>
      </c>
      <c r="O408" s="335"/>
      <c r="P408" s="98"/>
      <c r="Q408" s="98"/>
      <c r="R408" s="98"/>
      <c r="S408" s="98"/>
      <c r="T408" s="98"/>
      <c r="U408" s="98"/>
      <c r="V408" s="98"/>
      <c r="W408" s="98"/>
      <c r="X408" s="98"/>
      <c r="Y408" s="98" t="s">
        <v>28</v>
      </c>
      <c r="Z408" s="98"/>
      <c r="AA408" s="98"/>
      <c r="AB408" s="41"/>
      <c r="AC408" s="41"/>
      <c r="AD408" s="41"/>
      <c r="AE408" s="41"/>
      <c r="AF408" s="41"/>
      <c r="AG408" s="41"/>
      <c r="AH408" s="41"/>
      <c r="AI408" s="41"/>
      <c r="AJ408" s="41"/>
      <c r="AK408" s="41"/>
      <c r="AL408" s="41"/>
      <c r="AM408" s="41"/>
      <c r="AN408" s="41"/>
      <c r="AO408" s="41"/>
      <c r="AP408" s="41"/>
      <c r="AQ408" s="41"/>
      <c r="AR408" s="41"/>
      <c r="AS408" s="41"/>
      <c r="AT408" s="41"/>
      <c r="AU408" s="41"/>
      <c r="AV408" s="41"/>
      <c r="AW408" s="41"/>
      <c r="AX408" s="41"/>
      <c r="AY408" s="41"/>
      <c r="AZ408" s="41"/>
      <c r="BA408" s="41"/>
      <c r="BB408" s="41"/>
      <c r="BC408" s="41"/>
      <c r="BD408" s="41"/>
      <c r="BE408" s="41"/>
      <c r="BF408" s="41"/>
      <c r="BG408" s="41"/>
      <c r="BH408" s="41"/>
      <c r="BI408" s="41"/>
      <c r="BJ408" s="41"/>
      <c r="BK408" s="41"/>
      <c r="BL408" s="41"/>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c r="CN408" s="98"/>
      <c r="CO408" s="134">
        <f t="shared" si="15"/>
        <v>1</v>
      </c>
      <c r="CP408" s="154"/>
      <c r="CQ408" s="101"/>
      <c r="CR408" s="24"/>
    </row>
    <row r="409" spans="1:616" s="102" customFormat="1" ht="98.25" hidden="1" customHeight="1">
      <c r="A409" s="318"/>
      <c r="B409" s="318"/>
      <c r="C409" s="34" t="s">
        <v>69</v>
      </c>
      <c r="D409" s="34" t="s">
        <v>2</v>
      </c>
      <c r="E409" s="34" t="s">
        <v>429</v>
      </c>
      <c r="F409" s="34" t="s">
        <v>2</v>
      </c>
      <c r="G409" s="100"/>
      <c r="H409" s="99" t="s">
        <v>429</v>
      </c>
      <c r="I409" s="17" t="s">
        <v>824</v>
      </c>
      <c r="J409" s="98"/>
      <c r="K409" s="140" t="s">
        <v>127</v>
      </c>
      <c r="L409" s="140" t="s">
        <v>114</v>
      </c>
      <c r="M409" s="141" t="s">
        <v>79</v>
      </c>
      <c r="N409" s="138" t="s">
        <v>83</v>
      </c>
      <c r="O409" s="335"/>
      <c r="P409" s="98"/>
      <c r="Q409" s="98"/>
      <c r="R409" s="98"/>
      <c r="S409" s="98"/>
      <c r="T409" s="98"/>
      <c r="U409" s="98"/>
      <c r="V409" s="98"/>
      <c r="W409" s="98"/>
      <c r="X409" s="98"/>
      <c r="Y409" s="98"/>
      <c r="Z409" s="98" t="s">
        <v>28</v>
      </c>
      <c r="AA409" s="98"/>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1"/>
      <c r="BI409" s="41"/>
      <c r="BJ409" s="41"/>
      <c r="BK409" s="41"/>
      <c r="BL409" s="41"/>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c r="CN409" s="98"/>
      <c r="CO409" s="134">
        <f t="shared" si="15"/>
        <v>1</v>
      </c>
      <c r="CP409" s="154"/>
      <c r="CQ409" s="101"/>
      <c r="CR409" s="24"/>
    </row>
    <row r="410" spans="1:616" ht="105.75" hidden="1" customHeight="1">
      <c r="A410" s="319"/>
      <c r="B410" s="319"/>
      <c r="C410" s="34" t="s">
        <v>69</v>
      </c>
      <c r="D410" s="34" t="s">
        <v>2</v>
      </c>
      <c r="E410" s="34" t="s">
        <v>430</v>
      </c>
      <c r="F410" s="34" t="s">
        <v>2</v>
      </c>
      <c r="G410" s="11"/>
      <c r="H410" s="35" t="s">
        <v>430</v>
      </c>
      <c r="I410" s="17" t="s">
        <v>823</v>
      </c>
      <c r="J410" s="12"/>
      <c r="K410" s="12" t="s">
        <v>127</v>
      </c>
      <c r="L410" s="12" t="s">
        <v>114</v>
      </c>
      <c r="M410" s="11" t="s">
        <v>79</v>
      </c>
      <c r="N410" s="10" t="s">
        <v>83</v>
      </c>
      <c r="O410" s="335"/>
      <c r="P410" s="12"/>
      <c r="Q410" s="12"/>
      <c r="R410" s="12"/>
      <c r="S410" s="12"/>
      <c r="T410" s="12"/>
      <c r="U410" s="12"/>
      <c r="V410" s="12"/>
      <c r="W410" s="12"/>
      <c r="X410" s="12"/>
      <c r="Y410" s="71"/>
      <c r="Z410" s="71"/>
      <c r="AA410" s="12" t="s">
        <v>28</v>
      </c>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c r="BF410" s="41"/>
      <c r="BG410" s="41"/>
      <c r="BH410" s="41"/>
      <c r="BI410" s="41"/>
      <c r="BJ410" s="41"/>
      <c r="BK410" s="41"/>
      <c r="BL410" s="41"/>
      <c r="BM410" s="12"/>
      <c r="BN410" s="12"/>
      <c r="BO410" s="12"/>
      <c r="BP410" s="12"/>
      <c r="BQ410" s="12"/>
      <c r="BR410" s="12"/>
      <c r="BS410" s="12"/>
      <c r="BT410" s="12"/>
      <c r="BU410" s="12"/>
      <c r="BV410" s="12"/>
      <c r="BW410" s="12"/>
      <c r="BX410" s="12"/>
      <c r="BY410" s="12"/>
      <c r="BZ410" s="12"/>
      <c r="CA410" s="12"/>
      <c r="CB410" s="12"/>
      <c r="CC410" s="12"/>
      <c r="CD410" s="12"/>
      <c r="CE410" s="12"/>
      <c r="CF410" s="12"/>
      <c r="CG410" s="12"/>
      <c r="CH410" s="12"/>
      <c r="CI410" s="12"/>
      <c r="CJ410" s="12"/>
      <c r="CK410" s="12"/>
      <c r="CL410" s="12"/>
      <c r="CM410" s="12"/>
      <c r="CN410" s="12"/>
      <c r="CO410" s="134">
        <f t="shared" si="15"/>
        <v>1</v>
      </c>
      <c r="CP410" s="148"/>
      <c r="CQ410" s="146"/>
      <c r="CR410" s="24"/>
    </row>
    <row r="411" spans="1:616" s="144" customFormat="1" ht="201.75" customHeight="1">
      <c r="A411" s="250"/>
      <c r="B411" s="316">
        <v>129</v>
      </c>
      <c r="C411" s="332" t="s">
        <v>70</v>
      </c>
      <c r="D411" s="332" t="s">
        <v>2</v>
      </c>
      <c r="E411" s="232"/>
      <c r="F411" s="232"/>
      <c r="G411" s="289"/>
      <c r="H411" s="332" t="s">
        <v>849</v>
      </c>
      <c r="I411" s="290" t="s">
        <v>1406</v>
      </c>
      <c r="J411" s="291"/>
      <c r="K411" s="291"/>
      <c r="L411" s="251"/>
      <c r="M411" s="252"/>
      <c r="N411" s="249"/>
      <c r="O411" s="249"/>
      <c r="P411" s="251"/>
      <c r="Q411" s="251"/>
      <c r="R411" s="251"/>
      <c r="S411" s="251"/>
      <c r="T411" s="251"/>
      <c r="U411" s="251"/>
      <c r="V411" s="251"/>
      <c r="W411" s="251"/>
      <c r="X411" s="251"/>
      <c r="Y411" s="251"/>
      <c r="Z411" s="251"/>
      <c r="AA411" s="25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41"/>
      <c r="BM411" s="253"/>
      <c r="BN411" s="253"/>
      <c r="BO411" s="253"/>
      <c r="BP411" s="253"/>
      <c r="BQ411" s="253"/>
      <c r="BR411" s="253"/>
      <c r="BS411" s="253"/>
      <c r="BT411" s="253"/>
      <c r="BU411" s="253"/>
      <c r="BV411" s="253"/>
      <c r="BW411" s="253"/>
      <c r="BX411" s="253"/>
      <c r="BY411" s="253"/>
      <c r="BZ411" s="253"/>
      <c r="CA411" s="253"/>
      <c r="CB411" s="253"/>
      <c r="CC411" s="253"/>
      <c r="CD411" s="253"/>
      <c r="CE411" s="253"/>
      <c r="CF411" s="253"/>
      <c r="CG411" s="253"/>
      <c r="CH411" s="253"/>
      <c r="CI411" s="253"/>
      <c r="CJ411" s="253"/>
      <c r="CK411" s="253"/>
      <c r="CL411" s="253"/>
      <c r="CM411" s="253"/>
      <c r="CN411" s="253"/>
      <c r="CO411" s="256"/>
      <c r="CP411" s="202" t="s">
        <v>679</v>
      </c>
      <c r="CQ411" s="202" t="s">
        <v>679</v>
      </c>
      <c r="CR411" s="202" t="s">
        <v>679</v>
      </c>
      <c r="WR411" s="162"/>
    </row>
    <row r="412" spans="1:616" s="144" customFormat="1" ht="246" hidden="1" customHeight="1">
      <c r="A412" s="212"/>
      <c r="B412" s="317"/>
      <c r="C412" s="333"/>
      <c r="D412" s="333"/>
      <c r="E412" s="232"/>
      <c r="F412" s="232"/>
      <c r="G412" s="289"/>
      <c r="H412" s="333"/>
      <c r="I412" s="290" t="s">
        <v>1405</v>
      </c>
      <c r="J412" s="291"/>
      <c r="K412" s="291"/>
      <c r="L412" s="214"/>
      <c r="M412" s="213"/>
      <c r="N412" s="211"/>
      <c r="O412" s="211"/>
      <c r="P412" s="214"/>
      <c r="Q412" s="320" t="s">
        <v>28</v>
      </c>
      <c r="R412" s="214"/>
      <c r="S412" s="214"/>
      <c r="T412" s="214"/>
      <c r="U412" s="214"/>
      <c r="V412" s="214"/>
      <c r="W412" s="214"/>
      <c r="X412" s="214"/>
      <c r="Y412" s="214"/>
      <c r="Z412" s="214"/>
      <c r="AA412" s="214"/>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41"/>
      <c r="BM412" s="220"/>
      <c r="BN412" s="220"/>
      <c r="BO412" s="220"/>
      <c r="BP412" s="220"/>
      <c r="BQ412" s="220"/>
      <c r="BR412" s="220"/>
      <c r="BS412" s="220"/>
      <c r="BT412" s="220"/>
      <c r="BU412" s="220"/>
      <c r="BV412" s="220"/>
      <c r="BW412" s="220"/>
      <c r="BX412" s="220"/>
      <c r="BY412" s="220"/>
      <c r="BZ412" s="220"/>
      <c r="CA412" s="220"/>
      <c r="CB412" s="220"/>
      <c r="CC412" s="220"/>
      <c r="CD412" s="220"/>
      <c r="CE412" s="220"/>
      <c r="CF412" s="220"/>
      <c r="CG412" s="220"/>
      <c r="CH412" s="220"/>
      <c r="CI412" s="220"/>
      <c r="CJ412" s="220"/>
      <c r="CK412" s="220"/>
      <c r="CL412" s="220"/>
      <c r="CM412" s="220"/>
      <c r="CN412" s="220"/>
      <c r="CO412" s="217"/>
      <c r="CP412" s="202"/>
      <c r="CQ412" s="292"/>
      <c r="CR412" s="278"/>
      <c r="WR412" s="162"/>
    </row>
    <row r="413" spans="1:616" s="110" customFormat="1" ht="222" hidden="1" customHeight="1">
      <c r="A413" s="323">
        <v>403</v>
      </c>
      <c r="B413" s="288"/>
      <c r="C413" s="272"/>
      <c r="D413" s="272"/>
      <c r="E413" s="344" t="s">
        <v>849</v>
      </c>
      <c r="F413" s="329" t="s">
        <v>2</v>
      </c>
      <c r="G413" s="332"/>
      <c r="H413" s="272"/>
      <c r="I413" s="346" t="s">
        <v>1377</v>
      </c>
      <c r="J413" s="348"/>
      <c r="K413" s="348" t="s">
        <v>127</v>
      </c>
      <c r="L413" s="320" t="s">
        <v>114</v>
      </c>
      <c r="M413" s="329" t="s">
        <v>79</v>
      </c>
      <c r="N413" s="323" t="s">
        <v>83</v>
      </c>
      <c r="O413" s="323" t="s">
        <v>28</v>
      </c>
      <c r="P413" s="320"/>
      <c r="Q413" s="321"/>
      <c r="R413" s="320"/>
      <c r="S413" s="320"/>
      <c r="T413" s="320"/>
      <c r="U413" s="320"/>
      <c r="V413" s="320"/>
      <c r="W413" s="320"/>
      <c r="X413" s="320"/>
      <c r="Y413" s="320"/>
      <c r="Z413" s="320"/>
      <c r="AA413" s="320"/>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41"/>
      <c r="BM413" s="111"/>
      <c r="BN413" s="111"/>
      <c r="BO413" s="111"/>
      <c r="BP413" s="111"/>
      <c r="BQ413" s="111"/>
      <c r="BR413" s="111"/>
      <c r="BS413" s="111"/>
      <c r="BT413" s="111"/>
      <c r="BU413" s="111"/>
      <c r="BV413" s="111"/>
      <c r="BW413" s="111"/>
      <c r="BX413" s="111"/>
      <c r="BY413" s="111"/>
      <c r="BZ413" s="111"/>
      <c r="CA413" s="111"/>
      <c r="CB413" s="111"/>
      <c r="CC413" s="111"/>
      <c r="CD413" s="111"/>
      <c r="CE413" s="111"/>
      <c r="CF413" s="111"/>
      <c r="CG413" s="111"/>
      <c r="CH413" s="111"/>
      <c r="CI413" s="111"/>
      <c r="CJ413" s="111"/>
      <c r="CK413" s="111"/>
      <c r="CL413" s="111"/>
      <c r="CM413" s="111"/>
      <c r="CN413" s="111"/>
      <c r="CO413" s="381">
        <f t="shared" si="15"/>
        <v>0</v>
      </c>
      <c r="CP413" s="202"/>
      <c r="CQ413" s="278"/>
      <c r="CR413" s="278"/>
      <c r="CS413" s="144"/>
      <c r="CT413" s="144"/>
      <c r="CU413" s="144"/>
      <c r="CV413" s="144"/>
      <c r="CW413" s="144"/>
      <c r="CX413" s="144"/>
      <c r="CY413" s="144"/>
      <c r="CZ413" s="144"/>
      <c r="DA413" s="144"/>
      <c r="DB413" s="144"/>
      <c r="DC413" s="144"/>
      <c r="DD413" s="144"/>
      <c r="DE413" s="144"/>
      <c r="DF413" s="144"/>
      <c r="DG413" s="144"/>
      <c r="DH413" s="144"/>
      <c r="DI413" s="144"/>
      <c r="DJ413" s="144"/>
      <c r="DK413" s="144"/>
      <c r="DL413" s="144"/>
      <c r="DM413" s="144"/>
      <c r="DN413" s="144"/>
      <c r="DO413" s="144"/>
      <c r="DP413" s="144"/>
      <c r="DQ413" s="144"/>
      <c r="DR413" s="144"/>
      <c r="DS413" s="144"/>
      <c r="DT413" s="144"/>
      <c r="DU413" s="144"/>
      <c r="DV413" s="144"/>
      <c r="DW413" s="144"/>
      <c r="DX413" s="144"/>
      <c r="DY413" s="144"/>
      <c r="DZ413" s="144"/>
      <c r="EA413" s="144"/>
      <c r="EB413" s="144"/>
      <c r="EC413" s="144"/>
      <c r="ED413" s="144"/>
      <c r="EE413" s="144"/>
      <c r="EF413" s="144"/>
      <c r="EG413" s="144"/>
      <c r="EH413" s="144"/>
      <c r="EI413" s="144"/>
      <c r="EJ413" s="144"/>
      <c r="EK413" s="144"/>
      <c r="EL413" s="144"/>
      <c r="EM413" s="144"/>
      <c r="EN413" s="144"/>
      <c r="EO413" s="144"/>
      <c r="EP413" s="144"/>
      <c r="EQ413" s="144"/>
      <c r="ER413" s="144"/>
      <c r="ES413" s="144"/>
      <c r="ET413" s="144"/>
      <c r="EU413" s="144"/>
      <c r="EV413" s="144"/>
      <c r="EW413" s="144"/>
      <c r="EX413" s="144"/>
      <c r="EY413" s="144"/>
      <c r="EZ413" s="144"/>
      <c r="FA413" s="144"/>
      <c r="FB413" s="144"/>
      <c r="FC413" s="144"/>
      <c r="FD413" s="144"/>
      <c r="FE413" s="144"/>
      <c r="FF413" s="144"/>
      <c r="FG413" s="144"/>
      <c r="FH413" s="144"/>
      <c r="FI413" s="144"/>
      <c r="FJ413" s="144"/>
      <c r="FK413" s="144"/>
      <c r="FL413" s="144"/>
      <c r="FM413" s="144"/>
      <c r="FN413" s="144"/>
      <c r="FO413" s="144"/>
      <c r="FP413" s="144"/>
      <c r="FQ413" s="144"/>
      <c r="FR413" s="144"/>
      <c r="FS413" s="144"/>
      <c r="FT413" s="144"/>
      <c r="FU413" s="144"/>
      <c r="FV413" s="144"/>
      <c r="FW413" s="144"/>
      <c r="FX413" s="144"/>
      <c r="FY413" s="144"/>
      <c r="FZ413" s="144"/>
      <c r="GA413" s="144"/>
      <c r="GB413" s="144"/>
      <c r="GC413" s="144"/>
      <c r="GD413" s="144"/>
      <c r="GE413" s="144"/>
      <c r="GF413" s="144"/>
      <c r="GG413" s="144"/>
      <c r="GH413" s="144"/>
      <c r="GI413" s="144"/>
      <c r="GJ413" s="144"/>
      <c r="GK413" s="144"/>
      <c r="GL413" s="144"/>
      <c r="GM413" s="144"/>
      <c r="GN413" s="144"/>
      <c r="GO413" s="144"/>
      <c r="GP413" s="144"/>
      <c r="GQ413" s="144"/>
      <c r="GR413" s="144"/>
      <c r="GS413" s="144"/>
      <c r="GT413" s="144"/>
      <c r="GU413" s="144"/>
      <c r="GV413" s="144"/>
      <c r="GW413" s="144"/>
      <c r="GX413" s="144"/>
      <c r="GY413" s="144"/>
      <c r="GZ413" s="144"/>
      <c r="HA413" s="144"/>
      <c r="HB413" s="144"/>
      <c r="HC413" s="144"/>
      <c r="HD413" s="144"/>
      <c r="HE413" s="144"/>
      <c r="HF413" s="144"/>
      <c r="HG413" s="144"/>
      <c r="HH413" s="144"/>
      <c r="HI413" s="144"/>
      <c r="HJ413" s="144"/>
      <c r="HK413" s="144"/>
      <c r="HL413" s="144"/>
      <c r="HM413" s="144"/>
      <c r="HN413" s="144"/>
      <c r="HO413" s="144"/>
      <c r="HP413" s="144"/>
      <c r="HQ413" s="144"/>
      <c r="HR413" s="144"/>
      <c r="HS413" s="144"/>
      <c r="HT413" s="144"/>
      <c r="HU413" s="144"/>
      <c r="HV413" s="144"/>
      <c r="HW413" s="144"/>
      <c r="HX413" s="144"/>
      <c r="HY413" s="144"/>
      <c r="HZ413" s="144"/>
      <c r="IA413" s="144"/>
      <c r="IB413" s="144"/>
      <c r="IC413" s="144"/>
      <c r="ID413" s="144"/>
      <c r="IE413" s="144"/>
      <c r="IF413" s="144"/>
      <c r="IG413" s="144"/>
      <c r="IH413" s="144"/>
      <c r="II413" s="144"/>
      <c r="IJ413" s="144"/>
      <c r="IK413" s="144"/>
      <c r="IL413" s="144"/>
      <c r="IM413" s="144"/>
      <c r="IN413" s="144"/>
      <c r="IO413" s="144"/>
      <c r="IP413" s="144"/>
      <c r="IQ413" s="144"/>
      <c r="IR413" s="144"/>
      <c r="IS413" s="144"/>
      <c r="IT413" s="144"/>
      <c r="IU413" s="144"/>
      <c r="IV413" s="144"/>
      <c r="IW413" s="144"/>
      <c r="IX413" s="144"/>
      <c r="IY413" s="144"/>
      <c r="IZ413" s="144"/>
      <c r="JA413" s="144"/>
      <c r="JB413" s="144"/>
      <c r="JC413" s="144"/>
      <c r="JD413" s="144"/>
      <c r="JE413" s="144"/>
      <c r="JF413" s="144"/>
      <c r="JG413" s="144"/>
      <c r="JH413" s="144"/>
      <c r="JI413" s="144"/>
      <c r="JJ413" s="144"/>
      <c r="JK413" s="144"/>
      <c r="JL413" s="144"/>
      <c r="JM413" s="144"/>
      <c r="JN413" s="144"/>
      <c r="JO413" s="144"/>
      <c r="JP413" s="144"/>
      <c r="JQ413" s="144"/>
      <c r="JR413" s="144"/>
      <c r="JS413" s="144"/>
      <c r="JT413" s="144"/>
      <c r="JU413" s="144"/>
      <c r="JV413" s="144"/>
      <c r="JW413" s="144"/>
      <c r="JX413" s="144"/>
      <c r="JY413" s="144"/>
      <c r="JZ413" s="144"/>
      <c r="KA413" s="144"/>
      <c r="KB413" s="144"/>
      <c r="KC413" s="144"/>
      <c r="KD413" s="144"/>
      <c r="KE413" s="144"/>
      <c r="KF413" s="144"/>
      <c r="KG413" s="144"/>
      <c r="KH413" s="144"/>
      <c r="KI413" s="144"/>
      <c r="KJ413" s="144"/>
      <c r="KK413" s="144"/>
      <c r="KL413" s="144"/>
      <c r="KM413" s="144"/>
      <c r="KN413" s="144"/>
      <c r="KO413" s="144"/>
      <c r="KP413" s="144"/>
      <c r="KQ413" s="144"/>
      <c r="KR413" s="144"/>
      <c r="KS413" s="144"/>
      <c r="KT413" s="144"/>
      <c r="KU413" s="144"/>
      <c r="KV413" s="144"/>
      <c r="KW413" s="144"/>
      <c r="KX413" s="144"/>
      <c r="KY413" s="144"/>
      <c r="KZ413" s="144"/>
      <c r="LA413" s="144"/>
      <c r="LB413" s="144"/>
      <c r="LC413" s="144"/>
      <c r="LD413" s="144"/>
      <c r="LE413" s="144"/>
      <c r="LF413" s="144"/>
      <c r="LG413" s="144"/>
      <c r="LH413" s="144"/>
      <c r="LI413" s="144"/>
      <c r="LJ413" s="144"/>
      <c r="LK413" s="144"/>
      <c r="LL413" s="144"/>
      <c r="LM413" s="144"/>
      <c r="LN413" s="144"/>
      <c r="LO413" s="144"/>
      <c r="LP413" s="144"/>
      <c r="LQ413" s="144"/>
      <c r="LR413" s="144"/>
      <c r="LS413" s="144"/>
      <c r="LT413" s="144"/>
      <c r="LU413" s="144"/>
      <c r="LV413" s="144"/>
      <c r="LW413" s="144"/>
      <c r="LX413" s="144"/>
      <c r="LY413" s="144"/>
      <c r="LZ413" s="144"/>
      <c r="MA413" s="144"/>
      <c r="MB413" s="144"/>
      <c r="MC413" s="144"/>
      <c r="MD413" s="144"/>
      <c r="ME413" s="144"/>
      <c r="MF413" s="144"/>
      <c r="MG413" s="144"/>
      <c r="MH413" s="144"/>
      <c r="MI413" s="144"/>
      <c r="MJ413" s="144"/>
      <c r="MK413" s="144"/>
      <c r="ML413" s="144"/>
      <c r="MM413" s="144"/>
      <c r="MN413" s="144"/>
      <c r="MO413" s="144"/>
      <c r="MP413" s="144"/>
      <c r="MQ413" s="144"/>
      <c r="MR413" s="144"/>
      <c r="MS413" s="144"/>
      <c r="MT413" s="144"/>
      <c r="MU413" s="144"/>
      <c r="MV413" s="144"/>
      <c r="MW413" s="144"/>
      <c r="MX413" s="144"/>
      <c r="MY413" s="144"/>
      <c r="MZ413" s="144"/>
      <c r="NA413" s="144"/>
      <c r="NB413" s="144"/>
      <c r="NC413" s="144"/>
      <c r="ND413" s="144"/>
      <c r="NE413" s="144"/>
      <c r="NF413" s="144"/>
      <c r="NG413" s="144"/>
      <c r="NH413" s="144"/>
      <c r="NI413" s="144"/>
      <c r="NJ413" s="144"/>
      <c r="NK413" s="144"/>
      <c r="NL413" s="144"/>
      <c r="NM413" s="144"/>
      <c r="NN413" s="144"/>
      <c r="NO413" s="144"/>
      <c r="NP413" s="144"/>
      <c r="NQ413" s="144"/>
      <c r="NR413" s="144"/>
      <c r="NS413" s="144"/>
      <c r="NT413" s="144"/>
      <c r="NU413" s="144"/>
      <c r="NV413" s="144"/>
      <c r="NW413" s="144"/>
      <c r="NX413" s="144"/>
      <c r="NY413" s="144"/>
      <c r="NZ413" s="144"/>
      <c r="OA413" s="144"/>
      <c r="OB413" s="144"/>
      <c r="OC413" s="144"/>
      <c r="OD413" s="144"/>
      <c r="OE413" s="144"/>
      <c r="OF413" s="144"/>
      <c r="WR413" s="162"/>
    </row>
    <row r="414" spans="1:616" ht="319.5" hidden="1" customHeight="1">
      <c r="A414" s="318"/>
      <c r="B414" s="224"/>
      <c r="C414" s="248"/>
      <c r="D414" s="248"/>
      <c r="E414" s="345"/>
      <c r="F414" s="330"/>
      <c r="G414" s="331"/>
      <c r="H414" s="248"/>
      <c r="I414" s="347"/>
      <c r="J414" s="322"/>
      <c r="K414" s="322"/>
      <c r="L414" s="322"/>
      <c r="M414" s="331"/>
      <c r="N414" s="319"/>
      <c r="O414" s="318"/>
      <c r="P414" s="322"/>
      <c r="Q414" s="322"/>
      <c r="R414" s="322"/>
      <c r="S414" s="322"/>
      <c r="T414" s="322"/>
      <c r="U414" s="322"/>
      <c r="V414" s="322"/>
      <c r="W414" s="322"/>
      <c r="X414" s="322"/>
      <c r="Y414" s="322"/>
      <c r="Z414" s="322"/>
      <c r="AA414" s="322"/>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41"/>
      <c r="BM414" s="12"/>
      <c r="BN414" s="12"/>
      <c r="BO414" s="12"/>
      <c r="BP414" s="12"/>
      <c r="BQ414" s="12"/>
      <c r="BR414" s="12"/>
      <c r="BS414" s="12"/>
      <c r="BT414" s="12"/>
      <c r="BU414" s="12"/>
      <c r="BV414" s="12"/>
      <c r="BW414" s="12"/>
      <c r="BX414" s="12"/>
      <c r="BY414" s="12"/>
      <c r="BZ414" s="12"/>
      <c r="CA414" s="12"/>
      <c r="CB414" s="12"/>
      <c r="CC414" s="12"/>
      <c r="CD414" s="12"/>
      <c r="CE414" s="12"/>
      <c r="CF414" s="12"/>
      <c r="CG414" s="12"/>
      <c r="CH414" s="12"/>
      <c r="CI414" s="12"/>
      <c r="CJ414" s="12"/>
      <c r="CK414" s="12"/>
      <c r="CL414" s="12"/>
      <c r="CM414" s="12"/>
      <c r="CN414" s="12"/>
      <c r="CO414" s="322"/>
      <c r="CP414" s="149"/>
      <c r="CQ414" s="147"/>
      <c r="CR414" s="24"/>
    </row>
    <row r="415" spans="1:616" s="110" customFormat="1" ht="223.5" hidden="1" customHeight="1">
      <c r="A415" s="318"/>
      <c r="B415" s="224"/>
      <c r="C415" s="344" t="s">
        <v>70</v>
      </c>
      <c r="D415" s="329" t="s">
        <v>2</v>
      </c>
      <c r="E415" s="344" t="s">
        <v>848</v>
      </c>
      <c r="F415" s="330" t="s">
        <v>2</v>
      </c>
      <c r="G415" s="329"/>
      <c r="H415" s="344" t="s">
        <v>848</v>
      </c>
      <c r="I415" s="350" t="s">
        <v>854</v>
      </c>
      <c r="J415" s="320"/>
      <c r="K415" s="320" t="s">
        <v>127</v>
      </c>
      <c r="L415" s="320" t="s">
        <v>114</v>
      </c>
      <c r="M415" s="329" t="s">
        <v>79</v>
      </c>
      <c r="N415" s="323" t="s">
        <v>83</v>
      </c>
      <c r="O415" s="318"/>
      <c r="P415" s="320"/>
      <c r="Q415" s="320"/>
      <c r="R415" s="320" t="s">
        <v>28</v>
      </c>
      <c r="S415" s="320"/>
      <c r="T415" s="320"/>
      <c r="U415" s="320"/>
      <c r="V415" s="320"/>
      <c r="W415" s="320"/>
      <c r="X415" s="320"/>
      <c r="Y415" s="320"/>
      <c r="Z415" s="320"/>
      <c r="AA415" s="320"/>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41"/>
      <c r="BM415" s="111"/>
      <c r="BN415" s="111"/>
      <c r="BO415" s="111"/>
      <c r="BP415" s="111"/>
      <c r="BQ415" s="111"/>
      <c r="BR415" s="111"/>
      <c r="BS415" s="111"/>
      <c r="BT415" s="111"/>
      <c r="BU415" s="111"/>
      <c r="BV415" s="111"/>
      <c r="BW415" s="111"/>
      <c r="BX415" s="111"/>
      <c r="BY415" s="111"/>
      <c r="BZ415" s="111"/>
      <c r="CA415" s="111"/>
      <c r="CB415" s="111"/>
      <c r="CC415" s="111"/>
      <c r="CD415" s="111"/>
      <c r="CE415" s="111"/>
      <c r="CF415" s="111"/>
      <c r="CG415" s="111"/>
      <c r="CH415" s="111"/>
      <c r="CI415" s="111"/>
      <c r="CJ415" s="111"/>
      <c r="CK415" s="111"/>
      <c r="CL415" s="111"/>
      <c r="CM415" s="111"/>
      <c r="CN415" s="111"/>
      <c r="CO415" s="320">
        <f t="shared" si="15"/>
        <v>1</v>
      </c>
      <c r="CP415" s="148"/>
      <c r="CQ415" s="323"/>
      <c r="CR415" s="24"/>
    </row>
    <row r="416" spans="1:616" ht="223.5" hidden="1" customHeight="1">
      <c r="A416" s="318"/>
      <c r="B416" s="224"/>
      <c r="C416" s="345"/>
      <c r="D416" s="331"/>
      <c r="E416" s="345"/>
      <c r="F416" s="331"/>
      <c r="G416" s="331"/>
      <c r="H416" s="345"/>
      <c r="I416" s="347"/>
      <c r="J416" s="322"/>
      <c r="K416" s="322"/>
      <c r="L416" s="322"/>
      <c r="M416" s="331"/>
      <c r="N416" s="319"/>
      <c r="O416" s="318"/>
      <c r="P416" s="322"/>
      <c r="Q416" s="322"/>
      <c r="R416" s="322"/>
      <c r="S416" s="322"/>
      <c r="T416" s="322"/>
      <c r="U416" s="322"/>
      <c r="V416" s="322"/>
      <c r="W416" s="322"/>
      <c r="X416" s="322"/>
      <c r="Y416" s="322"/>
      <c r="Z416" s="322"/>
      <c r="AA416" s="322"/>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41"/>
      <c r="BM416" s="12"/>
      <c r="BN416" s="12"/>
      <c r="BO416" s="12"/>
      <c r="BP416" s="12"/>
      <c r="BQ416" s="12"/>
      <c r="BR416" s="12"/>
      <c r="BS416" s="12"/>
      <c r="BT416" s="12"/>
      <c r="BU416" s="12"/>
      <c r="BV416" s="12"/>
      <c r="BW416" s="12"/>
      <c r="BX416" s="12"/>
      <c r="BY416" s="12"/>
      <c r="BZ416" s="12"/>
      <c r="CA416" s="12"/>
      <c r="CB416" s="12"/>
      <c r="CC416" s="12"/>
      <c r="CD416" s="12"/>
      <c r="CE416" s="12"/>
      <c r="CF416" s="12"/>
      <c r="CG416" s="12"/>
      <c r="CH416" s="12"/>
      <c r="CI416" s="12"/>
      <c r="CJ416" s="12"/>
      <c r="CK416" s="12"/>
      <c r="CL416" s="12"/>
      <c r="CM416" s="12"/>
      <c r="CN416" s="12"/>
      <c r="CO416" s="322"/>
      <c r="CP416" s="149"/>
      <c r="CQ416" s="319"/>
      <c r="CR416" s="24"/>
    </row>
    <row r="417" spans="1:616" s="110" customFormat="1" ht="253.5" hidden="1" customHeight="1">
      <c r="A417" s="318"/>
      <c r="B417" s="224"/>
      <c r="C417" s="344" t="s">
        <v>70</v>
      </c>
      <c r="D417" s="329" t="s">
        <v>2</v>
      </c>
      <c r="E417" s="344" t="s">
        <v>432</v>
      </c>
      <c r="F417" s="329" t="s">
        <v>2</v>
      </c>
      <c r="G417" s="329"/>
      <c r="H417" s="344" t="s">
        <v>432</v>
      </c>
      <c r="I417" s="350" t="s">
        <v>857</v>
      </c>
      <c r="J417" s="320"/>
      <c r="K417" s="320" t="s">
        <v>127</v>
      </c>
      <c r="L417" s="320" t="s">
        <v>114</v>
      </c>
      <c r="M417" s="329" t="s">
        <v>79</v>
      </c>
      <c r="N417" s="323" t="s">
        <v>83</v>
      </c>
      <c r="O417" s="318"/>
      <c r="P417" s="320"/>
      <c r="Q417" s="320"/>
      <c r="R417" s="320"/>
      <c r="S417" s="320" t="s">
        <v>28</v>
      </c>
      <c r="T417" s="320"/>
      <c r="U417" s="320"/>
      <c r="V417" s="320"/>
      <c r="W417" s="320"/>
      <c r="X417" s="320"/>
      <c r="Y417" s="320"/>
      <c r="Z417" s="320"/>
      <c r="AA417" s="320"/>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41"/>
      <c r="BM417" s="111"/>
      <c r="BN417" s="111"/>
      <c r="BO417" s="111"/>
      <c r="BP417" s="111"/>
      <c r="BQ417" s="111"/>
      <c r="BR417" s="111"/>
      <c r="BS417" s="111"/>
      <c r="BT417" s="111"/>
      <c r="BU417" s="111"/>
      <c r="BV417" s="111"/>
      <c r="BW417" s="111"/>
      <c r="BX417" s="111"/>
      <c r="BY417" s="111"/>
      <c r="BZ417" s="111"/>
      <c r="CA417" s="111"/>
      <c r="CB417" s="111"/>
      <c r="CC417" s="111"/>
      <c r="CD417" s="111"/>
      <c r="CE417" s="111"/>
      <c r="CF417" s="111"/>
      <c r="CG417" s="111"/>
      <c r="CH417" s="111"/>
      <c r="CI417" s="111"/>
      <c r="CJ417" s="111"/>
      <c r="CK417" s="111"/>
      <c r="CL417" s="111"/>
      <c r="CM417" s="111"/>
      <c r="CN417" s="111"/>
      <c r="CO417" s="320">
        <v>1</v>
      </c>
      <c r="CP417" s="148"/>
      <c r="CQ417" s="323"/>
      <c r="CR417" s="24"/>
    </row>
    <row r="418" spans="1:616" ht="189.75" hidden="1" customHeight="1">
      <c r="A418" s="318"/>
      <c r="B418" s="224"/>
      <c r="C418" s="345"/>
      <c r="D418" s="331"/>
      <c r="E418" s="345"/>
      <c r="F418" s="331"/>
      <c r="G418" s="331"/>
      <c r="H418" s="345"/>
      <c r="I418" s="347"/>
      <c r="J418" s="322"/>
      <c r="K418" s="322"/>
      <c r="L418" s="322"/>
      <c r="M418" s="331"/>
      <c r="N418" s="319"/>
      <c r="O418" s="318"/>
      <c r="P418" s="322"/>
      <c r="Q418" s="322"/>
      <c r="R418" s="322"/>
      <c r="S418" s="322"/>
      <c r="T418" s="322"/>
      <c r="U418" s="322"/>
      <c r="V418" s="322"/>
      <c r="W418" s="322"/>
      <c r="X418" s="322"/>
      <c r="Y418" s="322"/>
      <c r="Z418" s="322"/>
      <c r="AA418" s="322"/>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41"/>
      <c r="BM418" s="12"/>
      <c r="BN418" s="12"/>
      <c r="BO418" s="12"/>
      <c r="BP418" s="12"/>
      <c r="BQ418" s="12"/>
      <c r="BR418" s="12"/>
      <c r="BS418" s="12"/>
      <c r="BT418" s="12"/>
      <c r="BU418" s="12"/>
      <c r="BV418" s="12"/>
      <c r="BW418" s="12"/>
      <c r="BX418" s="12"/>
      <c r="BY418" s="12"/>
      <c r="BZ418" s="12"/>
      <c r="CA418" s="12"/>
      <c r="CB418" s="12"/>
      <c r="CC418" s="12"/>
      <c r="CD418" s="12"/>
      <c r="CE418" s="12"/>
      <c r="CF418" s="12"/>
      <c r="CG418" s="12"/>
      <c r="CH418" s="12"/>
      <c r="CI418" s="12"/>
      <c r="CJ418" s="12"/>
      <c r="CK418" s="12"/>
      <c r="CL418" s="12"/>
      <c r="CM418" s="12"/>
      <c r="CN418" s="12"/>
      <c r="CO418" s="322"/>
      <c r="CP418" s="149"/>
      <c r="CQ418" s="319"/>
      <c r="CR418" s="24"/>
    </row>
    <row r="419" spans="1:616" s="110" customFormat="1" ht="281.25" hidden="1" customHeight="1">
      <c r="A419" s="318"/>
      <c r="B419" s="224"/>
      <c r="C419" s="344" t="s">
        <v>70</v>
      </c>
      <c r="D419" s="329" t="s">
        <v>2</v>
      </c>
      <c r="E419" s="344" t="s">
        <v>847</v>
      </c>
      <c r="F419" s="329" t="s">
        <v>2</v>
      </c>
      <c r="G419" s="329"/>
      <c r="H419" s="344" t="s">
        <v>847</v>
      </c>
      <c r="I419" s="350" t="s">
        <v>856</v>
      </c>
      <c r="J419" s="320"/>
      <c r="K419" s="320" t="s">
        <v>127</v>
      </c>
      <c r="L419" s="320" t="s">
        <v>114</v>
      </c>
      <c r="M419" s="329" t="s">
        <v>79</v>
      </c>
      <c r="N419" s="323" t="s">
        <v>83</v>
      </c>
      <c r="O419" s="318"/>
      <c r="P419" s="320"/>
      <c r="Q419" s="320"/>
      <c r="R419" s="320"/>
      <c r="S419" s="320"/>
      <c r="T419" s="320" t="s">
        <v>28</v>
      </c>
      <c r="U419" s="320"/>
      <c r="V419" s="320"/>
      <c r="W419" s="320"/>
      <c r="X419" s="320"/>
      <c r="Y419" s="320"/>
      <c r="Z419" s="320"/>
      <c r="AA419" s="320"/>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41"/>
      <c r="BM419" s="111"/>
      <c r="BN419" s="111"/>
      <c r="BO419" s="111"/>
      <c r="BP419" s="111"/>
      <c r="BQ419" s="111"/>
      <c r="BR419" s="111"/>
      <c r="BS419" s="111"/>
      <c r="BT419" s="111"/>
      <c r="BU419" s="111"/>
      <c r="BV419" s="111"/>
      <c r="BW419" s="111"/>
      <c r="BX419" s="111"/>
      <c r="BY419" s="111"/>
      <c r="BZ419" s="111"/>
      <c r="CA419" s="111"/>
      <c r="CB419" s="111"/>
      <c r="CC419" s="111"/>
      <c r="CD419" s="111"/>
      <c r="CE419" s="111"/>
      <c r="CF419" s="111"/>
      <c r="CG419" s="111"/>
      <c r="CH419" s="111"/>
      <c r="CI419" s="111"/>
      <c r="CJ419" s="111"/>
      <c r="CK419" s="111"/>
      <c r="CL419" s="111"/>
      <c r="CM419" s="111"/>
      <c r="CN419" s="111"/>
      <c r="CO419" s="320">
        <f t="shared" si="15"/>
        <v>1</v>
      </c>
      <c r="CP419" s="148"/>
      <c r="CQ419" s="323"/>
      <c r="CR419" s="24"/>
    </row>
    <row r="420" spans="1:616" ht="281.25" hidden="1" customHeight="1">
      <c r="A420" s="318"/>
      <c r="B420" s="224"/>
      <c r="C420" s="345"/>
      <c r="D420" s="331"/>
      <c r="E420" s="345"/>
      <c r="F420" s="331"/>
      <c r="G420" s="331"/>
      <c r="H420" s="345"/>
      <c r="I420" s="347"/>
      <c r="J420" s="322"/>
      <c r="K420" s="322"/>
      <c r="L420" s="322"/>
      <c r="M420" s="331"/>
      <c r="N420" s="319"/>
      <c r="O420" s="318"/>
      <c r="P420" s="322"/>
      <c r="Q420" s="322"/>
      <c r="R420" s="322"/>
      <c r="S420" s="322"/>
      <c r="T420" s="322"/>
      <c r="U420" s="322"/>
      <c r="V420" s="322"/>
      <c r="W420" s="322"/>
      <c r="X420" s="322"/>
      <c r="Y420" s="322"/>
      <c r="Z420" s="322"/>
      <c r="AA420" s="322"/>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41"/>
      <c r="BM420" s="12"/>
      <c r="BN420" s="12"/>
      <c r="BO420" s="12"/>
      <c r="BP420" s="12"/>
      <c r="BQ420" s="12"/>
      <c r="BR420" s="12"/>
      <c r="BS420" s="12"/>
      <c r="BT420" s="12"/>
      <c r="BU420" s="12"/>
      <c r="BV420" s="12"/>
      <c r="BW420" s="12"/>
      <c r="BX420" s="12"/>
      <c r="BY420" s="12"/>
      <c r="BZ420" s="12"/>
      <c r="CA420" s="12"/>
      <c r="CB420" s="12"/>
      <c r="CC420" s="12"/>
      <c r="CD420" s="12"/>
      <c r="CE420" s="12"/>
      <c r="CF420" s="12"/>
      <c r="CG420" s="12"/>
      <c r="CH420" s="12"/>
      <c r="CI420" s="12"/>
      <c r="CJ420" s="12"/>
      <c r="CK420" s="12"/>
      <c r="CL420" s="12"/>
      <c r="CM420" s="12"/>
      <c r="CN420" s="12"/>
      <c r="CO420" s="322"/>
      <c r="CP420" s="149"/>
      <c r="CQ420" s="319"/>
      <c r="CR420" s="24"/>
    </row>
    <row r="421" spans="1:616" s="102" customFormat="1" ht="135" hidden="1" customHeight="1">
      <c r="A421" s="318"/>
      <c r="B421" s="224"/>
      <c r="C421" s="344" t="s">
        <v>70</v>
      </c>
      <c r="D421" s="329" t="s">
        <v>2</v>
      </c>
      <c r="E421" s="344" t="s">
        <v>859</v>
      </c>
      <c r="F421" s="329" t="s">
        <v>2</v>
      </c>
      <c r="G421" s="329"/>
      <c r="H421" s="344" t="s">
        <v>434</v>
      </c>
      <c r="I421" s="350" t="s">
        <v>860</v>
      </c>
      <c r="J421" s="320"/>
      <c r="K421" s="320"/>
      <c r="L421" s="320"/>
      <c r="M421" s="329"/>
      <c r="N421" s="323"/>
      <c r="O421" s="318"/>
      <c r="P421" s="320"/>
      <c r="Q421" s="320"/>
      <c r="R421" s="320"/>
      <c r="S421" s="320"/>
      <c r="T421" s="320"/>
      <c r="U421" s="320"/>
      <c r="V421" s="320" t="s">
        <v>28</v>
      </c>
      <c r="W421" s="320"/>
      <c r="X421" s="320"/>
      <c r="Y421" s="320"/>
      <c r="Z421" s="320"/>
      <c r="AA421" s="320"/>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41"/>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c r="CN421" s="98"/>
      <c r="CO421" s="320">
        <f>COUNTIFS(Q421:AA422,"x")</f>
        <v>1</v>
      </c>
      <c r="CP421" s="148"/>
      <c r="CQ421" s="323"/>
      <c r="CR421" s="24"/>
    </row>
    <row r="422" spans="1:616" s="110" customFormat="1" ht="110.25" hidden="1" customHeight="1">
      <c r="A422" s="318"/>
      <c r="B422" s="224"/>
      <c r="C422" s="345"/>
      <c r="D422" s="331"/>
      <c r="E422" s="345"/>
      <c r="F422" s="331"/>
      <c r="G422" s="331"/>
      <c r="H422" s="345"/>
      <c r="I422" s="347"/>
      <c r="J422" s="322"/>
      <c r="K422" s="322"/>
      <c r="L422" s="322"/>
      <c r="M422" s="331"/>
      <c r="N422" s="319"/>
      <c r="O422" s="318"/>
      <c r="P422" s="322"/>
      <c r="Q422" s="322"/>
      <c r="R422" s="322"/>
      <c r="S422" s="322"/>
      <c r="T422" s="322"/>
      <c r="U422" s="322"/>
      <c r="V422" s="322"/>
      <c r="W422" s="322"/>
      <c r="X422" s="322"/>
      <c r="Y422" s="322"/>
      <c r="Z422" s="322"/>
      <c r="AA422" s="322"/>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41"/>
      <c r="BM422" s="111"/>
      <c r="BN422" s="111"/>
      <c r="BO422" s="111"/>
      <c r="BP422" s="111"/>
      <c r="BQ422" s="111"/>
      <c r="BR422" s="111"/>
      <c r="BS422" s="111"/>
      <c r="BT422" s="111"/>
      <c r="BU422" s="111"/>
      <c r="BV422" s="111"/>
      <c r="BW422" s="111"/>
      <c r="BX422" s="111"/>
      <c r="BY422" s="111"/>
      <c r="BZ422" s="111"/>
      <c r="CA422" s="111"/>
      <c r="CB422" s="111"/>
      <c r="CC422" s="111"/>
      <c r="CD422" s="111"/>
      <c r="CE422" s="111"/>
      <c r="CF422" s="111"/>
      <c r="CG422" s="111"/>
      <c r="CH422" s="111"/>
      <c r="CI422" s="111"/>
      <c r="CJ422" s="111"/>
      <c r="CK422" s="111"/>
      <c r="CL422" s="111"/>
      <c r="CM422" s="111"/>
      <c r="CN422" s="111"/>
      <c r="CO422" s="322"/>
      <c r="CP422" s="149"/>
      <c r="CQ422" s="319"/>
      <c r="CR422" s="24"/>
    </row>
    <row r="423" spans="1:616" s="102" customFormat="1" ht="155.25" hidden="1" customHeight="1">
      <c r="A423" s="318"/>
      <c r="B423" s="224"/>
      <c r="C423" s="34" t="s">
        <v>70</v>
      </c>
      <c r="D423" s="34" t="s">
        <v>2</v>
      </c>
      <c r="E423" s="34" t="s">
        <v>433</v>
      </c>
      <c r="F423" s="34" t="s">
        <v>2</v>
      </c>
      <c r="G423" s="100"/>
      <c r="H423" s="99" t="s">
        <v>433</v>
      </c>
      <c r="I423" s="17" t="s">
        <v>858</v>
      </c>
      <c r="J423" s="98"/>
      <c r="K423" s="98"/>
      <c r="L423" s="98"/>
      <c r="M423" s="100"/>
      <c r="N423" s="101"/>
      <c r="O423" s="318"/>
      <c r="P423" s="98"/>
      <c r="Q423" s="98"/>
      <c r="R423" s="98"/>
      <c r="S423" s="98"/>
      <c r="T423" s="98"/>
      <c r="U423" s="98" t="s">
        <v>28</v>
      </c>
      <c r="V423" s="98"/>
      <c r="W423" s="98"/>
      <c r="X423" s="98"/>
      <c r="Y423" s="98"/>
      <c r="Z423" s="98"/>
      <c r="AA423" s="98"/>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41"/>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c r="CN423" s="98"/>
      <c r="CO423" s="98">
        <f>COUNTIFS(Q423:AA423,"x")</f>
        <v>1</v>
      </c>
      <c r="CP423" s="154"/>
      <c r="CQ423" s="101"/>
      <c r="CR423" s="24"/>
    </row>
    <row r="424" spans="1:616" s="110" customFormat="1" ht="199.5" hidden="1" customHeight="1">
      <c r="A424" s="318"/>
      <c r="B424" s="224"/>
      <c r="C424" s="344" t="s">
        <v>70</v>
      </c>
      <c r="D424" s="329" t="s">
        <v>2</v>
      </c>
      <c r="E424" s="344" t="s">
        <v>431</v>
      </c>
      <c r="F424" s="329" t="s">
        <v>2</v>
      </c>
      <c r="G424" s="329"/>
      <c r="H424" s="344" t="s">
        <v>431</v>
      </c>
      <c r="I424" s="350" t="s">
        <v>855</v>
      </c>
      <c r="J424" s="320"/>
      <c r="K424" s="320" t="s">
        <v>127</v>
      </c>
      <c r="L424" s="320" t="s">
        <v>114</v>
      </c>
      <c r="M424" s="329" t="s">
        <v>79</v>
      </c>
      <c r="N424" s="323" t="s">
        <v>83</v>
      </c>
      <c r="O424" s="318"/>
      <c r="P424" s="320"/>
      <c r="Q424" s="320"/>
      <c r="R424" s="320"/>
      <c r="S424" s="320"/>
      <c r="T424" s="320"/>
      <c r="U424" s="320"/>
      <c r="V424" s="320"/>
      <c r="W424" s="320" t="s">
        <v>28</v>
      </c>
      <c r="X424" s="320"/>
      <c r="Y424" s="320"/>
      <c r="Z424" s="320"/>
      <c r="AA424" s="320"/>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41"/>
      <c r="BM424" s="111"/>
      <c r="BN424" s="111"/>
      <c r="BO424" s="111"/>
      <c r="BP424" s="111"/>
      <c r="BQ424" s="111"/>
      <c r="BR424" s="111"/>
      <c r="BS424" s="111"/>
      <c r="BT424" s="111"/>
      <c r="BU424" s="111"/>
      <c r="BV424" s="111"/>
      <c r="BW424" s="111"/>
      <c r="BX424" s="111"/>
      <c r="BY424" s="111"/>
      <c r="BZ424" s="111"/>
      <c r="CA424" s="111"/>
      <c r="CB424" s="111"/>
      <c r="CC424" s="111"/>
      <c r="CD424" s="111"/>
      <c r="CE424" s="111"/>
      <c r="CF424" s="111"/>
      <c r="CG424" s="111"/>
      <c r="CH424" s="111"/>
      <c r="CI424" s="111"/>
      <c r="CJ424" s="111"/>
      <c r="CK424" s="111"/>
      <c r="CL424" s="111"/>
      <c r="CM424" s="111"/>
      <c r="CN424" s="111"/>
      <c r="CO424" s="320">
        <f>COUNTIF(Q424:AA425,"x")</f>
        <v>1</v>
      </c>
      <c r="CP424" s="148"/>
      <c r="CQ424" s="323"/>
      <c r="CR424" s="24"/>
    </row>
    <row r="425" spans="1:616" ht="252.75" hidden="1" customHeight="1">
      <c r="A425" s="318"/>
      <c r="B425" s="224"/>
      <c r="C425" s="345"/>
      <c r="D425" s="331"/>
      <c r="E425" s="345"/>
      <c r="F425" s="331"/>
      <c r="G425" s="331"/>
      <c r="H425" s="345"/>
      <c r="I425" s="347"/>
      <c r="J425" s="322"/>
      <c r="K425" s="322"/>
      <c r="L425" s="322"/>
      <c r="M425" s="331"/>
      <c r="N425" s="319"/>
      <c r="O425" s="318"/>
      <c r="P425" s="322"/>
      <c r="Q425" s="322"/>
      <c r="R425" s="322"/>
      <c r="S425" s="322"/>
      <c r="T425" s="322"/>
      <c r="U425" s="322"/>
      <c r="V425" s="322"/>
      <c r="W425" s="322"/>
      <c r="X425" s="322"/>
      <c r="Y425" s="322"/>
      <c r="Z425" s="322"/>
      <c r="AA425" s="322"/>
      <c r="AB425" s="41"/>
      <c r="AC425" s="41"/>
      <c r="AD425" s="41"/>
      <c r="AE425" s="41"/>
      <c r="AF425" s="41"/>
      <c r="AG425" s="41"/>
      <c r="AH425" s="41"/>
      <c r="AI425" s="41"/>
      <c r="AJ425" s="41"/>
      <c r="AK425" s="41"/>
      <c r="AL425" s="41"/>
      <c r="AM425" s="41"/>
      <c r="AN425" s="41"/>
      <c r="AO425" s="41"/>
      <c r="AP425" s="41"/>
      <c r="AQ425" s="41"/>
      <c r="AR425" s="41"/>
      <c r="AS425" s="41"/>
      <c r="AT425" s="41"/>
      <c r="AU425" s="41"/>
      <c r="AV425" s="41"/>
      <c r="AW425" s="41"/>
      <c r="AX425" s="41"/>
      <c r="AY425" s="41"/>
      <c r="AZ425" s="41"/>
      <c r="BA425" s="41"/>
      <c r="BB425" s="41"/>
      <c r="BC425" s="41"/>
      <c r="BD425" s="41"/>
      <c r="BE425" s="41"/>
      <c r="BF425" s="41"/>
      <c r="BG425" s="41"/>
      <c r="BH425" s="41"/>
      <c r="BI425" s="41"/>
      <c r="BJ425" s="41"/>
      <c r="BK425" s="41"/>
      <c r="BL425" s="41"/>
      <c r="BM425" s="12"/>
      <c r="BN425" s="12"/>
      <c r="BO425" s="12"/>
      <c r="BP425" s="12"/>
      <c r="BQ425" s="12"/>
      <c r="BR425" s="12"/>
      <c r="BS425" s="12"/>
      <c r="BT425" s="12"/>
      <c r="BU425" s="12"/>
      <c r="BV425" s="12"/>
      <c r="BW425" s="12"/>
      <c r="BX425" s="12"/>
      <c r="BY425" s="12"/>
      <c r="BZ425" s="12"/>
      <c r="CA425" s="12"/>
      <c r="CB425" s="12"/>
      <c r="CC425" s="12"/>
      <c r="CD425" s="12"/>
      <c r="CE425" s="12"/>
      <c r="CF425" s="12"/>
      <c r="CG425" s="12"/>
      <c r="CH425" s="12"/>
      <c r="CI425" s="12"/>
      <c r="CJ425" s="12"/>
      <c r="CK425" s="12"/>
      <c r="CL425" s="12"/>
      <c r="CM425" s="12"/>
      <c r="CN425" s="12"/>
      <c r="CO425" s="322"/>
      <c r="CP425" s="149"/>
      <c r="CQ425" s="319"/>
      <c r="CR425" s="24"/>
    </row>
    <row r="426" spans="1:616" s="102" customFormat="1" ht="219" hidden="1" customHeight="1">
      <c r="A426" s="318"/>
      <c r="B426" s="224"/>
      <c r="C426" s="34" t="s">
        <v>70</v>
      </c>
      <c r="D426" s="34" t="s">
        <v>2</v>
      </c>
      <c r="E426" s="34" t="s">
        <v>435</v>
      </c>
      <c r="F426" s="34" t="s">
        <v>2</v>
      </c>
      <c r="G426" s="100"/>
      <c r="H426" s="99" t="s">
        <v>435</v>
      </c>
      <c r="I426" s="17" t="s">
        <v>861</v>
      </c>
      <c r="J426" s="98"/>
      <c r="K426" s="98"/>
      <c r="L426" s="98"/>
      <c r="M426" s="100"/>
      <c r="N426" s="101"/>
      <c r="O426" s="318"/>
      <c r="P426" s="98"/>
      <c r="Q426" s="98"/>
      <c r="R426" s="98"/>
      <c r="S426" s="98"/>
      <c r="T426" s="98"/>
      <c r="U426" s="98"/>
      <c r="V426" s="98"/>
      <c r="W426" s="98"/>
      <c r="X426" s="98" t="s">
        <v>28</v>
      </c>
      <c r="Y426" s="98"/>
      <c r="Z426" s="98"/>
      <c r="AA426" s="98"/>
      <c r="AB426" s="41"/>
      <c r="AC426" s="41"/>
      <c r="AD426" s="41"/>
      <c r="AE426" s="41"/>
      <c r="AF426" s="41"/>
      <c r="AG426" s="41"/>
      <c r="AH426" s="41"/>
      <c r="AI426" s="41"/>
      <c r="AJ426" s="41"/>
      <c r="AK426" s="41"/>
      <c r="AL426" s="41"/>
      <c r="AM426" s="41"/>
      <c r="AN426" s="41"/>
      <c r="AO426" s="41"/>
      <c r="AP426" s="41"/>
      <c r="AQ426" s="41"/>
      <c r="AR426" s="41"/>
      <c r="AS426" s="41"/>
      <c r="AT426" s="41"/>
      <c r="AU426" s="41"/>
      <c r="AV426" s="41"/>
      <c r="AW426" s="41"/>
      <c r="AX426" s="41"/>
      <c r="AY426" s="41"/>
      <c r="AZ426" s="41"/>
      <c r="BA426" s="41"/>
      <c r="BB426" s="41"/>
      <c r="BC426" s="41"/>
      <c r="BD426" s="41"/>
      <c r="BE426" s="41"/>
      <c r="BF426" s="41"/>
      <c r="BG426" s="41"/>
      <c r="BH426" s="41"/>
      <c r="BI426" s="41"/>
      <c r="BJ426" s="41"/>
      <c r="BK426" s="41"/>
      <c r="BL426" s="41"/>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c r="CN426" s="98"/>
      <c r="CO426" s="98">
        <f>COUNTIFS(Q426:AA426,"x")</f>
        <v>1</v>
      </c>
      <c r="CP426" s="154"/>
      <c r="CQ426" s="101"/>
      <c r="CR426" s="24"/>
    </row>
    <row r="427" spans="1:616" s="102" customFormat="1" ht="408.75" hidden="1" customHeight="1">
      <c r="A427" s="318"/>
      <c r="B427" s="224"/>
      <c r="C427" s="34" t="s">
        <v>70</v>
      </c>
      <c r="D427" s="34" t="s">
        <v>2</v>
      </c>
      <c r="E427" s="34" t="s">
        <v>850</v>
      </c>
      <c r="F427" s="34" t="s">
        <v>2</v>
      </c>
      <c r="G427" s="100"/>
      <c r="H427" s="99" t="s">
        <v>850</v>
      </c>
      <c r="I427" s="17" t="s">
        <v>864</v>
      </c>
      <c r="J427" s="98"/>
      <c r="K427" s="98"/>
      <c r="L427" s="98"/>
      <c r="M427" s="100"/>
      <c r="N427" s="101"/>
      <c r="O427" s="318"/>
      <c r="P427" s="98"/>
      <c r="Q427" s="98"/>
      <c r="R427" s="98"/>
      <c r="S427" s="98"/>
      <c r="T427" s="98"/>
      <c r="U427" s="98"/>
      <c r="V427" s="98"/>
      <c r="W427" s="98"/>
      <c r="X427" s="98"/>
      <c r="Y427" s="98" t="s">
        <v>28</v>
      </c>
      <c r="Z427" s="98"/>
      <c r="AA427" s="98"/>
      <c r="AB427" s="41"/>
      <c r="AC427" s="41"/>
      <c r="AD427" s="41"/>
      <c r="AE427" s="41"/>
      <c r="AF427" s="41"/>
      <c r="AG427" s="41"/>
      <c r="AH427" s="41"/>
      <c r="AI427" s="41"/>
      <c r="AJ427" s="41"/>
      <c r="AK427" s="41"/>
      <c r="AL427" s="41"/>
      <c r="AM427" s="41"/>
      <c r="AN427" s="41"/>
      <c r="AO427" s="41"/>
      <c r="AP427" s="41"/>
      <c r="AQ427" s="41"/>
      <c r="AR427" s="41"/>
      <c r="AS427" s="41"/>
      <c r="AT427" s="41"/>
      <c r="AU427" s="41"/>
      <c r="AV427" s="41"/>
      <c r="AW427" s="41"/>
      <c r="AX427" s="41"/>
      <c r="AY427" s="41"/>
      <c r="AZ427" s="41"/>
      <c r="BA427" s="41"/>
      <c r="BB427" s="41"/>
      <c r="BC427" s="41"/>
      <c r="BD427" s="41"/>
      <c r="BE427" s="41"/>
      <c r="BF427" s="41"/>
      <c r="BG427" s="41"/>
      <c r="BH427" s="41"/>
      <c r="BI427" s="41"/>
      <c r="BJ427" s="41"/>
      <c r="BK427" s="41"/>
      <c r="BL427" s="41"/>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c r="CN427" s="98"/>
      <c r="CO427" s="135">
        <f>COUNTIFS(Q427:AA427,"x")</f>
        <v>1</v>
      </c>
      <c r="CP427" s="154"/>
      <c r="CQ427" s="101"/>
      <c r="CR427" s="24"/>
    </row>
    <row r="428" spans="1:616" ht="124.5" hidden="1" customHeight="1">
      <c r="A428" s="318"/>
      <c r="B428" s="224"/>
      <c r="C428" s="34" t="s">
        <v>70</v>
      </c>
      <c r="D428" s="34" t="s">
        <v>2</v>
      </c>
      <c r="E428" s="34" t="s">
        <v>851</v>
      </c>
      <c r="F428" s="34" t="s">
        <v>2</v>
      </c>
      <c r="G428" s="11"/>
      <c r="H428" s="35" t="s">
        <v>851</v>
      </c>
      <c r="I428" s="17" t="s">
        <v>863</v>
      </c>
      <c r="J428" s="12"/>
      <c r="K428" s="12" t="s">
        <v>127</v>
      </c>
      <c r="L428" s="12" t="s">
        <v>114</v>
      </c>
      <c r="M428" s="11" t="s">
        <v>79</v>
      </c>
      <c r="N428" s="10" t="s">
        <v>83</v>
      </c>
      <c r="O428" s="318"/>
      <c r="P428" s="12"/>
      <c r="Q428" s="12"/>
      <c r="R428" s="12"/>
      <c r="S428" s="12"/>
      <c r="T428" s="12"/>
      <c r="U428" s="12"/>
      <c r="V428" s="12"/>
      <c r="W428" s="12"/>
      <c r="X428" s="12"/>
      <c r="Y428" s="71"/>
      <c r="Z428" s="71" t="s">
        <v>28</v>
      </c>
      <c r="AA428" s="12"/>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c r="AY428" s="41"/>
      <c r="AZ428" s="41"/>
      <c r="BA428" s="41"/>
      <c r="BB428" s="41"/>
      <c r="BC428" s="41"/>
      <c r="BD428" s="41"/>
      <c r="BE428" s="41"/>
      <c r="BF428" s="41"/>
      <c r="BG428" s="41"/>
      <c r="BH428" s="41"/>
      <c r="BI428" s="41"/>
      <c r="BJ428" s="41"/>
      <c r="BK428" s="41"/>
      <c r="BL428" s="41"/>
      <c r="BM428" s="12"/>
      <c r="BN428" s="12"/>
      <c r="BO428" s="12"/>
      <c r="BP428" s="12"/>
      <c r="BQ428" s="12"/>
      <c r="BR428" s="12"/>
      <c r="BS428" s="12"/>
      <c r="BT428" s="12"/>
      <c r="BU428" s="12"/>
      <c r="BV428" s="12"/>
      <c r="BW428" s="12"/>
      <c r="BX428" s="12"/>
      <c r="BY428" s="12"/>
      <c r="BZ428" s="12"/>
      <c r="CA428" s="12"/>
      <c r="CB428" s="12"/>
      <c r="CC428" s="12"/>
      <c r="CD428" s="12"/>
      <c r="CE428" s="12"/>
      <c r="CF428" s="12"/>
      <c r="CG428" s="12"/>
      <c r="CH428" s="12"/>
      <c r="CI428" s="12"/>
      <c r="CJ428" s="12"/>
      <c r="CK428" s="12"/>
      <c r="CL428" s="12"/>
      <c r="CM428" s="12"/>
      <c r="CN428" s="12"/>
      <c r="CO428" s="12">
        <f t="shared" si="15"/>
        <v>1</v>
      </c>
      <c r="CP428" s="154"/>
      <c r="CQ428" s="10"/>
      <c r="CR428" s="24"/>
    </row>
    <row r="429" spans="1:616" ht="237" hidden="1" customHeight="1">
      <c r="A429" s="319"/>
      <c r="B429" s="189"/>
      <c r="C429" s="34" t="s">
        <v>70</v>
      </c>
      <c r="D429" s="34" t="s">
        <v>2</v>
      </c>
      <c r="E429" s="34" t="s">
        <v>853</v>
      </c>
      <c r="F429" s="34" t="s">
        <v>2</v>
      </c>
      <c r="G429" s="11"/>
      <c r="H429" s="35" t="s">
        <v>852</v>
      </c>
      <c r="I429" s="17" t="s">
        <v>862</v>
      </c>
      <c r="J429" s="12"/>
      <c r="K429" s="12" t="s">
        <v>127</v>
      </c>
      <c r="L429" s="12" t="s">
        <v>114</v>
      </c>
      <c r="M429" s="11" t="s">
        <v>79</v>
      </c>
      <c r="N429" s="10" t="s">
        <v>83</v>
      </c>
      <c r="O429" s="319"/>
      <c r="P429" s="12"/>
      <c r="Q429" s="12"/>
      <c r="R429" s="12"/>
      <c r="S429" s="12"/>
      <c r="T429" s="12"/>
      <c r="U429" s="12"/>
      <c r="V429" s="12"/>
      <c r="W429" s="12"/>
      <c r="X429" s="12"/>
      <c r="Y429" s="71"/>
      <c r="Z429" s="71"/>
      <c r="AA429" s="12" t="s">
        <v>28</v>
      </c>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41"/>
      <c r="BM429" s="12"/>
      <c r="BN429" s="12"/>
      <c r="BO429" s="12"/>
      <c r="BP429" s="12"/>
      <c r="BQ429" s="12"/>
      <c r="BR429" s="12"/>
      <c r="BS429" s="12"/>
      <c r="BT429" s="12"/>
      <c r="BU429" s="12"/>
      <c r="BV429" s="12"/>
      <c r="BW429" s="12"/>
      <c r="BX429" s="12"/>
      <c r="BY429" s="12"/>
      <c r="BZ429" s="12"/>
      <c r="CA429" s="12"/>
      <c r="CB429" s="12"/>
      <c r="CC429" s="12"/>
      <c r="CD429" s="12"/>
      <c r="CE429" s="12"/>
      <c r="CF429" s="12"/>
      <c r="CG429" s="12"/>
      <c r="CH429" s="12"/>
      <c r="CI429" s="12"/>
      <c r="CJ429" s="12"/>
      <c r="CK429" s="12"/>
      <c r="CL429" s="12"/>
      <c r="CM429" s="12"/>
      <c r="CN429" s="12"/>
      <c r="CO429" s="12">
        <f t="shared" si="15"/>
        <v>1</v>
      </c>
      <c r="CP429" s="154"/>
      <c r="CQ429" s="10"/>
      <c r="CR429" s="24"/>
    </row>
    <row r="430" spans="1:616" ht="63" hidden="1" customHeight="1">
      <c r="A430" s="67">
        <v>404</v>
      </c>
      <c r="B430" s="67">
        <v>130</v>
      </c>
      <c r="C430" s="34" t="s">
        <v>157</v>
      </c>
      <c r="D430" s="11" t="s">
        <v>3</v>
      </c>
      <c r="E430" s="34" t="s">
        <v>158</v>
      </c>
      <c r="F430" s="11" t="s">
        <v>3</v>
      </c>
      <c r="G430" s="11"/>
      <c r="H430" s="35" t="s">
        <v>436</v>
      </c>
      <c r="I430" s="17" t="s">
        <v>1193</v>
      </c>
      <c r="J430" s="12"/>
      <c r="K430" s="12" t="s">
        <v>127</v>
      </c>
      <c r="L430" s="12" t="s">
        <v>114</v>
      </c>
      <c r="M430" s="11" t="s">
        <v>79</v>
      </c>
      <c r="N430" s="10" t="s">
        <v>303</v>
      </c>
      <c r="O430" s="10" t="s">
        <v>28</v>
      </c>
      <c r="P430" s="12"/>
      <c r="Q430" s="12"/>
      <c r="R430" s="12" t="s">
        <v>28</v>
      </c>
      <c r="S430" s="12"/>
      <c r="T430" s="12"/>
      <c r="U430" s="12"/>
      <c r="V430" s="12"/>
      <c r="W430" s="12"/>
      <c r="X430" s="12"/>
      <c r="Y430" s="71"/>
      <c r="Z430" s="71"/>
      <c r="AA430" s="12"/>
      <c r="AB430" s="41"/>
      <c r="AC430" s="41"/>
      <c r="AD430" s="41"/>
      <c r="AE430" s="41"/>
      <c r="AF430" s="41"/>
      <c r="AG430" s="41"/>
      <c r="AH430" s="41"/>
      <c r="AI430" s="41"/>
      <c r="AJ430" s="41"/>
      <c r="AK430" s="41"/>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41"/>
      <c r="BK430" s="41"/>
      <c r="BL430" s="41"/>
      <c r="BM430" s="12"/>
      <c r="BN430" s="12"/>
      <c r="BO430" s="12"/>
      <c r="BP430" s="12"/>
      <c r="BQ430" s="12"/>
      <c r="BR430" s="12"/>
      <c r="BS430" s="12"/>
      <c r="BT430" s="12"/>
      <c r="BU430" s="12"/>
      <c r="BV430" s="12"/>
      <c r="BW430" s="12"/>
      <c r="BX430" s="12"/>
      <c r="BY430" s="12"/>
      <c r="BZ430" s="12"/>
      <c r="CA430" s="12"/>
      <c r="CB430" s="12"/>
      <c r="CC430" s="12"/>
      <c r="CD430" s="12"/>
      <c r="CE430" s="12"/>
      <c r="CF430" s="12"/>
      <c r="CG430" s="12"/>
      <c r="CH430" s="12"/>
      <c r="CI430" s="12"/>
      <c r="CJ430" s="12"/>
      <c r="CK430" s="12"/>
      <c r="CL430" s="12"/>
      <c r="CM430" s="12"/>
      <c r="CN430" s="12"/>
      <c r="CO430" s="12">
        <f t="shared" si="15"/>
        <v>1</v>
      </c>
      <c r="CP430" s="148"/>
      <c r="CQ430" s="146"/>
      <c r="CR430" s="24"/>
    </row>
    <row r="431" spans="1:616" s="144" customFormat="1" ht="205.5" customHeight="1">
      <c r="A431" s="244"/>
      <c r="B431" s="316">
        <v>131</v>
      </c>
      <c r="C431" s="332" t="s">
        <v>437</v>
      </c>
      <c r="D431" s="332" t="s">
        <v>0</v>
      </c>
      <c r="E431" s="34"/>
      <c r="F431" s="247"/>
      <c r="G431" s="269"/>
      <c r="H431" s="332" t="s">
        <v>438</v>
      </c>
      <c r="I431" s="277" t="s">
        <v>1401</v>
      </c>
      <c r="J431" s="281"/>
      <c r="K431" s="348" t="s">
        <v>126</v>
      </c>
      <c r="L431" s="246"/>
      <c r="M431" s="247"/>
      <c r="N431" s="245"/>
      <c r="O431" s="244"/>
      <c r="P431" s="246"/>
      <c r="Q431" s="246"/>
      <c r="R431" s="246"/>
      <c r="S431" s="246"/>
      <c r="T431" s="246"/>
      <c r="U431" s="246"/>
      <c r="V431" s="246"/>
      <c r="W431" s="246"/>
      <c r="X431" s="246"/>
      <c r="Y431" s="246"/>
      <c r="Z431" s="246"/>
      <c r="AA431" s="246"/>
      <c r="AB431" s="41"/>
      <c r="AC431" s="41"/>
      <c r="AD431" s="41"/>
      <c r="AE431" s="41"/>
      <c r="AF431" s="41"/>
      <c r="AG431" s="41"/>
      <c r="AH431" s="41"/>
      <c r="AI431" s="41"/>
      <c r="AJ431" s="41"/>
      <c r="AK431" s="41"/>
      <c r="AL431" s="41"/>
      <c r="AM431" s="41"/>
      <c r="AN431" s="41"/>
      <c r="AO431" s="41"/>
      <c r="AP431" s="41"/>
      <c r="AQ431" s="41"/>
      <c r="AR431" s="41"/>
      <c r="AS431" s="41"/>
      <c r="AT431" s="41"/>
      <c r="AU431" s="41"/>
      <c r="AV431" s="41"/>
      <c r="AW431" s="41"/>
      <c r="AX431" s="41"/>
      <c r="AY431" s="41"/>
      <c r="AZ431" s="41"/>
      <c r="BA431" s="41"/>
      <c r="BB431" s="41"/>
      <c r="BC431" s="41"/>
      <c r="BD431" s="41"/>
      <c r="BE431" s="41"/>
      <c r="BF431" s="41"/>
      <c r="BG431" s="41"/>
      <c r="BH431" s="41"/>
      <c r="BI431" s="41"/>
      <c r="BJ431" s="41"/>
      <c r="BK431" s="41"/>
      <c r="BL431" s="41"/>
      <c r="BM431" s="246"/>
      <c r="BN431" s="246"/>
      <c r="BO431" s="246"/>
      <c r="BP431" s="246"/>
      <c r="BQ431" s="246"/>
      <c r="BR431" s="246"/>
      <c r="BS431" s="246"/>
      <c r="BT431" s="246"/>
      <c r="BU431" s="246"/>
      <c r="BV431" s="246"/>
      <c r="BW431" s="246"/>
      <c r="BX431" s="246"/>
      <c r="BY431" s="246"/>
      <c r="BZ431" s="246"/>
      <c r="CA431" s="246"/>
      <c r="CB431" s="246"/>
      <c r="CC431" s="246"/>
      <c r="CD431" s="246"/>
      <c r="CE431" s="246"/>
      <c r="CF431" s="246"/>
      <c r="CG431" s="246"/>
      <c r="CH431" s="246"/>
      <c r="CI431" s="246"/>
      <c r="CJ431" s="246"/>
      <c r="CK431" s="246"/>
      <c r="CL431" s="246"/>
      <c r="CM431" s="246"/>
      <c r="CN431" s="246"/>
      <c r="CO431" s="181"/>
      <c r="CP431" s="202" t="s">
        <v>677</v>
      </c>
      <c r="CQ431" s="292"/>
      <c r="CR431" s="191" t="s">
        <v>677</v>
      </c>
      <c r="WR431" s="162"/>
    </row>
    <row r="432" spans="1:616" ht="165.75" hidden="1" customHeight="1">
      <c r="A432" s="323">
        <v>406</v>
      </c>
      <c r="B432" s="317"/>
      <c r="C432" s="334"/>
      <c r="D432" s="334"/>
      <c r="E432" s="34" t="s">
        <v>438</v>
      </c>
      <c r="F432" s="11" t="s">
        <v>0</v>
      </c>
      <c r="G432" s="269"/>
      <c r="H432" s="334"/>
      <c r="I432" s="277" t="s">
        <v>827</v>
      </c>
      <c r="J432" s="281"/>
      <c r="K432" s="349"/>
      <c r="L432" s="12" t="s">
        <v>114</v>
      </c>
      <c r="M432" s="11" t="s">
        <v>79</v>
      </c>
      <c r="N432" s="10" t="s">
        <v>171</v>
      </c>
      <c r="O432" s="323" t="s">
        <v>28</v>
      </c>
      <c r="P432" s="12"/>
      <c r="Q432" s="12" t="s">
        <v>28</v>
      </c>
      <c r="R432" s="12"/>
      <c r="S432" s="12"/>
      <c r="T432" s="12"/>
      <c r="U432" s="12"/>
      <c r="V432" s="12"/>
      <c r="W432" s="12"/>
      <c r="X432" s="12"/>
      <c r="Y432" s="71"/>
      <c r="Z432" s="71"/>
      <c r="AA432" s="12"/>
      <c r="AB432" s="41"/>
      <c r="AC432" s="41"/>
      <c r="AD432" s="41"/>
      <c r="AE432" s="41"/>
      <c r="AF432" s="41"/>
      <c r="AG432" s="41"/>
      <c r="AH432" s="41"/>
      <c r="AI432" s="41"/>
      <c r="AJ432" s="41"/>
      <c r="AK432" s="41"/>
      <c r="AL432" s="41"/>
      <c r="AM432" s="41"/>
      <c r="AN432" s="41"/>
      <c r="AO432" s="41"/>
      <c r="AP432" s="41"/>
      <c r="AQ432" s="41"/>
      <c r="AR432" s="41"/>
      <c r="AS432" s="41"/>
      <c r="AT432" s="41"/>
      <c r="AU432" s="41"/>
      <c r="AV432" s="41"/>
      <c r="AW432" s="41"/>
      <c r="AX432" s="41"/>
      <c r="AY432" s="41"/>
      <c r="AZ432" s="41"/>
      <c r="BA432" s="41"/>
      <c r="BB432" s="41"/>
      <c r="BC432" s="41"/>
      <c r="BD432" s="41"/>
      <c r="BE432" s="41"/>
      <c r="BF432" s="41"/>
      <c r="BG432" s="41"/>
      <c r="BH432" s="41"/>
      <c r="BI432" s="41"/>
      <c r="BJ432" s="41"/>
      <c r="BK432" s="41"/>
      <c r="BL432" s="41"/>
      <c r="BM432" s="12"/>
      <c r="BN432" s="12"/>
      <c r="BO432" s="12"/>
      <c r="BP432" s="12"/>
      <c r="BQ432" s="12"/>
      <c r="BR432" s="12"/>
      <c r="BS432" s="12"/>
      <c r="BT432" s="12"/>
      <c r="BU432" s="12"/>
      <c r="BV432" s="12"/>
      <c r="BW432" s="12"/>
      <c r="BX432" s="12"/>
      <c r="BY432" s="12"/>
      <c r="BZ432" s="12"/>
      <c r="CA432" s="12"/>
      <c r="CB432" s="12"/>
      <c r="CC432" s="12"/>
      <c r="CD432" s="12"/>
      <c r="CE432" s="12"/>
      <c r="CF432" s="12"/>
      <c r="CG432" s="12"/>
      <c r="CH432" s="12"/>
      <c r="CI432" s="12"/>
      <c r="CJ432" s="12"/>
      <c r="CK432" s="12"/>
      <c r="CL432" s="12"/>
      <c r="CM432" s="12"/>
      <c r="CN432" s="12"/>
      <c r="CO432" s="181">
        <f t="shared" si="15"/>
        <v>1</v>
      </c>
      <c r="CP432" s="202"/>
      <c r="CQ432" s="278"/>
      <c r="CR432" s="202"/>
      <c r="CS432" s="144"/>
      <c r="CT432" s="144"/>
      <c r="CU432" s="144"/>
      <c r="CV432" s="144"/>
      <c r="CW432" s="144"/>
      <c r="CX432" s="144"/>
      <c r="CY432" s="144"/>
      <c r="CZ432" s="144"/>
      <c r="DA432" s="144"/>
      <c r="DB432" s="144"/>
      <c r="DC432" s="144"/>
      <c r="DD432" s="144"/>
      <c r="DE432" s="144"/>
      <c r="DF432" s="144"/>
      <c r="DG432" s="144"/>
      <c r="DH432" s="144"/>
      <c r="DI432" s="144"/>
      <c r="DJ432" s="144"/>
      <c r="DK432" s="144"/>
      <c r="DL432" s="144"/>
      <c r="DM432" s="144"/>
      <c r="DN432" s="144"/>
      <c r="DO432" s="144"/>
      <c r="DP432" s="144"/>
      <c r="DQ432" s="144"/>
      <c r="DR432" s="144"/>
      <c r="DS432" s="144"/>
      <c r="DT432" s="144"/>
      <c r="DU432" s="144"/>
      <c r="DV432" s="144"/>
      <c r="DW432" s="144"/>
      <c r="DX432" s="144"/>
      <c r="DY432" s="144"/>
      <c r="DZ432" s="144"/>
      <c r="EA432" s="144"/>
      <c r="EB432" s="144"/>
      <c r="EC432" s="144"/>
      <c r="ED432" s="144"/>
      <c r="EE432" s="144"/>
      <c r="EF432" s="144"/>
      <c r="EG432" s="144"/>
      <c r="EH432" s="144"/>
      <c r="EI432" s="144"/>
      <c r="EJ432" s="144"/>
      <c r="EK432" s="144"/>
      <c r="EL432" s="144"/>
      <c r="EM432" s="144"/>
      <c r="EN432" s="144"/>
      <c r="EO432" s="144"/>
      <c r="EP432" s="144"/>
      <c r="EQ432" s="144"/>
      <c r="ER432" s="144"/>
      <c r="ES432" s="144"/>
      <c r="ET432" s="144"/>
      <c r="EU432" s="144"/>
      <c r="EV432" s="144"/>
      <c r="EW432" s="144"/>
      <c r="EX432" s="144"/>
      <c r="EY432" s="144"/>
      <c r="EZ432" s="144"/>
      <c r="FA432" s="144"/>
      <c r="FB432" s="144"/>
      <c r="FC432" s="144"/>
      <c r="FD432" s="144"/>
      <c r="FE432" s="144"/>
      <c r="FF432" s="144"/>
      <c r="FG432" s="144"/>
      <c r="FH432" s="144"/>
      <c r="FI432" s="144"/>
      <c r="FJ432" s="144"/>
      <c r="FK432" s="144"/>
      <c r="FL432" s="144"/>
      <c r="FM432" s="144"/>
      <c r="FN432" s="144"/>
      <c r="FO432" s="144"/>
      <c r="FP432" s="144"/>
      <c r="FQ432" s="144"/>
      <c r="FR432" s="144"/>
      <c r="FS432" s="144"/>
      <c r="FT432" s="144"/>
      <c r="FU432" s="144"/>
      <c r="FV432" s="144"/>
      <c r="FW432" s="144"/>
      <c r="FX432" s="144"/>
      <c r="FY432" s="144"/>
      <c r="FZ432" s="144"/>
      <c r="GA432" s="144"/>
      <c r="GB432" s="144"/>
      <c r="GC432" s="144"/>
      <c r="GD432" s="144"/>
      <c r="GE432" s="144"/>
      <c r="GF432" s="144"/>
      <c r="GG432" s="144"/>
      <c r="GH432" s="144"/>
      <c r="GI432" s="144"/>
      <c r="GJ432" s="144"/>
      <c r="GK432" s="144"/>
      <c r="GL432" s="144"/>
      <c r="GM432" s="144"/>
      <c r="GN432" s="144"/>
      <c r="GO432" s="144"/>
      <c r="GP432" s="144"/>
      <c r="GQ432" s="144"/>
      <c r="GR432" s="144"/>
      <c r="GS432" s="144"/>
      <c r="GT432" s="144"/>
      <c r="GU432" s="144"/>
      <c r="GV432" s="144"/>
      <c r="GW432" s="144"/>
      <c r="GX432" s="144"/>
      <c r="GY432" s="144"/>
      <c r="GZ432" s="144"/>
      <c r="HA432" s="144"/>
      <c r="HB432" s="144"/>
      <c r="HC432" s="144"/>
      <c r="HD432" s="144"/>
      <c r="HE432" s="144"/>
      <c r="HF432" s="144"/>
      <c r="HG432" s="144"/>
      <c r="HH432" s="144"/>
      <c r="HI432" s="144"/>
      <c r="HJ432" s="144"/>
      <c r="HK432" s="144"/>
      <c r="HL432" s="144"/>
      <c r="HM432" s="144"/>
      <c r="HN432" s="144"/>
      <c r="HO432" s="144"/>
      <c r="HP432" s="144"/>
      <c r="HQ432" s="144"/>
      <c r="HR432" s="144"/>
      <c r="HS432" s="144"/>
      <c r="HT432" s="144"/>
      <c r="HU432" s="144"/>
      <c r="HV432" s="144"/>
      <c r="HW432" s="144"/>
      <c r="HX432" s="144"/>
      <c r="HY432" s="144"/>
      <c r="HZ432" s="144"/>
      <c r="IA432" s="144"/>
      <c r="IB432" s="144"/>
      <c r="IC432" s="144"/>
      <c r="ID432" s="144"/>
      <c r="IE432" s="144"/>
      <c r="IF432" s="144"/>
      <c r="IG432" s="144"/>
      <c r="IH432" s="144"/>
      <c r="II432" s="144"/>
      <c r="IJ432" s="144"/>
      <c r="IK432" s="144"/>
      <c r="IL432" s="144"/>
      <c r="IM432" s="144"/>
      <c r="IN432" s="144"/>
      <c r="IO432" s="144"/>
      <c r="IP432" s="144"/>
      <c r="IQ432" s="144"/>
      <c r="IR432" s="144"/>
      <c r="IS432" s="144"/>
      <c r="IT432" s="144"/>
      <c r="IU432" s="144"/>
      <c r="IV432" s="144"/>
      <c r="IW432" s="144"/>
      <c r="IX432" s="144"/>
      <c r="IY432" s="144"/>
      <c r="IZ432" s="144"/>
      <c r="JA432" s="144"/>
      <c r="JB432" s="144"/>
      <c r="JC432" s="144"/>
      <c r="JD432" s="144"/>
      <c r="JE432" s="144"/>
      <c r="JF432" s="144"/>
      <c r="JG432" s="144"/>
      <c r="JH432" s="144"/>
      <c r="JI432" s="144"/>
      <c r="JJ432" s="144"/>
      <c r="JK432" s="144"/>
      <c r="JL432" s="144"/>
      <c r="JM432" s="144"/>
      <c r="JN432" s="144"/>
      <c r="JO432" s="144"/>
      <c r="JP432" s="144"/>
      <c r="JQ432" s="144"/>
      <c r="JR432" s="144"/>
      <c r="JS432" s="144"/>
      <c r="JT432" s="144"/>
      <c r="JU432" s="144"/>
      <c r="JV432" s="144"/>
      <c r="JW432" s="144"/>
      <c r="JX432" s="144"/>
      <c r="JY432" s="144"/>
      <c r="JZ432" s="144"/>
      <c r="KA432" s="144"/>
      <c r="KB432" s="144"/>
      <c r="KC432" s="144"/>
      <c r="KD432" s="144"/>
      <c r="KE432" s="144"/>
      <c r="KF432" s="144"/>
      <c r="KG432" s="144"/>
      <c r="KH432" s="144"/>
      <c r="KI432" s="144"/>
      <c r="KJ432" s="144"/>
      <c r="KK432" s="144"/>
      <c r="KL432" s="144"/>
      <c r="KM432" s="144"/>
      <c r="KN432" s="144"/>
      <c r="KO432" s="144"/>
      <c r="KP432" s="144"/>
      <c r="KQ432" s="144"/>
      <c r="KR432" s="144"/>
      <c r="KS432" s="144"/>
      <c r="KT432" s="144"/>
      <c r="KU432" s="144"/>
      <c r="KV432" s="144"/>
      <c r="KW432" s="144"/>
      <c r="KX432" s="144"/>
      <c r="KY432" s="144"/>
      <c r="KZ432" s="144"/>
      <c r="LA432" s="144"/>
      <c r="LB432" s="144"/>
      <c r="LC432" s="144"/>
      <c r="LD432" s="144"/>
      <c r="LE432" s="144"/>
      <c r="LF432" s="144"/>
      <c r="LG432" s="144"/>
      <c r="LH432" s="144"/>
      <c r="LI432" s="144"/>
      <c r="LJ432" s="144"/>
      <c r="LK432" s="144"/>
      <c r="LL432" s="144"/>
      <c r="LM432" s="144"/>
      <c r="LN432" s="144"/>
      <c r="LO432" s="144"/>
      <c r="LP432" s="144"/>
      <c r="LQ432" s="144"/>
      <c r="LR432" s="144"/>
      <c r="LS432" s="144"/>
      <c r="LT432" s="144"/>
      <c r="LU432" s="144"/>
      <c r="LV432" s="144"/>
      <c r="LW432" s="144"/>
      <c r="LX432" s="144"/>
      <c r="LY432" s="144"/>
      <c r="LZ432" s="144"/>
      <c r="MA432" s="144"/>
      <c r="MB432" s="144"/>
      <c r="MC432" s="144"/>
      <c r="MD432" s="144"/>
      <c r="ME432" s="144"/>
      <c r="MF432" s="144"/>
      <c r="MG432" s="144"/>
      <c r="MH432" s="144"/>
      <c r="MI432" s="144"/>
      <c r="MJ432" s="144"/>
      <c r="MK432" s="144"/>
      <c r="ML432" s="144"/>
      <c r="MM432" s="144"/>
      <c r="MN432" s="144"/>
      <c r="MO432" s="144"/>
      <c r="MP432" s="144"/>
      <c r="MQ432" s="144"/>
      <c r="MR432" s="144"/>
      <c r="MS432" s="144"/>
      <c r="MT432" s="144"/>
      <c r="MU432" s="144"/>
      <c r="MV432" s="144"/>
      <c r="MW432" s="144"/>
      <c r="MX432" s="144"/>
      <c r="MY432" s="144"/>
      <c r="MZ432" s="144"/>
      <c r="NA432" s="144"/>
      <c r="NB432" s="144"/>
      <c r="NC432" s="144"/>
      <c r="ND432" s="144"/>
      <c r="NE432" s="144"/>
      <c r="NF432" s="144"/>
      <c r="NG432" s="144"/>
      <c r="NH432" s="144"/>
      <c r="NI432" s="144"/>
      <c r="NJ432" s="144"/>
      <c r="NK432" s="144"/>
      <c r="NL432" s="144"/>
      <c r="NM432" s="144"/>
      <c r="NN432" s="144"/>
      <c r="NO432" s="144"/>
      <c r="NP432" s="144"/>
      <c r="NQ432" s="144"/>
      <c r="NR432" s="144"/>
      <c r="NS432" s="144"/>
      <c r="NT432" s="144"/>
      <c r="NU432" s="144"/>
      <c r="NV432" s="144"/>
      <c r="NW432" s="144"/>
      <c r="NX432" s="144"/>
      <c r="NY432" s="144"/>
      <c r="NZ432" s="144"/>
      <c r="OA432" s="144"/>
      <c r="OB432" s="144"/>
      <c r="OC432" s="144"/>
      <c r="OD432" s="144"/>
      <c r="OE432" s="144"/>
      <c r="OF432" s="144"/>
      <c r="WR432" s="162"/>
    </row>
    <row r="433" spans="1:616" s="105" customFormat="1" ht="146.25" hidden="1" customHeight="1">
      <c r="A433" s="318"/>
      <c r="B433" s="318"/>
      <c r="C433" s="34" t="s">
        <v>437</v>
      </c>
      <c r="D433" s="104" t="s">
        <v>0</v>
      </c>
      <c r="E433" s="34" t="s">
        <v>438</v>
      </c>
      <c r="F433" s="104" t="s">
        <v>0</v>
      </c>
      <c r="G433" s="104"/>
      <c r="H433" s="107" t="s">
        <v>438</v>
      </c>
      <c r="I433" s="17" t="s">
        <v>828</v>
      </c>
      <c r="J433" s="106"/>
      <c r="K433" s="140" t="s">
        <v>126</v>
      </c>
      <c r="L433" s="140" t="s">
        <v>114</v>
      </c>
      <c r="M433" s="141" t="s">
        <v>79</v>
      </c>
      <c r="N433" s="138" t="s">
        <v>171</v>
      </c>
      <c r="O433" s="318"/>
      <c r="P433" s="106"/>
      <c r="Q433" s="106"/>
      <c r="R433" s="106" t="s">
        <v>28</v>
      </c>
      <c r="S433" s="106"/>
      <c r="T433" s="106"/>
      <c r="U433" s="106"/>
      <c r="V433" s="106"/>
      <c r="W433" s="106"/>
      <c r="X433" s="106"/>
      <c r="Y433" s="106"/>
      <c r="Z433" s="106"/>
      <c r="AA433" s="106"/>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c r="AY433" s="41"/>
      <c r="AZ433" s="41"/>
      <c r="BA433" s="41"/>
      <c r="BB433" s="41"/>
      <c r="BC433" s="41"/>
      <c r="BD433" s="41"/>
      <c r="BE433" s="41"/>
      <c r="BF433" s="41"/>
      <c r="BG433" s="41"/>
      <c r="BH433" s="41"/>
      <c r="BI433" s="41"/>
      <c r="BJ433" s="41"/>
      <c r="BK433" s="41"/>
      <c r="BL433" s="41"/>
      <c r="BM433" s="106"/>
      <c r="BN433" s="106"/>
      <c r="BO433" s="106"/>
      <c r="BP433" s="106"/>
      <c r="BQ433" s="106"/>
      <c r="BR433" s="106"/>
      <c r="BS433" s="106"/>
      <c r="BT433" s="106"/>
      <c r="BU433" s="106"/>
      <c r="BV433" s="106"/>
      <c r="BW433" s="106"/>
      <c r="BX433" s="106"/>
      <c r="BY433" s="106"/>
      <c r="BZ433" s="106"/>
      <c r="CA433" s="106"/>
      <c r="CB433" s="106"/>
      <c r="CC433" s="106"/>
      <c r="CD433" s="106"/>
      <c r="CE433" s="106"/>
      <c r="CF433" s="106"/>
      <c r="CG433" s="106"/>
      <c r="CH433" s="106"/>
      <c r="CI433" s="106"/>
      <c r="CJ433" s="106"/>
      <c r="CK433" s="106"/>
      <c r="CL433" s="106"/>
      <c r="CM433" s="106"/>
      <c r="CN433" s="106"/>
      <c r="CO433" s="135">
        <f t="shared" si="15"/>
        <v>1</v>
      </c>
      <c r="CP433" s="149"/>
      <c r="CQ433" s="147"/>
      <c r="CR433" s="24"/>
    </row>
    <row r="434" spans="1:616" s="105" customFormat="1" ht="270.75" hidden="1" customHeight="1">
      <c r="A434" s="318"/>
      <c r="B434" s="318"/>
      <c r="C434" s="34" t="s">
        <v>437</v>
      </c>
      <c r="D434" s="104" t="s">
        <v>0</v>
      </c>
      <c r="E434" s="34" t="s">
        <v>438</v>
      </c>
      <c r="F434" s="104" t="s">
        <v>0</v>
      </c>
      <c r="G434" s="104"/>
      <c r="H434" s="107" t="s">
        <v>438</v>
      </c>
      <c r="I434" s="17" t="s">
        <v>865</v>
      </c>
      <c r="J434" s="106"/>
      <c r="K434" s="140" t="s">
        <v>126</v>
      </c>
      <c r="L434" s="140" t="s">
        <v>114</v>
      </c>
      <c r="M434" s="141" t="s">
        <v>79</v>
      </c>
      <c r="N434" s="138" t="s">
        <v>171</v>
      </c>
      <c r="O434" s="318"/>
      <c r="P434" s="106"/>
      <c r="Q434" s="106"/>
      <c r="R434" s="106"/>
      <c r="S434" s="106" t="s">
        <v>28</v>
      </c>
      <c r="T434" s="106"/>
      <c r="U434" s="106"/>
      <c r="V434" s="106"/>
      <c r="W434" s="106"/>
      <c r="X434" s="106"/>
      <c r="Y434" s="106"/>
      <c r="Z434" s="106"/>
      <c r="AA434" s="106"/>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c r="AY434" s="41"/>
      <c r="AZ434" s="41"/>
      <c r="BA434" s="41"/>
      <c r="BB434" s="41"/>
      <c r="BC434" s="41"/>
      <c r="BD434" s="41"/>
      <c r="BE434" s="41"/>
      <c r="BF434" s="41"/>
      <c r="BG434" s="41"/>
      <c r="BH434" s="41"/>
      <c r="BI434" s="41"/>
      <c r="BJ434" s="41"/>
      <c r="BK434" s="41"/>
      <c r="BL434" s="41"/>
      <c r="BM434" s="106"/>
      <c r="BN434" s="106"/>
      <c r="BO434" s="106"/>
      <c r="BP434" s="106"/>
      <c r="BQ434" s="106"/>
      <c r="BR434" s="106"/>
      <c r="BS434" s="106"/>
      <c r="BT434" s="106"/>
      <c r="BU434" s="106"/>
      <c r="BV434" s="106"/>
      <c r="BW434" s="106"/>
      <c r="BX434" s="106"/>
      <c r="BY434" s="106"/>
      <c r="BZ434" s="106"/>
      <c r="CA434" s="106"/>
      <c r="CB434" s="106"/>
      <c r="CC434" s="106"/>
      <c r="CD434" s="106"/>
      <c r="CE434" s="106"/>
      <c r="CF434" s="106"/>
      <c r="CG434" s="106"/>
      <c r="CH434" s="106"/>
      <c r="CI434" s="106"/>
      <c r="CJ434" s="106"/>
      <c r="CK434" s="106"/>
      <c r="CL434" s="106"/>
      <c r="CM434" s="106"/>
      <c r="CN434" s="106"/>
      <c r="CO434" s="135">
        <f t="shared" si="15"/>
        <v>1</v>
      </c>
      <c r="CP434" s="154"/>
      <c r="CQ434" s="103"/>
      <c r="CR434" s="24"/>
    </row>
    <row r="435" spans="1:616" s="105" customFormat="1" ht="366" hidden="1" customHeight="1">
      <c r="A435" s="318"/>
      <c r="B435" s="318"/>
      <c r="C435" s="34" t="s">
        <v>437</v>
      </c>
      <c r="D435" s="104" t="s">
        <v>0</v>
      </c>
      <c r="E435" s="34" t="s">
        <v>438</v>
      </c>
      <c r="F435" s="104" t="s">
        <v>0</v>
      </c>
      <c r="G435" s="104"/>
      <c r="H435" s="107" t="s">
        <v>438</v>
      </c>
      <c r="I435" s="17" t="s">
        <v>830</v>
      </c>
      <c r="J435" s="106"/>
      <c r="K435" s="140" t="s">
        <v>126</v>
      </c>
      <c r="L435" s="140" t="s">
        <v>114</v>
      </c>
      <c r="M435" s="141" t="s">
        <v>79</v>
      </c>
      <c r="N435" s="138" t="s">
        <v>171</v>
      </c>
      <c r="O435" s="318"/>
      <c r="P435" s="106"/>
      <c r="Q435" s="106"/>
      <c r="R435" s="106"/>
      <c r="S435" s="106"/>
      <c r="T435" s="106" t="s">
        <v>28</v>
      </c>
      <c r="U435" s="106"/>
      <c r="V435" s="106"/>
      <c r="W435" s="106"/>
      <c r="X435" s="106"/>
      <c r="Y435" s="106"/>
      <c r="Z435" s="106"/>
      <c r="AA435" s="106"/>
      <c r="AB435" s="41"/>
      <c r="AC435" s="41"/>
      <c r="AD435" s="41"/>
      <c r="AE435" s="41"/>
      <c r="AF435" s="41"/>
      <c r="AG435" s="41"/>
      <c r="AH435" s="41"/>
      <c r="AI435" s="41"/>
      <c r="AJ435" s="41"/>
      <c r="AK435" s="41"/>
      <c r="AL435" s="41"/>
      <c r="AM435" s="41"/>
      <c r="AN435" s="41"/>
      <c r="AO435" s="41"/>
      <c r="AP435" s="41"/>
      <c r="AQ435" s="41"/>
      <c r="AR435" s="41"/>
      <c r="AS435" s="41"/>
      <c r="AT435" s="41"/>
      <c r="AU435" s="41"/>
      <c r="AV435" s="41"/>
      <c r="AW435" s="41"/>
      <c r="AX435" s="41"/>
      <c r="AY435" s="41"/>
      <c r="AZ435" s="41"/>
      <c r="BA435" s="41"/>
      <c r="BB435" s="41"/>
      <c r="BC435" s="41"/>
      <c r="BD435" s="41"/>
      <c r="BE435" s="41"/>
      <c r="BF435" s="41"/>
      <c r="BG435" s="41"/>
      <c r="BH435" s="41"/>
      <c r="BI435" s="41"/>
      <c r="BJ435" s="41"/>
      <c r="BK435" s="41"/>
      <c r="BL435" s="41"/>
      <c r="BM435" s="106"/>
      <c r="BN435" s="106"/>
      <c r="BO435" s="106"/>
      <c r="BP435" s="106"/>
      <c r="BQ435" s="106"/>
      <c r="BR435" s="106"/>
      <c r="BS435" s="106"/>
      <c r="BT435" s="106"/>
      <c r="BU435" s="106"/>
      <c r="BV435" s="106"/>
      <c r="BW435" s="106"/>
      <c r="BX435" s="106"/>
      <c r="BY435" s="106"/>
      <c r="BZ435" s="106"/>
      <c r="CA435" s="106"/>
      <c r="CB435" s="106"/>
      <c r="CC435" s="106"/>
      <c r="CD435" s="106"/>
      <c r="CE435" s="106"/>
      <c r="CF435" s="106"/>
      <c r="CG435" s="106"/>
      <c r="CH435" s="106"/>
      <c r="CI435" s="106"/>
      <c r="CJ435" s="106"/>
      <c r="CK435" s="106"/>
      <c r="CL435" s="106"/>
      <c r="CM435" s="106"/>
      <c r="CN435" s="106"/>
      <c r="CO435" s="135">
        <f t="shared" si="15"/>
        <v>1</v>
      </c>
      <c r="CP435" s="154"/>
      <c r="CQ435" s="103"/>
      <c r="CR435" s="24"/>
    </row>
    <row r="436" spans="1:616" s="105" customFormat="1" ht="242.25" hidden="1" customHeight="1">
      <c r="A436" s="318"/>
      <c r="B436" s="318"/>
      <c r="C436" s="34" t="s">
        <v>437</v>
      </c>
      <c r="D436" s="104" t="s">
        <v>0</v>
      </c>
      <c r="E436" s="34" t="s">
        <v>438</v>
      </c>
      <c r="F436" s="104" t="s">
        <v>0</v>
      </c>
      <c r="G436" s="104"/>
      <c r="H436" s="107" t="s">
        <v>438</v>
      </c>
      <c r="I436" s="17" t="s">
        <v>831</v>
      </c>
      <c r="J436" s="106"/>
      <c r="K436" s="140" t="s">
        <v>126</v>
      </c>
      <c r="L436" s="140" t="s">
        <v>114</v>
      </c>
      <c r="M436" s="141" t="s">
        <v>79</v>
      </c>
      <c r="N436" s="138" t="s">
        <v>171</v>
      </c>
      <c r="O436" s="318"/>
      <c r="P436" s="106"/>
      <c r="Q436" s="106"/>
      <c r="R436" s="106"/>
      <c r="S436" s="106"/>
      <c r="T436" s="106"/>
      <c r="U436" s="106" t="s">
        <v>28</v>
      </c>
      <c r="V436" s="106"/>
      <c r="W436" s="106"/>
      <c r="X436" s="106"/>
      <c r="Y436" s="106"/>
      <c r="Z436" s="106"/>
      <c r="AA436" s="106"/>
      <c r="AB436" s="41"/>
      <c r="AC436" s="41"/>
      <c r="AD436" s="41"/>
      <c r="AE436" s="41"/>
      <c r="AF436" s="41"/>
      <c r="AG436" s="41"/>
      <c r="AH436" s="41"/>
      <c r="AI436" s="41"/>
      <c r="AJ436" s="41"/>
      <c r="AK436" s="41"/>
      <c r="AL436" s="41"/>
      <c r="AM436" s="41"/>
      <c r="AN436" s="41"/>
      <c r="AO436" s="41"/>
      <c r="AP436" s="41"/>
      <c r="AQ436" s="41"/>
      <c r="AR436" s="41"/>
      <c r="AS436" s="41"/>
      <c r="AT436" s="41"/>
      <c r="AU436" s="41"/>
      <c r="AV436" s="41"/>
      <c r="AW436" s="41"/>
      <c r="AX436" s="41"/>
      <c r="AY436" s="41"/>
      <c r="AZ436" s="41"/>
      <c r="BA436" s="41"/>
      <c r="BB436" s="41"/>
      <c r="BC436" s="41"/>
      <c r="BD436" s="41"/>
      <c r="BE436" s="41"/>
      <c r="BF436" s="41"/>
      <c r="BG436" s="41"/>
      <c r="BH436" s="41"/>
      <c r="BI436" s="41"/>
      <c r="BJ436" s="41"/>
      <c r="BK436" s="41"/>
      <c r="BL436" s="41"/>
      <c r="BM436" s="106"/>
      <c r="BN436" s="106"/>
      <c r="BO436" s="106"/>
      <c r="BP436" s="106"/>
      <c r="BQ436" s="106"/>
      <c r="BR436" s="106"/>
      <c r="BS436" s="106"/>
      <c r="BT436" s="106"/>
      <c r="BU436" s="106"/>
      <c r="BV436" s="106"/>
      <c r="BW436" s="106"/>
      <c r="BX436" s="106"/>
      <c r="BY436" s="106"/>
      <c r="BZ436" s="106"/>
      <c r="CA436" s="106"/>
      <c r="CB436" s="106"/>
      <c r="CC436" s="106"/>
      <c r="CD436" s="106"/>
      <c r="CE436" s="106"/>
      <c r="CF436" s="106"/>
      <c r="CG436" s="106"/>
      <c r="CH436" s="106"/>
      <c r="CI436" s="106"/>
      <c r="CJ436" s="106"/>
      <c r="CK436" s="106"/>
      <c r="CL436" s="106"/>
      <c r="CM436" s="106"/>
      <c r="CN436" s="106"/>
      <c r="CO436" s="135">
        <f t="shared" si="15"/>
        <v>1</v>
      </c>
      <c r="CP436" s="154"/>
      <c r="CQ436" s="103"/>
      <c r="CR436" s="24"/>
    </row>
    <row r="437" spans="1:616" s="105" customFormat="1" ht="184.5" hidden="1" customHeight="1">
      <c r="A437" s="318"/>
      <c r="B437" s="318"/>
      <c r="C437" s="34" t="s">
        <v>437</v>
      </c>
      <c r="D437" s="104" t="s">
        <v>0</v>
      </c>
      <c r="E437" s="34" t="s">
        <v>438</v>
      </c>
      <c r="F437" s="104" t="s">
        <v>0</v>
      </c>
      <c r="G437" s="104"/>
      <c r="H437" s="107" t="s">
        <v>438</v>
      </c>
      <c r="I437" s="17" t="s">
        <v>832</v>
      </c>
      <c r="J437" s="106"/>
      <c r="K437" s="140" t="s">
        <v>126</v>
      </c>
      <c r="L437" s="140" t="s">
        <v>114</v>
      </c>
      <c r="M437" s="141" t="s">
        <v>79</v>
      </c>
      <c r="N437" s="138" t="s">
        <v>171</v>
      </c>
      <c r="O437" s="318"/>
      <c r="P437" s="106"/>
      <c r="Q437" s="106"/>
      <c r="R437" s="106"/>
      <c r="S437" s="106"/>
      <c r="T437" s="106"/>
      <c r="U437" s="106"/>
      <c r="V437" s="106" t="s">
        <v>28</v>
      </c>
      <c r="W437" s="106"/>
      <c r="X437" s="106"/>
      <c r="Y437" s="106"/>
      <c r="Z437" s="106"/>
      <c r="AA437" s="106"/>
      <c r="AB437" s="41"/>
      <c r="AC437" s="41"/>
      <c r="AD437" s="41"/>
      <c r="AE437" s="41"/>
      <c r="AF437" s="41"/>
      <c r="AG437" s="41"/>
      <c r="AH437" s="41"/>
      <c r="AI437" s="41"/>
      <c r="AJ437" s="41"/>
      <c r="AK437" s="41"/>
      <c r="AL437" s="41"/>
      <c r="AM437" s="41"/>
      <c r="AN437" s="41"/>
      <c r="AO437" s="41"/>
      <c r="AP437" s="41"/>
      <c r="AQ437" s="41"/>
      <c r="AR437" s="41"/>
      <c r="AS437" s="41"/>
      <c r="AT437" s="41"/>
      <c r="AU437" s="41"/>
      <c r="AV437" s="41"/>
      <c r="AW437" s="41"/>
      <c r="AX437" s="41"/>
      <c r="AY437" s="41"/>
      <c r="AZ437" s="41"/>
      <c r="BA437" s="41"/>
      <c r="BB437" s="41"/>
      <c r="BC437" s="41"/>
      <c r="BD437" s="41"/>
      <c r="BE437" s="41"/>
      <c r="BF437" s="41"/>
      <c r="BG437" s="41"/>
      <c r="BH437" s="41"/>
      <c r="BI437" s="41"/>
      <c r="BJ437" s="41"/>
      <c r="BK437" s="41"/>
      <c r="BL437" s="41"/>
      <c r="BM437" s="106"/>
      <c r="BN437" s="106"/>
      <c r="BO437" s="106"/>
      <c r="BP437" s="106"/>
      <c r="BQ437" s="106"/>
      <c r="BR437" s="106"/>
      <c r="BS437" s="106"/>
      <c r="BT437" s="106"/>
      <c r="BU437" s="106"/>
      <c r="BV437" s="106"/>
      <c r="BW437" s="106"/>
      <c r="BX437" s="106"/>
      <c r="BY437" s="106"/>
      <c r="BZ437" s="106"/>
      <c r="CA437" s="106"/>
      <c r="CB437" s="106"/>
      <c r="CC437" s="106"/>
      <c r="CD437" s="106"/>
      <c r="CE437" s="106"/>
      <c r="CF437" s="106"/>
      <c r="CG437" s="106"/>
      <c r="CH437" s="106"/>
      <c r="CI437" s="106"/>
      <c r="CJ437" s="106"/>
      <c r="CK437" s="106"/>
      <c r="CL437" s="106"/>
      <c r="CM437" s="106"/>
      <c r="CN437" s="106"/>
      <c r="CO437" s="135">
        <f t="shared" si="15"/>
        <v>1</v>
      </c>
      <c r="CP437" s="154"/>
      <c r="CQ437" s="103"/>
      <c r="CR437" s="24"/>
    </row>
    <row r="438" spans="1:616" s="105" customFormat="1" ht="341.25" hidden="1" customHeight="1">
      <c r="A438" s="318"/>
      <c r="B438" s="318"/>
      <c r="C438" s="34" t="s">
        <v>437</v>
      </c>
      <c r="D438" s="104" t="s">
        <v>0</v>
      </c>
      <c r="E438" s="34" t="s">
        <v>438</v>
      </c>
      <c r="F438" s="104" t="s">
        <v>0</v>
      </c>
      <c r="G438" s="104"/>
      <c r="H438" s="107" t="s">
        <v>438</v>
      </c>
      <c r="I438" s="17" t="s">
        <v>829</v>
      </c>
      <c r="J438" s="106"/>
      <c r="K438" s="140" t="s">
        <v>126</v>
      </c>
      <c r="L438" s="140" t="s">
        <v>114</v>
      </c>
      <c r="M438" s="141" t="s">
        <v>79</v>
      </c>
      <c r="N438" s="138" t="s">
        <v>171</v>
      </c>
      <c r="O438" s="318"/>
      <c r="P438" s="106"/>
      <c r="Q438" s="106"/>
      <c r="R438" s="106"/>
      <c r="S438" s="106"/>
      <c r="T438" s="106"/>
      <c r="U438" s="106"/>
      <c r="V438" s="106"/>
      <c r="W438" s="106" t="s">
        <v>28</v>
      </c>
      <c r="X438" s="106"/>
      <c r="Y438" s="106"/>
      <c r="Z438" s="106"/>
      <c r="AA438" s="106"/>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c r="AY438" s="41"/>
      <c r="AZ438" s="41"/>
      <c r="BA438" s="41"/>
      <c r="BB438" s="41"/>
      <c r="BC438" s="41"/>
      <c r="BD438" s="41"/>
      <c r="BE438" s="41"/>
      <c r="BF438" s="41"/>
      <c r="BG438" s="41"/>
      <c r="BH438" s="41"/>
      <c r="BI438" s="41"/>
      <c r="BJ438" s="41"/>
      <c r="BK438" s="41"/>
      <c r="BL438" s="41"/>
      <c r="BM438" s="106"/>
      <c r="BN438" s="106"/>
      <c r="BO438" s="106"/>
      <c r="BP438" s="106"/>
      <c r="BQ438" s="106"/>
      <c r="BR438" s="106"/>
      <c r="BS438" s="106"/>
      <c r="BT438" s="106"/>
      <c r="BU438" s="106"/>
      <c r="BV438" s="106"/>
      <c r="BW438" s="106"/>
      <c r="BX438" s="106"/>
      <c r="BY438" s="106"/>
      <c r="BZ438" s="106"/>
      <c r="CA438" s="106"/>
      <c r="CB438" s="106"/>
      <c r="CC438" s="106"/>
      <c r="CD438" s="106"/>
      <c r="CE438" s="106"/>
      <c r="CF438" s="106"/>
      <c r="CG438" s="106"/>
      <c r="CH438" s="106"/>
      <c r="CI438" s="106"/>
      <c r="CJ438" s="106"/>
      <c r="CK438" s="106"/>
      <c r="CL438" s="106"/>
      <c r="CM438" s="106"/>
      <c r="CN438" s="106"/>
      <c r="CO438" s="135">
        <f t="shared" si="15"/>
        <v>1</v>
      </c>
      <c r="CP438" s="154"/>
      <c r="CQ438" s="103"/>
      <c r="CR438" s="24"/>
    </row>
    <row r="439" spans="1:616" s="105" customFormat="1" ht="332.25" hidden="1" customHeight="1">
      <c r="A439" s="318"/>
      <c r="B439" s="318"/>
      <c r="C439" s="34" t="s">
        <v>437</v>
      </c>
      <c r="D439" s="104" t="s">
        <v>0</v>
      </c>
      <c r="E439" s="34" t="s">
        <v>438</v>
      </c>
      <c r="F439" s="104" t="s">
        <v>0</v>
      </c>
      <c r="G439" s="104"/>
      <c r="H439" s="107" t="s">
        <v>438</v>
      </c>
      <c r="I439" s="17" t="s">
        <v>833</v>
      </c>
      <c r="J439" s="106"/>
      <c r="K439" s="140" t="s">
        <v>126</v>
      </c>
      <c r="L439" s="140" t="s">
        <v>114</v>
      </c>
      <c r="M439" s="141" t="s">
        <v>79</v>
      </c>
      <c r="N439" s="138" t="s">
        <v>171</v>
      </c>
      <c r="O439" s="318"/>
      <c r="P439" s="106"/>
      <c r="Q439" s="106"/>
      <c r="R439" s="106"/>
      <c r="S439" s="106"/>
      <c r="T439" s="106"/>
      <c r="U439" s="106"/>
      <c r="V439" s="106"/>
      <c r="W439" s="106"/>
      <c r="X439" s="106" t="s">
        <v>28</v>
      </c>
      <c r="Y439" s="106"/>
      <c r="Z439" s="106"/>
      <c r="AA439" s="106"/>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41"/>
      <c r="AY439" s="41"/>
      <c r="AZ439" s="41"/>
      <c r="BA439" s="41"/>
      <c r="BB439" s="41"/>
      <c r="BC439" s="41"/>
      <c r="BD439" s="41"/>
      <c r="BE439" s="41"/>
      <c r="BF439" s="41"/>
      <c r="BG439" s="41"/>
      <c r="BH439" s="41"/>
      <c r="BI439" s="41"/>
      <c r="BJ439" s="41"/>
      <c r="BK439" s="41"/>
      <c r="BL439" s="41"/>
      <c r="BM439" s="106"/>
      <c r="BN439" s="106"/>
      <c r="BO439" s="106"/>
      <c r="BP439" s="106"/>
      <c r="BQ439" s="106"/>
      <c r="BR439" s="106"/>
      <c r="BS439" s="106"/>
      <c r="BT439" s="106"/>
      <c r="BU439" s="106"/>
      <c r="BV439" s="106"/>
      <c r="BW439" s="106"/>
      <c r="BX439" s="106"/>
      <c r="BY439" s="106"/>
      <c r="BZ439" s="106"/>
      <c r="CA439" s="106"/>
      <c r="CB439" s="106"/>
      <c r="CC439" s="106"/>
      <c r="CD439" s="106"/>
      <c r="CE439" s="106"/>
      <c r="CF439" s="106"/>
      <c r="CG439" s="106"/>
      <c r="CH439" s="106"/>
      <c r="CI439" s="106"/>
      <c r="CJ439" s="106"/>
      <c r="CK439" s="106"/>
      <c r="CL439" s="106"/>
      <c r="CM439" s="106"/>
      <c r="CN439" s="106"/>
      <c r="CO439" s="135">
        <f t="shared" si="15"/>
        <v>1</v>
      </c>
      <c r="CP439" s="154"/>
      <c r="CQ439" s="103"/>
      <c r="CR439" s="24"/>
    </row>
    <row r="440" spans="1:616" s="105" customFormat="1" ht="195.75" hidden="1" customHeight="1">
      <c r="A440" s="318"/>
      <c r="B440" s="318"/>
      <c r="C440" s="34" t="s">
        <v>437</v>
      </c>
      <c r="D440" s="104" t="s">
        <v>0</v>
      </c>
      <c r="E440" s="34" t="s">
        <v>438</v>
      </c>
      <c r="F440" s="104" t="s">
        <v>0</v>
      </c>
      <c r="G440" s="104"/>
      <c r="H440" s="107" t="s">
        <v>438</v>
      </c>
      <c r="I440" s="17" t="s">
        <v>836</v>
      </c>
      <c r="J440" s="106"/>
      <c r="K440" s="140" t="s">
        <v>126</v>
      </c>
      <c r="L440" s="140" t="s">
        <v>114</v>
      </c>
      <c r="M440" s="141" t="s">
        <v>79</v>
      </c>
      <c r="N440" s="138" t="s">
        <v>171</v>
      </c>
      <c r="O440" s="318"/>
      <c r="P440" s="106"/>
      <c r="Q440" s="106"/>
      <c r="R440" s="106"/>
      <c r="S440" s="106"/>
      <c r="T440" s="106"/>
      <c r="U440" s="106"/>
      <c r="V440" s="106"/>
      <c r="W440" s="106"/>
      <c r="X440" s="106"/>
      <c r="Y440" s="106" t="s">
        <v>28</v>
      </c>
      <c r="Z440" s="106"/>
      <c r="AA440" s="106"/>
      <c r="AB440" s="41"/>
      <c r="AC440" s="41"/>
      <c r="AD440" s="41"/>
      <c r="AE440" s="41"/>
      <c r="AF440" s="41"/>
      <c r="AG440" s="41"/>
      <c r="AH440" s="41"/>
      <c r="AI440" s="41"/>
      <c r="AJ440" s="41"/>
      <c r="AK440" s="41"/>
      <c r="AL440" s="41"/>
      <c r="AM440" s="41"/>
      <c r="AN440" s="41"/>
      <c r="AO440" s="41"/>
      <c r="AP440" s="41"/>
      <c r="AQ440" s="41"/>
      <c r="AR440" s="41"/>
      <c r="AS440" s="41"/>
      <c r="AT440" s="41"/>
      <c r="AU440" s="41"/>
      <c r="AV440" s="41"/>
      <c r="AW440" s="41"/>
      <c r="AX440" s="41"/>
      <c r="AY440" s="41"/>
      <c r="AZ440" s="41"/>
      <c r="BA440" s="41"/>
      <c r="BB440" s="41"/>
      <c r="BC440" s="41"/>
      <c r="BD440" s="41"/>
      <c r="BE440" s="41"/>
      <c r="BF440" s="41"/>
      <c r="BG440" s="41"/>
      <c r="BH440" s="41"/>
      <c r="BI440" s="41"/>
      <c r="BJ440" s="41"/>
      <c r="BK440" s="41"/>
      <c r="BL440" s="41"/>
      <c r="BM440" s="106"/>
      <c r="BN440" s="106"/>
      <c r="BO440" s="106"/>
      <c r="BP440" s="106"/>
      <c r="BQ440" s="106"/>
      <c r="BR440" s="106"/>
      <c r="BS440" s="106"/>
      <c r="BT440" s="106"/>
      <c r="BU440" s="106"/>
      <c r="BV440" s="106"/>
      <c r="BW440" s="106"/>
      <c r="BX440" s="106"/>
      <c r="BY440" s="106"/>
      <c r="BZ440" s="106"/>
      <c r="CA440" s="106"/>
      <c r="CB440" s="106"/>
      <c r="CC440" s="106"/>
      <c r="CD440" s="106"/>
      <c r="CE440" s="106"/>
      <c r="CF440" s="106"/>
      <c r="CG440" s="106"/>
      <c r="CH440" s="106"/>
      <c r="CI440" s="106"/>
      <c r="CJ440" s="106"/>
      <c r="CK440" s="106"/>
      <c r="CL440" s="106"/>
      <c r="CM440" s="106"/>
      <c r="CN440" s="106"/>
      <c r="CO440" s="135">
        <f t="shared" si="15"/>
        <v>1</v>
      </c>
      <c r="CP440" s="154"/>
      <c r="CQ440" s="103"/>
      <c r="CR440" s="24"/>
    </row>
    <row r="441" spans="1:616" s="102" customFormat="1" ht="60" hidden="1" customHeight="1">
      <c r="A441" s="318"/>
      <c r="B441" s="318"/>
      <c r="C441" s="34" t="s">
        <v>437</v>
      </c>
      <c r="D441" s="104" t="s">
        <v>0</v>
      </c>
      <c r="E441" s="34" t="s">
        <v>438</v>
      </c>
      <c r="F441" s="104" t="s">
        <v>0</v>
      </c>
      <c r="G441" s="104"/>
      <c r="H441" s="107" t="s">
        <v>438</v>
      </c>
      <c r="I441" s="17" t="s">
        <v>835</v>
      </c>
      <c r="J441" s="98"/>
      <c r="K441" s="140" t="s">
        <v>126</v>
      </c>
      <c r="L441" s="140" t="s">
        <v>114</v>
      </c>
      <c r="M441" s="141" t="s">
        <v>79</v>
      </c>
      <c r="N441" s="138" t="s">
        <v>171</v>
      </c>
      <c r="O441" s="318"/>
      <c r="P441" s="98"/>
      <c r="Q441" s="98"/>
      <c r="R441" s="98"/>
      <c r="S441" s="98"/>
      <c r="T441" s="98"/>
      <c r="U441" s="98"/>
      <c r="V441" s="98"/>
      <c r="W441" s="98"/>
      <c r="X441" s="98"/>
      <c r="Y441" s="98"/>
      <c r="Z441" s="98" t="s">
        <v>28</v>
      </c>
      <c r="AA441" s="98"/>
      <c r="AB441" s="41"/>
      <c r="AC441" s="41"/>
      <c r="AD441" s="41"/>
      <c r="AE441" s="41"/>
      <c r="AF441" s="41"/>
      <c r="AG441" s="41"/>
      <c r="AH441" s="41"/>
      <c r="AI441" s="41"/>
      <c r="AJ441" s="41"/>
      <c r="AK441" s="41"/>
      <c r="AL441" s="41"/>
      <c r="AM441" s="41"/>
      <c r="AN441" s="41"/>
      <c r="AO441" s="41"/>
      <c r="AP441" s="41"/>
      <c r="AQ441" s="41"/>
      <c r="AR441" s="41"/>
      <c r="AS441" s="41"/>
      <c r="AT441" s="41"/>
      <c r="AU441" s="41"/>
      <c r="AV441" s="41"/>
      <c r="AW441" s="41"/>
      <c r="AX441" s="41"/>
      <c r="AY441" s="41"/>
      <c r="AZ441" s="41"/>
      <c r="BA441" s="41"/>
      <c r="BB441" s="41"/>
      <c r="BC441" s="41"/>
      <c r="BD441" s="41"/>
      <c r="BE441" s="41"/>
      <c r="BF441" s="41"/>
      <c r="BG441" s="41"/>
      <c r="BH441" s="41"/>
      <c r="BI441" s="41"/>
      <c r="BJ441" s="41"/>
      <c r="BK441" s="41"/>
      <c r="BL441" s="41"/>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c r="CN441" s="98"/>
      <c r="CO441" s="135">
        <f t="shared" si="15"/>
        <v>1</v>
      </c>
      <c r="CP441" s="154"/>
      <c r="CQ441" s="101"/>
      <c r="CR441" s="24"/>
    </row>
    <row r="442" spans="1:616" s="102" customFormat="1" ht="93" hidden="1" customHeight="1">
      <c r="A442" s="319"/>
      <c r="B442" s="319"/>
      <c r="C442" s="34" t="s">
        <v>437</v>
      </c>
      <c r="D442" s="104" t="s">
        <v>0</v>
      </c>
      <c r="E442" s="34" t="s">
        <v>438</v>
      </c>
      <c r="F442" s="104" t="s">
        <v>0</v>
      </c>
      <c r="G442" s="104"/>
      <c r="H442" s="107" t="s">
        <v>438</v>
      </c>
      <c r="I442" s="17" t="s">
        <v>834</v>
      </c>
      <c r="J442" s="98"/>
      <c r="K442" s="140" t="s">
        <v>126</v>
      </c>
      <c r="L442" s="140" t="s">
        <v>114</v>
      </c>
      <c r="M442" s="141" t="s">
        <v>79</v>
      </c>
      <c r="N442" s="138" t="s">
        <v>171</v>
      </c>
      <c r="O442" s="319"/>
      <c r="P442" s="98"/>
      <c r="Q442" s="98"/>
      <c r="R442" s="98"/>
      <c r="S442" s="98"/>
      <c r="T442" s="98"/>
      <c r="U442" s="98"/>
      <c r="V442" s="98"/>
      <c r="W442" s="98"/>
      <c r="X442" s="98"/>
      <c r="Y442" s="98"/>
      <c r="Z442" s="98"/>
      <c r="AA442" s="98" t="s">
        <v>28</v>
      </c>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AY442" s="41"/>
      <c r="AZ442" s="41"/>
      <c r="BA442" s="41"/>
      <c r="BB442" s="41"/>
      <c r="BC442" s="41"/>
      <c r="BD442" s="41"/>
      <c r="BE442" s="41"/>
      <c r="BF442" s="41"/>
      <c r="BG442" s="41"/>
      <c r="BH442" s="41"/>
      <c r="BI442" s="41"/>
      <c r="BJ442" s="41"/>
      <c r="BK442" s="41"/>
      <c r="BL442" s="41"/>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c r="CN442" s="98"/>
      <c r="CO442" s="135">
        <f t="shared" si="15"/>
        <v>1</v>
      </c>
      <c r="CP442" s="148"/>
      <c r="CQ442" s="146"/>
      <c r="CR442" s="24"/>
    </row>
    <row r="443" spans="1:616" ht="54" customHeight="1">
      <c r="A443" s="67"/>
      <c r="B443" s="284"/>
      <c r="C443" s="382" t="s">
        <v>46</v>
      </c>
      <c r="D443" s="382"/>
      <c r="E443" s="383"/>
      <c r="F443" s="11"/>
      <c r="G443" s="279">
        <f>COUNTIF(G444:G506,"x")</f>
        <v>0</v>
      </c>
      <c r="H443" s="280"/>
      <c r="I443" s="293"/>
      <c r="J443" s="281"/>
      <c r="K443" s="281"/>
      <c r="L443" s="12"/>
      <c r="M443" s="14" t="s">
        <v>82</v>
      </c>
      <c r="N443" s="14" t="s">
        <v>82</v>
      </c>
      <c r="O443" s="15">
        <f>COUNTIF(O444:O506,"x")</f>
        <v>10</v>
      </c>
      <c r="P443" s="15">
        <f>SUM(P444:P506)</f>
        <v>24</v>
      </c>
      <c r="Q443" s="15" t="s">
        <v>141</v>
      </c>
      <c r="R443" s="15" t="s">
        <v>141</v>
      </c>
      <c r="S443" s="15" t="s">
        <v>141</v>
      </c>
      <c r="T443" s="15" t="s">
        <v>141</v>
      </c>
      <c r="U443" s="15" t="s">
        <v>141</v>
      </c>
      <c r="V443" s="15" t="s">
        <v>141</v>
      </c>
      <c r="W443" s="15" t="s">
        <v>141</v>
      </c>
      <c r="X443" s="15" t="s">
        <v>141</v>
      </c>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82"/>
      <c r="CP443" s="279"/>
      <c r="CQ443" s="285"/>
      <c r="CR443" s="285"/>
      <c r="CS443" s="144"/>
      <c r="CT443" s="144"/>
      <c r="CU443" s="144"/>
      <c r="CV443" s="144"/>
      <c r="CW443" s="144"/>
      <c r="CX443" s="144"/>
      <c r="CY443" s="144"/>
      <c r="CZ443" s="144"/>
      <c r="DA443" s="144"/>
      <c r="DB443" s="144"/>
      <c r="DC443" s="144"/>
      <c r="DD443" s="144"/>
      <c r="DE443" s="144"/>
      <c r="DF443" s="144"/>
      <c r="DG443" s="144"/>
      <c r="DH443" s="144"/>
      <c r="DI443" s="144"/>
      <c r="DJ443" s="144"/>
      <c r="DK443" s="144"/>
      <c r="DL443" s="144"/>
      <c r="DM443" s="144"/>
      <c r="DN443" s="144"/>
      <c r="DO443" s="144"/>
      <c r="DP443" s="144"/>
      <c r="DQ443" s="144"/>
      <c r="DR443" s="144"/>
      <c r="DS443" s="144"/>
      <c r="DT443" s="144"/>
      <c r="DU443" s="144"/>
      <c r="DV443" s="144"/>
      <c r="DW443" s="144"/>
      <c r="DX443" s="144"/>
      <c r="DY443" s="144"/>
      <c r="DZ443" s="144"/>
      <c r="EA443" s="144"/>
      <c r="EB443" s="144"/>
      <c r="EC443" s="144"/>
      <c r="ED443" s="144"/>
      <c r="EE443" s="144"/>
      <c r="EF443" s="144"/>
      <c r="EG443" s="144"/>
      <c r="EH443" s="144"/>
      <c r="EI443" s="144"/>
      <c r="EJ443" s="144"/>
      <c r="EK443" s="144"/>
      <c r="EL443" s="144"/>
      <c r="EM443" s="144"/>
      <c r="EN443" s="144"/>
      <c r="EO443" s="144"/>
      <c r="EP443" s="144"/>
      <c r="EQ443" s="144"/>
      <c r="ER443" s="144"/>
      <c r="ES443" s="144"/>
      <c r="ET443" s="144"/>
      <c r="EU443" s="144"/>
      <c r="EV443" s="144"/>
      <c r="EW443" s="144"/>
      <c r="EX443" s="144"/>
      <c r="EY443" s="144"/>
      <c r="EZ443" s="144"/>
      <c r="FA443" s="144"/>
      <c r="FB443" s="144"/>
      <c r="FC443" s="144"/>
      <c r="FD443" s="144"/>
      <c r="FE443" s="144"/>
      <c r="FF443" s="144"/>
      <c r="FG443" s="144"/>
      <c r="FH443" s="144"/>
      <c r="FI443" s="144"/>
      <c r="FJ443" s="144"/>
      <c r="FK443" s="144"/>
      <c r="FL443" s="144"/>
      <c r="FM443" s="144"/>
      <c r="FN443" s="144"/>
      <c r="FO443" s="144"/>
      <c r="FP443" s="144"/>
      <c r="FQ443" s="144"/>
      <c r="FR443" s="144"/>
      <c r="FS443" s="144"/>
      <c r="FT443" s="144"/>
      <c r="FU443" s="144"/>
      <c r="FV443" s="144"/>
      <c r="FW443" s="144"/>
      <c r="FX443" s="144"/>
      <c r="FY443" s="144"/>
      <c r="FZ443" s="144"/>
      <c r="GA443" s="144"/>
      <c r="GB443" s="144"/>
      <c r="GC443" s="144"/>
      <c r="GD443" s="144"/>
      <c r="GE443" s="144"/>
      <c r="GF443" s="144"/>
      <c r="GG443" s="144"/>
      <c r="GH443" s="144"/>
      <c r="GI443" s="144"/>
      <c r="GJ443" s="144"/>
      <c r="GK443" s="144"/>
      <c r="GL443" s="144"/>
      <c r="GM443" s="144"/>
      <c r="GN443" s="144"/>
      <c r="GO443" s="144"/>
      <c r="GP443" s="144"/>
      <c r="GQ443" s="144"/>
      <c r="GR443" s="144"/>
      <c r="GS443" s="144"/>
      <c r="GT443" s="144"/>
      <c r="GU443" s="144"/>
      <c r="GV443" s="144"/>
      <c r="GW443" s="144"/>
      <c r="GX443" s="144"/>
      <c r="GY443" s="144"/>
      <c r="GZ443" s="144"/>
      <c r="HA443" s="144"/>
      <c r="HB443" s="144"/>
      <c r="HC443" s="144"/>
      <c r="HD443" s="144"/>
      <c r="HE443" s="144"/>
      <c r="HF443" s="144"/>
      <c r="HG443" s="144"/>
      <c r="HH443" s="144"/>
      <c r="HI443" s="144"/>
      <c r="HJ443" s="144"/>
      <c r="HK443" s="144"/>
      <c r="HL443" s="144"/>
      <c r="HM443" s="144"/>
      <c r="HN443" s="144"/>
      <c r="HO443" s="144"/>
      <c r="HP443" s="144"/>
      <c r="HQ443" s="144"/>
      <c r="HR443" s="144"/>
      <c r="HS443" s="144"/>
      <c r="HT443" s="144"/>
      <c r="HU443" s="144"/>
      <c r="HV443" s="144"/>
      <c r="HW443" s="144"/>
      <c r="HX443" s="144"/>
      <c r="HY443" s="144"/>
      <c r="HZ443" s="144"/>
      <c r="IA443" s="144"/>
      <c r="IB443" s="144"/>
      <c r="IC443" s="144"/>
      <c r="ID443" s="144"/>
      <c r="IE443" s="144"/>
      <c r="IF443" s="144"/>
      <c r="IG443" s="144"/>
      <c r="IH443" s="144"/>
      <c r="II443" s="144"/>
      <c r="IJ443" s="144"/>
      <c r="IK443" s="144"/>
      <c r="IL443" s="144"/>
      <c r="IM443" s="144"/>
      <c r="IN443" s="144"/>
      <c r="IO443" s="144"/>
      <c r="IP443" s="144"/>
      <c r="IQ443" s="144"/>
      <c r="IR443" s="144"/>
      <c r="IS443" s="144"/>
      <c r="IT443" s="144"/>
      <c r="IU443" s="144"/>
      <c r="IV443" s="144"/>
      <c r="IW443" s="144"/>
      <c r="IX443" s="144"/>
      <c r="IY443" s="144"/>
      <c r="IZ443" s="144"/>
      <c r="JA443" s="144"/>
      <c r="JB443" s="144"/>
      <c r="JC443" s="144"/>
      <c r="JD443" s="144"/>
      <c r="JE443" s="144"/>
      <c r="JF443" s="144"/>
      <c r="JG443" s="144"/>
      <c r="JH443" s="144"/>
      <c r="JI443" s="144"/>
      <c r="JJ443" s="144"/>
      <c r="JK443" s="144"/>
      <c r="JL443" s="144"/>
      <c r="JM443" s="144"/>
      <c r="JN443" s="144"/>
      <c r="JO443" s="144"/>
      <c r="JP443" s="144"/>
      <c r="JQ443" s="144"/>
      <c r="JR443" s="144"/>
      <c r="JS443" s="144"/>
      <c r="JT443" s="144"/>
      <c r="JU443" s="144"/>
      <c r="JV443" s="144"/>
      <c r="JW443" s="144"/>
      <c r="JX443" s="144"/>
      <c r="JY443" s="144"/>
      <c r="JZ443" s="144"/>
      <c r="KA443" s="144"/>
      <c r="KB443" s="144"/>
      <c r="KC443" s="144"/>
      <c r="KD443" s="144"/>
      <c r="KE443" s="144"/>
      <c r="KF443" s="144"/>
      <c r="KG443" s="144"/>
      <c r="KH443" s="144"/>
      <c r="KI443" s="144"/>
      <c r="KJ443" s="144"/>
      <c r="KK443" s="144"/>
      <c r="KL443" s="144"/>
      <c r="KM443" s="144"/>
      <c r="KN443" s="144"/>
      <c r="KO443" s="144"/>
      <c r="KP443" s="144"/>
      <c r="KQ443" s="144"/>
      <c r="KR443" s="144"/>
      <c r="KS443" s="144"/>
      <c r="KT443" s="144"/>
      <c r="KU443" s="144"/>
      <c r="KV443" s="144"/>
      <c r="KW443" s="144"/>
      <c r="KX443" s="144"/>
      <c r="KY443" s="144"/>
      <c r="KZ443" s="144"/>
      <c r="LA443" s="144"/>
      <c r="LB443" s="144"/>
      <c r="LC443" s="144"/>
      <c r="LD443" s="144"/>
      <c r="LE443" s="144"/>
      <c r="LF443" s="144"/>
      <c r="LG443" s="144"/>
      <c r="LH443" s="144"/>
      <c r="LI443" s="144"/>
      <c r="LJ443" s="144"/>
      <c r="LK443" s="144"/>
      <c r="LL443" s="144"/>
      <c r="LM443" s="144"/>
      <c r="LN443" s="144"/>
      <c r="LO443" s="144"/>
      <c r="LP443" s="144"/>
      <c r="LQ443" s="144"/>
      <c r="LR443" s="144"/>
      <c r="LS443" s="144"/>
      <c r="LT443" s="144"/>
      <c r="LU443" s="144"/>
      <c r="LV443" s="144"/>
      <c r="LW443" s="144"/>
      <c r="LX443" s="144"/>
      <c r="LY443" s="144"/>
      <c r="LZ443" s="144"/>
      <c r="MA443" s="144"/>
      <c r="MB443" s="144"/>
      <c r="MC443" s="144"/>
      <c r="MD443" s="144"/>
      <c r="ME443" s="144"/>
      <c r="MF443" s="144"/>
      <c r="MG443" s="144"/>
      <c r="MH443" s="144"/>
      <c r="MI443" s="144"/>
      <c r="MJ443" s="144"/>
      <c r="MK443" s="144"/>
      <c r="ML443" s="144"/>
      <c r="MM443" s="144"/>
      <c r="MN443" s="144"/>
      <c r="MO443" s="144"/>
      <c r="MP443" s="144"/>
      <c r="MQ443" s="144"/>
      <c r="MR443" s="144"/>
      <c r="MS443" s="144"/>
      <c r="MT443" s="144"/>
      <c r="MU443" s="144"/>
      <c r="MV443" s="144"/>
      <c r="MW443" s="144"/>
      <c r="MX443" s="144"/>
      <c r="MY443" s="144"/>
      <c r="MZ443" s="144"/>
      <c r="NA443" s="144"/>
      <c r="NB443" s="144"/>
      <c r="NC443" s="144"/>
      <c r="ND443" s="144"/>
      <c r="NE443" s="144"/>
      <c r="NF443" s="144"/>
      <c r="NG443" s="144"/>
      <c r="NH443" s="144"/>
      <c r="NI443" s="144"/>
      <c r="NJ443" s="144"/>
      <c r="NK443" s="144"/>
      <c r="NL443" s="144"/>
      <c r="NM443" s="144"/>
      <c r="NN443" s="144"/>
      <c r="NO443" s="144"/>
      <c r="NP443" s="144"/>
      <c r="NQ443" s="144"/>
      <c r="NR443" s="144"/>
      <c r="NS443" s="144"/>
      <c r="NT443" s="144"/>
      <c r="NU443" s="144"/>
      <c r="NV443" s="144"/>
      <c r="NW443" s="144"/>
      <c r="NX443" s="144"/>
      <c r="NY443" s="144"/>
      <c r="NZ443" s="144"/>
      <c r="OA443" s="144"/>
      <c r="OB443" s="144"/>
      <c r="OC443" s="144"/>
      <c r="OD443" s="144"/>
      <c r="OE443" s="144"/>
      <c r="OF443" s="144"/>
      <c r="WR443" s="162"/>
    </row>
    <row r="444" spans="1:616" ht="87" customHeight="1">
      <c r="A444" s="323">
        <v>408</v>
      </c>
      <c r="B444" s="316">
        <v>132</v>
      </c>
      <c r="C444" s="270" t="s">
        <v>439</v>
      </c>
      <c r="D444" s="269" t="s">
        <v>0</v>
      </c>
      <c r="E444" s="35" t="s">
        <v>440</v>
      </c>
      <c r="F444" s="11" t="s">
        <v>2</v>
      </c>
      <c r="G444" s="269"/>
      <c r="H444" s="276" t="s">
        <v>440</v>
      </c>
      <c r="I444" s="277" t="s">
        <v>837</v>
      </c>
      <c r="J444" s="281"/>
      <c r="K444" s="281" t="s">
        <v>126</v>
      </c>
      <c r="L444" s="12" t="s">
        <v>114</v>
      </c>
      <c r="M444" s="11" t="s">
        <v>79</v>
      </c>
      <c r="N444" s="10" t="s">
        <v>171</v>
      </c>
      <c r="O444" s="323" t="s">
        <v>28</v>
      </c>
      <c r="P444" s="12"/>
      <c r="Q444" s="12" t="s">
        <v>28</v>
      </c>
      <c r="R444" s="12"/>
      <c r="S444" s="12"/>
      <c r="T444" s="12"/>
      <c r="U444" s="12"/>
      <c r="V444" s="12"/>
      <c r="W444" s="12"/>
      <c r="X444" s="12"/>
      <c r="Y444" s="71"/>
      <c r="Z444" s="71"/>
      <c r="AA444" s="12"/>
      <c r="AB444" s="41"/>
      <c r="AC444" s="41"/>
      <c r="AD444" s="41"/>
      <c r="AE444" s="41"/>
      <c r="AF444" s="41"/>
      <c r="AG444" s="41"/>
      <c r="AH444" s="41"/>
      <c r="AI444" s="41"/>
      <c r="AJ444" s="41"/>
      <c r="AK444" s="41"/>
      <c r="AL444" s="41"/>
      <c r="AM444" s="41"/>
      <c r="AN444" s="41"/>
      <c r="AO444" s="41"/>
      <c r="AP444" s="41"/>
      <c r="AQ444" s="41"/>
      <c r="AR444" s="41"/>
      <c r="AS444" s="41"/>
      <c r="AT444" s="41"/>
      <c r="AU444" s="41"/>
      <c r="AV444" s="41"/>
      <c r="AW444" s="41"/>
      <c r="AX444" s="41"/>
      <c r="AY444" s="41"/>
      <c r="AZ444" s="41"/>
      <c r="BA444" s="41"/>
      <c r="BB444" s="41"/>
      <c r="BC444" s="41"/>
      <c r="BD444" s="41"/>
      <c r="BE444" s="41"/>
      <c r="BF444" s="41"/>
      <c r="BG444" s="41"/>
      <c r="BH444" s="41"/>
      <c r="BI444" s="41"/>
      <c r="BJ444" s="41"/>
      <c r="BK444" s="41"/>
      <c r="BL444" s="41"/>
      <c r="BM444" s="12"/>
      <c r="BN444" s="12"/>
      <c r="BO444" s="12"/>
      <c r="BP444" s="12"/>
      <c r="BQ444" s="12"/>
      <c r="BR444" s="12"/>
      <c r="BS444" s="12"/>
      <c r="BT444" s="12"/>
      <c r="BU444" s="12"/>
      <c r="BV444" s="12"/>
      <c r="BW444" s="12"/>
      <c r="BX444" s="12"/>
      <c r="BY444" s="12"/>
      <c r="BZ444" s="12"/>
      <c r="CA444" s="12"/>
      <c r="CB444" s="12"/>
      <c r="CC444" s="12"/>
      <c r="CD444" s="12"/>
      <c r="CE444" s="12"/>
      <c r="CF444" s="12"/>
      <c r="CG444" s="12"/>
      <c r="CH444" s="12"/>
      <c r="CI444" s="12"/>
      <c r="CJ444" s="12"/>
      <c r="CK444" s="12"/>
      <c r="CL444" s="12"/>
      <c r="CM444" s="12"/>
      <c r="CN444" s="12"/>
      <c r="CO444" s="181">
        <f t="shared" si="15"/>
        <v>1</v>
      </c>
      <c r="CP444" s="191" t="s">
        <v>698</v>
      </c>
      <c r="CQ444" s="191" t="s">
        <v>698</v>
      </c>
      <c r="CR444" s="278"/>
      <c r="CS444" s="144"/>
      <c r="CT444" s="144"/>
      <c r="CU444" s="144"/>
      <c r="CV444" s="144"/>
      <c r="CW444" s="144"/>
      <c r="CX444" s="144"/>
      <c r="CY444" s="144"/>
      <c r="CZ444" s="144"/>
      <c r="DA444" s="144"/>
      <c r="DB444" s="144"/>
      <c r="DC444" s="144"/>
      <c r="DD444" s="144"/>
      <c r="DE444" s="144"/>
      <c r="DF444" s="144"/>
      <c r="DG444" s="144"/>
      <c r="DH444" s="144"/>
      <c r="DI444" s="144"/>
      <c r="DJ444" s="144"/>
      <c r="DK444" s="144"/>
      <c r="DL444" s="144"/>
      <c r="DM444" s="144"/>
      <c r="DN444" s="144"/>
      <c r="DO444" s="144"/>
      <c r="DP444" s="144"/>
      <c r="DQ444" s="144"/>
      <c r="DR444" s="144"/>
      <c r="DS444" s="144"/>
      <c r="DT444" s="144"/>
      <c r="DU444" s="144"/>
      <c r="DV444" s="144"/>
      <c r="DW444" s="144"/>
      <c r="DX444" s="144"/>
      <c r="DY444" s="144"/>
      <c r="DZ444" s="144"/>
      <c r="EA444" s="144"/>
      <c r="EB444" s="144"/>
      <c r="EC444" s="144"/>
      <c r="ED444" s="144"/>
      <c r="EE444" s="144"/>
      <c r="EF444" s="144"/>
      <c r="EG444" s="144"/>
      <c r="EH444" s="144"/>
      <c r="EI444" s="144"/>
      <c r="EJ444" s="144"/>
      <c r="EK444" s="144"/>
      <c r="EL444" s="144"/>
      <c r="EM444" s="144"/>
      <c r="EN444" s="144"/>
      <c r="EO444" s="144"/>
      <c r="EP444" s="144"/>
      <c r="EQ444" s="144"/>
      <c r="ER444" s="144"/>
      <c r="ES444" s="144"/>
      <c r="ET444" s="144"/>
      <c r="EU444" s="144"/>
      <c r="EV444" s="144"/>
      <c r="EW444" s="144"/>
      <c r="EX444" s="144"/>
      <c r="EY444" s="144"/>
      <c r="EZ444" s="144"/>
      <c r="FA444" s="144"/>
      <c r="FB444" s="144"/>
      <c r="FC444" s="144"/>
      <c r="FD444" s="144"/>
      <c r="FE444" s="144"/>
      <c r="FF444" s="144"/>
      <c r="FG444" s="144"/>
      <c r="FH444" s="144"/>
      <c r="FI444" s="144"/>
      <c r="FJ444" s="144"/>
      <c r="FK444" s="144"/>
      <c r="FL444" s="144"/>
      <c r="FM444" s="144"/>
      <c r="FN444" s="144"/>
      <c r="FO444" s="144"/>
      <c r="FP444" s="144"/>
      <c r="FQ444" s="144"/>
      <c r="FR444" s="144"/>
      <c r="FS444" s="144"/>
      <c r="FT444" s="144"/>
      <c r="FU444" s="144"/>
      <c r="FV444" s="144"/>
      <c r="FW444" s="144"/>
      <c r="FX444" s="144"/>
      <c r="FY444" s="144"/>
      <c r="FZ444" s="144"/>
      <c r="GA444" s="144"/>
      <c r="GB444" s="144"/>
      <c r="GC444" s="144"/>
      <c r="GD444" s="144"/>
      <c r="GE444" s="144"/>
      <c r="GF444" s="144"/>
      <c r="GG444" s="144"/>
      <c r="GH444" s="144"/>
      <c r="GI444" s="144"/>
      <c r="GJ444" s="144"/>
      <c r="GK444" s="144"/>
      <c r="GL444" s="144"/>
      <c r="GM444" s="144"/>
      <c r="GN444" s="144"/>
      <c r="GO444" s="144"/>
      <c r="GP444" s="144"/>
      <c r="GQ444" s="144"/>
      <c r="GR444" s="144"/>
      <c r="GS444" s="144"/>
      <c r="GT444" s="144"/>
      <c r="GU444" s="144"/>
      <c r="GV444" s="144"/>
      <c r="GW444" s="144"/>
      <c r="GX444" s="144"/>
      <c r="GY444" s="144"/>
      <c r="GZ444" s="144"/>
      <c r="HA444" s="144"/>
      <c r="HB444" s="144"/>
      <c r="HC444" s="144"/>
      <c r="HD444" s="144"/>
      <c r="HE444" s="144"/>
      <c r="HF444" s="144"/>
      <c r="HG444" s="144"/>
      <c r="HH444" s="144"/>
      <c r="HI444" s="144"/>
      <c r="HJ444" s="144"/>
      <c r="HK444" s="144"/>
      <c r="HL444" s="144"/>
      <c r="HM444" s="144"/>
      <c r="HN444" s="144"/>
      <c r="HO444" s="144"/>
      <c r="HP444" s="144"/>
      <c r="HQ444" s="144"/>
      <c r="HR444" s="144"/>
      <c r="HS444" s="144"/>
      <c r="HT444" s="144"/>
      <c r="HU444" s="144"/>
      <c r="HV444" s="144"/>
      <c r="HW444" s="144"/>
      <c r="HX444" s="144"/>
      <c r="HY444" s="144"/>
      <c r="HZ444" s="144"/>
      <c r="IA444" s="144"/>
      <c r="IB444" s="144"/>
      <c r="IC444" s="144"/>
      <c r="ID444" s="144"/>
      <c r="IE444" s="144"/>
      <c r="IF444" s="144"/>
      <c r="IG444" s="144"/>
      <c r="IH444" s="144"/>
      <c r="II444" s="144"/>
      <c r="IJ444" s="144"/>
      <c r="IK444" s="144"/>
      <c r="IL444" s="144"/>
      <c r="IM444" s="144"/>
      <c r="IN444" s="144"/>
      <c r="IO444" s="144"/>
      <c r="IP444" s="144"/>
      <c r="IQ444" s="144"/>
      <c r="IR444" s="144"/>
      <c r="IS444" s="144"/>
      <c r="IT444" s="144"/>
      <c r="IU444" s="144"/>
      <c r="IV444" s="144"/>
      <c r="IW444" s="144"/>
      <c r="IX444" s="144"/>
      <c r="IY444" s="144"/>
      <c r="IZ444" s="144"/>
      <c r="JA444" s="144"/>
      <c r="JB444" s="144"/>
      <c r="JC444" s="144"/>
      <c r="JD444" s="144"/>
      <c r="JE444" s="144"/>
      <c r="JF444" s="144"/>
      <c r="JG444" s="144"/>
      <c r="JH444" s="144"/>
      <c r="JI444" s="144"/>
      <c r="JJ444" s="144"/>
      <c r="JK444" s="144"/>
      <c r="JL444" s="144"/>
      <c r="JM444" s="144"/>
      <c r="JN444" s="144"/>
      <c r="JO444" s="144"/>
      <c r="JP444" s="144"/>
      <c r="JQ444" s="144"/>
      <c r="JR444" s="144"/>
      <c r="JS444" s="144"/>
      <c r="JT444" s="144"/>
      <c r="JU444" s="144"/>
      <c r="JV444" s="144"/>
      <c r="JW444" s="144"/>
      <c r="JX444" s="144"/>
      <c r="JY444" s="144"/>
      <c r="JZ444" s="144"/>
      <c r="KA444" s="144"/>
      <c r="KB444" s="144"/>
      <c r="KC444" s="144"/>
      <c r="KD444" s="144"/>
      <c r="KE444" s="144"/>
      <c r="KF444" s="144"/>
      <c r="KG444" s="144"/>
      <c r="KH444" s="144"/>
      <c r="KI444" s="144"/>
      <c r="KJ444" s="144"/>
      <c r="KK444" s="144"/>
      <c r="KL444" s="144"/>
      <c r="KM444" s="144"/>
      <c r="KN444" s="144"/>
      <c r="KO444" s="144"/>
      <c r="KP444" s="144"/>
      <c r="KQ444" s="144"/>
      <c r="KR444" s="144"/>
      <c r="KS444" s="144"/>
      <c r="KT444" s="144"/>
      <c r="KU444" s="144"/>
      <c r="KV444" s="144"/>
      <c r="KW444" s="144"/>
      <c r="KX444" s="144"/>
      <c r="KY444" s="144"/>
      <c r="KZ444" s="144"/>
      <c r="LA444" s="144"/>
      <c r="LB444" s="144"/>
      <c r="LC444" s="144"/>
      <c r="LD444" s="144"/>
      <c r="LE444" s="144"/>
      <c r="LF444" s="144"/>
      <c r="LG444" s="144"/>
      <c r="LH444" s="144"/>
      <c r="LI444" s="144"/>
      <c r="LJ444" s="144"/>
      <c r="LK444" s="144"/>
      <c r="LL444" s="144"/>
      <c r="LM444" s="144"/>
      <c r="LN444" s="144"/>
      <c r="LO444" s="144"/>
      <c r="LP444" s="144"/>
      <c r="LQ444" s="144"/>
      <c r="LR444" s="144"/>
      <c r="LS444" s="144"/>
      <c r="LT444" s="144"/>
      <c r="LU444" s="144"/>
      <c r="LV444" s="144"/>
      <c r="LW444" s="144"/>
      <c r="LX444" s="144"/>
      <c r="LY444" s="144"/>
      <c r="LZ444" s="144"/>
      <c r="MA444" s="144"/>
      <c r="MB444" s="144"/>
      <c r="MC444" s="144"/>
      <c r="MD444" s="144"/>
      <c r="ME444" s="144"/>
      <c r="MF444" s="144"/>
      <c r="MG444" s="144"/>
      <c r="MH444" s="144"/>
      <c r="MI444" s="144"/>
      <c r="MJ444" s="144"/>
      <c r="MK444" s="144"/>
      <c r="ML444" s="144"/>
      <c r="MM444" s="144"/>
      <c r="MN444" s="144"/>
      <c r="MO444" s="144"/>
      <c r="MP444" s="144"/>
      <c r="MQ444" s="144"/>
      <c r="MR444" s="144"/>
      <c r="MS444" s="144"/>
      <c r="MT444" s="144"/>
      <c r="MU444" s="144"/>
      <c r="MV444" s="144"/>
      <c r="MW444" s="144"/>
      <c r="MX444" s="144"/>
      <c r="MY444" s="144"/>
      <c r="MZ444" s="144"/>
      <c r="NA444" s="144"/>
      <c r="NB444" s="144"/>
      <c r="NC444" s="144"/>
      <c r="ND444" s="144"/>
      <c r="NE444" s="144"/>
      <c r="NF444" s="144"/>
      <c r="NG444" s="144"/>
      <c r="NH444" s="144"/>
      <c r="NI444" s="144"/>
      <c r="NJ444" s="144"/>
      <c r="NK444" s="144"/>
      <c r="NL444" s="144"/>
      <c r="NM444" s="144"/>
      <c r="NN444" s="144"/>
      <c r="NO444" s="144"/>
      <c r="NP444" s="144"/>
      <c r="NQ444" s="144"/>
      <c r="NR444" s="144"/>
      <c r="NS444" s="144"/>
      <c r="NT444" s="144"/>
      <c r="NU444" s="144"/>
      <c r="NV444" s="144"/>
      <c r="NW444" s="144"/>
      <c r="NX444" s="144"/>
      <c r="NY444" s="144"/>
      <c r="NZ444" s="144"/>
      <c r="OA444" s="144"/>
      <c r="OB444" s="144"/>
      <c r="OC444" s="144"/>
      <c r="OD444" s="144"/>
      <c r="OE444" s="144"/>
      <c r="OF444" s="144"/>
      <c r="WR444" s="162"/>
    </row>
    <row r="445" spans="1:616" s="105" customFormat="1" ht="72" hidden="1" customHeight="1">
      <c r="A445" s="318"/>
      <c r="B445" s="318"/>
      <c r="C445" s="34" t="s">
        <v>439</v>
      </c>
      <c r="D445" s="104" t="s">
        <v>0</v>
      </c>
      <c r="E445" s="107" t="s">
        <v>440</v>
      </c>
      <c r="F445" s="104" t="s">
        <v>2</v>
      </c>
      <c r="G445" s="104"/>
      <c r="H445" s="107" t="s">
        <v>440</v>
      </c>
      <c r="I445" s="17" t="s">
        <v>837</v>
      </c>
      <c r="J445" s="106"/>
      <c r="K445" s="140" t="s">
        <v>126</v>
      </c>
      <c r="L445" s="140" t="s">
        <v>114</v>
      </c>
      <c r="M445" s="141" t="s">
        <v>79</v>
      </c>
      <c r="N445" s="138" t="s">
        <v>171</v>
      </c>
      <c r="O445" s="318"/>
      <c r="P445" s="106"/>
      <c r="Q445" s="106"/>
      <c r="R445" s="106"/>
      <c r="S445" s="106" t="s">
        <v>28</v>
      </c>
      <c r="T445" s="106"/>
      <c r="U445" s="106"/>
      <c r="V445" s="106"/>
      <c r="W445" s="106"/>
      <c r="X445" s="106"/>
      <c r="Y445" s="106"/>
      <c r="Z445" s="106"/>
      <c r="AA445" s="106"/>
      <c r="AB445" s="41"/>
      <c r="AC445" s="41"/>
      <c r="AD445" s="41"/>
      <c r="AE445" s="41"/>
      <c r="AF445" s="41"/>
      <c r="AG445" s="41"/>
      <c r="AH445" s="41"/>
      <c r="AI445" s="41"/>
      <c r="AJ445" s="41"/>
      <c r="AK445" s="41"/>
      <c r="AL445" s="41"/>
      <c r="AM445" s="41"/>
      <c r="AN445" s="41"/>
      <c r="AO445" s="41"/>
      <c r="AP445" s="41"/>
      <c r="AQ445" s="41"/>
      <c r="AR445" s="41"/>
      <c r="AS445" s="41"/>
      <c r="AT445" s="41"/>
      <c r="AU445" s="41"/>
      <c r="AV445" s="41"/>
      <c r="AW445" s="41"/>
      <c r="AX445" s="41"/>
      <c r="AY445" s="41"/>
      <c r="AZ445" s="41"/>
      <c r="BA445" s="41"/>
      <c r="BB445" s="41"/>
      <c r="BC445" s="41"/>
      <c r="BD445" s="41"/>
      <c r="BE445" s="41"/>
      <c r="BF445" s="41"/>
      <c r="BG445" s="41"/>
      <c r="BH445" s="41"/>
      <c r="BI445" s="41"/>
      <c r="BJ445" s="41"/>
      <c r="BK445" s="41"/>
      <c r="BL445" s="41"/>
      <c r="BM445" s="106"/>
      <c r="BN445" s="106"/>
      <c r="BO445" s="106"/>
      <c r="BP445" s="106"/>
      <c r="BQ445" s="106"/>
      <c r="BR445" s="106"/>
      <c r="BS445" s="106"/>
      <c r="BT445" s="106"/>
      <c r="BU445" s="106"/>
      <c r="BV445" s="106"/>
      <c r="BW445" s="106"/>
      <c r="BX445" s="106"/>
      <c r="BY445" s="106"/>
      <c r="BZ445" s="106"/>
      <c r="CA445" s="106"/>
      <c r="CB445" s="106"/>
      <c r="CC445" s="106"/>
      <c r="CD445" s="106"/>
      <c r="CE445" s="106"/>
      <c r="CF445" s="106"/>
      <c r="CG445" s="106"/>
      <c r="CH445" s="106"/>
      <c r="CI445" s="106"/>
      <c r="CJ445" s="106"/>
      <c r="CK445" s="106"/>
      <c r="CL445" s="106"/>
      <c r="CM445" s="106"/>
      <c r="CN445" s="106"/>
      <c r="CO445" s="135">
        <f t="shared" si="15"/>
        <v>1</v>
      </c>
      <c r="CP445" s="149"/>
      <c r="CQ445" s="147"/>
      <c r="CR445" s="24"/>
    </row>
    <row r="446" spans="1:616" s="105" customFormat="1" ht="72" hidden="1" customHeight="1">
      <c r="A446" s="318"/>
      <c r="B446" s="318"/>
      <c r="C446" s="34" t="s">
        <v>439</v>
      </c>
      <c r="D446" s="104" t="s">
        <v>0</v>
      </c>
      <c r="E446" s="107" t="s">
        <v>440</v>
      </c>
      <c r="F446" s="104" t="s">
        <v>2</v>
      </c>
      <c r="G446" s="104"/>
      <c r="H446" s="107" t="s">
        <v>440</v>
      </c>
      <c r="I446" s="17" t="s">
        <v>837</v>
      </c>
      <c r="J446" s="106"/>
      <c r="K446" s="140" t="s">
        <v>126</v>
      </c>
      <c r="L446" s="140" t="s">
        <v>114</v>
      </c>
      <c r="M446" s="141" t="s">
        <v>79</v>
      </c>
      <c r="N446" s="138" t="s">
        <v>171</v>
      </c>
      <c r="O446" s="318"/>
      <c r="P446" s="106"/>
      <c r="Q446" s="106"/>
      <c r="R446" s="106"/>
      <c r="S446" s="106"/>
      <c r="T446" s="106"/>
      <c r="U446" s="106"/>
      <c r="V446" s="106" t="s">
        <v>28</v>
      </c>
      <c r="W446" s="106"/>
      <c r="X446" s="106"/>
      <c r="Y446" s="106"/>
      <c r="Z446" s="106"/>
      <c r="AA446" s="106"/>
      <c r="AB446" s="41"/>
      <c r="AC446" s="41"/>
      <c r="AD446" s="41"/>
      <c r="AE446" s="41"/>
      <c r="AF446" s="41"/>
      <c r="AG446" s="41"/>
      <c r="AH446" s="41"/>
      <c r="AI446" s="41"/>
      <c r="AJ446" s="41"/>
      <c r="AK446" s="41"/>
      <c r="AL446" s="41"/>
      <c r="AM446" s="41"/>
      <c r="AN446" s="41"/>
      <c r="AO446" s="41"/>
      <c r="AP446" s="41"/>
      <c r="AQ446" s="41"/>
      <c r="AR446" s="41"/>
      <c r="AS446" s="41"/>
      <c r="AT446" s="41"/>
      <c r="AU446" s="41"/>
      <c r="AV446" s="41"/>
      <c r="AW446" s="41"/>
      <c r="AX446" s="41"/>
      <c r="AY446" s="41"/>
      <c r="AZ446" s="41"/>
      <c r="BA446" s="41"/>
      <c r="BB446" s="41"/>
      <c r="BC446" s="41"/>
      <c r="BD446" s="41"/>
      <c r="BE446" s="41"/>
      <c r="BF446" s="41"/>
      <c r="BG446" s="41"/>
      <c r="BH446" s="41"/>
      <c r="BI446" s="41"/>
      <c r="BJ446" s="41"/>
      <c r="BK446" s="41"/>
      <c r="BL446" s="41"/>
      <c r="BM446" s="106"/>
      <c r="BN446" s="106"/>
      <c r="BO446" s="106"/>
      <c r="BP446" s="106"/>
      <c r="BQ446" s="106"/>
      <c r="BR446" s="106"/>
      <c r="BS446" s="106"/>
      <c r="BT446" s="106"/>
      <c r="BU446" s="106"/>
      <c r="BV446" s="106"/>
      <c r="BW446" s="106"/>
      <c r="BX446" s="106"/>
      <c r="BY446" s="106"/>
      <c r="BZ446" s="106"/>
      <c r="CA446" s="106"/>
      <c r="CB446" s="106"/>
      <c r="CC446" s="106"/>
      <c r="CD446" s="106"/>
      <c r="CE446" s="106"/>
      <c r="CF446" s="106"/>
      <c r="CG446" s="106"/>
      <c r="CH446" s="106"/>
      <c r="CI446" s="106"/>
      <c r="CJ446" s="106"/>
      <c r="CK446" s="106"/>
      <c r="CL446" s="106"/>
      <c r="CM446" s="106"/>
      <c r="CN446" s="106"/>
      <c r="CO446" s="135">
        <f t="shared" ref="CO446:CO447" si="16">COUNTIF(Q446:AA446,"x")</f>
        <v>1</v>
      </c>
      <c r="CP446" s="154"/>
      <c r="CQ446" s="103"/>
      <c r="CR446" s="24"/>
    </row>
    <row r="447" spans="1:616" s="105" customFormat="1" ht="72" hidden="1" customHeight="1">
      <c r="A447" s="319"/>
      <c r="B447" s="319"/>
      <c r="C447" s="34" t="s">
        <v>439</v>
      </c>
      <c r="D447" s="104" t="s">
        <v>0</v>
      </c>
      <c r="E447" s="107" t="s">
        <v>440</v>
      </c>
      <c r="F447" s="104" t="s">
        <v>2</v>
      </c>
      <c r="G447" s="104"/>
      <c r="H447" s="107" t="s">
        <v>440</v>
      </c>
      <c r="I447" s="17" t="s">
        <v>837</v>
      </c>
      <c r="J447" s="106"/>
      <c r="K447" s="140" t="s">
        <v>126</v>
      </c>
      <c r="L447" s="140" t="s">
        <v>114</v>
      </c>
      <c r="M447" s="141" t="s">
        <v>79</v>
      </c>
      <c r="N447" s="138" t="s">
        <v>171</v>
      </c>
      <c r="O447" s="319"/>
      <c r="P447" s="106"/>
      <c r="Q447" s="106"/>
      <c r="R447" s="106"/>
      <c r="S447" s="106"/>
      <c r="T447" s="106"/>
      <c r="U447" s="106"/>
      <c r="V447" s="106"/>
      <c r="W447" s="106" t="s">
        <v>28</v>
      </c>
      <c r="X447" s="106"/>
      <c r="Y447" s="106"/>
      <c r="Z447" s="106"/>
      <c r="AA447" s="106"/>
      <c r="AB447" s="41"/>
      <c r="AC447" s="41"/>
      <c r="AD447" s="41"/>
      <c r="AE447" s="41"/>
      <c r="AF447" s="41"/>
      <c r="AG447" s="41"/>
      <c r="AH447" s="41"/>
      <c r="AI447" s="41"/>
      <c r="AJ447" s="41"/>
      <c r="AK447" s="41"/>
      <c r="AL447" s="41"/>
      <c r="AM447" s="41"/>
      <c r="AN447" s="41"/>
      <c r="AO447" s="41"/>
      <c r="AP447" s="41"/>
      <c r="AQ447" s="41"/>
      <c r="AR447" s="41"/>
      <c r="AS447" s="41"/>
      <c r="AT447" s="41"/>
      <c r="AU447" s="41"/>
      <c r="AV447" s="41"/>
      <c r="AW447" s="41"/>
      <c r="AX447" s="41"/>
      <c r="AY447" s="41"/>
      <c r="AZ447" s="41"/>
      <c r="BA447" s="41"/>
      <c r="BB447" s="41"/>
      <c r="BC447" s="41"/>
      <c r="BD447" s="41"/>
      <c r="BE447" s="41"/>
      <c r="BF447" s="41"/>
      <c r="BG447" s="41"/>
      <c r="BH447" s="41"/>
      <c r="BI447" s="41"/>
      <c r="BJ447" s="41"/>
      <c r="BK447" s="41"/>
      <c r="BL447" s="41"/>
      <c r="BM447" s="106"/>
      <c r="BN447" s="106"/>
      <c r="BO447" s="106"/>
      <c r="BP447" s="106"/>
      <c r="BQ447" s="106"/>
      <c r="BR447" s="106"/>
      <c r="BS447" s="106"/>
      <c r="BT447" s="106"/>
      <c r="BU447" s="106"/>
      <c r="BV447" s="106"/>
      <c r="BW447" s="106"/>
      <c r="BX447" s="106"/>
      <c r="BY447" s="106"/>
      <c r="BZ447" s="106"/>
      <c r="CA447" s="106"/>
      <c r="CB447" s="106"/>
      <c r="CC447" s="106"/>
      <c r="CD447" s="106"/>
      <c r="CE447" s="106"/>
      <c r="CF447" s="106"/>
      <c r="CG447" s="106"/>
      <c r="CH447" s="106"/>
      <c r="CI447" s="106"/>
      <c r="CJ447" s="106"/>
      <c r="CK447" s="106"/>
      <c r="CL447" s="106"/>
      <c r="CM447" s="106"/>
      <c r="CN447" s="106"/>
      <c r="CO447" s="135">
        <f t="shared" si="16"/>
        <v>1</v>
      </c>
      <c r="CP447" s="148"/>
      <c r="CQ447" s="146"/>
      <c r="CR447" s="24"/>
    </row>
    <row r="448" spans="1:616" ht="179.25" customHeight="1">
      <c r="A448" s="323">
        <v>411</v>
      </c>
      <c r="B448" s="316">
        <v>133</v>
      </c>
      <c r="C448" s="270" t="s">
        <v>441</v>
      </c>
      <c r="D448" s="269" t="s">
        <v>0</v>
      </c>
      <c r="E448" s="35" t="s">
        <v>442</v>
      </c>
      <c r="F448" s="11" t="s">
        <v>0</v>
      </c>
      <c r="G448" s="269"/>
      <c r="H448" s="276" t="s">
        <v>442</v>
      </c>
      <c r="I448" s="282" t="s">
        <v>838</v>
      </c>
      <c r="J448" s="281"/>
      <c r="K448" s="281" t="s">
        <v>127</v>
      </c>
      <c r="L448" s="140" t="s">
        <v>113</v>
      </c>
      <c r="M448" s="11" t="s">
        <v>79</v>
      </c>
      <c r="N448" s="10" t="s">
        <v>171</v>
      </c>
      <c r="O448" s="323" t="s">
        <v>28</v>
      </c>
      <c r="P448" s="12"/>
      <c r="Q448" s="12" t="s">
        <v>28</v>
      </c>
      <c r="R448" s="12"/>
      <c r="S448" s="12"/>
      <c r="T448" s="12"/>
      <c r="U448" s="12"/>
      <c r="V448" s="12"/>
      <c r="W448" s="12"/>
      <c r="X448" s="12"/>
      <c r="Y448" s="71"/>
      <c r="Z448" s="71"/>
      <c r="AA448" s="12"/>
      <c r="AB448" s="41"/>
      <c r="AC448" s="41"/>
      <c r="AD448" s="41"/>
      <c r="AE448" s="41"/>
      <c r="AF448" s="41"/>
      <c r="AG448" s="41"/>
      <c r="AH448" s="41"/>
      <c r="AI448" s="41"/>
      <c r="AJ448" s="41"/>
      <c r="AK448" s="41"/>
      <c r="AL448" s="41"/>
      <c r="AM448" s="41"/>
      <c r="AN448" s="41"/>
      <c r="AO448" s="41"/>
      <c r="AP448" s="41"/>
      <c r="AQ448" s="41"/>
      <c r="AR448" s="41"/>
      <c r="AS448" s="41"/>
      <c r="AT448" s="41"/>
      <c r="AU448" s="41"/>
      <c r="AV448" s="41"/>
      <c r="AW448" s="41"/>
      <c r="AX448" s="41"/>
      <c r="AY448" s="41"/>
      <c r="AZ448" s="41"/>
      <c r="BA448" s="41"/>
      <c r="BB448" s="41"/>
      <c r="BC448" s="41"/>
      <c r="BD448" s="41"/>
      <c r="BE448" s="41"/>
      <c r="BF448" s="41"/>
      <c r="BG448" s="41"/>
      <c r="BH448" s="41"/>
      <c r="BI448" s="41"/>
      <c r="BJ448" s="41"/>
      <c r="BK448" s="41"/>
      <c r="BL448" s="41"/>
      <c r="BM448" s="12"/>
      <c r="BN448" s="12"/>
      <c r="BO448" s="12"/>
      <c r="BP448" s="12"/>
      <c r="BQ448" s="12"/>
      <c r="BR448" s="12"/>
      <c r="BS448" s="12"/>
      <c r="BT448" s="12"/>
      <c r="BU448" s="12"/>
      <c r="BV448" s="12"/>
      <c r="BW448" s="12"/>
      <c r="BX448" s="12"/>
      <c r="BY448" s="12"/>
      <c r="BZ448" s="12"/>
      <c r="CA448" s="12"/>
      <c r="CB448" s="12"/>
      <c r="CC448" s="12"/>
      <c r="CD448" s="12"/>
      <c r="CE448" s="12"/>
      <c r="CF448" s="12"/>
      <c r="CG448" s="12"/>
      <c r="CH448" s="12"/>
      <c r="CI448" s="12"/>
      <c r="CJ448" s="12"/>
      <c r="CK448" s="12"/>
      <c r="CL448" s="12"/>
      <c r="CM448" s="12"/>
      <c r="CN448" s="12"/>
      <c r="CO448" s="181">
        <f t="shared" ref="CO448:CO556" si="17">COUNTIF(Q448:AA448,"x")</f>
        <v>1</v>
      </c>
      <c r="CP448" s="191" t="s">
        <v>671</v>
      </c>
      <c r="CQ448" s="278"/>
      <c r="CR448" s="278"/>
      <c r="CS448" s="144"/>
      <c r="CT448" s="144"/>
      <c r="CU448" s="144"/>
      <c r="CV448" s="144"/>
      <c r="CW448" s="144"/>
      <c r="CX448" s="144"/>
      <c r="CY448" s="144"/>
      <c r="CZ448" s="144"/>
      <c r="DA448" s="144"/>
      <c r="DB448" s="144"/>
      <c r="DC448" s="144"/>
      <c r="DD448" s="144"/>
      <c r="DE448" s="144"/>
      <c r="DF448" s="144"/>
      <c r="DG448" s="144"/>
      <c r="DH448" s="144"/>
      <c r="DI448" s="144"/>
      <c r="DJ448" s="144"/>
      <c r="DK448" s="144"/>
      <c r="DL448" s="144"/>
      <c r="DM448" s="144"/>
      <c r="DN448" s="144"/>
      <c r="DO448" s="144"/>
      <c r="DP448" s="144"/>
      <c r="DQ448" s="144"/>
      <c r="DR448" s="144"/>
      <c r="DS448" s="144"/>
      <c r="DT448" s="144"/>
      <c r="DU448" s="144"/>
      <c r="DV448" s="144"/>
      <c r="DW448" s="144"/>
      <c r="DX448" s="144"/>
      <c r="DY448" s="144"/>
      <c r="DZ448" s="144"/>
      <c r="EA448" s="144"/>
      <c r="EB448" s="144"/>
      <c r="EC448" s="144"/>
      <c r="ED448" s="144"/>
      <c r="EE448" s="144"/>
      <c r="EF448" s="144"/>
      <c r="EG448" s="144"/>
      <c r="EH448" s="144"/>
      <c r="EI448" s="144"/>
      <c r="EJ448" s="144"/>
      <c r="EK448" s="144"/>
      <c r="EL448" s="144"/>
      <c r="EM448" s="144"/>
      <c r="EN448" s="144"/>
      <c r="EO448" s="144"/>
      <c r="EP448" s="144"/>
      <c r="EQ448" s="144"/>
      <c r="ER448" s="144"/>
      <c r="ES448" s="144"/>
      <c r="ET448" s="144"/>
      <c r="EU448" s="144"/>
      <c r="EV448" s="144"/>
      <c r="EW448" s="144"/>
      <c r="EX448" s="144"/>
      <c r="EY448" s="144"/>
      <c r="EZ448" s="144"/>
      <c r="FA448" s="144"/>
      <c r="FB448" s="144"/>
      <c r="FC448" s="144"/>
      <c r="FD448" s="144"/>
      <c r="FE448" s="144"/>
      <c r="FF448" s="144"/>
      <c r="FG448" s="144"/>
      <c r="FH448" s="144"/>
      <c r="FI448" s="144"/>
      <c r="FJ448" s="144"/>
      <c r="FK448" s="144"/>
      <c r="FL448" s="144"/>
      <c r="FM448" s="144"/>
      <c r="FN448" s="144"/>
      <c r="FO448" s="144"/>
      <c r="FP448" s="144"/>
      <c r="FQ448" s="144"/>
      <c r="FR448" s="144"/>
      <c r="FS448" s="144"/>
      <c r="FT448" s="144"/>
      <c r="FU448" s="144"/>
      <c r="FV448" s="144"/>
      <c r="FW448" s="144"/>
      <c r="FX448" s="144"/>
      <c r="FY448" s="144"/>
      <c r="FZ448" s="144"/>
      <c r="GA448" s="144"/>
      <c r="GB448" s="144"/>
      <c r="GC448" s="144"/>
      <c r="GD448" s="144"/>
      <c r="GE448" s="144"/>
      <c r="GF448" s="144"/>
      <c r="GG448" s="144"/>
      <c r="GH448" s="144"/>
      <c r="GI448" s="144"/>
      <c r="GJ448" s="144"/>
      <c r="GK448" s="144"/>
      <c r="GL448" s="144"/>
      <c r="GM448" s="144"/>
      <c r="GN448" s="144"/>
      <c r="GO448" s="144"/>
      <c r="GP448" s="144"/>
      <c r="GQ448" s="144"/>
      <c r="GR448" s="144"/>
      <c r="GS448" s="144"/>
      <c r="GT448" s="144"/>
      <c r="GU448" s="144"/>
      <c r="GV448" s="144"/>
      <c r="GW448" s="144"/>
      <c r="GX448" s="144"/>
      <c r="GY448" s="144"/>
      <c r="GZ448" s="144"/>
      <c r="HA448" s="144"/>
      <c r="HB448" s="144"/>
      <c r="HC448" s="144"/>
      <c r="HD448" s="144"/>
      <c r="HE448" s="144"/>
      <c r="HF448" s="144"/>
      <c r="HG448" s="144"/>
      <c r="HH448" s="144"/>
      <c r="HI448" s="144"/>
      <c r="HJ448" s="144"/>
      <c r="HK448" s="144"/>
      <c r="HL448" s="144"/>
      <c r="HM448" s="144"/>
      <c r="HN448" s="144"/>
      <c r="HO448" s="144"/>
      <c r="HP448" s="144"/>
      <c r="HQ448" s="144"/>
      <c r="HR448" s="144"/>
      <c r="HS448" s="144"/>
      <c r="HT448" s="144"/>
      <c r="HU448" s="144"/>
      <c r="HV448" s="144"/>
      <c r="HW448" s="144"/>
      <c r="HX448" s="144"/>
      <c r="HY448" s="144"/>
      <c r="HZ448" s="144"/>
      <c r="IA448" s="144"/>
      <c r="IB448" s="144"/>
      <c r="IC448" s="144"/>
      <c r="ID448" s="144"/>
      <c r="IE448" s="144"/>
      <c r="IF448" s="144"/>
      <c r="IG448" s="144"/>
      <c r="IH448" s="144"/>
      <c r="II448" s="144"/>
      <c r="IJ448" s="144"/>
      <c r="IK448" s="144"/>
      <c r="IL448" s="144"/>
      <c r="IM448" s="144"/>
      <c r="IN448" s="144"/>
      <c r="IO448" s="144"/>
      <c r="IP448" s="144"/>
      <c r="IQ448" s="144"/>
      <c r="IR448" s="144"/>
      <c r="IS448" s="144"/>
      <c r="IT448" s="144"/>
      <c r="IU448" s="144"/>
      <c r="IV448" s="144"/>
      <c r="IW448" s="144"/>
      <c r="IX448" s="144"/>
      <c r="IY448" s="144"/>
      <c r="IZ448" s="144"/>
      <c r="JA448" s="144"/>
      <c r="JB448" s="144"/>
      <c r="JC448" s="144"/>
      <c r="JD448" s="144"/>
      <c r="JE448" s="144"/>
      <c r="JF448" s="144"/>
      <c r="JG448" s="144"/>
      <c r="JH448" s="144"/>
      <c r="JI448" s="144"/>
      <c r="JJ448" s="144"/>
      <c r="JK448" s="144"/>
      <c r="JL448" s="144"/>
      <c r="JM448" s="144"/>
      <c r="JN448" s="144"/>
      <c r="JO448" s="144"/>
      <c r="JP448" s="144"/>
      <c r="JQ448" s="144"/>
      <c r="JR448" s="144"/>
      <c r="JS448" s="144"/>
      <c r="JT448" s="144"/>
      <c r="JU448" s="144"/>
      <c r="JV448" s="144"/>
      <c r="JW448" s="144"/>
      <c r="JX448" s="144"/>
      <c r="JY448" s="144"/>
      <c r="JZ448" s="144"/>
      <c r="KA448" s="144"/>
      <c r="KB448" s="144"/>
      <c r="KC448" s="144"/>
      <c r="KD448" s="144"/>
      <c r="KE448" s="144"/>
      <c r="KF448" s="144"/>
      <c r="KG448" s="144"/>
      <c r="KH448" s="144"/>
      <c r="KI448" s="144"/>
      <c r="KJ448" s="144"/>
      <c r="KK448" s="144"/>
      <c r="KL448" s="144"/>
      <c r="KM448" s="144"/>
      <c r="KN448" s="144"/>
      <c r="KO448" s="144"/>
      <c r="KP448" s="144"/>
      <c r="KQ448" s="144"/>
      <c r="KR448" s="144"/>
      <c r="KS448" s="144"/>
      <c r="KT448" s="144"/>
      <c r="KU448" s="144"/>
      <c r="KV448" s="144"/>
      <c r="KW448" s="144"/>
      <c r="KX448" s="144"/>
      <c r="KY448" s="144"/>
      <c r="KZ448" s="144"/>
      <c r="LA448" s="144"/>
      <c r="LB448" s="144"/>
      <c r="LC448" s="144"/>
      <c r="LD448" s="144"/>
      <c r="LE448" s="144"/>
      <c r="LF448" s="144"/>
      <c r="LG448" s="144"/>
      <c r="LH448" s="144"/>
      <c r="LI448" s="144"/>
      <c r="LJ448" s="144"/>
      <c r="LK448" s="144"/>
      <c r="LL448" s="144"/>
      <c r="LM448" s="144"/>
      <c r="LN448" s="144"/>
      <c r="LO448" s="144"/>
      <c r="LP448" s="144"/>
      <c r="LQ448" s="144"/>
      <c r="LR448" s="144"/>
      <c r="LS448" s="144"/>
      <c r="LT448" s="144"/>
      <c r="LU448" s="144"/>
      <c r="LV448" s="144"/>
      <c r="LW448" s="144"/>
      <c r="LX448" s="144"/>
      <c r="LY448" s="144"/>
      <c r="LZ448" s="144"/>
      <c r="MA448" s="144"/>
      <c r="MB448" s="144"/>
      <c r="MC448" s="144"/>
      <c r="MD448" s="144"/>
      <c r="ME448" s="144"/>
      <c r="MF448" s="144"/>
      <c r="MG448" s="144"/>
      <c r="MH448" s="144"/>
      <c r="MI448" s="144"/>
      <c r="MJ448" s="144"/>
      <c r="MK448" s="144"/>
      <c r="ML448" s="144"/>
      <c r="MM448" s="144"/>
      <c r="MN448" s="144"/>
      <c r="MO448" s="144"/>
      <c r="MP448" s="144"/>
      <c r="MQ448" s="144"/>
      <c r="MR448" s="144"/>
      <c r="MS448" s="144"/>
      <c r="MT448" s="144"/>
      <c r="MU448" s="144"/>
      <c r="MV448" s="144"/>
      <c r="MW448" s="144"/>
      <c r="MX448" s="144"/>
      <c r="MY448" s="144"/>
      <c r="MZ448" s="144"/>
      <c r="NA448" s="144"/>
      <c r="NB448" s="144"/>
      <c r="NC448" s="144"/>
      <c r="ND448" s="144"/>
      <c r="NE448" s="144"/>
      <c r="NF448" s="144"/>
      <c r="NG448" s="144"/>
      <c r="NH448" s="144"/>
      <c r="NI448" s="144"/>
      <c r="NJ448" s="144"/>
      <c r="NK448" s="144"/>
      <c r="NL448" s="144"/>
      <c r="NM448" s="144"/>
      <c r="NN448" s="144"/>
      <c r="NO448" s="144"/>
      <c r="NP448" s="144"/>
      <c r="NQ448" s="144"/>
      <c r="NR448" s="144"/>
      <c r="NS448" s="144"/>
      <c r="NT448" s="144"/>
      <c r="NU448" s="144"/>
      <c r="NV448" s="144"/>
      <c r="NW448" s="144"/>
      <c r="NX448" s="144"/>
      <c r="NY448" s="144"/>
      <c r="NZ448" s="144"/>
      <c r="OA448" s="144"/>
      <c r="OB448" s="144"/>
      <c r="OC448" s="144"/>
      <c r="OD448" s="144"/>
      <c r="OE448" s="144"/>
      <c r="OF448" s="144"/>
      <c r="WR448" s="162"/>
    </row>
    <row r="449" spans="1:616" s="105" customFormat="1" ht="156.75" hidden="1" customHeight="1">
      <c r="A449" s="318"/>
      <c r="B449" s="318"/>
      <c r="C449" s="34" t="s">
        <v>441</v>
      </c>
      <c r="D449" s="104" t="s">
        <v>0</v>
      </c>
      <c r="E449" s="107" t="s">
        <v>442</v>
      </c>
      <c r="F449" s="104" t="s">
        <v>0</v>
      </c>
      <c r="G449" s="104"/>
      <c r="H449" s="107" t="s">
        <v>442</v>
      </c>
      <c r="I449" s="50" t="s">
        <v>838</v>
      </c>
      <c r="J449" s="106"/>
      <c r="K449" s="140" t="s">
        <v>127</v>
      </c>
      <c r="L449" s="140" t="s">
        <v>113</v>
      </c>
      <c r="M449" s="141" t="s">
        <v>79</v>
      </c>
      <c r="N449" s="138" t="s">
        <v>171</v>
      </c>
      <c r="O449" s="318"/>
      <c r="P449" s="106"/>
      <c r="Q449" s="106"/>
      <c r="R449" s="106" t="s">
        <v>28</v>
      </c>
      <c r="S449" s="106"/>
      <c r="T449" s="106"/>
      <c r="U449" s="106"/>
      <c r="V449" s="106"/>
      <c r="W449" s="106"/>
      <c r="X449" s="106"/>
      <c r="Y449" s="106"/>
      <c r="Z449" s="106"/>
      <c r="AA449" s="106"/>
      <c r="AB449" s="41"/>
      <c r="AC449" s="41"/>
      <c r="AD449" s="41"/>
      <c r="AE449" s="41"/>
      <c r="AF449" s="41"/>
      <c r="AG449" s="41"/>
      <c r="AH449" s="41"/>
      <c r="AI449" s="41"/>
      <c r="AJ449" s="41"/>
      <c r="AK449" s="41"/>
      <c r="AL449" s="41"/>
      <c r="AM449" s="41"/>
      <c r="AN449" s="41"/>
      <c r="AO449" s="41"/>
      <c r="AP449" s="41"/>
      <c r="AQ449" s="41"/>
      <c r="AR449" s="41"/>
      <c r="AS449" s="41"/>
      <c r="AT449" s="41"/>
      <c r="AU449" s="41"/>
      <c r="AV449" s="41"/>
      <c r="AW449" s="41"/>
      <c r="AX449" s="41"/>
      <c r="AY449" s="41"/>
      <c r="AZ449" s="41"/>
      <c r="BA449" s="41"/>
      <c r="BB449" s="41"/>
      <c r="BC449" s="41"/>
      <c r="BD449" s="41"/>
      <c r="BE449" s="41"/>
      <c r="BF449" s="41"/>
      <c r="BG449" s="41"/>
      <c r="BH449" s="41"/>
      <c r="BI449" s="41"/>
      <c r="BJ449" s="41"/>
      <c r="BK449" s="41"/>
      <c r="BL449" s="41"/>
      <c r="BM449" s="106"/>
      <c r="BN449" s="106"/>
      <c r="BO449" s="106"/>
      <c r="BP449" s="106"/>
      <c r="BQ449" s="106"/>
      <c r="BR449" s="106"/>
      <c r="BS449" s="106"/>
      <c r="BT449" s="106"/>
      <c r="BU449" s="106"/>
      <c r="BV449" s="106"/>
      <c r="BW449" s="106"/>
      <c r="BX449" s="106"/>
      <c r="BY449" s="106"/>
      <c r="BZ449" s="106"/>
      <c r="CA449" s="106"/>
      <c r="CB449" s="106"/>
      <c r="CC449" s="106"/>
      <c r="CD449" s="106"/>
      <c r="CE449" s="106"/>
      <c r="CF449" s="106"/>
      <c r="CG449" s="106"/>
      <c r="CH449" s="106"/>
      <c r="CI449" s="106"/>
      <c r="CJ449" s="106"/>
      <c r="CK449" s="106"/>
      <c r="CL449" s="106"/>
      <c r="CM449" s="106"/>
      <c r="CN449" s="106"/>
      <c r="CO449" s="135">
        <f t="shared" si="17"/>
        <v>1</v>
      </c>
      <c r="CP449" s="149"/>
      <c r="CQ449" s="147"/>
      <c r="CR449" s="24"/>
    </row>
    <row r="450" spans="1:616" s="105" customFormat="1" ht="156.75" hidden="1" customHeight="1">
      <c r="A450" s="318"/>
      <c r="B450" s="318"/>
      <c r="C450" s="34" t="s">
        <v>441</v>
      </c>
      <c r="D450" s="104" t="s">
        <v>0</v>
      </c>
      <c r="E450" s="107" t="s">
        <v>442</v>
      </c>
      <c r="F450" s="104" t="s">
        <v>0</v>
      </c>
      <c r="G450" s="104"/>
      <c r="H450" s="107" t="s">
        <v>442</v>
      </c>
      <c r="I450" s="50" t="s">
        <v>838</v>
      </c>
      <c r="J450" s="106"/>
      <c r="K450" s="140" t="s">
        <v>127</v>
      </c>
      <c r="L450" s="140" t="s">
        <v>113</v>
      </c>
      <c r="M450" s="141" t="s">
        <v>79</v>
      </c>
      <c r="N450" s="138" t="s">
        <v>171</v>
      </c>
      <c r="O450" s="318"/>
      <c r="P450" s="106"/>
      <c r="Q450" s="106"/>
      <c r="R450" s="106"/>
      <c r="S450" s="106" t="s">
        <v>28</v>
      </c>
      <c r="T450" s="106"/>
      <c r="U450" s="106"/>
      <c r="V450" s="106"/>
      <c r="W450" s="106"/>
      <c r="X450" s="106"/>
      <c r="Y450" s="106"/>
      <c r="Z450" s="106"/>
      <c r="AA450" s="106"/>
      <c r="AB450" s="41"/>
      <c r="AC450" s="41"/>
      <c r="AD450" s="41"/>
      <c r="AE450" s="41"/>
      <c r="AF450" s="41"/>
      <c r="AG450" s="41"/>
      <c r="AH450" s="41"/>
      <c r="AI450" s="41"/>
      <c r="AJ450" s="41"/>
      <c r="AK450" s="41"/>
      <c r="AL450" s="41"/>
      <c r="AM450" s="41"/>
      <c r="AN450" s="41"/>
      <c r="AO450" s="41"/>
      <c r="AP450" s="41"/>
      <c r="AQ450" s="41"/>
      <c r="AR450" s="41"/>
      <c r="AS450" s="41"/>
      <c r="AT450" s="41"/>
      <c r="AU450" s="41"/>
      <c r="AV450" s="41"/>
      <c r="AW450" s="41"/>
      <c r="AX450" s="41"/>
      <c r="AY450" s="41"/>
      <c r="AZ450" s="41"/>
      <c r="BA450" s="41"/>
      <c r="BB450" s="41"/>
      <c r="BC450" s="41"/>
      <c r="BD450" s="41"/>
      <c r="BE450" s="41"/>
      <c r="BF450" s="41"/>
      <c r="BG450" s="41"/>
      <c r="BH450" s="41"/>
      <c r="BI450" s="41"/>
      <c r="BJ450" s="41"/>
      <c r="BK450" s="41"/>
      <c r="BL450" s="41"/>
      <c r="BM450" s="106"/>
      <c r="BN450" s="106"/>
      <c r="BO450" s="106"/>
      <c r="BP450" s="106"/>
      <c r="BQ450" s="106"/>
      <c r="BR450" s="106"/>
      <c r="BS450" s="106"/>
      <c r="BT450" s="106"/>
      <c r="BU450" s="106"/>
      <c r="BV450" s="106"/>
      <c r="BW450" s="106"/>
      <c r="BX450" s="106"/>
      <c r="BY450" s="106"/>
      <c r="BZ450" s="106"/>
      <c r="CA450" s="106"/>
      <c r="CB450" s="106"/>
      <c r="CC450" s="106"/>
      <c r="CD450" s="106"/>
      <c r="CE450" s="106"/>
      <c r="CF450" s="106"/>
      <c r="CG450" s="106"/>
      <c r="CH450" s="106"/>
      <c r="CI450" s="106"/>
      <c r="CJ450" s="106"/>
      <c r="CK450" s="106"/>
      <c r="CL450" s="106"/>
      <c r="CM450" s="106"/>
      <c r="CN450" s="106"/>
      <c r="CO450" s="135">
        <f t="shared" si="17"/>
        <v>1</v>
      </c>
      <c r="CP450" s="154"/>
      <c r="CQ450" s="103"/>
      <c r="CR450" s="24"/>
    </row>
    <row r="451" spans="1:616" s="105" customFormat="1" ht="156.75" hidden="1" customHeight="1">
      <c r="A451" s="318"/>
      <c r="B451" s="318"/>
      <c r="C451" s="34" t="s">
        <v>441</v>
      </c>
      <c r="D451" s="104" t="s">
        <v>0</v>
      </c>
      <c r="E451" s="107" t="s">
        <v>442</v>
      </c>
      <c r="F451" s="104" t="s">
        <v>0</v>
      </c>
      <c r="G451" s="104"/>
      <c r="H451" s="107" t="s">
        <v>442</v>
      </c>
      <c r="I451" s="50" t="s">
        <v>838</v>
      </c>
      <c r="J451" s="106"/>
      <c r="K451" s="140" t="s">
        <v>127</v>
      </c>
      <c r="L451" s="140" t="s">
        <v>113</v>
      </c>
      <c r="M451" s="141" t="s">
        <v>79</v>
      </c>
      <c r="N451" s="138" t="s">
        <v>171</v>
      </c>
      <c r="O451" s="318"/>
      <c r="P451" s="106"/>
      <c r="Q451" s="106"/>
      <c r="R451" s="106"/>
      <c r="S451" s="106"/>
      <c r="T451" s="106" t="s">
        <v>28</v>
      </c>
      <c r="U451" s="106"/>
      <c r="V451" s="106"/>
      <c r="W451" s="106"/>
      <c r="X451" s="106"/>
      <c r="Y451" s="106"/>
      <c r="Z451" s="106"/>
      <c r="AA451" s="106"/>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AY451" s="41"/>
      <c r="AZ451" s="41"/>
      <c r="BA451" s="41"/>
      <c r="BB451" s="41"/>
      <c r="BC451" s="41"/>
      <c r="BD451" s="41"/>
      <c r="BE451" s="41"/>
      <c r="BF451" s="41"/>
      <c r="BG451" s="41"/>
      <c r="BH451" s="41"/>
      <c r="BI451" s="41"/>
      <c r="BJ451" s="41"/>
      <c r="BK451" s="41"/>
      <c r="BL451" s="41"/>
      <c r="BM451" s="106"/>
      <c r="BN451" s="106"/>
      <c r="BO451" s="106"/>
      <c r="BP451" s="106"/>
      <c r="BQ451" s="106"/>
      <c r="BR451" s="106"/>
      <c r="BS451" s="106"/>
      <c r="BT451" s="106"/>
      <c r="BU451" s="106"/>
      <c r="BV451" s="106"/>
      <c r="BW451" s="106"/>
      <c r="BX451" s="106"/>
      <c r="BY451" s="106"/>
      <c r="BZ451" s="106"/>
      <c r="CA451" s="106"/>
      <c r="CB451" s="106"/>
      <c r="CC451" s="106"/>
      <c r="CD451" s="106"/>
      <c r="CE451" s="106"/>
      <c r="CF451" s="106"/>
      <c r="CG451" s="106"/>
      <c r="CH451" s="106"/>
      <c r="CI451" s="106"/>
      <c r="CJ451" s="106"/>
      <c r="CK451" s="106"/>
      <c r="CL451" s="106"/>
      <c r="CM451" s="106"/>
      <c r="CN451" s="106"/>
      <c r="CO451" s="135">
        <f t="shared" si="17"/>
        <v>1</v>
      </c>
      <c r="CP451" s="154"/>
      <c r="CQ451" s="103"/>
      <c r="CR451" s="24"/>
    </row>
    <row r="452" spans="1:616" s="105" customFormat="1" ht="156.75" hidden="1" customHeight="1">
      <c r="A452" s="318"/>
      <c r="B452" s="318"/>
      <c r="C452" s="34" t="s">
        <v>441</v>
      </c>
      <c r="D452" s="104" t="s">
        <v>0</v>
      </c>
      <c r="E452" s="107" t="s">
        <v>442</v>
      </c>
      <c r="F452" s="104" t="s">
        <v>0</v>
      </c>
      <c r="G452" s="104"/>
      <c r="H452" s="107" t="s">
        <v>442</v>
      </c>
      <c r="I452" s="50" t="s">
        <v>838</v>
      </c>
      <c r="J452" s="106"/>
      <c r="K452" s="140" t="s">
        <v>127</v>
      </c>
      <c r="L452" s="140" t="s">
        <v>113</v>
      </c>
      <c r="M452" s="141" t="s">
        <v>79</v>
      </c>
      <c r="N452" s="138" t="s">
        <v>171</v>
      </c>
      <c r="O452" s="318"/>
      <c r="P452" s="106"/>
      <c r="Q452" s="106"/>
      <c r="R452" s="106"/>
      <c r="S452" s="106"/>
      <c r="T452" s="106"/>
      <c r="U452" s="106" t="s">
        <v>28</v>
      </c>
      <c r="V452" s="106"/>
      <c r="W452" s="106"/>
      <c r="X452" s="106"/>
      <c r="Y452" s="106"/>
      <c r="Z452" s="106"/>
      <c r="AA452" s="106"/>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AY452" s="41"/>
      <c r="AZ452" s="41"/>
      <c r="BA452" s="41"/>
      <c r="BB452" s="41"/>
      <c r="BC452" s="41"/>
      <c r="BD452" s="41"/>
      <c r="BE452" s="41"/>
      <c r="BF452" s="41"/>
      <c r="BG452" s="41"/>
      <c r="BH452" s="41"/>
      <c r="BI452" s="41"/>
      <c r="BJ452" s="41"/>
      <c r="BK452" s="41"/>
      <c r="BL452" s="41"/>
      <c r="BM452" s="106"/>
      <c r="BN452" s="106"/>
      <c r="BO452" s="106"/>
      <c r="BP452" s="106"/>
      <c r="BQ452" s="106"/>
      <c r="BR452" s="106"/>
      <c r="BS452" s="106"/>
      <c r="BT452" s="106"/>
      <c r="BU452" s="106"/>
      <c r="BV452" s="106"/>
      <c r="BW452" s="106"/>
      <c r="BX452" s="106"/>
      <c r="BY452" s="106"/>
      <c r="BZ452" s="106"/>
      <c r="CA452" s="106"/>
      <c r="CB452" s="106"/>
      <c r="CC452" s="106"/>
      <c r="CD452" s="106"/>
      <c r="CE452" s="106"/>
      <c r="CF452" s="106"/>
      <c r="CG452" s="106"/>
      <c r="CH452" s="106"/>
      <c r="CI452" s="106"/>
      <c r="CJ452" s="106"/>
      <c r="CK452" s="106"/>
      <c r="CL452" s="106"/>
      <c r="CM452" s="106"/>
      <c r="CN452" s="106"/>
      <c r="CO452" s="135">
        <f t="shared" si="17"/>
        <v>1</v>
      </c>
      <c r="CP452" s="154"/>
      <c r="CQ452" s="103"/>
      <c r="CR452" s="24"/>
    </row>
    <row r="453" spans="1:616" s="105" customFormat="1" ht="156.75" hidden="1" customHeight="1">
      <c r="A453" s="318"/>
      <c r="B453" s="318"/>
      <c r="C453" s="34" t="s">
        <v>441</v>
      </c>
      <c r="D453" s="104" t="s">
        <v>0</v>
      </c>
      <c r="E453" s="107" t="s">
        <v>442</v>
      </c>
      <c r="F453" s="104" t="s">
        <v>0</v>
      </c>
      <c r="G453" s="104"/>
      <c r="H453" s="107" t="s">
        <v>442</v>
      </c>
      <c r="I453" s="50" t="s">
        <v>838</v>
      </c>
      <c r="J453" s="106"/>
      <c r="K453" s="140" t="s">
        <v>127</v>
      </c>
      <c r="L453" s="140" t="s">
        <v>113</v>
      </c>
      <c r="M453" s="141" t="s">
        <v>79</v>
      </c>
      <c r="N453" s="138" t="s">
        <v>171</v>
      </c>
      <c r="O453" s="318"/>
      <c r="P453" s="106"/>
      <c r="Q453" s="106"/>
      <c r="R453" s="106"/>
      <c r="S453" s="106"/>
      <c r="T453" s="106"/>
      <c r="U453" s="106"/>
      <c r="V453" s="106" t="s">
        <v>28</v>
      </c>
      <c r="W453" s="106"/>
      <c r="X453" s="106"/>
      <c r="Y453" s="106"/>
      <c r="Z453" s="106"/>
      <c r="AA453" s="106"/>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41"/>
      <c r="BM453" s="106"/>
      <c r="BN453" s="106"/>
      <c r="BO453" s="106"/>
      <c r="BP453" s="106"/>
      <c r="BQ453" s="106"/>
      <c r="BR453" s="106"/>
      <c r="BS453" s="106"/>
      <c r="BT453" s="106"/>
      <c r="BU453" s="106"/>
      <c r="BV453" s="106"/>
      <c r="BW453" s="106"/>
      <c r="BX453" s="106"/>
      <c r="BY453" s="106"/>
      <c r="BZ453" s="106"/>
      <c r="CA453" s="106"/>
      <c r="CB453" s="106"/>
      <c r="CC453" s="106"/>
      <c r="CD453" s="106"/>
      <c r="CE453" s="106"/>
      <c r="CF453" s="106"/>
      <c r="CG453" s="106"/>
      <c r="CH453" s="106"/>
      <c r="CI453" s="106"/>
      <c r="CJ453" s="106"/>
      <c r="CK453" s="106"/>
      <c r="CL453" s="106"/>
      <c r="CM453" s="106"/>
      <c r="CN453" s="106"/>
      <c r="CO453" s="135">
        <f t="shared" si="17"/>
        <v>1</v>
      </c>
      <c r="CP453" s="154"/>
      <c r="CQ453" s="103"/>
      <c r="CR453" s="24"/>
    </row>
    <row r="454" spans="1:616" s="105" customFormat="1" ht="156.75" hidden="1" customHeight="1">
      <c r="A454" s="318"/>
      <c r="B454" s="318"/>
      <c r="C454" s="34" t="s">
        <v>441</v>
      </c>
      <c r="D454" s="104" t="s">
        <v>0</v>
      </c>
      <c r="E454" s="107" t="s">
        <v>442</v>
      </c>
      <c r="F454" s="104" t="s">
        <v>0</v>
      </c>
      <c r="G454" s="104"/>
      <c r="H454" s="107" t="s">
        <v>442</v>
      </c>
      <c r="I454" s="50" t="s">
        <v>838</v>
      </c>
      <c r="J454" s="106"/>
      <c r="K454" s="140" t="s">
        <v>127</v>
      </c>
      <c r="L454" s="140" t="s">
        <v>113</v>
      </c>
      <c r="M454" s="141" t="s">
        <v>79</v>
      </c>
      <c r="N454" s="138" t="s">
        <v>171</v>
      </c>
      <c r="O454" s="318"/>
      <c r="P454" s="106"/>
      <c r="Q454" s="106"/>
      <c r="R454" s="106"/>
      <c r="S454" s="106"/>
      <c r="T454" s="106"/>
      <c r="U454" s="106"/>
      <c r="V454" s="106"/>
      <c r="W454" s="106" t="s">
        <v>28</v>
      </c>
      <c r="X454" s="106"/>
      <c r="Y454" s="106"/>
      <c r="Z454" s="106"/>
      <c r="AA454" s="106"/>
      <c r="AB454" s="41"/>
      <c r="AC454" s="41"/>
      <c r="AD454" s="41"/>
      <c r="AE454" s="41"/>
      <c r="AF454" s="41"/>
      <c r="AG454" s="41"/>
      <c r="AH454" s="41"/>
      <c r="AI454" s="41"/>
      <c r="AJ454" s="41"/>
      <c r="AK454" s="41"/>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41"/>
      <c r="BK454" s="41"/>
      <c r="BL454" s="41"/>
      <c r="BM454" s="106"/>
      <c r="BN454" s="106"/>
      <c r="BO454" s="106"/>
      <c r="BP454" s="106"/>
      <c r="BQ454" s="106"/>
      <c r="BR454" s="106"/>
      <c r="BS454" s="106"/>
      <c r="BT454" s="106"/>
      <c r="BU454" s="106"/>
      <c r="BV454" s="106"/>
      <c r="BW454" s="106"/>
      <c r="BX454" s="106"/>
      <c r="BY454" s="106"/>
      <c r="BZ454" s="106"/>
      <c r="CA454" s="106"/>
      <c r="CB454" s="106"/>
      <c r="CC454" s="106"/>
      <c r="CD454" s="106"/>
      <c r="CE454" s="106"/>
      <c r="CF454" s="106"/>
      <c r="CG454" s="106"/>
      <c r="CH454" s="106"/>
      <c r="CI454" s="106"/>
      <c r="CJ454" s="106"/>
      <c r="CK454" s="106"/>
      <c r="CL454" s="106"/>
      <c r="CM454" s="106"/>
      <c r="CN454" s="106"/>
      <c r="CO454" s="135">
        <f t="shared" si="17"/>
        <v>1</v>
      </c>
      <c r="CP454" s="154"/>
      <c r="CQ454" s="103"/>
      <c r="CR454" s="24"/>
    </row>
    <row r="455" spans="1:616" s="105" customFormat="1" ht="156.75" hidden="1" customHeight="1">
      <c r="A455" s="318"/>
      <c r="B455" s="318"/>
      <c r="C455" s="34" t="s">
        <v>441</v>
      </c>
      <c r="D455" s="104" t="s">
        <v>0</v>
      </c>
      <c r="E455" s="107" t="s">
        <v>442</v>
      </c>
      <c r="F455" s="104" t="s">
        <v>0</v>
      </c>
      <c r="G455" s="104"/>
      <c r="H455" s="107" t="s">
        <v>442</v>
      </c>
      <c r="I455" s="50" t="s">
        <v>838</v>
      </c>
      <c r="J455" s="106"/>
      <c r="K455" s="140" t="s">
        <v>127</v>
      </c>
      <c r="L455" s="140" t="s">
        <v>113</v>
      </c>
      <c r="M455" s="141" t="s">
        <v>79</v>
      </c>
      <c r="N455" s="138" t="s">
        <v>171</v>
      </c>
      <c r="O455" s="318"/>
      <c r="P455" s="106"/>
      <c r="Q455" s="106"/>
      <c r="R455" s="106"/>
      <c r="S455" s="106"/>
      <c r="T455" s="106"/>
      <c r="U455" s="106"/>
      <c r="V455" s="106"/>
      <c r="W455" s="106"/>
      <c r="X455" s="106" t="s">
        <v>28</v>
      </c>
      <c r="Y455" s="106"/>
      <c r="Z455" s="106"/>
      <c r="AA455" s="106"/>
      <c r="AB455" s="41"/>
      <c r="AC455" s="41"/>
      <c r="AD455" s="41"/>
      <c r="AE455" s="41"/>
      <c r="AF455" s="41"/>
      <c r="AG455" s="41"/>
      <c r="AH455" s="41"/>
      <c r="AI455" s="41"/>
      <c r="AJ455" s="41"/>
      <c r="AK455" s="41"/>
      <c r="AL455" s="41"/>
      <c r="AM455" s="41"/>
      <c r="AN455" s="41"/>
      <c r="AO455" s="41"/>
      <c r="AP455" s="41"/>
      <c r="AQ455" s="41"/>
      <c r="AR455" s="41"/>
      <c r="AS455" s="41"/>
      <c r="AT455" s="41"/>
      <c r="AU455" s="41"/>
      <c r="AV455" s="41"/>
      <c r="AW455" s="41"/>
      <c r="AX455" s="41"/>
      <c r="AY455" s="41"/>
      <c r="AZ455" s="41"/>
      <c r="BA455" s="41"/>
      <c r="BB455" s="41"/>
      <c r="BC455" s="41"/>
      <c r="BD455" s="41"/>
      <c r="BE455" s="41"/>
      <c r="BF455" s="41"/>
      <c r="BG455" s="41"/>
      <c r="BH455" s="41"/>
      <c r="BI455" s="41"/>
      <c r="BJ455" s="41"/>
      <c r="BK455" s="41"/>
      <c r="BL455" s="41"/>
      <c r="BM455" s="106"/>
      <c r="BN455" s="106"/>
      <c r="BO455" s="106"/>
      <c r="BP455" s="106"/>
      <c r="BQ455" s="106"/>
      <c r="BR455" s="106"/>
      <c r="BS455" s="106"/>
      <c r="BT455" s="106"/>
      <c r="BU455" s="106"/>
      <c r="BV455" s="106"/>
      <c r="BW455" s="106"/>
      <c r="BX455" s="106"/>
      <c r="BY455" s="106"/>
      <c r="BZ455" s="106"/>
      <c r="CA455" s="106"/>
      <c r="CB455" s="106"/>
      <c r="CC455" s="106"/>
      <c r="CD455" s="106"/>
      <c r="CE455" s="106"/>
      <c r="CF455" s="106"/>
      <c r="CG455" s="106"/>
      <c r="CH455" s="106"/>
      <c r="CI455" s="106"/>
      <c r="CJ455" s="106"/>
      <c r="CK455" s="106"/>
      <c r="CL455" s="106"/>
      <c r="CM455" s="106"/>
      <c r="CN455" s="106"/>
      <c r="CO455" s="135">
        <f t="shared" si="17"/>
        <v>1</v>
      </c>
      <c r="CP455" s="154"/>
      <c r="CQ455" s="103"/>
      <c r="CR455" s="24"/>
    </row>
    <row r="456" spans="1:616" s="105" customFormat="1" ht="156.75" hidden="1" customHeight="1">
      <c r="A456" s="318"/>
      <c r="B456" s="318"/>
      <c r="C456" s="34" t="s">
        <v>441</v>
      </c>
      <c r="D456" s="104" t="s">
        <v>0</v>
      </c>
      <c r="E456" s="107" t="s">
        <v>442</v>
      </c>
      <c r="F456" s="104" t="s">
        <v>0</v>
      </c>
      <c r="G456" s="104"/>
      <c r="H456" s="107" t="s">
        <v>442</v>
      </c>
      <c r="I456" s="50" t="s">
        <v>838</v>
      </c>
      <c r="J456" s="106"/>
      <c r="K456" s="140" t="s">
        <v>127</v>
      </c>
      <c r="L456" s="140" t="s">
        <v>113</v>
      </c>
      <c r="M456" s="141" t="s">
        <v>79</v>
      </c>
      <c r="N456" s="138" t="s">
        <v>171</v>
      </c>
      <c r="O456" s="318"/>
      <c r="P456" s="106"/>
      <c r="Q456" s="106"/>
      <c r="R456" s="106"/>
      <c r="S456" s="106"/>
      <c r="T456" s="106"/>
      <c r="U456" s="106"/>
      <c r="V456" s="106"/>
      <c r="W456" s="106"/>
      <c r="X456" s="106"/>
      <c r="Y456" s="106" t="s">
        <v>28</v>
      </c>
      <c r="Z456" s="106"/>
      <c r="AA456" s="106"/>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c r="BF456" s="41"/>
      <c r="BG456" s="41"/>
      <c r="BH456" s="41"/>
      <c r="BI456" s="41"/>
      <c r="BJ456" s="41"/>
      <c r="BK456" s="41"/>
      <c r="BL456" s="41"/>
      <c r="BM456" s="106"/>
      <c r="BN456" s="106"/>
      <c r="BO456" s="106"/>
      <c r="BP456" s="106"/>
      <c r="BQ456" s="106"/>
      <c r="BR456" s="106"/>
      <c r="BS456" s="106"/>
      <c r="BT456" s="106"/>
      <c r="BU456" s="106"/>
      <c r="BV456" s="106"/>
      <c r="BW456" s="106"/>
      <c r="BX456" s="106"/>
      <c r="BY456" s="106"/>
      <c r="BZ456" s="106"/>
      <c r="CA456" s="106"/>
      <c r="CB456" s="106"/>
      <c r="CC456" s="106"/>
      <c r="CD456" s="106"/>
      <c r="CE456" s="106"/>
      <c r="CF456" s="106"/>
      <c r="CG456" s="106"/>
      <c r="CH456" s="106"/>
      <c r="CI456" s="106"/>
      <c r="CJ456" s="106"/>
      <c r="CK456" s="106"/>
      <c r="CL456" s="106"/>
      <c r="CM456" s="106"/>
      <c r="CN456" s="106"/>
      <c r="CO456" s="135">
        <f t="shared" si="17"/>
        <v>1</v>
      </c>
      <c r="CP456" s="154"/>
      <c r="CQ456" s="103"/>
      <c r="CR456" s="24"/>
    </row>
    <row r="457" spans="1:616" s="105" customFormat="1" ht="165.75" hidden="1" customHeight="1">
      <c r="A457" s="318"/>
      <c r="B457" s="318"/>
      <c r="C457" s="34" t="s">
        <v>441</v>
      </c>
      <c r="D457" s="104" t="s">
        <v>0</v>
      </c>
      <c r="E457" s="107" t="s">
        <v>442</v>
      </c>
      <c r="F457" s="104" t="s">
        <v>0</v>
      </c>
      <c r="G457" s="104"/>
      <c r="H457" s="107" t="s">
        <v>442</v>
      </c>
      <c r="I457" s="50" t="s">
        <v>838</v>
      </c>
      <c r="J457" s="106"/>
      <c r="K457" s="140" t="s">
        <v>127</v>
      </c>
      <c r="L457" s="140" t="s">
        <v>113</v>
      </c>
      <c r="M457" s="141" t="s">
        <v>79</v>
      </c>
      <c r="N457" s="138" t="s">
        <v>171</v>
      </c>
      <c r="O457" s="318"/>
      <c r="P457" s="106"/>
      <c r="Q457" s="106"/>
      <c r="R457" s="106"/>
      <c r="S457" s="106"/>
      <c r="T457" s="106"/>
      <c r="U457" s="106"/>
      <c r="V457" s="106"/>
      <c r="W457" s="106"/>
      <c r="X457" s="106"/>
      <c r="Y457" s="106"/>
      <c r="Z457" s="106" t="s">
        <v>28</v>
      </c>
      <c r="AA457" s="106"/>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c r="BF457" s="41"/>
      <c r="BG457" s="41"/>
      <c r="BH457" s="41"/>
      <c r="BI457" s="41"/>
      <c r="BJ457" s="41"/>
      <c r="BK457" s="41"/>
      <c r="BL457" s="41"/>
      <c r="BM457" s="106"/>
      <c r="BN457" s="106"/>
      <c r="BO457" s="106"/>
      <c r="BP457" s="106"/>
      <c r="BQ457" s="106"/>
      <c r="BR457" s="106"/>
      <c r="BS457" s="106"/>
      <c r="BT457" s="106"/>
      <c r="BU457" s="106"/>
      <c r="BV457" s="106"/>
      <c r="BW457" s="106"/>
      <c r="BX457" s="106"/>
      <c r="BY457" s="106"/>
      <c r="BZ457" s="106"/>
      <c r="CA457" s="106"/>
      <c r="CB457" s="106"/>
      <c r="CC457" s="106"/>
      <c r="CD457" s="106"/>
      <c r="CE457" s="106"/>
      <c r="CF457" s="106"/>
      <c r="CG457" s="106"/>
      <c r="CH457" s="106"/>
      <c r="CI457" s="106"/>
      <c r="CJ457" s="106"/>
      <c r="CK457" s="106"/>
      <c r="CL457" s="106"/>
      <c r="CM457" s="106"/>
      <c r="CN457" s="106"/>
      <c r="CO457" s="135">
        <f t="shared" si="17"/>
        <v>1</v>
      </c>
      <c r="CP457" s="154"/>
      <c r="CQ457" s="103"/>
      <c r="CR457" s="24"/>
    </row>
    <row r="458" spans="1:616" s="105" customFormat="1" ht="165.75" hidden="1" customHeight="1">
      <c r="A458" s="319"/>
      <c r="B458" s="319"/>
      <c r="C458" s="34" t="s">
        <v>441</v>
      </c>
      <c r="D458" s="104" t="s">
        <v>0</v>
      </c>
      <c r="E458" s="107" t="s">
        <v>442</v>
      </c>
      <c r="F458" s="104" t="s">
        <v>0</v>
      </c>
      <c r="G458" s="104"/>
      <c r="H458" s="107" t="s">
        <v>442</v>
      </c>
      <c r="I458" s="50" t="s">
        <v>838</v>
      </c>
      <c r="J458" s="106"/>
      <c r="K458" s="140" t="s">
        <v>127</v>
      </c>
      <c r="L458" s="140" t="s">
        <v>113</v>
      </c>
      <c r="M458" s="141" t="s">
        <v>79</v>
      </c>
      <c r="N458" s="138" t="s">
        <v>171</v>
      </c>
      <c r="O458" s="319"/>
      <c r="P458" s="106"/>
      <c r="Q458" s="106"/>
      <c r="R458" s="106"/>
      <c r="S458" s="106"/>
      <c r="T458" s="106"/>
      <c r="U458" s="106"/>
      <c r="V458" s="106"/>
      <c r="W458" s="106"/>
      <c r="X458" s="106"/>
      <c r="Y458" s="106"/>
      <c r="Z458" s="106"/>
      <c r="AA458" s="106" t="s">
        <v>28</v>
      </c>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c r="BF458" s="41"/>
      <c r="BG458" s="41"/>
      <c r="BH458" s="41"/>
      <c r="BI458" s="41"/>
      <c r="BJ458" s="41"/>
      <c r="BK458" s="41"/>
      <c r="BL458" s="41"/>
      <c r="BM458" s="106"/>
      <c r="BN458" s="106"/>
      <c r="BO458" s="106"/>
      <c r="BP458" s="106"/>
      <c r="BQ458" s="106"/>
      <c r="BR458" s="106"/>
      <c r="BS458" s="106"/>
      <c r="BT458" s="106"/>
      <c r="BU458" s="106"/>
      <c r="BV458" s="106"/>
      <c r="BW458" s="106"/>
      <c r="BX458" s="106"/>
      <c r="BY458" s="106"/>
      <c r="BZ458" s="106"/>
      <c r="CA458" s="106"/>
      <c r="CB458" s="106"/>
      <c r="CC458" s="106"/>
      <c r="CD458" s="106"/>
      <c r="CE458" s="106"/>
      <c r="CF458" s="106"/>
      <c r="CG458" s="106"/>
      <c r="CH458" s="106"/>
      <c r="CI458" s="106"/>
      <c r="CJ458" s="106"/>
      <c r="CK458" s="106"/>
      <c r="CL458" s="106"/>
      <c r="CM458" s="106"/>
      <c r="CN458" s="106"/>
      <c r="CO458" s="135">
        <f t="shared" si="17"/>
        <v>1</v>
      </c>
      <c r="CP458" s="148"/>
      <c r="CQ458" s="146"/>
      <c r="CR458" s="24"/>
    </row>
    <row r="459" spans="1:616" ht="163.5" customHeight="1">
      <c r="A459" s="323">
        <v>414</v>
      </c>
      <c r="B459" s="316">
        <v>134</v>
      </c>
      <c r="C459" s="270" t="s">
        <v>443</v>
      </c>
      <c r="D459" s="269" t="s">
        <v>2</v>
      </c>
      <c r="E459" s="35" t="s">
        <v>444</v>
      </c>
      <c r="F459" s="11" t="s">
        <v>2</v>
      </c>
      <c r="G459" s="269"/>
      <c r="H459" s="276" t="s">
        <v>444</v>
      </c>
      <c r="I459" s="270" t="s">
        <v>839</v>
      </c>
      <c r="J459" s="281"/>
      <c r="K459" s="281" t="s">
        <v>127</v>
      </c>
      <c r="L459" s="12" t="s">
        <v>114</v>
      </c>
      <c r="M459" s="11" t="s">
        <v>79</v>
      </c>
      <c r="N459" s="10" t="s">
        <v>171</v>
      </c>
      <c r="O459" s="323" t="s">
        <v>28</v>
      </c>
      <c r="P459" s="12"/>
      <c r="Q459" s="12" t="s">
        <v>28</v>
      </c>
      <c r="R459" s="12"/>
      <c r="S459" s="12"/>
      <c r="T459" s="12"/>
      <c r="U459" s="12"/>
      <c r="V459" s="12"/>
      <c r="W459" s="12"/>
      <c r="X459" s="12"/>
      <c r="Y459" s="71"/>
      <c r="Z459" s="71"/>
      <c r="AA459" s="12"/>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41"/>
      <c r="BM459" s="12"/>
      <c r="BN459" s="12"/>
      <c r="BO459" s="12"/>
      <c r="BP459" s="12"/>
      <c r="BQ459" s="12"/>
      <c r="BR459" s="12"/>
      <c r="BS459" s="12"/>
      <c r="BT459" s="12"/>
      <c r="BU459" s="12"/>
      <c r="BV459" s="12"/>
      <c r="BW459" s="12"/>
      <c r="BX459" s="12"/>
      <c r="BY459" s="12"/>
      <c r="BZ459" s="12"/>
      <c r="CA459" s="12"/>
      <c r="CB459" s="12"/>
      <c r="CC459" s="12"/>
      <c r="CD459" s="12"/>
      <c r="CE459" s="12"/>
      <c r="CF459" s="12"/>
      <c r="CG459" s="12"/>
      <c r="CH459" s="12"/>
      <c r="CI459" s="12"/>
      <c r="CJ459" s="12"/>
      <c r="CK459" s="12"/>
      <c r="CL459" s="12"/>
      <c r="CM459" s="12"/>
      <c r="CN459" s="12"/>
      <c r="CO459" s="181">
        <f t="shared" si="17"/>
        <v>1</v>
      </c>
      <c r="CP459" s="191" t="s">
        <v>698</v>
      </c>
      <c r="CQ459" s="278"/>
      <c r="CR459" s="278"/>
      <c r="CS459" s="144"/>
      <c r="CT459" s="144"/>
      <c r="CU459" s="144"/>
      <c r="CV459" s="144"/>
      <c r="CW459" s="144"/>
      <c r="CX459" s="144"/>
      <c r="CY459" s="144"/>
      <c r="CZ459" s="144"/>
      <c r="DA459" s="144"/>
      <c r="DB459" s="144"/>
      <c r="DC459" s="144"/>
      <c r="DD459" s="144"/>
      <c r="DE459" s="144"/>
      <c r="DF459" s="144"/>
      <c r="DG459" s="144"/>
      <c r="DH459" s="144"/>
      <c r="DI459" s="144"/>
      <c r="DJ459" s="144"/>
      <c r="DK459" s="144"/>
      <c r="DL459" s="144"/>
      <c r="DM459" s="144"/>
      <c r="DN459" s="144"/>
      <c r="DO459" s="144"/>
      <c r="DP459" s="144"/>
      <c r="DQ459" s="144"/>
      <c r="DR459" s="144"/>
      <c r="DS459" s="144"/>
      <c r="DT459" s="144"/>
      <c r="DU459" s="144"/>
      <c r="DV459" s="144"/>
      <c r="DW459" s="144"/>
      <c r="DX459" s="144"/>
      <c r="DY459" s="144"/>
      <c r="DZ459" s="144"/>
      <c r="EA459" s="144"/>
      <c r="EB459" s="144"/>
      <c r="EC459" s="144"/>
      <c r="ED459" s="144"/>
      <c r="EE459" s="144"/>
      <c r="EF459" s="144"/>
      <c r="EG459" s="144"/>
      <c r="EH459" s="144"/>
      <c r="EI459" s="144"/>
      <c r="EJ459" s="144"/>
      <c r="EK459" s="144"/>
      <c r="EL459" s="144"/>
      <c r="EM459" s="144"/>
      <c r="EN459" s="144"/>
      <c r="EO459" s="144"/>
      <c r="EP459" s="144"/>
      <c r="EQ459" s="144"/>
      <c r="ER459" s="144"/>
      <c r="ES459" s="144"/>
      <c r="ET459" s="144"/>
      <c r="EU459" s="144"/>
      <c r="EV459" s="144"/>
      <c r="EW459" s="144"/>
      <c r="EX459" s="144"/>
      <c r="EY459" s="144"/>
      <c r="EZ459" s="144"/>
      <c r="FA459" s="144"/>
      <c r="FB459" s="144"/>
      <c r="FC459" s="144"/>
      <c r="FD459" s="144"/>
      <c r="FE459" s="144"/>
      <c r="FF459" s="144"/>
      <c r="FG459" s="144"/>
      <c r="FH459" s="144"/>
      <c r="FI459" s="144"/>
      <c r="FJ459" s="144"/>
      <c r="FK459" s="144"/>
      <c r="FL459" s="144"/>
      <c r="FM459" s="144"/>
      <c r="FN459" s="144"/>
      <c r="FO459" s="144"/>
      <c r="FP459" s="144"/>
      <c r="FQ459" s="144"/>
      <c r="FR459" s="144"/>
      <c r="FS459" s="144"/>
      <c r="FT459" s="144"/>
      <c r="FU459" s="144"/>
      <c r="FV459" s="144"/>
      <c r="FW459" s="144"/>
      <c r="FX459" s="144"/>
      <c r="FY459" s="144"/>
      <c r="FZ459" s="144"/>
      <c r="GA459" s="144"/>
      <c r="GB459" s="144"/>
      <c r="GC459" s="144"/>
      <c r="GD459" s="144"/>
      <c r="GE459" s="144"/>
      <c r="GF459" s="144"/>
      <c r="GG459" s="144"/>
      <c r="GH459" s="144"/>
      <c r="GI459" s="144"/>
      <c r="GJ459" s="144"/>
      <c r="GK459" s="144"/>
      <c r="GL459" s="144"/>
      <c r="GM459" s="144"/>
      <c r="GN459" s="144"/>
      <c r="GO459" s="144"/>
      <c r="GP459" s="144"/>
      <c r="GQ459" s="144"/>
      <c r="GR459" s="144"/>
      <c r="GS459" s="144"/>
      <c r="GT459" s="144"/>
      <c r="GU459" s="144"/>
      <c r="GV459" s="144"/>
      <c r="GW459" s="144"/>
      <c r="GX459" s="144"/>
      <c r="GY459" s="144"/>
      <c r="GZ459" s="144"/>
      <c r="HA459" s="144"/>
      <c r="HB459" s="144"/>
      <c r="HC459" s="144"/>
      <c r="HD459" s="144"/>
      <c r="HE459" s="144"/>
      <c r="HF459" s="144"/>
      <c r="HG459" s="144"/>
      <c r="HH459" s="144"/>
      <c r="HI459" s="144"/>
      <c r="HJ459" s="144"/>
      <c r="HK459" s="144"/>
      <c r="HL459" s="144"/>
      <c r="HM459" s="144"/>
      <c r="HN459" s="144"/>
      <c r="HO459" s="144"/>
      <c r="HP459" s="144"/>
      <c r="HQ459" s="144"/>
      <c r="HR459" s="144"/>
      <c r="HS459" s="144"/>
      <c r="HT459" s="144"/>
      <c r="HU459" s="144"/>
      <c r="HV459" s="144"/>
      <c r="HW459" s="144"/>
      <c r="HX459" s="144"/>
      <c r="HY459" s="144"/>
      <c r="HZ459" s="144"/>
      <c r="IA459" s="144"/>
      <c r="IB459" s="144"/>
      <c r="IC459" s="144"/>
      <c r="ID459" s="144"/>
      <c r="IE459" s="144"/>
      <c r="IF459" s="144"/>
      <c r="IG459" s="144"/>
      <c r="IH459" s="144"/>
      <c r="II459" s="144"/>
      <c r="IJ459" s="144"/>
      <c r="IK459" s="144"/>
      <c r="IL459" s="144"/>
      <c r="IM459" s="144"/>
      <c r="IN459" s="144"/>
      <c r="IO459" s="144"/>
      <c r="IP459" s="144"/>
      <c r="IQ459" s="144"/>
      <c r="IR459" s="144"/>
      <c r="IS459" s="144"/>
      <c r="IT459" s="144"/>
      <c r="IU459" s="144"/>
      <c r="IV459" s="144"/>
      <c r="IW459" s="144"/>
      <c r="IX459" s="144"/>
      <c r="IY459" s="144"/>
      <c r="IZ459" s="144"/>
      <c r="JA459" s="144"/>
      <c r="JB459" s="144"/>
      <c r="JC459" s="144"/>
      <c r="JD459" s="144"/>
      <c r="JE459" s="144"/>
      <c r="JF459" s="144"/>
      <c r="JG459" s="144"/>
      <c r="JH459" s="144"/>
      <c r="JI459" s="144"/>
      <c r="JJ459" s="144"/>
      <c r="JK459" s="144"/>
      <c r="JL459" s="144"/>
      <c r="JM459" s="144"/>
      <c r="JN459" s="144"/>
      <c r="JO459" s="144"/>
      <c r="JP459" s="144"/>
      <c r="JQ459" s="144"/>
      <c r="JR459" s="144"/>
      <c r="JS459" s="144"/>
      <c r="JT459" s="144"/>
      <c r="JU459" s="144"/>
      <c r="JV459" s="144"/>
      <c r="JW459" s="144"/>
      <c r="JX459" s="144"/>
      <c r="JY459" s="144"/>
      <c r="JZ459" s="144"/>
      <c r="KA459" s="144"/>
      <c r="KB459" s="144"/>
      <c r="KC459" s="144"/>
      <c r="KD459" s="144"/>
      <c r="KE459" s="144"/>
      <c r="KF459" s="144"/>
      <c r="KG459" s="144"/>
      <c r="KH459" s="144"/>
      <c r="KI459" s="144"/>
      <c r="KJ459" s="144"/>
      <c r="KK459" s="144"/>
      <c r="KL459" s="144"/>
      <c r="KM459" s="144"/>
      <c r="KN459" s="144"/>
      <c r="KO459" s="144"/>
      <c r="KP459" s="144"/>
      <c r="KQ459" s="144"/>
      <c r="KR459" s="144"/>
      <c r="KS459" s="144"/>
      <c r="KT459" s="144"/>
      <c r="KU459" s="144"/>
      <c r="KV459" s="144"/>
      <c r="KW459" s="144"/>
      <c r="KX459" s="144"/>
      <c r="KY459" s="144"/>
      <c r="KZ459" s="144"/>
      <c r="LA459" s="144"/>
      <c r="LB459" s="144"/>
      <c r="LC459" s="144"/>
      <c r="LD459" s="144"/>
      <c r="LE459" s="144"/>
      <c r="LF459" s="144"/>
      <c r="LG459" s="144"/>
      <c r="LH459" s="144"/>
      <c r="LI459" s="144"/>
      <c r="LJ459" s="144"/>
      <c r="LK459" s="144"/>
      <c r="LL459" s="144"/>
      <c r="LM459" s="144"/>
      <c r="LN459" s="144"/>
      <c r="LO459" s="144"/>
      <c r="LP459" s="144"/>
      <c r="LQ459" s="144"/>
      <c r="LR459" s="144"/>
      <c r="LS459" s="144"/>
      <c r="LT459" s="144"/>
      <c r="LU459" s="144"/>
      <c r="LV459" s="144"/>
      <c r="LW459" s="144"/>
      <c r="LX459" s="144"/>
      <c r="LY459" s="144"/>
      <c r="LZ459" s="144"/>
      <c r="MA459" s="144"/>
      <c r="MB459" s="144"/>
      <c r="MC459" s="144"/>
      <c r="MD459" s="144"/>
      <c r="ME459" s="144"/>
      <c r="MF459" s="144"/>
      <c r="MG459" s="144"/>
      <c r="MH459" s="144"/>
      <c r="MI459" s="144"/>
      <c r="MJ459" s="144"/>
      <c r="MK459" s="144"/>
      <c r="ML459" s="144"/>
      <c r="MM459" s="144"/>
      <c r="MN459" s="144"/>
      <c r="MO459" s="144"/>
      <c r="MP459" s="144"/>
      <c r="MQ459" s="144"/>
      <c r="MR459" s="144"/>
      <c r="MS459" s="144"/>
      <c r="MT459" s="144"/>
      <c r="MU459" s="144"/>
      <c r="MV459" s="144"/>
      <c r="MW459" s="144"/>
      <c r="MX459" s="144"/>
      <c r="MY459" s="144"/>
      <c r="MZ459" s="144"/>
      <c r="NA459" s="144"/>
      <c r="NB459" s="144"/>
      <c r="NC459" s="144"/>
      <c r="ND459" s="144"/>
      <c r="NE459" s="144"/>
      <c r="NF459" s="144"/>
      <c r="NG459" s="144"/>
      <c r="NH459" s="144"/>
      <c r="NI459" s="144"/>
      <c r="NJ459" s="144"/>
      <c r="NK459" s="144"/>
      <c r="NL459" s="144"/>
      <c r="NM459" s="144"/>
      <c r="NN459" s="144"/>
      <c r="NO459" s="144"/>
      <c r="NP459" s="144"/>
      <c r="NQ459" s="144"/>
      <c r="NR459" s="144"/>
      <c r="NS459" s="144"/>
      <c r="NT459" s="144"/>
      <c r="NU459" s="144"/>
      <c r="NV459" s="144"/>
      <c r="NW459" s="144"/>
      <c r="NX459" s="144"/>
      <c r="NY459" s="144"/>
      <c r="NZ459" s="144"/>
      <c r="OA459" s="144"/>
      <c r="OB459" s="144"/>
      <c r="OC459" s="144"/>
      <c r="OD459" s="144"/>
      <c r="OE459" s="144"/>
      <c r="OF459" s="144"/>
      <c r="WR459" s="162"/>
    </row>
    <row r="460" spans="1:616" s="105" customFormat="1" ht="96.75" hidden="1" customHeight="1">
      <c r="A460" s="318"/>
      <c r="B460" s="318"/>
      <c r="C460" s="34" t="s">
        <v>443</v>
      </c>
      <c r="D460" s="104" t="s">
        <v>2</v>
      </c>
      <c r="E460" s="107" t="s">
        <v>444</v>
      </c>
      <c r="F460" s="104" t="s">
        <v>2</v>
      </c>
      <c r="G460" s="104"/>
      <c r="H460" s="107" t="s">
        <v>444</v>
      </c>
      <c r="I460" s="34" t="s">
        <v>839</v>
      </c>
      <c r="J460" s="106"/>
      <c r="K460" s="140" t="s">
        <v>127</v>
      </c>
      <c r="L460" s="140" t="s">
        <v>114</v>
      </c>
      <c r="M460" s="141" t="s">
        <v>79</v>
      </c>
      <c r="N460" s="138" t="s">
        <v>171</v>
      </c>
      <c r="O460" s="318"/>
      <c r="P460" s="106"/>
      <c r="Q460" s="106"/>
      <c r="R460" s="106" t="s">
        <v>28</v>
      </c>
      <c r="S460" s="106"/>
      <c r="T460" s="106"/>
      <c r="U460" s="106"/>
      <c r="V460" s="106"/>
      <c r="W460" s="106"/>
      <c r="X460" s="106"/>
      <c r="Y460" s="106"/>
      <c r="Z460" s="106"/>
      <c r="AA460" s="106"/>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c r="BF460" s="41"/>
      <c r="BG460" s="41"/>
      <c r="BH460" s="41"/>
      <c r="BI460" s="41"/>
      <c r="BJ460" s="41"/>
      <c r="BK460" s="41"/>
      <c r="BL460" s="41"/>
      <c r="BM460" s="106"/>
      <c r="BN460" s="106"/>
      <c r="BO460" s="106"/>
      <c r="BP460" s="106"/>
      <c r="BQ460" s="106"/>
      <c r="BR460" s="106"/>
      <c r="BS460" s="106"/>
      <c r="BT460" s="106"/>
      <c r="BU460" s="106"/>
      <c r="BV460" s="106"/>
      <c r="BW460" s="106"/>
      <c r="BX460" s="106"/>
      <c r="BY460" s="106"/>
      <c r="BZ460" s="106"/>
      <c r="CA460" s="106"/>
      <c r="CB460" s="106"/>
      <c r="CC460" s="106"/>
      <c r="CD460" s="106"/>
      <c r="CE460" s="106"/>
      <c r="CF460" s="106"/>
      <c r="CG460" s="106"/>
      <c r="CH460" s="106"/>
      <c r="CI460" s="106"/>
      <c r="CJ460" s="106"/>
      <c r="CK460" s="106"/>
      <c r="CL460" s="106"/>
      <c r="CM460" s="106"/>
      <c r="CN460" s="106"/>
      <c r="CO460" s="135">
        <f t="shared" si="17"/>
        <v>1</v>
      </c>
      <c r="CP460" s="149"/>
      <c r="CQ460" s="147"/>
      <c r="CR460" s="24"/>
    </row>
    <row r="461" spans="1:616" s="105" customFormat="1" ht="96.75" hidden="1" customHeight="1">
      <c r="A461" s="318"/>
      <c r="B461" s="318"/>
      <c r="C461" s="34" t="s">
        <v>443</v>
      </c>
      <c r="D461" s="104" t="s">
        <v>2</v>
      </c>
      <c r="E461" s="107" t="s">
        <v>444</v>
      </c>
      <c r="F461" s="104" t="s">
        <v>2</v>
      </c>
      <c r="G461" s="104"/>
      <c r="H461" s="107" t="s">
        <v>444</v>
      </c>
      <c r="I461" s="34" t="s">
        <v>839</v>
      </c>
      <c r="J461" s="106"/>
      <c r="K461" s="140" t="s">
        <v>127</v>
      </c>
      <c r="L461" s="140" t="s">
        <v>114</v>
      </c>
      <c r="M461" s="141" t="s">
        <v>79</v>
      </c>
      <c r="N461" s="138" t="s">
        <v>171</v>
      </c>
      <c r="O461" s="318"/>
      <c r="P461" s="106"/>
      <c r="Q461" s="106"/>
      <c r="R461" s="106"/>
      <c r="S461" s="106"/>
      <c r="T461" s="106" t="s">
        <v>28</v>
      </c>
      <c r="U461" s="106"/>
      <c r="V461" s="106"/>
      <c r="W461" s="106"/>
      <c r="X461" s="106"/>
      <c r="Y461" s="106"/>
      <c r="Z461" s="106"/>
      <c r="AA461" s="106"/>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c r="BF461" s="41"/>
      <c r="BG461" s="41"/>
      <c r="BH461" s="41"/>
      <c r="BI461" s="41"/>
      <c r="BJ461" s="41"/>
      <c r="BK461" s="41"/>
      <c r="BL461" s="41"/>
      <c r="BM461" s="106"/>
      <c r="BN461" s="106"/>
      <c r="BO461" s="106"/>
      <c r="BP461" s="106"/>
      <c r="BQ461" s="106"/>
      <c r="BR461" s="106"/>
      <c r="BS461" s="106"/>
      <c r="BT461" s="106"/>
      <c r="BU461" s="106"/>
      <c r="BV461" s="106"/>
      <c r="BW461" s="106"/>
      <c r="BX461" s="106"/>
      <c r="BY461" s="106"/>
      <c r="BZ461" s="106"/>
      <c r="CA461" s="106"/>
      <c r="CB461" s="106"/>
      <c r="CC461" s="106"/>
      <c r="CD461" s="106"/>
      <c r="CE461" s="106"/>
      <c r="CF461" s="106"/>
      <c r="CG461" s="106"/>
      <c r="CH461" s="106"/>
      <c r="CI461" s="106"/>
      <c r="CJ461" s="106"/>
      <c r="CK461" s="106"/>
      <c r="CL461" s="106"/>
      <c r="CM461" s="106"/>
      <c r="CN461" s="106"/>
      <c r="CO461" s="135">
        <f t="shared" si="17"/>
        <v>1</v>
      </c>
      <c r="CP461" s="154"/>
      <c r="CQ461" s="103"/>
      <c r="CR461" s="24"/>
    </row>
    <row r="462" spans="1:616" s="105" customFormat="1" ht="96.75" hidden="1" customHeight="1">
      <c r="A462" s="318"/>
      <c r="B462" s="318"/>
      <c r="C462" s="34" t="s">
        <v>443</v>
      </c>
      <c r="D462" s="104" t="s">
        <v>2</v>
      </c>
      <c r="E462" s="107" t="s">
        <v>444</v>
      </c>
      <c r="F462" s="104" t="s">
        <v>2</v>
      </c>
      <c r="G462" s="104"/>
      <c r="H462" s="107" t="s">
        <v>444</v>
      </c>
      <c r="I462" s="34" t="s">
        <v>839</v>
      </c>
      <c r="J462" s="106"/>
      <c r="K462" s="140" t="s">
        <v>127</v>
      </c>
      <c r="L462" s="140" t="s">
        <v>114</v>
      </c>
      <c r="M462" s="141" t="s">
        <v>79</v>
      </c>
      <c r="N462" s="138" t="s">
        <v>171</v>
      </c>
      <c r="O462" s="318"/>
      <c r="P462" s="106"/>
      <c r="Q462" s="106"/>
      <c r="R462" s="106"/>
      <c r="S462" s="106"/>
      <c r="T462" s="106"/>
      <c r="U462" s="106" t="s">
        <v>28</v>
      </c>
      <c r="V462" s="106"/>
      <c r="W462" s="106"/>
      <c r="X462" s="106"/>
      <c r="Y462" s="106"/>
      <c r="Z462" s="106"/>
      <c r="AA462" s="106"/>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41"/>
      <c r="BM462" s="106"/>
      <c r="BN462" s="106"/>
      <c r="BO462" s="106"/>
      <c r="BP462" s="106"/>
      <c r="BQ462" s="106"/>
      <c r="BR462" s="106"/>
      <c r="BS462" s="106"/>
      <c r="BT462" s="106"/>
      <c r="BU462" s="106"/>
      <c r="BV462" s="106"/>
      <c r="BW462" s="106"/>
      <c r="BX462" s="106"/>
      <c r="BY462" s="106"/>
      <c r="BZ462" s="106"/>
      <c r="CA462" s="106"/>
      <c r="CB462" s="106"/>
      <c r="CC462" s="106"/>
      <c r="CD462" s="106"/>
      <c r="CE462" s="106"/>
      <c r="CF462" s="106"/>
      <c r="CG462" s="106"/>
      <c r="CH462" s="106"/>
      <c r="CI462" s="106"/>
      <c r="CJ462" s="106"/>
      <c r="CK462" s="106"/>
      <c r="CL462" s="106"/>
      <c r="CM462" s="106"/>
      <c r="CN462" s="106"/>
      <c r="CO462" s="135">
        <f t="shared" si="17"/>
        <v>1</v>
      </c>
      <c r="CP462" s="154"/>
      <c r="CQ462" s="103"/>
      <c r="CR462" s="24"/>
    </row>
    <row r="463" spans="1:616" s="105" customFormat="1" ht="96.75" hidden="1" customHeight="1">
      <c r="A463" s="319"/>
      <c r="B463" s="319"/>
      <c r="C463" s="34" t="s">
        <v>443</v>
      </c>
      <c r="D463" s="104" t="s">
        <v>2</v>
      </c>
      <c r="E463" s="107" t="s">
        <v>444</v>
      </c>
      <c r="F463" s="104" t="s">
        <v>2</v>
      </c>
      <c r="G463" s="104"/>
      <c r="H463" s="107" t="s">
        <v>444</v>
      </c>
      <c r="I463" s="34" t="s">
        <v>839</v>
      </c>
      <c r="J463" s="106"/>
      <c r="K463" s="140" t="s">
        <v>127</v>
      </c>
      <c r="L463" s="140" t="s">
        <v>114</v>
      </c>
      <c r="M463" s="141" t="s">
        <v>79</v>
      </c>
      <c r="N463" s="138" t="s">
        <v>171</v>
      </c>
      <c r="O463" s="319"/>
      <c r="P463" s="106"/>
      <c r="Q463" s="106"/>
      <c r="R463" s="106"/>
      <c r="S463" s="106"/>
      <c r="T463" s="106"/>
      <c r="U463" s="106"/>
      <c r="V463" s="106"/>
      <c r="W463" s="106" t="s">
        <v>28</v>
      </c>
      <c r="X463" s="106"/>
      <c r="Y463" s="106"/>
      <c r="Z463" s="106"/>
      <c r="AA463" s="106"/>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c r="BF463" s="41"/>
      <c r="BG463" s="41"/>
      <c r="BH463" s="41"/>
      <c r="BI463" s="41"/>
      <c r="BJ463" s="41"/>
      <c r="BK463" s="41"/>
      <c r="BL463" s="41"/>
      <c r="BM463" s="106"/>
      <c r="BN463" s="106"/>
      <c r="BO463" s="106"/>
      <c r="BP463" s="106"/>
      <c r="BQ463" s="106"/>
      <c r="BR463" s="106"/>
      <c r="BS463" s="106"/>
      <c r="BT463" s="106"/>
      <c r="BU463" s="106"/>
      <c r="BV463" s="106"/>
      <c r="BW463" s="106"/>
      <c r="BX463" s="106"/>
      <c r="BY463" s="106"/>
      <c r="BZ463" s="106"/>
      <c r="CA463" s="106"/>
      <c r="CB463" s="106"/>
      <c r="CC463" s="106"/>
      <c r="CD463" s="106"/>
      <c r="CE463" s="106"/>
      <c r="CF463" s="106"/>
      <c r="CG463" s="106"/>
      <c r="CH463" s="106"/>
      <c r="CI463" s="106"/>
      <c r="CJ463" s="106"/>
      <c r="CK463" s="106"/>
      <c r="CL463" s="106"/>
      <c r="CM463" s="106"/>
      <c r="CN463" s="106"/>
      <c r="CO463" s="135">
        <f t="shared" si="17"/>
        <v>1</v>
      </c>
      <c r="CP463" s="154"/>
      <c r="CQ463" s="103"/>
      <c r="CR463" s="24"/>
    </row>
    <row r="464" spans="1:616" ht="95.25" hidden="1" customHeight="1">
      <c r="A464" s="67">
        <v>417</v>
      </c>
      <c r="B464" s="67">
        <v>135</v>
      </c>
      <c r="C464" s="34" t="s">
        <v>445</v>
      </c>
      <c r="D464" s="11" t="s">
        <v>0</v>
      </c>
      <c r="E464" s="35" t="s">
        <v>446</v>
      </c>
      <c r="F464" s="11" t="s">
        <v>2</v>
      </c>
      <c r="G464" s="11"/>
      <c r="H464" s="35" t="s">
        <v>446</v>
      </c>
      <c r="I464" s="34" t="s">
        <v>1194</v>
      </c>
      <c r="J464" s="12"/>
      <c r="K464" s="12" t="s">
        <v>127</v>
      </c>
      <c r="L464" s="12" t="s">
        <v>114</v>
      </c>
      <c r="M464" s="11" t="s">
        <v>79</v>
      </c>
      <c r="N464" s="10" t="s">
        <v>171</v>
      </c>
      <c r="O464" s="10" t="s">
        <v>28</v>
      </c>
      <c r="P464" s="12"/>
      <c r="Q464" s="12"/>
      <c r="R464" s="12"/>
      <c r="S464" s="12"/>
      <c r="T464" s="12"/>
      <c r="U464" s="12" t="s">
        <v>28</v>
      </c>
      <c r="V464" s="12"/>
      <c r="W464" s="12"/>
      <c r="X464" s="12"/>
      <c r="Y464" s="71"/>
      <c r="Z464" s="71"/>
      <c r="AA464" s="12"/>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41"/>
      <c r="BM464" s="12"/>
      <c r="BN464" s="12"/>
      <c r="BO464" s="12"/>
      <c r="BP464" s="12"/>
      <c r="BQ464" s="12"/>
      <c r="BR464" s="12"/>
      <c r="BS464" s="12"/>
      <c r="BT464" s="12"/>
      <c r="BU464" s="12"/>
      <c r="BV464" s="12"/>
      <c r="BW464" s="12"/>
      <c r="BX464" s="12"/>
      <c r="BY464" s="12"/>
      <c r="BZ464" s="12"/>
      <c r="CA464" s="12"/>
      <c r="CB464" s="12"/>
      <c r="CC464" s="12"/>
      <c r="CD464" s="12"/>
      <c r="CE464" s="12"/>
      <c r="CF464" s="12"/>
      <c r="CG464" s="12"/>
      <c r="CH464" s="12"/>
      <c r="CI464" s="12"/>
      <c r="CJ464" s="12"/>
      <c r="CK464" s="12"/>
      <c r="CL464" s="12"/>
      <c r="CM464" s="12"/>
      <c r="CN464" s="12"/>
      <c r="CO464" s="135">
        <f t="shared" si="17"/>
        <v>1</v>
      </c>
      <c r="CP464" s="148"/>
      <c r="CQ464" s="146"/>
      <c r="CR464" s="24"/>
    </row>
    <row r="465" spans="1:616" s="144" customFormat="1" ht="48" customHeight="1">
      <c r="A465" s="211"/>
      <c r="B465" s="316">
        <v>136</v>
      </c>
      <c r="C465" s="332" t="s">
        <v>90</v>
      </c>
      <c r="D465" s="332" t="s">
        <v>0</v>
      </c>
      <c r="E465" s="125"/>
      <c r="F465" s="222"/>
      <c r="G465" s="269"/>
      <c r="H465" s="332" t="s">
        <v>115</v>
      </c>
      <c r="I465" s="294" t="s">
        <v>1379</v>
      </c>
      <c r="J465" s="281"/>
      <c r="K465" s="281"/>
      <c r="L465" s="220"/>
      <c r="M465" s="222"/>
      <c r="N465" s="216"/>
      <c r="O465" s="216"/>
      <c r="P465" s="214"/>
      <c r="Q465" s="320" t="s">
        <v>28</v>
      </c>
      <c r="R465" s="220"/>
      <c r="S465" s="220"/>
      <c r="T465" s="220"/>
      <c r="U465" s="220"/>
      <c r="V465" s="220"/>
      <c r="W465" s="220"/>
      <c r="X465" s="220"/>
      <c r="Y465" s="220"/>
      <c r="Z465" s="220"/>
      <c r="AA465" s="220"/>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41"/>
      <c r="BM465" s="220"/>
      <c r="BN465" s="220"/>
      <c r="BO465" s="220"/>
      <c r="BP465" s="220"/>
      <c r="BQ465" s="220"/>
      <c r="BR465" s="220"/>
      <c r="BS465" s="220"/>
      <c r="BT465" s="220"/>
      <c r="BU465" s="220"/>
      <c r="BV465" s="220"/>
      <c r="BW465" s="220"/>
      <c r="BX465" s="220"/>
      <c r="BY465" s="220"/>
      <c r="BZ465" s="220"/>
      <c r="CA465" s="220"/>
      <c r="CB465" s="220"/>
      <c r="CC465" s="220"/>
      <c r="CD465" s="220"/>
      <c r="CE465" s="220"/>
      <c r="CF465" s="220"/>
      <c r="CG465" s="220"/>
      <c r="CH465" s="220"/>
      <c r="CI465" s="220"/>
      <c r="CJ465" s="220"/>
      <c r="CK465" s="220"/>
      <c r="CL465" s="220"/>
      <c r="CM465" s="220"/>
      <c r="CN465" s="220"/>
      <c r="CO465" s="181"/>
      <c r="CP465" s="291"/>
      <c r="CQ465" s="202" t="s">
        <v>670</v>
      </c>
      <c r="CR465" s="278"/>
      <c r="WR465" s="162"/>
    </row>
    <row r="466" spans="1:616" s="144" customFormat="1" ht="56.25" customHeight="1">
      <c r="A466" s="244"/>
      <c r="B466" s="317"/>
      <c r="C466" s="333"/>
      <c r="D466" s="333"/>
      <c r="E466" s="125"/>
      <c r="F466" s="247"/>
      <c r="G466" s="269"/>
      <c r="H466" s="333"/>
      <c r="I466" s="294" t="s">
        <v>1402</v>
      </c>
      <c r="J466" s="281"/>
      <c r="K466" s="281"/>
      <c r="L466" s="246"/>
      <c r="M466" s="247"/>
      <c r="N466" s="245"/>
      <c r="O466" s="245"/>
      <c r="P466" s="243"/>
      <c r="Q466" s="321"/>
      <c r="R466" s="246"/>
      <c r="S466" s="246"/>
      <c r="T466" s="246"/>
      <c r="U466" s="246"/>
      <c r="V466" s="246"/>
      <c r="W466" s="246"/>
      <c r="X466" s="246"/>
      <c r="Y466" s="246"/>
      <c r="Z466" s="246"/>
      <c r="AA466" s="246"/>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c r="BF466" s="41"/>
      <c r="BG466" s="41"/>
      <c r="BH466" s="41"/>
      <c r="BI466" s="41"/>
      <c r="BJ466" s="41"/>
      <c r="BK466" s="41"/>
      <c r="BL466" s="41"/>
      <c r="BM466" s="246"/>
      <c r="BN466" s="246"/>
      <c r="BO466" s="246"/>
      <c r="BP466" s="246"/>
      <c r="BQ466" s="246"/>
      <c r="BR466" s="246"/>
      <c r="BS466" s="246"/>
      <c r="BT466" s="246"/>
      <c r="BU466" s="246"/>
      <c r="BV466" s="246"/>
      <c r="BW466" s="246"/>
      <c r="BX466" s="246"/>
      <c r="BY466" s="246"/>
      <c r="BZ466" s="246"/>
      <c r="CA466" s="246"/>
      <c r="CB466" s="246"/>
      <c r="CC466" s="246"/>
      <c r="CD466" s="246"/>
      <c r="CE466" s="246"/>
      <c r="CF466" s="246"/>
      <c r="CG466" s="246"/>
      <c r="CH466" s="246"/>
      <c r="CI466" s="246"/>
      <c r="CJ466" s="246"/>
      <c r="CK466" s="246"/>
      <c r="CL466" s="246"/>
      <c r="CM466" s="246"/>
      <c r="CN466" s="246"/>
      <c r="CO466" s="181"/>
      <c r="CP466" s="202" t="s">
        <v>670</v>
      </c>
      <c r="CQ466" s="202"/>
      <c r="CR466" s="296"/>
      <c r="WR466" s="162"/>
    </row>
    <row r="467" spans="1:616" s="144" customFormat="1" ht="52.5" customHeight="1">
      <c r="A467" s="262"/>
      <c r="B467" s="317"/>
      <c r="C467" s="333"/>
      <c r="D467" s="333"/>
      <c r="E467" s="125"/>
      <c r="F467" s="267"/>
      <c r="G467" s="269"/>
      <c r="H467" s="333"/>
      <c r="I467" s="294" t="s">
        <v>1409</v>
      </c>
      <c r="J467" s="281"/>
      <c r="K467" s="281"/>
      <c r="L467" s="265"/>
      <c r="M467" s="267"/>
      <c r="N467" s="264"/>
      <c r="O467" s="264"/>
      <c r="P467" s="263"/>
      <c r="Q467" s="321"/>
      <c r="R467" s="265"/>
      <c r="S467" s="265"/>
      <c r="T467" s="265"/>
      <c r="U467" s="265"/>
      <c r="V467" s="265"/>
      <c r="W467" s="265"/>
      <c r="X467" s="265"/>
      <c r="Y467" s="265"/>
      <c r="Z467" s="265"/>
      <c r="AA467" s="265"/>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c r="BF467" s="41"/>
      <c r="BG467" s="41"/>
      <c r="BH467" s="41"/>
      <c r="BI467" s="41"/>
      <c r="BJ467" s="41"/>
      <c r="BK467" s="41"/>
      <c r="BL467" s="41"/>
      <c r="BM467" s="265"/>
      <c r="BN467" s="265"/>
      <c r="BO467" s="265"/>
      <c r="BP467" s="265"/>
      <c r="BQ467" s="265"/>
      <c r="BR467" s="265"/>
      <c r="BS467" s="265"/>
      <c r="BT467" s="265"/>
      <c r="BU467" s="265"/>
      <c r="BV467" s="265"/>
      <c r="BW467" s="265"/>
      <c r="BX467" s="265"/>
      <c r="BY467" s="265"/>
      <c r="BZ467" s="265"/>
      <c r="CA467" s="265"/>
      <c r="CB467" s="265"/>
      <c r="CC467" s="265"/>
      <c r="CD467" s="265"/>
      <c r="CE467" s="265"/>
      <c r="CF467" s="265"/>
      <c r="CG467" s="265"/>
      <c r="CH467" s="265"/>
      <c r="CI467" s="265"/>
      <c r="CJ467" s="265"/>
      <c r="CK467" s="265"/>
      <c r="CL467" s="265"/>
      <c r="CM467" s="265"/>
      <c r="CN467" s="265"/>
      <c r="CO467" s="181"/>
      <c r="CP467" s="202" t="s">
        <v>670</v>
      </c>
      <c r="CQ467" s="202"/>
      <c r="CR467" s="296"/>
      <c r="WR467" s="162"/>
    </row>
    <row r="468" spans="1:616" s="144" customFormat="1" ht="45" customHeight="1">
      <c r="A468" s="211"/>
      <c r="B468" s="317"/>
      <c r="C468" s="333"/>
      <c r="D468" s="333"/>
      <c r="E468" s="125"/>
      <c r="F468" s="222"/>
      <c r="G468" s="269"/>
      <c r="H468" s="333"/>
      <c r="I468" s="294" t="s">
        <v>1391</v>
      </c>
      <c r="J468" s="281"/>
      <c r="K468" s="281"/>
      <c r="L468" s="220"/>
      <c r="M468" s="222"/>
      <c r="N468" s="216"/>
      <c r="O468" s="216"/>
      <c r="P468" s="214"/>
      <c r="Q468" s="321"/>
      <c r="R468" s="220"/>
      <c r="S468" s="220"/>
      <c r="T468" s="220"/>
      <c r="U468" s="220"/>
      <c r="V468" s="220"/>
      <c r="W468" s="220"/>
      <c r="X468" s="220"/>
      <c r="Y468" s="220"/>
      <c r="Z468" s="220"/>
      <c r="AA468" s="220"/>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41"/>
      <c r="BM468" s="220"/>
      <c r="BN468" s="220"/>
      <c r="BO468" s="220"/>
      <c r="BP468" s="220"/>
      <c r="BQ468" s="220"/>
      <c r="BR468" s="220"/>
      <c r="BS468" s="220"/>
      <c r="BT468" s="220"/>
      <c r="BU468" s="220"/>
      <c r="BV468" s="220"/>
      <c r="BW468" s="220"/>
      <c r="BX468" s="220"/>
      <c r="BY468" s="220"/>
      <c r="BZ468" s="220"/>
      <c r="CA468" s="220"/>
      <c r="CB468" s="220"/>
      <c r="CC468" s="220"/>
      <c r="CD468" s="220"/>
      <c r="CE468" s="220"/>
      <c r="CF468" s="220"/>
      <c r="CG468" s="220"/>
      <c r="CH468" s="220"/>
      <c r="CI468" s="220"/>
      <c r="CJ468" s="220"/>
      <c r="CK468" s="220"/>
      <c r="CL468" s="220"/>
      <c r="CM468" s="220"/>
      <c r="CN468" s="220"/>
      <c r="CO468" s="181"/>
      <c r="CP468" s="291"/>
      <c r="CQ468" s="202"/>
      <c r="CR468" s="202" t="s">
        <v>670</v>
      </c>
      <c r="WR468" s="162"/>
    </row>
    <row r="469" spans="1:616" s="144" customFormat="1" ht="135.75" customHeight="1">
      <c r="A469" s="249"/>
      <c r="B469" s="317"/>
      <c r="C469" s="333"/>
      <c r="D469" s="333"/>
      <c r="E469" s="125"/>
      <c r="F469" s="255"/>
      <c r="G469" s="269"/>
      <c r="H469" s="333"/>
      <c r="I469" s="295" t="s">
        <v>1407</v>
      </c>
      <c r="J469" s="281"/>
      <c r="K469" s="281"/>
      <c r="L469" s="253"/>
      <c r="M469" s="255"/>
      <c r="N469" s="254"/>
      <c r="O469" s="254"/>
      <c r="P469" s="251"/>
      <c r="Q469" s="321"/>
      <c r="R469" s="253"/>
      <c r="S469" s="253"/>
      <c r="T469" s="253"/>
      <c r="U469" s="253"/>
      <c r="V469" s="253"/>
      <c r="W469" s="253"/>
      <c r="X469" s="253"/>
      <c r="Y469" s="253"/>
      <c r="Z469" s="253"/>
      <c r="AA469" s="253"/>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c r="BF469" s="41"/>
      <c r="BG469" s="41"/>
      <c r="BH469" s="41"/>
      <c r="BI469" s="41"/>
      <c r="BJ469" s="41"/>
      <c r="BK469" s="41"/>
      <c r="BL469" s="41"/>
      <c r="BM469" s="253"/>
      <c r="BN469" s="253"/>
      <c r="BO469" s="253"/>
      <c r="BP469" s="253"/>
      <c r="BQ469" s="253"/>
      <c r="BR469" s="253"/>
      <c r="BS469" s="253"/>
      <c r="BT469" s="253"/>
      <c r="BU469" s="253"/>
      <c r="BV469" s="253"/>
      <c r="BW469" s="253"/>
      <c r="BX469" s="253"/>
      <c r="BY469" s="253"/>
      <c r="BZ469" s="253"/>
      <c r="CA469" s="253"/>
      <c r="CB469" s="253"/>
      <c r="CC469" s="253"/>
      <c r="CD469" s="253"/>
      <c r="CE469" s="253"/>
      <c r="CF469" s="253"/>
      <c r="CG469" s="253"/>
      <c r="CH469" s="253"/>
      <c r="CI469" s="253"/>
      <c r="CJ469" s="253"/>
      <c r="CK469" s="253"/>
      <c r="CL469" s="253"/>
      <c r="CM469" s="253"/>
      <c r="CN469" s="253"/>
      <c r="CO469" s="181"/>
      <c r="CP469" s="202" t="s">
        <v>679</v>
      </c>
      <c r="CQ469" s="202" t="s">
        <v>679</v>
      </c>
      <c r="CR469" s="202" t="s">
        <v>679</v>
      </c>
      <c r="WR469" s="162"/>
    </row>
    <row r="470" spans="1:616" ht="116.25" hidden="1" customHeight="1">
      <c r="A470" s="323">
        <v>420</v>
      </c>
      <c r="B470" s="317"/>
      <c r="C470" s="334"/>
      <c r="D470" s="334"/>
      <c r="E470" s="11" t="s">
        <v>115</v>
      </c>
      <c r="F470" s="34" t="s">
        <v>2</v>
      </c>
      <c r="G470" s="269"/>
      <c r="H470" s="334"/>
      <c r="I470" s="295" t="s">
        <v>866</v>
      </c>
      <c r="J470" s="281"/>
      <c r="K470" s="281" t="s">
        <v>127</v>
      </c>
      <c r="L470" s="12" t="s">
        <v>114</v>
      </c>
      <c r="M470" s="11" t="s">
        <v>79</v>
      </c>
      <c r="N470" s="10" t="s">
        <v>83</v>
      </c>
      <c r="O470" s="335" t="s">
        <v>28</v>
      </c>
      <c r="P470" s="320">
        <v>24</v>
      </c>
      <c r="Q470" s="322"/>
      <c r="R470" s="12"/>
      <c r="S470" s="12"/>
      <c r="T470" s="12"/>
      <c r="U470" s="12"/>
      <c r="V470" s="12"/>
      <c r="W470" s="12"/>
      <c r="X470" s="12"/>
      <c r="Y470" s="71"/>
      <c r="Z470" s="71"/>
      <c r="AA470" s="12"/>
      <c r="AB470" s="41" t="s">
        <v>679</v>
      </c>
      <c r="AC470" s="41" t="s">
        <v>679</v>
      </c>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41"/>
      <c r="BM470" s="12"/>
      <c r="BN470" s="12"/>
      <c r="BO470" s="12"/>
      <c r="BP470" s="12"/>
      <c r="BQ470" s="12"/>
      <c r="BR470" s="12"/>
      <c r="BS470" s="12"/>
      <c r="BT470" s="12"/>
      <c r="BU470" s="12"/>
      <c r="BV470" s="12"/>
      <c r="BW470" s="12"/>
      <c r="BX470" s="12"/>
      <c r="BY470" s="12"/>
      <c r="BZ470" s="12"/>
      <c r="CA470" s="12"/>
      <c r="CB470" s="12"/>
      <c r="CC470" s="12"/>
      <c r="CD470" s="12"/>
      <c r="CE470" s="12"/>
      <c r="CF470" s="12"/>
      <c r="CG470" s="12"/>
      <c r="CH470" s="12"/>
      <c r="CI470" s="12"/>
      <c r="CJ470" s="12"/>
      <c r="CK470" s="12"/>
      <c r="CL470" s="12"/>
      <c r="CM470" s="12"/>
      <c r="CN470" s="12"/>
      <c r="CO470" s="181">
        <f t="shared" si="17"/>
        <v>0</v>
      </c>
      <c r="CP470" s="202"/>
      <c r="CQ470" s="202"/>
      <c r="CR470" s="202"/>
      <c r="CS470" s="144"/>
      <c r="CT470" s="144"/>
      <c r="CU470" s="144"/>
      <c r="CV470" s="144"/>
      <c r="CW470" s="144"/>
      <c r="CX470" s="144"/>
      <c r="CY470" s="144"/>
      <c r="CZ470" s="144"/>
      <c r="DA470" s="144"/>
      <c r="DB470" s="144"/>
      <c r="DC470" s="144"/>
      <c r="DD470" s="144"/>
      <c r="DE470" s="144"/>
      <c r="DF470" s="144"/>
      <c r="DG470" s="144"/>
      <c r="DH470" s="144"/>
      <c r="DI470" s="144"/>
      <c r="DJ470" s="144"/>
      <c r="DK470" s="144"/>
      <c r="DL470" s="144"/>
      <c r="DM470" s="144"/>
      <c r="DN470" s="144"/>
      <c r="DO470" s="144"/>
      <c r="DP470" s="144"/>
      <c r="DQ470" s="144"/>
      <c r="DR470" s="144"/>
      <c r="DS470" s="144"/>
      <c r="DT470" s="144"/>
      <c r="DU470" s="144"/>
      <c r="DV470" s="144"/>
      <c r="DW470" s="144"/>
      <c r="DX470" s="144"/>
      <c r="DY470" s="144"/>
      <c r="DZ470" s="144"/>
      <c r="EA470" s="144"/>
      <c r="EB470" s="144"/>
      <c r="EC470" s="144"/>
      <c r="ED470" s="144"/>
      <c r="EE470" s="144"/>
      <c r="EF470" s="144"/>
      <c r="EG470" s="144"/>
      <c r="EH470" s="144"/>
      <c r="EI470" s="144"/>
      <c r="EJ470" s="144"/>
      <c r="EK470" s="144"/>
      <c r="EL470" s="144"/>
      <c r="EM470" s="144"/>
      <c r="EN470" s="144"/>
      <c r="EO470" s="144"/>
      <c r="EP470" s="144"/>
      <c r="EQ470" s="144"/>
      <c r="ER470" s="144"/>
      <c r="ES470" s="144"/>
      <c r="ET470" s="144"/>
      <c r="EU470" s="144"/>
      <c r="EV470" s="144"/>
      <c r="EW470" s="144"/>
      <c r="EX470" s="144"/>
      <c r="EY470" s="144"/>
      <c r="EZ470" s="144"/>
      <c r="FA470" s="144"/>
      <c r="FB470" s="144"/>
      <c r="FC470" s="144"/>
      <c r="FD470" s="144"/>
      <c r="FE470" s="144"/>
      <c r="FF470" s="144"/>
      <c r="FG470" s="144"/>
      <c r="FH470" s="144"/>
      <c r="FI470" s="144"/>
      <c r="FJ470" s="144"/>
      <c r="FK470" s="144"/>
      <c r="FL470" s="144"/>
      <c r="FM470" s="144"/>
      <c r="FN470" s="144"/>
      <c r="FO470" s="144"/>
      <c r="FP470" s="144"/>
      <c r="FQ470" s="144"/>
      <c r="FR470" s="144"/>
      <c r="FS470" s="144"/>
      <c r="FT470" s="144"/>
      <c r="FU470" s="144"/>
      <c r="FV470" s="144"/>
      <c r="FW470" s="144"/>
      <c r="FX470" s="144"/>
      <c r="FY470" s="144"/>
      <c r="FZ470" s="144"/>
      <c r="GA470" s="144"/>
      <c r="GB470" s="144"/>
      <c r="GC470" s="144"/>
      <c r="GD470" s="144"/>
      <c r="GE470" s="144"/>
      <c r="GF470" s="144"/>
      <c r="GG470" s="144"/>
      <c r="GH470" s="144"/>
      <c r="GI470" s="144"/>
      <c r="GJ470" s="144"/>
      <c r="GK470" s="144"/>
      <c r="GL470" s="144"/>
      <c r="GM470" s="144"/>
      <c r="GN470" s="144"/>
      <c r="GO470" s="144"/>
      <c r="GP470" s="144"/>
      <c r="GQ470" s="144"/>
      <c r="GR470" s="144"/>
      <c r="GS470" s="144"/>
      <c r="GT470" s="144"/>
      <c r="GU470" s="144"/>
      <c r="GV470" s="144"/>
      <c r="GW470" s="144"/>
      <c r="GX470" s="144"/>
      <c r="GY470" s="144"/>
      <c r="GZ470" s="144"/>
      <c r="HA470" s="144"/>
      <c r="HB470" s="144"/>
      <c r="HC470" s="144"/>
      <c r="HD470" s="144"/>
      <c r="HE470" s="144"/>
      <c r="HF470" s="144"/>
      <c r="HG470" s="144"/>
      <c r="HH470" s="144"/>
      <c r="HI470" s="144"/>
      <c r="HJ470" s="144"/>
      <c r="HK470" s="144"/>
      <c r="HL470" s="144"/>
      <c r="HM470" s="144"/>
      <c r="HN470" s="144"/>
      <c r="HO470" s="144"/>
      <c r="HP470" s="144"/>
      <c r="HQ470" s="144"/>
      <c r="HR470" s="144"/>
      <c r="HS470" s="144"/>
      <c r="HT470" s="144"/>
      <c r="HU470" s="144"/>
      <c r="HV470" s="144"/>
      <c r="HW470" s="144"/>
      <c r="HX470" s="144"/>
      <c r="HY470" s="144"/>
      <c r="HZ470" s="144"/>
      <c r="IA470" s="144"/>
      <c r="IB470" s="144"/>
      <c r="IC470" s="144"/>
      <c r="ID470" s="144"/>
      <c r="IE470" s="144"/>
      <c r="IF470" s="144"/>
      <c r="IG470" s="144"/>
      <c r="IH470" s="144"/>
      <c r="II470" s="144"/>
      <c r="IJ470" s="144"/>
      <c r="IK470" s="144"/>
      <c r="IL470" s="144"/>
      <c r="IM470" s="144"/>
      <c r="IN470" s="144"/>
      <c r="IO470" s="144"/>
      <c r="IP470" s="144"/>
      <c r="IQ470" s="144"/>
      <c r="IR470" s="144"/>
      <c r="IS470" s="144"/>
      <c r="IT470" s="144"/>
      <c r="IU470" s="144"/>
      <c r="IV470" s="144"/>
      <c r="IW470" s="144"/>
      <c r="IX470" s="144"/>
      <c r="IY470" s="144"/>
      <c r="IZ470" s="144"/>
      <c r="JA470" s="144"/>
      <c r="JB470" s="144"/>
      <c r="JC470" s="144"/>
      <c r="JD470" s="144"/>
      <c r="JE470" s="144"/>
      <c r="JF470" s="144"/>
      <c r="JG470" s="144"/>
      <c r="JH470" s="144"/>
      <c r="JI470" s="144"/>
      <c r="JJ470" s="144"/>
      <c r="JK470" s="144"/>
      <c r="JL470" s="144"/>
      <c r="JM470" s="144"/>
      <c r="JN470" s="144"/>
      <c r="JO470" s="144"/>
      <c r="JP470" s="144"/>
      <c r="JQ470" s="144"/>
      <c r="JR470" s="144"/>
      <c r="JS470" s="144"/>
      <c r="JT470" s="144"/>
      <c r="JU470" s="144"/>
      <c r="JV470" s="144"/>
      <c r="JW470" s="144"/>
      <c r="JX470" s="144"/>
      <c r="JY470" s="144"/>
      <c r="JZ470" s="144"/>
      <c r="KA470" s="144"/>
      <c r="KB470" s="144"/>
      <c r="KC470" s="144"/>
      <c r="KD470" s="144"/>
      <c r="KE470" s="144"/>
      <c r="KF470" s="144"/>
      <c r="KG470" s="144"/>
      <c r="KH470" s="144"/>
      <c r="KI470" s="144"/>
      <c r="KJ470" s="144"/>
      <c r="KK470" s="144"/>
      <c r="KL470" s="144"/>
      <c r="KM470" s="144"/>
      <c r="KN470" s="144"/>
      <c r="KO470" s="144"/>
      <c r="KP470" s="144"/>
      <c r="KQ470" s="144"/>
      <c r="KR470" s="144"/>
      <c r="KS470" s="144"/>
      <c r="KT470" s="144"/>
      <c r="KU470" s="144"/>
      <c r="KV470" s="144"/>
      <c r="KW470" s="144"/>
      <c r="KX470" s="144"/>
      <c r="KY470" s="144"/>
      <c r="KZ470" s="144"/>
      <c r="LA470" s="144"/>
      <c r="LB470" s="144"/>
      <c r="LC470" s="144"/>
      <c r="LD470" s="144"/>
      <c r="LE470" s="144"/>
      <c r="LF470" s="144"/>
      <c r="LG470" s="144"/>
      <c r="LH470" s="144"/>
      <c r="LI470" s="144"/>
      <c r="LJ470" s="144"/>
      <c r="LK470" s="144"/>
      <c r="LL470" s="144"/>
      <c r="LM470" s="144"/>
      <c r="LN470" s="144"/>
      <c r="LO470" s="144"/>
      <c r="LP470" s="144"/>
      <c r="LQ470" s="144"/>
      <c r="LR470" s="144"/>
      <c r="LS470" s="144"/>
      <c r="LT470" s="144"/>
      <c r="LU470" s="144"/>
      <c r="LV470" s="144"/>
      <c r="LW470" s="144"/>
      <c r="LX470" s="144"/>
      <c r="LY470" s="144"/>
      <c r="LZ470" s="144"/>
      <c r="MA470" s="144"/>
      <c r="MB470" s="144"/>
      <c r="MC470" s="144"/>
      <c r="MD470" s="144"/>
      <c r="ME470" s="144"/>
      <c r="MF470" s="144"/>
      <c r="MG470" s="144"/>
      <c r="MH470" s="144"/>
      <c r="MI470" s="144"/>
      <c r="MJ470" s="144"/>
      <c r="MK470" s="144"/>
      <c r="ML470" s="144"/>
      <c r="MM470" s="144"/>
      <c r="MN470" s="144"/>
      <c r="MO470" s="144"/>
      <c r="MP470" s="144"/>
      <c r="MQ470" s="144"/>
      <c r="MR470" s="144"/>
      <c r="MS470" s="144"/>
      <c r="MT470" s="144"/>
      <c r="MU470" s="144"/>
      <c r="MV470" s="144"/>
      <c r="MW470" s="144"/>
      <c r="MX470" s="144"/>
      <c r="MY470" s="144"/>
      <c r="MZ470" s="144"/>
      <c r="NA470" s="144"/>
      <c r="NB470" s="144"/>
      <c r="NC470" s="144"/>
      <c r="ND470" s="144"/>
      <c r="NE470" s="144"/>
      <c r="NF470" s="144"/>
      <c r="NG470" s="144"/>
      <c r="NH470" s="144"/>
      <c r="NI470" s="144"/>
      <c r="NJ470" s="144"/>
      <c r="NK470" s="144"/>
      <c r="NL470" s="144"/>
      <c r="NM470" s="144"/>
      <c r="NN470" s="144"/>
      <c r="NO470" s="144"/>
      <c r="NP470" s="144"/>
      <c r="NQ470" s="144"/>
      <c r="NR470" s="144"/>
      <c r="NS470" s="144"/>
      <c r="NT470" s="144"/>
      <c r="NU470" s="144"/>
      <c r="NV470" s="144"/>
      <c r="NW470" s="144"/>
      <c r="NX470" s="144"/>
      <c r="NY470" s="144"/>
      <c r="NZ470" s="144"/>
      <c r="OA470" s="144"/>
      <c r="OB470" s="144"/>
      <c r="OC470" s="144"/>
      <c r="OD470" s="144"/>
      <c r="OE470" s="144"/>
      <c r="OF470" s="144"/>
      <c r="WR470" s="162"/>
    </row>
    <row r="471" spans="1:616" ht="256.5" hidden="1" customHeight="1">
      <c r="A471" s="318"/>
      <c r="B471" s="318"/>
      <c r="C471" s="34" t="s">
        <v>90</v>
      </c>
      <c r="D471" s="34" t="s">
        <v>0</v>
      </c>
      <c r="E471" s="35" t="s">
        <v>116</v>
      </c>
      <c r="F471" s="34" t="s">
        <v>2</v>
      </c>
      <c r="G471" s="11"/>
      <c r="H471" s="35" t="s">
        <v>116</v>
      </c>
      <c r="I471" s="17" t="s">
        <v>867</v>
      </c>
      <c r="J471" s="12"/>
      <c r="K471" s="12" t="s">
        <v>127</v>
      </c>
      <c r="L471" s="12" t="s">
        <v>114</v>
      </c>
      <c r="M471" s="11" t="s">
        <v>79</v>
      </c>
      <c r="N471" s="10" t="s">
        <v>83</v>
      </c>
      <c r="O471" s="335"/>
      <c r="P471" s="321"/>
      <c r="Q471" s="12"/>
      <c r="R471" s="12" t="s">
        <v>28</v>
      </c>
      <c r="S471" s="12"/>
      <c r="T471" s="12"/>
      <c r="U471" s="12"/>
      <c r="V471" s="12"/>
      <c r="W471" s="12"/>
      <c r="X471" s="12"/>
      <c r="Y471" s="71"/>
      <c r="Z471" s="71"/>
      <c r="AA471" s="12"/>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41"/>
      <c r="BM471" s="12"/>
      <c r="BN471" s="12"/>
      <c r="BO471" s="12"/>
      <c r="BP471" s="12"/>
      <c r="BQ471" s="12"/>
      <c r="BR471" s="12"/>
      <c r="BS471" s="12"/>
      <c r="BT471" s="12"/>
      <c r="BU471" s="12"/>
      <c r="BV471" s="12"/>
      <c r="BW471" s="12"/>
      <c r="BX471" s="12"/>
      <c r="BY471" s="12"/>
      <c r="BZ471" s="12"/>
      <c r="CA471" s="12"/>
      <c r="CB471" s="12"/>
      <c r="CC471" s="12"/>
      <c r="CD471" s="12"/>
      <c r="CE471" s="12"/>
      <c r="CF471" s="12"/>
      <c r="CG471" s="12"/>
      <c r="CH471" s="12"/>
      <c r="CI471" s="12"/>
      <c r="CJ471" s="12"/>
      <c r="CK471" s="12"/>
      <c r="CL471" s="12"/>
      <c r="CM471" s="12"/>
      <c r="CN471" s="12"/>
      <c r="CO471" s="135">
        <f t="shared" si="17"/>
        <v>1</v>
      </c>
      <c r="CP471" s="149"/>
      <c r="CQ471" s="147"/>
      <c r="CR471" s="24"/>
    </row>
    <row r="472" spans="1:616" ht="259.5" hidden="1" customHeight="1">
      <c r="A472" s="318"/>
      <c r="B472" s="318"/>
      <c r="C472" s="34" t="s">
        <v>90</v>
      </c>
      <c r="D472" s="34" t="s">
        <v>0</v>
      </c>
      <c r="E472" s="35" t="s">
        <v>119</v>
      </c>
      <c r="F472" s="34" t="s">
        <v>2</v>
      </c>
      <c r="G472" s="11"/>
      <c r="H472" s="35" t="s">
        <v>119</v>
      </c>
      <c r="I472" s="17" t="s">
        <v>868</v>
      </c>
      <c r="J472" s="12"/>
      <c r="K472" s="12" t="s">
        <v>127</v>
      </c>
      <c r="L472" s="12" t="s">
        <v>114</v>
      </c>
      <c r="M472" s="11" t="s">
        <v>79</v>
      </c>
      <c r="N472" s="10" t="s">
        <v>83</v>
      </c>
      <c r="O472" s="335"/>
      <c r="P472" s="321"/>
      <c r="Q472" s="12"/>
      <c r="R472" s="12"/>
      <c r="S472" s="12" t="s">
        <v>28</v>
      </c>
      <c r="T472" s="12"/>
      <c r="U472" s="12"/>
      <c r="V472" s="12"/>
      <c r="W472" s="12"/>
      <c r="X472" s="12"/>
      <c r="Y472" s="71"/>
      <c r="Z472" s="71"/>
      <c r="AA472" s="12"/>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c r="AY472" s="41"/>
      <c r="AZ472" s="41"/>
      <c r="BA472" s="41"/>
      <c r="BB472" s="41"/>
      <c r="BC472" s="41"/>
      <c r="BD472" s="41"/>
      <c r="BE472" s="41"/>
      <c r="BF472" s="41"/>
      <c r="BG472" s="41"/>
      <c r="BH472" s="41"/>
      <c r="BI472" s="41"/>
      <c r="BJ472" s="41"/>
      <c r="BK472" s="41"/>
      <c r="BL472" s="41"/>
      <c r="BM472" s="12"/>
      <c r="BN472" s="12"/>
      <c r="BO472" s="12"/>
      <c r="BP472" s="12"/>
      <c r="BQ472" s="12"/>
      <c r="BR472" s="12"/>
      <c r="BS472" s="12"/>
      <c r="BT472" s="12"/>
      <c r="BU472" s="12"/>
      <c r="BV472" s="12"/>
      <c r="BW472" s="12"/>
      <c r="BX472" s="12"/>
      <c r="BY472" s="12"/>
      <c r="BZ472" s="12"/>
      <c r="CA472" s="12"/>
      <c r="CB472" s="12"/>
      <c r="CC472" s="12"/>
      <c r="CD472" s="12"/>
      <c r="CE472" s="12"/>
      <c r="CF472" s="12"/>
      <c r="CG472" s="12"/>
      <c r="CH472" s="12"/>
      <c r="CI472" s="12"/>
      <c r="CJ472" s="12"/>
      <c r="CK472" s="12"/>
      <c r="CL472" s="12"/>
      <c r="CM472" s="12"/>
      <c r="CN472" s="12"/>
      <c r="CO472" s="135">
        <f t="shared" si="17"/>
        <v>1</v>
      </c>
      <c r="CP472" s="154"/>
      <c r="CQ472" s="10"/>
      <c r="CR472" s="24"/>
    </row>
    <row r="473" spans="1:616" ht="315" hidden="1" customHeight="1">
      <c r="A473" s="318"/>
      <c r="B473" s="318"/>
      <c r="C473" s="34" t="s">
        <v>90</v>
      </c>
      <c r="D473" s="34" t="s">
        <v>0</v>
      </c>
      <c r="E473" s="35" t="s">
        <v>846</v>
      </c>
      <c r="F473" s="34" t="s">
        <v>2</v>
      </c>
      <c r="G473" s="11"/>
      <c r="H473" s="35" t="s">
        <v>118</v>
      </c>
      <c r="I473" s="17" t="s">
        <v>869</v>
      </c>
      <c r="J473" s="12"/>
      <c r="K473" s="12" t="s">
        <v>127</v>
      </c>
      <c r="L473" s="12" t="s">
        <v>114</v>
      </c>
      <c r="M473" s="11" t="s">
        <v>79</v>
      </c>
      <c r="N473" s="10" t="s">
        <v>83</v>
      </c>
      <c r="O473" s="335"/>
      <c r="P473" s="321"/>
      <c r="Q473" s="12"/>
      <c r="R473" s="12"/>
      <c r="S473" s="12"/>
      <c r="T473" s="12" t="s">
        <v>28</v>
      </c>
      <c r="U473" s="12"/>
      <c r="V473" s="12"/>
      <c r="W473" s="12"/>
      <c r="X473" s="12"/>
      <c r="Y473" s="71"/>
      <c r="Z473" s="71"/>
      <c r="AA473" s="12"/>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c r="BF473" s="41"/>
      <c r="BG473" s="41"/>
      <c r="BH473" s="41"/>
      <c r="BI473" s="41"/>
      <c r="BJ473" s="41"/>
      <c r="BK473" s="41"/>
      <c r="BL473" s="41"/>
      <c r="BM473" s="12"/>
      <c r="BN473" s="12"/>
      <c r="BO473" s="12"/>
      <c r="BP473" s="12"/>
      <c r="BQ473" s="12"/>
      <c r="BR473" s="12"/>
      <c r="BS473" s="12"/>
      <c r="BT473" s="12"/>
      <c r="BU473" s="12"/>
      <c r="BV473" s="12"/>
      <c r="BW473" s="12"/>
      <c r="BX473" s="12"/>
      <c r="BY473" s="12"/>
      <c r="BZ473" s="12"/>
      <c r="CA473" s="12"/>
      <c r="CB473" s="12"/>
      <c r="CC473" s="12"/>
      <c r="CD473" s="12"/>
      <c r="CE473" s="12"/>
      <c r="CF473" s="12"/>
      <c r="CG473" s="12"/>
      <c r="CH473" s="12"/>
      <c r="CI473" s="12"/>
      <c r="CJ473" s="12"/>
      <c r="CK473" s="12"/>
      <c r="CL473" s="12"/>
      <c r="CM473" s="12"/>
      <c r="CN473" s="12"/>
      <c r="CO473" s="135">
        <f t="shared" si="17"/>
        <v>1</v>
      </c>
      <c r="CP473" s="154"/>
      <c r="CQ473" s="10"/>
      <c r="CR473" s="24"/>
    </row>
    <row r="474" spans="1:616" ht="163.5" hidden="1" customHeight="1">
      <c r="A474" s="318"/>
      <c r="B474" s="318"/>
      <c r="C474" s="34" t="s">
        <v>90</v>
      </c>
      <c r="D474" s="34" t="s">
        <v>0</v>
      </c>
      <c r="E474" s="35" t="s">
        <v>120</v>
      </c>
      <c r="F474" s="34" t="s">
        <v>2</v>
      </c>
      <c r="G474" s="11"/>
      <c r="H474" s="35" t="s">
        <v>120</v>
      </c>
      <c r="I474" s="17" t="s">
        <v>870</v>
      </c>
      <c r="J474" s="12"/>
      <c r="K474" s="12" t="s">
        <v>127</v>
      </c>
      <c r="L474" s="12" t="s">
        <v>114</v>
      </c>
      <c r="M474" s="11" t="s">
        <v>79</v>
      </c>
      <c r="N474" s="10" t="s">
        <v>83</v>
      </c>
      <c r="O474" s="335"/>
      <c r="P474" s="321"/>
      <c r="Q474" s="12"/>
      <c r="R474" s="12"/>
      <c r="S474" s="12"/>
      <c r="T474" s="12"/>
      <c r="U474" s="12" t="s">
        <v>28</v>
      </c>
      <c r="V474" s="12"/>
      <c r="W474" s="12"/>
      <c r="X474" s="12"/>
      <c r="Y474" s="71"/>
      <c r="Z474" s="71"/>
      <c r="AA474" s="12"/>
      <c r="AB474" s="41"/>
      <c r="AC474" s="41"/>
      <c r="AD474" s="41"/>
      <c r="AE474" s="41"/>
      <c r="AF474" s="41"/>
      <c r="AG474" s="41"/>
      <c r="AH474" s="41"/>
      <c r="AI474" s="41"/>
      <c r="AJ474" s="41"/>
      <c r="AK474" s="41"/>
      <c r="AL474" s="41"/>
      <c r="AM474" s="41"/>
      <c r="AN474" s="41"/>
      <c r="AO474" s="41"/>
      <c r="AP474" s="41"/>
      <c r="AQ474" s="41"/>
      <c r="AR474" s="41"/>
      <c r="AS474" s="41"/>
      <c r="AT474" s="41"/>
      <c r="AU474" s="41"/>
      <c r="AV474" s="41"/>
      <c r="AW474" s="41"/>
      <c r="AX474" s="41"/>
      <c r="AY474" s="41"/>
      <c r="AZ474" s="41"/>
      <c r="BA474" s="41"/>
      <c r="BB474" s="41"/>
      <c r="BC474" s="41"/>
      <c r="BD474" s="41"/>
      <c r="BE474" s="41"/>
      <c r="BF474" s="41"/>
      <c r="BG474" s="41"/>
      <c r="BH474" s="41"/>
      <c r="BI474" s="41"/>
      <c r="BJ474" s="41"/>
      <c r="BK474" s="41"/>
      <c r="BL474" s="41"/>
      <c r="BM474" s="12"/>
      <c r="BN474" s="12"/>
      <c r="BO474" s="12"/>
      <c r="BP474" s="12"/>
      <c r="BQ474" s="12"/>
      <c r="BR474" s="12"/>
      <c r="BS474" s="12"/>
      <c r="BT474" s="12"/>
      <c r="BU474" s="12"/>
      <c r="BV474" s="12"/>
      <c r="BW474" s="12"/>
      <c r="BX474" s="12"/>
      <c r="BY474" s="12"/>
      <c r="BZ474" s="12"/>
      <c r="CA474" s="12"/>
      <c r="CB474" s="12"/>
      <c r="CC474" s="12"/>
      <c r="CD474" s="12"/>
      <c r="CE474" s="12"/>
      <c r="CF474" s="12"/>
      <c r="CG474" s="12"/>
      <c r="CH474" s="12"/>
      <c r="CI474" s="12"/>
      <c r="CJ474" s="12"/>
      <c r="CK474" s="12"/>
      <c r="CL474" s="12"/>
      <c r="CM474" s="12"/>
      <c r="CN474" s="12"/>
      <c r="CO474" s="135">
        <f t="shared" si="17"/>
        <v>1</v>
      </c>
      <c r="CP474" s="154"/>
      <c r="CQ474" s="10"/>
      <c r="CR474" s="24"/>
    </row>
    <row r="475" spans="1:616" ht="163.5" hidden="1" customHeight="1">
      <c r="A475" s="318"/>
      <c r="B475" s="318"/>
      <c r="C475" s="34" t="s">
        <v>90</v>
      </c>
      <c r="D475" s="34" t="s">
        <v>0</v>
      </c>
      <c r="E475" s="35" t="s">
        <v>121</v>
      </c>
      <c r="F475" s="34" t="s">
        <v>2</v>
      </c>
      <c r="G475" s="11"/>
      <c r="H475" s="35" t="s">
        <v>121</v>
      </c>
      <c r="I475" s="17" t="s">
        <v>871</v>
      </c>
      <c r="J475" s="12"/>
      <c r="K475" s="12" t="s">
        <v>127</v>
      </c>
      <c r="L475" s="12" t="s">
        <v>114</v>
      </c>
      <c r="M475" s="11" t="s">
        <v>79</v>
      </c>
      <c r="N475" s="10" t="s">
        <v>83</v>
      </c>
      <c r="O475" s="335"/>
      <c r="P475" s="321"/>
      <c r="Q475" s="12"/>
      <c r="R475" s="12"/>
      <c r="S475" s="12"/>
      <c r="T475" s="12"/>
      <c r="U475" s="12"/>
      <c r="V475" s="12" t="s">
        <v>28</v>
      </c>
      <c r="W475" s="12"/>
      <c r="X475" s="12"/>
      <c r="Y475" s="71"/>
      <c r="Z475" s="71"/>
      <c r="AA475" s="12"/>
      <c r="AB475" s="41"/>
      <c r="AC475" s="41"/>
      <c r="AD475" s="41"/>
      <c r="AE475" s="41"/>
      <c r="AF475" s="41"/>
      <c r="AG475" s="41"/>
      <c r="AH475" s="41"/>
      <c r="AI475" s="41"/>
      <c r="AJ475" s="41"/>
      <c r="AK475" s="41"/>
      <c r="AL475" s="41"/>
      <c r="AM475" s="41"/>
      <c r="AN475" s="41"/>
      <c r="AO475" s="41"/>
      <c r="AP475" s="41"/>
      <c r="AQ475" s="41"/>
      <c r="AR475" s="41"/>
      <c r="AS475" s="41"/>
      <c r="AT475" s="41"/>
      <c r="AU475" s="41"/>
      <c r="AV475" s="41"/>
      <c r="AW475" s="41"/>
      <c r="AX475" s="41"/>
      <c r="AY475" s="41"/>
      <c r="AZ475" s="41"/>
      <c r="BA475" s="41"/>
      <c r="BB475" s="41"/>
      <c r="BC475" s="41"/>
      <c r="BD475" s="41"/>
      <c r="BE475" s="41"/>
      <c r="BF475" s="41"/>
      <c r="BG475" s="41"/>
      <c r="BH475" s="41"/>
      <c r="BI475" s="41"/>
      <c r="BJ475" s="41"/>
      <c r="BK475" s="41"/>
      <c r="BL475" s="41"/>
      <c r="BM475" s="12"/>
      <c r="BN475" s="12"/>
      <c r="BO475" s="12"/>
      <c r="BP475" s="12"/>
      <c r="BQ475" s="12"/>
      <c r="BR475" s="12"/>
      <c r="BS475" s="12"/>
      <c r="BT475" s="12"/>
      <c r="BU475" s="12"/>
      <c r="BV475" s="12"/>
      <c r="BW475" s="12"/>
      <c r="BX475" s="12"/>
      <c r="BY475" s="12"/>
      <c r="BZ475" s="12"/>
      <c r="CA475" s="12"/>
      <c r="CB475" s="12"/>
      <c r="CC475" s="12"/>
      <c r="CD475" s="12"/>
      <c r="CE475" s="12"/>
      <c r="CF475" s="12"/>
      <c r="CG475" s="12"/>
      <c r="CH475" s="12"/>
      <c r="CI475" s="12"/>
      <c r="CJ475" s="12"/>
      <c r="CK475" s="12"/>
      <c r="CL475" s="12"/>
      <c r="CM475" s="12"/>
      <c r="CN475" s="12"/>
      <c r="CO475" s="135">
        <f t="shared" si="17"/>
        <v>1</v>
      </c>
      <c r="CP475" s="154"/>
      <c r="CQ475" s="10"/>
      <c r="CR475" s="24"/>
    </row>
    <row r="476" spans="1:616" ht="280.5" hidden="1" customHeight="1">
      <c r="A476" s="318"/>
      <c r="B476" s="318"/>
      <c r="C476" s="34" t="s">
        <v>90</v>
      </c>
      <c r="D476" s="34" t="s">
        <v>0</v>
      </c>
      <c r="E476" s="35" t="s">
        <v>117</v>
      </c>
      <c r="F476" s="34" t="s">
        <v>2</v>
      </c>
      <c r="G476" s="11"/>
      <c r="H476" s="35" t="s">
        <v>117</v>
      </c>
      <c r="I476" s="17" t="s">
        <v>872</v>
      </c>
      <c r="J476" s="12"/>
      <c r="K476" s="12" t="s">
        <v>127</v>
      </c>
      <c r="L476" s="12" t="s">
        <v>114</v>
      </c>
      <c r="M476" s="11" t="s">
        <v>79</v>
      </c>
      <c r="N476" s="10" t="s">
        <v>83</v>
      </c>
      <c r="O476" s="335"/>
      <c r="P476" s="321"/>
      <c r="Q476" s="12"/>
      <c r="R476" s="12"/>
      <c r="S476" s="12"/>
      <c r="T476" s="12"/>
      <c r="U476" s="12"/>
      <c r="V476" s="12"/>
      <c r="W476" s="12" t="s">
        <v>28</v>
      </c>
      <c r="X476" s="12"/>
      <c r="Y476" s="71"/>
      <c r="Z476" s="71"/>
      <c r="AA476" s="12"/>
      <c r="AB476" s="41"/>
      <c r="AC476" s="41"/>
      <c r="AD476" s="41"/>
      <c r="AE476" s="41"/>
      <c r="AF476" s="41"/>
      <c r="AG476" s="41"/>
      <c r="AH476" s="41"/>
      <c r="AI476" s="41"/>
      <c r="AJ476" s="41"/>
      <c r="AK476" s="41"/>
      <c r="AL476" s="41"/>
      <c r="AM476" s="41"/>
      <c r="AN476" s="41"/>
      <c r="AO476" s="41"/>
      <c r="AP476" s="41"/>
      <c r="AQ476" s="41"/>
      <c r="AR476" s="41"/>
      <c r="AS476" s="41"/>
      <c r="AT476" s="41"/>
      <c r="AU476" s="41"/>
      <c r="AV476" s="41"/>
      <c r="AW476" s="41"/>
      <c r="AX476" s="41"/>
      <c r="AY476" s="41"/>
      <c r="AZ476" s="41"/>
      <c r="BA476" s="41"/>
      <c r="BB476" s="41"/>
      <c r="BC476" s="41"/>
      <c r="BD476" s="41"/>
      <c r="BE476" s="41"/>
      <c r="BF476" s="41"/>
      <c r="BG476" s="41"/>
      <c r="BH476" s="41"/>
      <c r="BI476" s="41"/>
      <c r="BJ476" s="41"/>
      <c r="BK476" s="41"/>
      <c r="BL476" s="41"/>
      <c r="BM476" s="12"/>
      <c r="BN476" s="12"/>
      <c r="BO476" s="12"/>
      <c r="BP476" s="12"/>
      <c r="BQ476" s="12"/>
      <c r="BR476" s="12"/>
      <c r="BS476" s="12"/>
      <c r="BT476" s="12"/>
      <c r="BU476" s="12"/>
      <c r="BV476" s="12"/>
      <c r="BW476" s="12"/>
      <c r="BX476" s="12"/>
      <c r="BY476" s="12"/>
      <c r="BZ476" s="12"/>
      <c r="CA476" s="12"/>
      <c r="CB476" s="12"/>
      <c r="CC476" s="12"/>
      <c r="CD476" s="12"/>
      <c r="CE476" s="12"/>
      <c r="CF476" s="12"/>
      <c r="CG476" s="12"/>
      <c r="CH476" s="12"/>
      <c r="CI476" s="12"/>
      <c r="CJ476" s="12"/>
      <c r="CK476" s="12"/>
      <c r="CL476" s="12"/>
      <c r="CM476" s="12"/>
      <c r="CN476" s="12"/>
      <c r="CO476" s="135">
        <f t="shared" si="17"/>
        <v>1</v>
      </c>
      <c r="CP476" s="154"/>
      <c r="CQ476" s="10"/>
      <c r="CR476" s="24"/>
    </row>
    <row r="477" spans="1:616" s="105" customFormat="1" ht="163.5" hidden="1" customHeight="1">
      <c r="A477" s="318"/>
      <c r="B477" s="318"/>
      <c r="C477" s="34" t="s">
        <v>90</v>
      </c>
      <c r="D477" s="34" t="s">
        <v>0</v>
      </c>
      <c r="E477" s="107" t="s">
        <v>447</v>
      </c>
      <c r="F477" s="34" t="s">
        <v>2</v>
      </c>
      <c r="G477" s="104"/>
      <c r="H477" s="107" t="s">
        <v>447</v>
      </c>
      <c r="I477" s="17" t="s">
        <v>1235</v>
      </c>
      <c r="J477" s="106"/>
      <c r="K477" s="140" t="s">
        <v>127</v>
      </c>
      <c r="L477" s="140" t="s">
        <v>114</v>
      </c>
      <c r="M477" s="141" t="s">
        <v>79</v>
      </c>
      <c r="N477" s="138" t="s">
        <v>83</v>
      </c>
      <c r="O477" s="335"/>
      <c r="P477" s="321"/>
      <c r="Q477" s="106"/>
      <c r="R477" s="106"/>
      <c r="S477" s="106"/>
      <c r="T477" s="106"/>
      <c r="U477" s="106"/>
      <c r="V477" s="106"/>
      <c r="W477" s="106"/>
      <c r="X477" s="106" t="s">
        <v>28</v>
      </c>
      <c r="Y477" s="106"/>
      <c r="Z477" s="106"/>
      <c r="AA477" s="106"/>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41"/>
      <c r="BM477" s="106"/>
      <c r="BN477" s="106"/>
      <c r="BO477" s="106"/>
      <c r="BP477" s="106"/>
      <c r="BQ477" s="106"/>
      <c r="BR477" s="106"/>
      <c r="BS477" s="106"/>
      <c r="BT477" s="106"/>
      <c r="BU477" s="106"/>
      <c r="BV477" s="106"/>
      <c r="BW477" s="106"/>
      <c r="BX477" s="106"/>
      <c r="BY477" s="106"/>
      <c r="BZ477" s="106"/>
      <c r="CA477" s="106"/>
      <c r="CB477" s="106"/>
      <c r="CC477" s="106"/>
      <c r="CD477" s="106"/>
      <c r="CE477" s="106"/>
      <c r="CF477" s="106"/>
      <c r="CG477" s="106"/>
      <c r="CH477" s="106"/>
      <c r="CI477" s="106"/>
      <c r="CJ477" s="106"/>
      <c r="CK477" s="106"/>
      <c r="CL477" s="106"/>
      <c r="CM477" s="106"/>
      <c r="CN477" s="106"/>
      <c r="CO477" s="135">
        <f t="shared" si="17"/>
        <v>1</v>
      </c>
      <c r="CP477" s="154"/>
      <c r="CQ477" s="103"/>
      <c r="CR477" s="24"/>
    </row>
    <row r="478" spans="1:616" s="105" customFormat="1" ht="241.5" hidden="1" customHeight="1">
      <c r="A478" s="318"/>
      <c r="B478" s="318"/>
      <c r="C478" s="34" t="s">
        <v>90</v>
      </c>
      <c r="D478" s="34" t="s">
        <v>0</v>
      </c>
      <c r="E478" s="107" t="s">
        <v>840</v>
      </c>
      <c r="F478" s="34" t="s">
        <v>2</v>
      </c>
      <c r="G478" s="104"/>
      <c r="H478" s="107" t="s">
        <v>840</v>
      </c>
      <c r="I478" s="17" t="s">
        <v>1195</v>
      </c>
      <c r="J478" s="106"/>
      <c r="K478" s="140" t="s">
        <v>127</v>
      </c>
      <c r="L478" s="140" t="s">
        <v>114</v>
      </c>
      <c r="M478" s="141" t="s">
        <v>79</v>
      </c>
      <c r="N478" s="138" t="s">
        <v>83</v>
      </c>
      <c r="O478" s="335"/>
      <c r="P478" s="321"/>
      <c r="Q478" s="106"/>
      <c r="R478" s="106"/>
      <c r="S478" s="106"/>
      <c r="T478" s="106"/>
      <c r="U478" s="106"/>
      <c r="V478" s="106"/>
      <c r="W478" s="106"/>
      <c r="X478" s="106"/>
      <c r="Y478" s="106" t="s">
        <v>28</v>
      </c>
      <c r="Z478" s="106"/>
      <c r="AA478" s="106"/>
      <c r="AB478" s="41"/>
      <c r="AC478" s="41"/>
      <c r="AD478" s="41"/>
      <c r="AE478" s="41"/>
      <c r="AF478" s="41"/>
      <c r="AG478" s="41"/>
      <c r="AH478" s="41"/>
      <c r="AI478" s="41"/>
      <c r="AJ478" s="41"/>
      <c r="AK478" s="41"/>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41"/>
      <c r="BK478" s="41"/>
      <c r="BL478" s="41"/>
      <c r="BM478" s="106"/>
      <c r="BN478" s="106"/>
      <c r="BO478" s="106"/>
      <c r="BP478" s="106"/>
      <c r="BQ478" s="106"/>
      <c r="BR478" s="106"/>
      <c r="BS478" s="106"/>
      <c r="BT478" s="106"/>
      <c r="BU478" s="106"/>
      <c r="BV478" s="106"/>
      <c r="BW478" s="106"/>
      <c r="BX478" s="106"/>
      <c r="BY478" s="106"/>
      <c r="BZ478" s="106"/>
      <c r="CA478" s="106"/>
      <c r="CB478" s="106"/>
      <c r="CC478" s="106"/>
      <c r="CD478" s="106"/>
      <c r="CE478" s="106"/>
      <c r="CF478" s="106"/>
      <c r="CG478" s="106"/>
      <c r="CH478" s="106"/>
      <c r="CI478" s="106"/>
      <c r="CJ478" s="106"/>
      <c r="CK478" s="106"/>
      <c r="CL478" s="106"/>
      <c r="CM478" s="106"/>
      <c r="CN478" s="106"/>
      <c r="CO478" s="135">
        <f t="shared" si="17"/>
        <v>1</v>
      </c>
      <c r="CP478" s="154"/>
      <c r="CQ478" s="103"/>
      <c r="CR478" s="24"/>
    </row>
    <row r="479" spans="1:616" ht="163.5" hidden="1" customHeight="1">
      <c r="A479" s="318"/>
      <c r="B479" s="318"/>
      <c r="C479" s="34" t="s">
        <v>90</v>
      </c>
      <c r="D479" s="34" t="s">
        <v>0</v>
      </c>
      <c r="E479" s="35" t="s">
        <v>841</v>
      </c>
      <c r="F479" s="34" t="s">
        <v>2</v>
      </c>
      <c r="G479" s="11"/>
      <c r="H479" s="35" t="s">
        <v>841</v>
      </c>
      <c r="I479" s="17" t="s">
        <v>1196</v>
      </c>
      <c r="J479" s="12"/>
      <c r="K479" s="12" t="s">
        <v>127</v>
      </c>
      <c r="L479" s="12" t="s">
        <v>114</v>
      </c>
      <c r="M479" s="11" t="s">
        <v>79</v>
      </c>
      <c r="N479" s="10" t="s">
        <v>83</v>
      </c>
      <c r="O479" s="335"/>
      <c r="P479" s="321"/>
      <c r="Q479" s="12"/>
      <c r="R479" s="12"/>
      <c r="S479" s="12"/>
      <c r="T479" s="12"/>
      <c r="U479" s="12"/>
      <c r="V479" s="12"/>
      <c r="W479" s="12"/>
      <c r="X479" s="12"/>
      <c r="Y479" s="71"/>
      <c r="Z479" s="71" t="s">
        <v>28</v>
      </c>
      <c r="AA479" s="12"/>
      <c r="AB479" s="41"/>
      <c r="AC479" s="41"/>
      <c r="AD479" s="41"/>
      <c r="AE479" s="41"/>
      <c r="AF479" s="41"/>
      <c r="AG479" s="41"/>
      <c r="AH479" s="41"/>
      <c r="AI479" s="41"/>
      <c r="AJ479" s="41"/>
      <c r="AK479" s="41"/>
      <c r="AL479" s="41"/>
      <c r="AM479" s="41"/>
      <c r="AN479" s="41"/>
      <c r="AO479" s="41"/>
      <c r="AP479" s="41"/>
      <c r="AQ479" s="41"/>
      <c r="AR479" s="41"/>
      <c r="AS479" s="41"/>
      <c r="AT479" s="41"/>
      <c r="AU479" s="41"/>
      <c r="AV479" s="41"/>
      <c r="AW479" s="41"/>
      <c r="AX479" s="41"/>
      <c r="AY479" s="41"/>
      <c r="AZ479" s="41"/>
      <c r="BA479" s="41"/>
      <c r="BB479" s="41"/>
      <c r="BC479" s="41"/>
      <c r="BD479" s="41"/>
      <c r="BE479" s="41"/>
      <c r="BF479" s="41"/>
      <c r="BG479" s="41"/>
      <c r="BH479" s="41"/>
      <c r="BI479" s="41"/>
      <c r="BJ479" s="41"/>
      <c r="BK479" s="41"/>
      <c r="BL479" s="41"/>
      <c r="BM479" s="12"/>
      <c r="BN479" s="12"/>
      <c r="BO479" s="12"/>
      <c r="BP479" s="12"/>
      <c r="BQ479" s="12"/>
      <c r="BR479" s="12"/>
      <c r="BS479" s="12"/>
      <c r="BT479" s="12"/>
      <c r="BU479" s="12"/>
      <c r="BV479" s="12"/>
      <c r="BW479" s="12"/>
      <c r="BX479" s="12"/>
      <c r="BY479" s="12"/>
      <c r="BZ479" s="12"/>
      <c r="CA479" s="12"/>
      <c r="CB479" s="12"/>
      <c r="CC479" s="12"/>
      <c r="CD479" s="12"/>
      <c r="CE479" s="12"/>
      <c r="CF479" s="12"/>
      <c r="CG479" s="12"/>
      <c r="CH479" s="12"/>
      <c r="CI479" s="12"/>
      <c r="CJ479" s="12"/>
      <c r="CK479" s="12"/>
      <c r="CL479" s="12"/>
      <c r="CM479" s="12"/>
      <c r="CN479" s="12"/>
      <c r="CO479" s="135">
        <f t="shared" si="17"/>
        <v>1</v>
      </c>
      <c r="CP479" s="154"/>
      <c r="CQ479" s="10"/>
      <c r="CR479" s="24"/>
    </row>
    <row r="480" spans="1:616" ht="163.5" hidden="1" customHeight="1">
      <c r="A480" s="319"/>
      <c r="B480" s="319"/>
      <c r="C480" s="34" t="s">
        <v>90</v>
      </c>
      <c r="D480" s="34" t="s">
        <v>0</v>
      </c>
      <c r="E480" s="35" t="s">
        <v>448</v>
      </c>
      <c r="F480" s="34" t="s">
        <v>2</v>
      </c>
      <c r="G480" s="11"/>
      <c r="H480" s="35" t="s">
        <v>448</v>
      </c>
      <c r="I480" s="17" t="s">
        <v>873</v>
      </c>
      <c r="J480" s="12"/>
      <c r="K480" s="12" t="s">
        <v>127</v>
      </c>
      <c r="L480" s="12" t="s">
        <v>114</v>
      </c>
      <c r="M480" s="11" t="s">
        <v>79</v>
      </c>
      <c r="N480" s="10" t="s">
        <v>83</v>
      </c>
      <c r="O480" s="335"/>
      <c r="P480" s="322"/>
      <c r="Q480" s="12"/>
      <c r="R480" s="12"/>
      <c r="S480" s="12"/>
      <c r="T480" s="12"/>
      <c r="U480" s="12"/>
      <c r="V480" s="12"/>
      <c r="W480" s="12"/>
      <c r="X480" s="12"/>
      <c r="Y480" s="71"/>
      <c r="Z480" s="71"/>
      <c r="AA480" s="12" t="s">
        <v>28</v>
      </c>
      <c r="AB480" s="41"/>
      <c r="AC480" s="41"/>
      <c r="AD480" s="41"/>
      <c r="AE480" s="41"/>
      <c r="AF480" s="41"/>
      <c r="AG480" s="41"/>
      <c r="AH480" s="41"/>
      <c r="AI480" s="41"/>
      <c r="AJ480" s="41"/>
      <c r="AK480" s="41"/>
      <c r="AL480" s="41"/>
      <c r="AM480" s="41"/>
      <c r="AN480" s="41"/>
      <c r="AO480" s="41"/>
      <c r="AP480" s="41"/>
      <c r="AQ480" s="41"/>
      <c r="AR480" s="41"/>
      <c r="AS480" s="41"/>
      <c r="AT480" s="41"/>
      <c r="AU480" s="41"/>
      <c r="AV480" s="41"/>
      <c r="AW480" s="41"/>
      <c r="AX480" s="41"/>
      <c r="AY480" s="41"/>
      <c r="AZ480" s="41"/>
      <c r="BA480" s="41"/>
      <c r="BB480" s="41"/>
      <c r="BC480" s="41"/>
      <c r="BD480" s="41"/>
      <c r="BE480" s="41"/>
      <c r="BF480" s="41"/>
      <c r="BG480" s="41"/>
      <c r="BH480" s="41"/>
      <c r="BI480" s="41"/>
      <c r="BJ480" s="41"/>
      <c r="BK480" s="41"/>
      <c r="BL480" s="41"/>
      <c r="BM480" s="12"/>
      <c r="BN480" s="12"/>
      <c r="BO480" s="12"/>
      <c r="BP480" s="12"/>
      <c r="BQ480" s="12"/>
      <c r="BR480" s="12"/>
      <c r="BS480" s="12"/>
      <c r="BT480" s="12"/>
      <c r="BU480" s="12"/>
      <c r="BV480" s="12"/>
      <c r="BW480" s="12"/>
      <c r="BX480" s="12"/>
      <c r="BY480" s="12"/>
      <c r="BZ480" s="12"/>
      <c r="CA480" s="12"/>
      <c r="CB480" s="12"/>
      <c r="CC480" s="12"/>
      <c r="CD480" s="12"/>
      <c r="CE480" s="12"/>
      <c r="CF480" s="12"/>
      <c r="CG480" s="12"/>
      <c r="CH480" s="12"/>
      <c r="CI480" s="12"/>
      <c r="CJ480" s="12"/>
      <c r="CK480" s="12"/>
      <c r="CL480" s="12"/>
      <c r="CM480" s="12"/>
      <c r="CN480" s="12"/>
      <c r="CO480" s="135">
        <f t="shared" si="17"/>
        <v>1</v>
      </c>
      <c r="CP480" s="148"/>
      <c r="CQ480" s="146"/>
      <c r="CR480" s="24"/>
    </row>
    <row r="481" spans="1:616" s="144" customFormat="1" ht="102.75" customHeight="1">
      <c r="A481" s="212"/>
      <c r="B481" s="316">
        <v>137</v>
      </c>
      <c r="C481" s="332" t="s">
        <v>449</v>
      </c>
      <c r="D481" s="332" t="s">
        <v>0</v>
      </c>
      <c r="E481" s="125"/>
      <c r="F481" s="34"/>
      <c r="G481" s="269"/>
      <c r="H481" s="332" t="s">
        <v>680</v>
      </c>
      <c r="I481" s="277" t="s">
        <v>1378</v>
      </c>
      <c r="J481" s="281"/>
      <c r="K481" s="281"/>
      <c r="L481" s="220"/>
      <c r="M481" s="222"/>
      <c r="N481" s="216"/>
      <c r="O481" s="216"/>
      <c r="P481" s="215"/>
      <c r="Q481" s="320" t="s">
        <v>28</v>
      </c>
      <c r="R481" s="220"/>
      <c r="S481" s="220"/>
      <c r="T481" s="220"/>
      <c r="U481" s="220"/>
      <c r="V481" s="220"/>
      <c r="W481" s="220"/>
      <c r="X481" s="220"/>
      <c r="Y481" s="220"/>
      <c r="Z481" s="220"/>
      <c r="AA481" s="220"/>
      <c r="AB481" s="41"/>
      <c r="AC481" s="41"/>
      <c r="AD481" s="41"/>
      <c r="AE481" s="41"/>
      <c r="AF481" s="41"/>
      <c r="AG481" s="41"/>
      <c r="AH481" s="41"/>
      <c r="AI481" s="41"/>
      <c r="AJ481" s="41"/>
      <c r="AK481" s="41"/>
      <c r="AL481" s="41"/>
      <c r="AM481" s="41"/>
      <c r="AN481" s="41"/>
      <c r="AO481" s="41"/>
      <c r="AP481" s="41"/>
      <c r="AQ481" s="41"/>
      <c r="AR481" s="41"/>
      <c r="AS481" s="41"/>
      <c r="AT481" s="41"/>
      <c r="AU481" s="41"/>
      <c r="AV481" s="41"/>
      <c r="AW481" s="41"/>
      <c r="AX481" s="41"/>
      <c r="AY481" s="41"/>
      <c r="AZ481" s="41"/>
      <c r="BA481" s="41"/>
      <c r="BB481" s="41"/>
      <c r="BC481" s="41"/>
      <c r="BD481" s="41"/>
      <c r="BE481" s="41"/>
      <c r="BF481" s="41"/>
      <c r="BG481" s="41"/>
      <c r="BH481" s="41"/>
      <c r="BI481" s="41"/>
      <c r="BJ481" s="41"/>
      <c r="BK481" s="41"/>
      <c r="BL481" s="41"/>
      <c r="BM481" s="220"/>
      <c r="BN481" s="220"/>
      <c r="BO481" s="220"/>
      <c r="BP481" s="220"/>
      <c r="BQ481" s="220"/>
      <c r="BR481" s="220"/>
      <c r="BS481" s="220"/>
      <c r="BT481" s="220"/>
      <c r="BU481" s="220"/>
      <c r="BV481" s="220"/>
      <c r="BW481" s="220"/>
      <c r="BX481" s="220"/>
      <c r="BY481" s="220"/>
      <c r="BZ481" s="220"/>
      <c r="CA481" s="220"/>
      <c r="CB481" s="220"/>
      <c r="CC481" s="220"/>
      <c r="CD481" s="220"/>
      <c r="CE481" s="220"/>
      <c r="CF481" s="220"/>
      <c r="CG481" s="220"/>
      <c r="CH481" s="220"/>
      <c r="CI481" s="220"/>
      <c r="CJ481" s="220"/>
      <c r="CK481" s="220"/>
      <c r="CL481" s="220"/>
      <c r="CM481" s="220"/>
      <c r="CN481" s="220"/>
      <c r="CO481" s="181"/>
      <c r="CP481" s="202" t="s">
        <v>679</v>
      </c>
      <c r="CQ481" s="202" t="s">
        <v>679</v>
      </c>
      <c r="CR481" s="202" t="s">
        <v>679</v>
      </c>
      <c r="WR481" s="254"/>
    </row>
    <row r="482" spans="1:616" ht="183.75" hidden="1" customHeight="1">
      <c r="A482" s="323">
        <v>421</v>
      </c>
      <c r="B482" s="317"/>
      <c r="C482" s="334"/>
      <c r="D482" s="334"/>
      <c r="E482" s="35" t="s">
        <v>680</v>
      </c>
      <c r="F482" s="328" t="s">
        <v>2</v>
      </c>
      <c r="G482" s="269"/>
      <c r="H482" s="334"/>
      <c r="I482" s="276" t="s">
        <v>874</v>
      </c>
      <c r="J482" s="281"/>
      <c r="K482" s="281" t="s">
        <v>127</v>
      </c>
      <c r="L482" s="12" t="s">
        <v>114</v>
      </c>
      <c r="M482" s="11" t="s">
        <v>79</v>
      </c>
      <c r="N482" s="138" t="s">
        <v>83</v>
      </c>
      <c r="O482" s="335" t="s">
        <v>28</v>
      </c>
      <c r="P482" s="12"/>
      <c r="Q482" s="322"/>
      <c r="R482" s="12"/>
      <c r="S482" s="12"/>
      <c r="T482" s="12"/>
      <c r="U482" s="12"/>
      <c r="V482" s="12"/>
      <c r="W482" s="12"/>
      <c r="X482" s="12"/>
      <c r="Y482" s="71"/>
      <c r="Z482" s="71"/>
      <c r="AA482" s="12"/>
      <c r="AB482" s="41"/>
      <c r="AC482" s="41" t="s">
        <v>670</v>
      </c>
      <c r="AD482" s="41" t="s">
        <v>679</v>
      </c>
      <c r="AE482" s="41"/>
      <c r="AF482" s="41"/>
      <c r="AG482" s="41"/>
      <c r="AH482" s="41"/>
      <c r="AI482" s="41"/>
      <c r="AJ482" s="41"/>
      <c r="AK482" s="41"/>
      <c r="AL482" s="41"/>
      <c r="AM482" s="41"/>
      <c r="AN482" s="41"/>
      <c r="AO482" s="41"/>
      <c r="AP482" s="41"/>
      <c r="AQ482" s="41"/>
      <c r="AR482" s="41"/>
      <c r="AS482" s="41"/>
      <c r="AT482" s="41"/>
      <c r="AU482" s="41"/>
      <c r="AV482" s="41"/>
      <c r="AW482" s="41"/>
      <c r="AX482" s="41"/>
      <c r="AY482" s="41"/>
      <c r="AZ482" s="41"/>
      <c r="BA482" s="41"/>
      <c r="BB482" s="41"/>
      <c r="BC482" s="41"/>
      <c r="BD482" s="41"/>
      <c r="BE482" s="41"/>
      <c r="BF482" s="41"/>
      <c r="BG482" s="41"/>
      <c r="BH482" s="41"/>
      <c r="BI482" s="41"/>
      <c r="BJ482" s="41"/>
      <c r="BK482" s="41"/>
      <c r="BL482" s="41"/>
      <c r="BM482" s="12"/>
      <c r="BN482" s="12"/>
      <c r="BO482" s="12"/>
      <c r="BP482" s="12"/>
      <c r="BQ482" s="12"/>
      <c r="BR482" s="12"/>
      <c r="BS482" s="12"/>
      <c r="BT482" s="12"/>
      <c r="BU482" s="12"/>
      <c r="BV482" s="12"/>
      <c r="BW482" s="12"/>
      <c r="BX482" s="12"/>
      <c r="BY482" s="12"/>
      <c r="BZ482" s="12"/>
      <c r="CA482" s="12"/>
      <c r="CB482" s="12"/>
      <c r="CC482" s="12"/>
      <c r="CD482" s="12"/>
      <c r="CE482" s="12"/>
      <c r="CF482" s="12"/>
      <c r="CG482" s="12"/>
      <c r="CH482" s="12"/>
      <c r="CI482" s="12"/>
      <c r="CJ482" s="12"/>
      <c r="CK482" s="12"/>
      <c r="CL482" s="12"/>
      <c r="CM482" s="12"/>
      <c r="CN482" s="12"/>
      <c r="CO482" s="181">
        <f t="shared" si="17"/>
        <v>0</v>
      </c>
      <c r="CP482" s="202"/>
      <c r="CQ482" s="278"/>
      <c r="CR482" s="278"/>
      <c r="CS482" s="144"/>
      <c r="CT482" s="144"/>
      <c r="CU482" s="144"/>
      <c r="CV482" s="144"/>
      <c r="CW482" s="144"/>
      <c r="CX482" s="144"/>
      <c r="CY482" s="144"/>
      <c r="CZ482" s="144"/>
      <c r="DA482" s="144"/>
      <c r="DB482" s="144"/>
      <c r="DC482" s="144"/>
      <c r="DD482" s="144"/>
      <c r="DE482" s="144"/>
      <c r="DF482" s="144"/>
      <c r="DG482" s="144"/>
      <c r="DH482" s="144"/>
      <c r="DI482" s="144"/>
      <c r="DJ482" s="144"/>
      <c r="DK482" s="144"/>
      <c r="DL482" s="144"/>
      <c r="DM482" s="144"/>
      <c r="DN482" s="144"/>
      <c r="DO482" s="144"/>
      <c r="DP482" s="144"/>
      <c r="DQ482" s="144"/>
      <c r="DR482" s="144"/>
      <c r="DS482" s="144"/>
      <c r="DT482" s="144"/>
      <c r="DU482" s="144"/>
      <c r="DV482" s="144"/>
      <c r="DW482" s="144"/>
      <c r="DX482" s="144"/>
      <c r="DY482" s="144"/>
      <c r="DZ482" s="144"/>
      <c r="EA482" s="144"/>
      <c r="EB482" s="144"/>
      <c r="EC482" s="144"/>
      <c r="ED482" s="144"/>
      <c r="EE482" s="144"/>
      <c r="EF482" s="144"/>
      <c r="EG482" s="144"/>
      <c r="EH482" s="144"/>
      <c r="EI482" s="144"/>
      <c r="EJ482" s="144"/>
      <c r="EK482" s="144"/>
      <c r="EL482" s="144"/>
      <c r="EM482" s="144"/>
      <c r="EN482" s="144"/>
      <c r="EO482" s="144"/>
      <c r="EP482" s="144"/>
      <c r="EQ482" s="144"/>
      <c r="ER482" s="144"/>
      <c r="ES482" s="144"/>
      <c r="ET482" s="144"/>
      <c r="EU482" s="144"/>
      <c r="EV482" s="144"/>
      <c r="EW482" s="144"/>
      <c r="EX482" s="144"/>
      <c r="EY482" s="144"/>
      <c r="EZ482" s="144"/>
      <c r="FA482" s="144"/>
      <c r="FB482" s="144"/>
      <c r="FC482" s="144"/>
      <c r="FD482" s="144"/>
      <c r="FE482" s="144"/>
      <c r="FF482" s="144"/>
      <c r="FG482" s="144"/>
      <c r="FH482" s="144"/>
      <c r="FI482" s="144"/>
      <c r="FJ482" s="144"/>
      <c r="FK482" s="144"/>
      <c r="FL482" s="144"/>
      <c r="FM482" s="144"/>
      <c r="FN482" s="144"/>
      <c r="FO482" s="144"/>
      <c r="FP482" s="144"/>
      <c r="FQ482" s="144"/>
      <c r="FR482" s="144"/>
      <c r="FS482" s="144"/>
      <c r="FT482" s="144"/>
      <c r="FU482" s="144"/>
      <c r="FV482" s="144"/>
      <c r="FW482" s="144"/>
      <c r="FX482" s="144"/>
      <c r="FY482" s="144"/>
      <c r="FZ482" s="144"/>
      <c r="GA482" s="144"/>
      <c r="GB482" s="144"/>
      <c r="GC482" s="144"/>
      <c r="GD482" s="144"/>
      <c r="GE482" s="144"/>
      <c r="GF482" s="144"/>
      <c r="GG482" s="144"/>
      <c r="GH482" s="144"/>
      <c r="GI482" s="144"/>
      <c r="GJ482" s="144"/>
      <c r="GK482" s="144"/>
      <c r="GL482" s="144"/>
      <c r="GM482" s="144"/>
      <c r="GN482" s="144"/>
      <c r="GO482" s="144"/>
      <c r="GP482" s="144"/>
      <c r="GQ482" s="144"/>
      <c r="GR482" s="144"/>
      <c r="GS482" s="144"/>
      <c r="GT482" s="144"/>
      <c r="GU482" s="144"/>
      <c r="GV482" s="144"/>
      <c r="GW482" s="144"/>
      <c r="GX482" s="144"/>
      <c r="GY482" s="144"/>
      <c r="GZ482" s="144"/>
      <c r="HA482" s="144"/>
      <c r="HB482" s="144"/>
      <c r="HC482" s="144"/>
      <c r="HD482" s="144"/>
      <c r="HE482" s="144"/>
      <c r="HF482" s="144"/>
      <c r="HG482" s="144"/>
      <c r="HH482" s="144"/>
      <c r="HI482" s="144"/>
      <c r="HJ482" s="144"/>
      <c r="HK482" s="144"/>
      <c r="HL482" s="144"/>
      <c r="HM482" s="144"/>
      <c r="HN482" s="144"/>
      <c r="HO482" s="144"/>
      <c r="HP482" s="144"/>
      <c r="HQ482" s="144"/>
      <c r="HR482" s="144"/>
      <c r="HS482" s="144"/>
      <c r="HT482" s="144"/>
      <c r="HU482" s="144"/>
      <c r="HV482" s="144"/>
      <c r="HW482" s="144"/>
      <c r="HX482" s="144"/>
      <c r="HY482" s="144"/>
      <c r="HZ482" s="144"/>
      <c r="IA482" s="144"/>
      <c r="IB482" s="144"/>
      <c r="IC482" s="144"/>
      <c r="ID482" s="144"/>
      <c r="IE482" s="144"/>
      <c r="IF482" s="144"/>
      <c r="IG482" s="144"/>
      <c r="IH482" s="144"/>
      <c r="II482" s="144"/>
      <c r="IJ482" s="144"/>
      <c r="IK482" s="144"/>
      <c r="IL482" s="144"/>
      <c r="IM482" s="144"/>
      <c r="IN482" s="144"/>
      <c r="IO482" s="144"/>
      <c r="IP482" s="144"/>
      <c r="IQ482" s="144"/>
      <c r="IR482" s="144"/>
      <c r="IS482" s="144"/>
      <c r="IT482" s="144"/>
      <c r="IU482" s="144"/>
      <c r="IV482" s="144"/>
      <c r="IW482" s="144"/>
      <c r="IX482" s="144"/>
      <c r="IY482" s="144"/>
      <c r="IZ482" s="144"/>
      <c r="JA482" s="144"/>
      <c r="JB482" s="144"/>
      <c r="JC482" s="144"/>
      <c r="JD482" s="144"/>
      <c r="JE482" s="144"/>
      <c r="JF482" s="144"/>
      <c r="JG482" s="144"/>
      <c r="JH482" s="144"/>
      <c r="JI482" s="144"/>
      <c r="JJ482" s="144"/>
      <c r="JK482" s="144"/>
      <c r="JL482" s="144"/>
      <c r="JM482" s="144"/>
      <c r="JN482" s="144"/>
      <c r="JO482" s="144"/>
      <c r="JP482" s="144"/>
      <c r="JQ482" s="144"/>
      <c r="JR482" s="144"/>
      <c r="JS482" s="144"/>
      <c r="JT482" s="144"/>
      <c r="JU482" s="144"/>
      <c r="JV482" s="144"/>
      <c r="JW482" s="144"/>
      <c r="JX482" s="144"/>
      <c r="JY482" s="144"/>
      <c r="JZ482" s="144"/>
      <c r="KA482" s="144"/>
      <c r="KB482" s="144"/>
      <c r="KC482" s="144"/>
      <c r="KD482" s="144"/>
      <c r="KE482" s="144"/>
      <c r="KF482" s="144"/>
      <c r="KG482" s="144"/>
      <c r="KH482" s="144"/>
      <c r="KI482" s="144"/>
      <c r="KJ482" s="144"/>
      <c r="KK482" s="144"/>
      <c r="KL482" s="144"/>
      <c r="KM482" s="144"/>
      <c r="KN482" s="144"/>
      <c r="KO482" s="144"/>
      <c r="KP482" s="144"/>
      <c r="KQ482" s="144"/>
      <c r="KR482" s="144"/>
      <c r="KS482" s="144"/>
      <c r="KT482" s="144"/>
      <c r="KU482" s="144"/>
      <c r="KV482" s="144"/>
      <c r="KW482" s="144"/>
      <c r="KX482" s="144"/>
      <c r="KY482" s="144"/>
      <c r="KZ482" s="144"/>
      <c r="LA482" s="144"/>
      <c r="LB482" s="144"/>
      <c r="LC482" s="144"/>
      <c r="LD482" s="144"/>
      <c r="LE482" s="144"/>
      <c r="LF482" s="144"/>
      <c r="LG482" s="144"/>
      <c r="LH482" s="144"/>
      <c r="LI482" s="144"/>
      <c r="LJ482" s="144"/>
      <c r="LK482" s="144"/>
      <c r="LL482" s="144"/>
      <c r="LM482" s="144"/>
      <c r="LN482" s="144"/>
      <c r="LO482" s="144"/>
      <c r="LP482" s="144"/>
      <c r="LQ482" s="144"/>
      <c r="LR482" s="144"/>
      <c r="LS482" s="144"/>
      <c r="LT482" s="144"/>
      <c r="LU482" s="144"/>
      <c r="LV482" s="144"/>
      <c r="LW482" s="144"/>
      <c r="LX482" s="144"/>
      <c r="LY482" s="144"/>
      <c r="LZ482" s="144"/>
      <c r="MA482" s="144"/>
      <c r="MB482" s="144"/>
      <c r="MC482" s="144"/>
      <c r="MD482" s="144"/>
      <c r="ME482" s="144"/>
      <c r="MF482" s="144"/>
      <c r="MG482" s="144"/>
      <c r="MH482" s="144"/>
      <c r="MI482" s="144"/>
      <c r="MJ482" s="144"/>
      <c r="MK482" s="144"/>
      <c r="ML482" s="144"/>
      <c r="MM482" s="144"/>
      <c r="MN482" s="144"/>
      <c r="MO482" s="144"/>
      <c r="MP482" s="144"/>
      <c r="MQ482" s="144"/>
      <c r="MR482" s="144"/>
      <c r="MS482" s="144"/>
      <c r="MT482" s="144"/>
      <c r="MU482" s="144"/>
      <c r="MV482" s="144"/>
      <c r="MW482" s="144"/>
      <c r="MX482" s="144"/>
      <c r="MY482" s="144"/>
      <c r="MZ482" s="144"/>
      <c r="NA482" s="144"/>
      <c r="NB482" s="144"/>
      <c r="NC482" s="144"/>
      <c r="ND482" s="144"/>
      <c r="NE482" s="144"/>
      <c r="NF482" s="144"/>
      <c r="NG482" s="144"/>
      <c r="NH482" s="144"/>
      <c r="NI482" s="144"/>
      <c r="NJ482" s="144"/>
      <c r="NK482" s="144"/>
      <c r="NL482" s="144"/>
      <c r="NM482" s="144"/>
      <c r="NN482" s="144"/>
      <c r="NO482" s="144"/>
      <c r="NP482" s="144"/>
      <c r="NQ482" s="144"/>
      <c r="NR482" s="144"/>
      <c r="NS482" s="144"/>
      <c r="NT482" s="144"/>
      <c r="NU482" s="144"/>
      <c r="NV482" s="144"/>
      <c r="NW482" s="144"/>
      <c r="NX482" s="144"/>
      <c r="NY482" s="144"/>
      <c r="NZ482" s="144"/>
      <c r="OA482" s="144"/>
      <c r="OB482" s="144"/>
      <c r="OC482" s="144"/>
      <c r="OD482" s="144"/>
      <c r="OE482" s="144"/>
      <c r="OF482" s="144"/>
      <c r="WR482" s="162"/>
    </row>
    <row r="483" spans="1:616" s="110" customFormat="1" ht="148.5" hidden="1" customHeight="1">
      <c r="A483" s="318"/>
      <c r="B483" s="318"/>
      <c r="C483" s="34" t="s">
        <v>449</v>
      </c>
      <c r="D483" s="34" t="s">
        <v>0</v>
      </c>
      <c r="E483" s="112" t="s">
        <v>451</v>
      </c>
      <c r="F483" s="328"/>
      <c r="G483" s="109"/>
      <c r="H483" s="112" t="s">
        <v>451</v>
      </c>
      <c r="I483" s="112" t="s">
        <v>875</v>
      </c>
      <c r="J483" s="111"/>
      <c r="K483" s="140" t="s">
        <v>127</v>
      </c>
      <c r="L483" s="140" t="s">
        <v>114</v>
      </c>
      <c r="M483" s="141" t="s">
        <v>79</v>
      </c>
      <c r="N483" s="138" t="s">
        <v>83</v>
      </c>
      <c r="O483" s="335"/>
      <c r="P483" s="111"/>
      <c r="Q483" s="111"/>
      <c r="R483" s="111" t="s">
        <v>28</v>
      </c>
      <c r="S483" s="111"/>
      <c r="T483" s="111"/>
      <c r="U483" s="111"/>
      <c r="V483" s="111"/>
      <c r="W483" s="111"/>
      <c r="X483" s="111"/>
      <c r="Y483" s="111"/>
      <c r="Z483" s="111"/>
      <c r="AA483" s="11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AY483" s="41"/>
      <c r="AZ483" s="41"/>
      <c r="BA483" s="41"/>
      <c r="BB483" s="41"/>
      <c r="BC483" s="41"/>
      <c r="BD483" s="41"/>
      <c r="BE483" s="41"/>
      <c r="BF483" s="41"/>
      <c r="BG483" s="41"/>
      <c r="BH483" s="41"/>
      <c r="BI483" s="41"/>
      <c r="BJ483" s="41"/>
      <c r="BK483" s="41"/>
      <c r="BL483" s="41"/>
      <c r="BM483" s="111"/>
      <c r="BN483" s="111"/>
      <c r="BO483" s="111"/>
      <c r="BP483" s="111"/>
      <c r="BQ483" s="111"/>
      <c r="BR483" s="111"/>
      <c r="BS483" s="111"/>
      <c r="BT483" s="111"/>
      <c r="BU483" s="111"/>
      <c r="BV483" s="111"/>
      <c r="BW483" s="111"/>
      <c r="BX483" s="111"/>
      <c r="BY483" s="111"/>
      <c r="BZ483" s="111"/>
      <c r="CA483" s="111"/>
      <c r="CB483" s="111"/>
      <c r="CC483" s="111"/>
      <c r="CD483" s="111"/>
      <c r="CE483" s="111"/>
      <c r="CF483" s="111"/>
      <c r="CG483" s="111"/>
      <c r="CH483" s="111"/>
      <c r="CI483" s="111"/>
      <c r="CJ483" s="111"/>
      <c r="CK483" s="111"/>
      <c r="CL483" s="111"/>
      <c r="CM483" s="111"/>
      <c r="CN483" s="111"/>
      <c r="CO483" s="135">
        <f t="shared" si="17"/>
        <v>1</v>
      </c>
      <c r="CP483" s="149"/>
      <c r="CQ483" s="147"/>
      <c r="CR483" s="24"/>
    </row>
    <row r="484" spans="1:616" ht="307.5" hidden="1" customHeight="1">
      <c r="A484" s="318"/>
      <c r="B484" s="318"/>
      <c r="C484" s="34" t="s">
        <v>449</v>
      </c>
      <c r="D484" s="34" t="s">
        <v>0</v>
      </c>
      <c r="E484" s="35" t="s">
        <v>450</v>
      </c>
      <c r="F484" s="328"/>
      <c r="G484" s="11"/>
      <c r="H484" s="35" t="s">
        <v>450</v>
      </c>
      <c r="I484" s="21" t="s">
        <v>880</v>
      </c>
      <c r="J484" s="12"/>
      <c r="K484" s="12" t="s">
        <v>127</v>
      </c>
      <c r="L484" s="12" t="s">
        <v>114</v>
      </c>
      <c r="M484" s="11" t="s">
        <v>79</v>
      </c>
      <c r="N484" s="10" t="s">
        <v>171</v>
      </c>
      <c r="O484" s="335"/>
      <c r="P484" s="12"/>
      <c r="Q484" s="12"/>
      <c r="R484" s="12"/>
      <c r="S484" s="12"/>
      <c r="T484" s="12"/>
      <c r="U484" s="12"/>
      <c r="V484" s="12"/>
      <c r="W484" s="12" t="s">
        <v>28</v>
      </c>
      <c r="X484" s="12"/>
      <c r="Y484" s="71"/>
      <c r="Z484" s="71"/>
      <c r="AA484" s="12"/>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AY484" s="41"/>
      <c r="AZ484" s="41"/>
      <c r="BA484" s="41"/>
      <c r="BB484" s="41"/>
      <c r="BC484" s="41"/>
      <c r="BD484" s="41"/>
      <c r="BE484" s="41"/>
      <c r="BF484" s="41"/>
      <c r="BG484" s="41"/>
      <c r="BH484" s="41"/>
      <c r="BI484" s="41"/>
      <c r="BJ484" s="41"/>
      <c r="BK484" s="41"/>
      <c r="BL484" s="41"/>
      <c r="BM484" s="12"/>
      <c r="BN484" s="12"/>
      <c r="BO484" s="12"/>
      <c r="BP484" s="12"/>
      <c r="BQ484" s="12"/>
      <c r="BR484" s="12"/>
      <c r="BS484" s="12"/>
      <c r="BT484" s="12"/>
      <c r="BU484" s="12"/>
      <c r="BV484" s="12"/>
      <c r="BW484" s="12"/>
      <c r="BX484" s="12"/>
      <c r="BY484" s="12"/>
      <c r="BZ484" s="12"/>
      <c r="CA484" s="12"/>
      <c r="CB484" s="12"/>
      <c r="CC484" s="12"/>
      <c r="CD484" s="12"/>
      <c r="CE484" s="12"/>
      <c r="CF484" s="12"/>
      <c r="CG484" s="12"/>
      <c r="CH484" s="12"/>
      <c r="CI484" s="12"/>
      <c r="CJ484" s="12"/>
      <c r="CK484" s="12"/>
      <c r="CL484" s="12"/>
      <c r="CM484" s="12"/>
      <c r="CN484" s="12"/>
      <c r="CO484" s="12">
        <f t="shared" si="17"/>
        <v>1</v>
      </c>
      <c r="CP484" s="154"/>
      <c r="CQ484" s="10"/>
      <c r="CR484" s="24"/>
      <c r="CU484" s="139"/>
    </row>
    <row r="485" spans="1:616" ht="198.75" hidden="1" customHeight="1">
      <c r="A485" s="318"/>
      <c r="B485" s="318"/>
      <c r="C485" s="34" t="s">
        <v>449</v>
      </c>
      <c r="D485" s="34" t="s">
        <v>0</v>
      </c>
      <c r="E485" s="35" t="s">
        <v>452</v>
      </c>
      <c r="F485" s="328"/>
      <c r="G485" s="11"/>
      <c r="H485" s="35" t="s">
        <v>452</v>
      </c>
      <c r="I485" s="107" t="s">
        <v>876</v>
      </c>
      <c r="J485" s="12"/>
      <c r="K485" s="12" t="s">
        <v>127</v>
      </c>
      <c r="L485" s="12" t="s">
        <v>114</v>
      </c>
      <c r="M485" s="11" t="s">
        <v>79</v>
      </c>
      <c r="N485" s="10" t="s">
        <v>171</v>
      </c>
      <c r="O485" s="335"/>
      <c r="P485" s="12"/>
      <c r="Q485" s="12"/>
      <c r="R485" s="12"/>
      <c r="S485" s="12" t="s">
        <v>28</v>
      </c>
      <c r="T485" s="12"/>
      <c r="U485" s="12"/>
      <c r="V485" s="12"/>
      <c r="W485" s="12"/>
      <c r="X485" s="12"/>
      <c r="Y485" s="71"/>
      <c r="Z485" s="71"/>
      <c r="AA485" s="12"/>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AY485" s="41"/>
      <c r="AZ485" s="41"/>
      <c r="BA485" s="41"/>
      <c r="BB485" s="41"/>
      <c r="BC485" s="41"/>
      <c r="BD485" s="41"/>
      <c r="BE485" s="41"/>
      <c r="BF485" s="41"/>
      <c r="BG485" s="41"/>
      <c r="BH485" s="41"/>
      <c r="BI485" s="41"/>
      <c r="BJ485" s="41"/>
      <c r="BK485" s="41"/>
      <c r="BL485" s="41"/>
      <c r="BM485" s="12"/>
      <c r="BN485" s="12"/>
      <c r="BO485" s="12"/>
      <c r="BP485" s="12"/>
      <c r="BQ485" s="12"/>
      <c r="BR485" s="12"/>
      <c r="BS485" s="12"/>
      <c r="BT485" s="12"/>
      <c r="BU485" s="12"/>
      <c r="BV485" s="12"/>
      <c r="BW485" s="12"/>
      <c r="BX485" s="12"/>
      <c r="BY485" s="12"/>
      <c r="BZ485" s="12"/>
      <c r="CA485" s="12"/>
      <c r="CB485" s="12"/>
      <c r="CC485" s="12"/>
      <c r="CD485" s="12"/>
      <c r="CE485" s="12"/>
      <c r="CF485" s="12"/>
      <c r="CG485" s="12"/>
      <c r="CH485" s="12"/>
      <c r="CI485" s="12"/>
      <c r="CJ485" s="12"/>
      <c r="CK485" s="12"/>
      <c r="CL485" s="12"/>
      <c r="CM485" s="12"/>
      <c r="CN485" s="12"/>
      <c r="CO485" s="12">
        <f t="shared" si="17"/>
        <v>1</v>
      </c>
      <c r="CP485" s="154"/>
      <c r="CQ485" s="10"/>
      <c r="CR485" s="24"/>
    </row>
    <row r="486" spans="1:616" ht="147" hidden="1" customHeight="1">
      <c r="A486" s="318"/>
      <c r="B486" s="318"/>
      <c r="C486" s="34" t="s">
        <v>449</v>
      </c>
      <c r="D486" s="34" t="s">
        <v>0</v>
      </c>
      <c r="E486" s="35" t="s">
        <v>453</v>
      </c>
      <c r="F486" s="34" t="s">
        <v>2</v>
      </c>
      <c r="G486" s="11"/>
      <c r="H486" s="35" t="s">
        <v>453</v>
      </c>
      <c r="I486" s="107" t="s">
        <v>877</v>
      </c>
      <c r="J486" s="12"/>
      <c r="K486" s="12" t="s">
        <v>127</v>
      </c>
      <c r="L486" s="12" t="s">
        <v>114</v>
      </c>
      <c r="M486" s="11" t="s">
        <v>79</v>
      </c>
      <c r="N486" s="10" t="s">
        <v>171</v>
      </c>
      <c r="O486" s="335"/>
      <c r="P486" s="12"/>
      <c r="Q486" s="12"/>
      <c r="R486" s="12"/>
      <c r="S486" s="12"/>
      <c r="T486" s="12" t="s">
        <v>28</v>
      </c>
      <c r="U486" s="12"/>
      <c r="V486" s="12"/>
      <c r="W486" s="12"/>
      <c r="X486" s="12"/>
      <c r="Y486" s="71"/>
      <c r="Z486" s="71"/>
      <c r="AA486" s="12"/>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AY486" s="41"/>
      <c r="AZ486" s="41"/>
      <c r="BA486" s="41"/>
      <c r="BB486" s="41"/>
      <c r="BC486" s="41"/>
      <c r="BD486" s="41"/>
      <c r="BE486" s="41"/>
      <c r="BF486" s="41"/>
      <c r="BG486" s="41"/>
      <c r="BH486" s="41"/>
      <c r="BI486" s="41"/>
      <c r="BJ486" s="41"/>
      <c r="BK486" s="41"/>
      <c r="BL486" s="41"/>
      <c r="BM486" s="12"/>
      <c r="BN486" s="12"/>
      <c r="BO486" s="12"/>
      <c r="BP486" s="12"/>
      <c r="BQ486" s="12"/>
      <c r="BR486" s="12"/>
      <c r="BS486" s="12"/>
      <c r="BT486" s="12"/>
      <c r="BU486" s="12"/>
      <c r="BV486" s="12"/>
      <c r="BW486" s="12"/>
      <c r="BX486" s="12"/>
      <c r="BY486" s="12"/>
      <c r="BZ486" s="12"/>
      <c r="CA486" s="12"/>
      <c r="CB486" s="12"/>
      <c r="CC486" s="12"/>
      <c r="CD486" s="12"/>
      <c r="CE486" s="12"/>
      <c r="CF486" s="12"/>
      <c r="CG486" s="12"/>
      <c r="CH486" s="12"/>
      <c r="CI486" s="12"/>
      <c r="CJ486" s="12"/>
      <c r="CK486" s="12"/>
      <c r="CL486" s="12"/>
      <c r="CM486" s="12"/>
      <c r="CN486" s="12"/>
      <c r="CO486" s="12">
        <f t="shared" si="17"/>
        <v>1</v>
      </c>
      <c r="CP486" s="154"/>
      <c r="CQ486" s="10"/>
      <c r="CR486" s="24"/>
    </row>
    <row r="487" spans="1:616" ht="142.5" hidden="1" customHeight="1">
      <c r="A487" s="318"/>
      <c r="B487" s="318"/>
      <c r="C487" s="34" t="s">
        <v>449</v>
      </c>
      <c r="D487" s="34" t="s">
        <v>0</v>
      </c>
      <c r="E487" s="35" t="s">
        <v>454</v>
      </c>
      <c r="F487" s="34" t="s">
        <v>2</v>
      </c>
      <c r="G487" s="11"/>
      <c r="H487" s="35" t="s">
        <v>454</v>
      </c>
      <c r="I487" s="107" t="s">
        <v>878</v>
      </c>
      <c r="J487" s="12"/>
      <c r="K487" s="12" t="s">
        <v>127</v>
      </c>
      <c r="L487" s="12" t="s">
        <v>114</v>
      </c>
      <c r="M487" s="11" t="s">
        <v>79</v>
      </c>
      <c r="N487" s="10" t="s">
        <v>171</v>
      </c>
      <c r="O487" s="335"/>
      <c r="P487" s="12"/>
      <c r="Q487" s="12"/>
      <c r="R487" s="12"/>
      <c r="S487" s="12"/>
      <c r="T487" s="12"/>
      <c r="U487" s="12" t="s">
        <v>28</v>
      </c>
      <c r="V487" s="12"/>
      <c r="W487" s="12"/>
      <c r="X487" s="12"/>
      <c r="Y487" s="71"/>
      <c r="Z487" s="71"/>
      <c r="AA487" s="12"/>
      <c r="AB487" s="41"/>
      <c r="AC487" s="41"/>
      <c r="AD487" s="41"/>
      <c r="AE487" s="41"/>
      <c r="AF487" s="41"/>
      <c r="AG487" s="41"/>
      <c r="AH487" s="41"/>
      <c r="AI487" s="41"/>
      <c r="AJ487" s="41"/>
      <c r="AK487" s="41"/>
      <c r="AL487" s="41"/>
      <c r="AM487" s="41"/>
      <c r="AN487" s="41"/>
      <c r="AO487" s="41"/>
      <c r="AP487" s="41"/>
      <c r="AQ487" s="41"/>
      <c r="AR487" s="41"/>
      <c r="AS487" s="41"/>
      <c r="AT487" s="41"/>
      <c r="AU487" s="41"/>
      <c r="AV487" s="41"/>
      <c r="AW487" s="41"/>
      <c r="AX487" s="41"/>
      <c r="AY487" s="41"/>
      <c r="AZ487" s="41"/>
      <c r="BA487" s="41"/>
      <c r="BB487" s="41"/>
      <c r="BC487" s="41"/>
      <c r="BD487" s="41"/>
      <c r="BE487" s="41"/>
      <c r="BF487" s="41"/>
      <c r="BG487" s="41"/>
      <c r="BH487" s="41"/>
      <c r="BI487" s="41"/>
      <c r="BJ487" s="41"/>
      <c r="BK487" s="41"/>
      <c r="BL487" s="41"/>
      <c r="BM487" s="12"/>
      <c r="BN487" s="12"/>
      <c r="BO487" s="12"/>
      <c r="BP487" s="12"/>
      <c r="BQ487" s="12"/>
      <c r="BR487" s="12"/>
      <c r="BS487" s="12"/>
      <c r="BT487" s="12"/>
      <c r="BU487" s="12"/>
      <c r="BV487" s="12"/>
      <c r="BW487" s="12"/>
      <c r="BX487" s="12"/>
      <c r="BY487" s="12"/>
      <c r="BZ487" s="12"/>
      <c r="CA487" s="12"/>
      <c r="CB487" s="12"/>
      <c r="CC487" s="12"/>
      <c r="CD487" s="12"/>
      <c r="CE487" s="12"/>
      <c r="CF487" s="12"/>
      <c r="CG487" s="12"/>
      <c r="CH487" s="12"/>
      <c r="CI487" s="12"/>
      <c r="CJ487" s="12"/>
      <c r="CK487" s="12"/>
      <c r="CL487" s="12"/>
      <c r="CM487" s="12"/>
      <c r="CN487" s="12"/>
      <c r="CO487" s="12">
        <f t="shared" si="17"/>
        <v>1</v>
      </c>
      <c r="CP487" s="154"/>
      <c r="CQ487" s="10"/>
      <c r="CR487" s="24"/>
    </row>
    <row r="488" spans="1:616" ht="198.75" hidden="1" customHeight="1">
      <c r="A488" s="318"/>
      <c r="B488" s="318"/>
      <c r="C488" s="34" t="s">
        <v>449</v>
      </c>
      <c r="D488" s="34" t="s">
        <v>0</v>
      </c>
      <c r="E488" s="35" t="s">
        <v>455</v>
      </c>
      <c r="F488" s="34" t="s">
        <v>2</v>
      </c>
      <c r="G488" s="11"/>
      <c r="H488" s="35" t="s">
        <v>455</v>
      </c>
      <c r="I488" s="107" t="s">
        <v>879</v>
      </c>
      <c r="J488" s="12"/>
      <c r="K488" s="12" t="s">
        <v>127</v>
      </c>
      <c r="L488" s="12" t="s">
        <v>114</v>
      </c>
      <c r="M488" s="11" t="s">
        <v>79</v>
      </c>
      <c r="N488" s="10" t="s">
        <v>171</v>
      </c>
      <c r="O488" s="335"/>
      <c r="P488" s="12"/>
      <c r="Q488" s="12"/>
      <c r="R488" s="12"/>
      <c r="S488" s="12"/>
      <c r="T488" s="12"/>
      <c r="U488" s="12"/>
      <c r="V488" s="12" t="s">
        <v>28</v>
      </c>
      <c r="W488" s="12"/>
      <c r="X488" s="12"/>
      <c r="Y488" s="71"/>
      <c r="Z488" s="71"/>
      <c r="AA488" s="12"/>
      <c r="AB488" s="41"/>
      <c r="AC488" s="41"/>
      <c r="AD488" s="41"/>
      <c r="AE488" s="41"/>
      <c r="AF488" s="41"/>
      <c r="AG488" s="41"/>
      <c r="AH488" s="41"/>
      <c r="AI488" s="41"/>
      <c r="AJ488" s="41"/>
      <c r="AK488" s="41"/>
      <c r="AL488" s="41"/>
      <c r="AM488" s="41"/>
      <c r="AN488" s="41"/>
      <c r="AO488" s="41"/>
      <c r="AP488" s="41"/>
      <c r="AQ488" s="41"/>
      <c r="AR488" s="41"/>
      <c r="AS488" s="41"/>
      <c r="AT488" s="41"/>
      <c r="AU488" s="41"/>
      <c r="AV488" s="41"/>
      <c r="AW488" s="41"/>
      <c r="AX488" s="41"/>
      <c r="AY488" s="41"/>
      <c r="AZ488" s="41"/>
      <c r="BA488" s="41"/>
      <c r="BB488" s="41"/>
      <c r="BC488" s="41"/>
      <c r="BD488" s="41"/>
      <c r="BE488" s="41"/>
      <c r="BF488" s="41"/>
      <c r="BG488" s="41"/>
      <c r="BH488" s="41"/>
      <c r="BI488" s="41"/>
      <c r="BJ488" s="41"/>
      <c r="BK488" s="41"/>
      <c r="BL488" s="41"/>
      <c r="BM488" s="12"/>
      <c r="BN488" s="12"/>
      <c r="BO488" s="12"/>
      <c r="BP488" s="12"/>
      <c r="BQ488" s="12"/>
      <c r="BR488" s="12"/>
      <c r="BS488" s="12"/>
      <c r="BT488" s="12"/>
      <c r="BU488" s="12"/>
      <c r="BV488" s="12"/>
      <c r="BW488" s="12"/>
      <c r="BX488" s="12"/>
      <c r="BY488" s="12"/>
      <c r="BZ488" s="12"/>
      <c r="CA488" s="12"/>
      <c r="CB488" s="12"/>
      <c r="CC488" s="12"/>
      <c r="CD488" s="12"/>
      <c r="CE488" s="12"/>
      <c r="CF488" s="12"/>
      <c r="CG488" s="12"/>
      <c r="CH488" s="12"/>
      <c r="CI488" s="12"/>
      <c r="CJ488" s="12"/>
      <c r="CK488" s="12"/>
      <c r="CL488" s="12"/>
      <c r="CM488" s="12"/>
      <c r="CN488" s="12"/>
      <c r="CO488" s="12">
        <f t="shared" si="17"/>
        <v>1</v>
      </c>
      <c r="CP488" s="154"/>
      <c r="CQ488" s="10"/>
      <c r="CR488" s="24"/>
    </row>
    <row r="489" spans="1:616" ht="138.75" hidden="1" customHeight="1">
      <c r="A489" s="318"/>
      <c r="B489" s="318"/>
      <c r="C489" s="34" t="s">
        <v>449</v>
      </c>
      <c r="D489" s="34" t="s">
        <v>0</v>
      </c>
      <c r="E489" s="35" t="s">
        <v>456</v>
      </c>
      <c r="F489" s="34" t="s">
        <v>2</v>
      </c>
      <c r="G489" s="11"/>
      <c r="H489" s="35" t="s">
        <v>456</v>
      </c>
      <c r="I489" s="107" t="s">
        <v>881</v>
      </c>
      <c r="J489" s="12"/>
      <c r="K489" s="12" t="s">
        <v>127</v>
      </c>
      <c r="L489" s="12" t="s">
        <v>114</v>
      </c>
      <c r="M489" s="11" t="s">
        <v>79</v>
      </c>
      <c r="N489" s="10" t="s">
        <v>171</v>
      </c>
      <c r="O489" s="335"/>
      <c r="P489" s="12"/>
      <c r="Q489" s="12"/>
      <c r="R489" s="12"/>
      <c r="S489" s="12"/>
      <c r="T489" s="12"/>
      <c r="U489" s="12"/>
      <c r="V489" s="12"/>
      <c r="W489" s="12"/>
      <c r="X489" s="12" t="s">
        <v>28</v>
      </c>
      <c r="Y489" s="71"/>
      <c r="Z489" s="71"/>
      <c r="AA489" s="12"/>
      <c r="AB489" s="41"/>
      <c r="AC489" s="41"/>
      <c r="AD489" s="41"/>
      <c r="AE489" s="41"/>
      <c r="AF489" s="41"/>
      <c r="AG489" s="41"/>
      <c r="AH489" s="41"/>
      <c r="AI489" s="41"/>
      <c r="AJ489" s="41"/>
      <c r="AK489" s="41"/>
      <c r="AL489" s="41"/>
      <c r="AM489" s="41"/>
      <c r="AN489" s="41"/>
      <c r="AO489" s="41"/>
      <c r="AP489" s="41"/>
      <c r="AQ489" s="41"/>
      <c r="AR489" s="41"/>
      <c r="AS489" s="41"/>
      <c r="AT489" s="41"/>
      <c r="AU489" s="41"/>
      <c r="AV489" s="41"/>
      <c r="AW489" s="41"/>
      <c r="AX489" s="41"/>
      <c r="AY489" s="41"/>
      <c r="AZ489" s="41"/>
      <c r="BA489" s="41"/>
      <c r="BB489" s="41"/>
      <c r="BC489" s="41"/>
      <c r="BD489" s="41"/>
      <c r="BE489" s="41"/>
      <c r="BF489" s="41"/>
      <c r="BG489" s="41"/>
      <c r="BH489" s="41"/>
      <c r="BI489" s="41"/>
      <c r="BJ489" s="41"/>
      <c r="BK489" s="41"/>
      <c r="BL489" s="41"/>
      <c r="BM489" s="12"/>
      <c r="BN489" s="12"/>
      <c r="BO489" s="12"/>
      <c r="BP489" s="12"/>
      <c r="BQ489" s="12"/>
      <c r="BR489" s="12"/>
      <c r="BS489" s="12"/>
      <c r="BT489" s="12"/>
      <c r="BU489" s="12"/>
      <c r="BV489" s="12"/>
      <c r="BW489" s="12"/>
      <c r="BX489" s="12"/>
      <c r="BY489" s="12"/>
      <c r="BZ489" s="12"/>
      <c r="CA489" s="12"/>
      <c r="CB489" s="12"/>
      <c r="CC489" s="12"/>
      <c r="CD489" s="12"/>
      <c r="CE489" s="12"/>
      <c r="CF489" s="12"/>
      <c r="CG489" s="12"/>
      <c r="CH489" s="12"/>
      <c r="CI489" s="12"/>
      <c r="CJ489" s="12"/>
      <c r="CK489" s="12"/>
      <c r="CL489" s="12"/>
      <c r="CM489" s="12"/>
      <c r="CN489" s="12"/>
      <c r="CO489" s="12">
        <f t="shared" si="17"/>
        <v>1</v>
      </c>
      <c r="CP489" s="154"/>
      <c r="CQ489" s="10"/>
      <c r="CR489" s="24"/>
    </row>
    <row r="490" spans="1:616" s="105" customFormat="1" ht="234" hidden="1" customHeight="1">
      <c r="A490" s="318"/>
      <c r="B490" s="318"/>
      <c r="C490" s="34" t="s">
        <v>449</v>
      </c>
      <c r="D490" s="34" t="s">
        <v>0</v>
      </c>
      <c r="E490" s="107" t="s">
        <v>842</v>
      </c>
      <c r="F490" s="34" t="s">
        <v>2</v>
      </c>
      <c r="G490" s="104"/>
      <c r="H490" s="107" t="s">
        <v>842</v>
      </c>
      <c r="I490" s="107" t="s">
        <v>882</v>
      </c>
      <c r="J490" s="106"/>
      <c r="K490" s="140" t="s">
        <v>127</v>
      </c>
      <c r="L490" s="140" t="s">
        <v>114</v>
      </c>
      <c r="M490" s="141" t="s">
        <v>79</v>
      </c>
      <c r="N490" s="138" t="s">
        <v>171</v>
      </c>
      <c r="O490" s="335"/>
      <c r="P490" s="106"/>
      <c r="Q490" s="106"/>
      <c r="R490" s="106"/>
      <c r="S490" s="106"/>
      <c r="T490" s="106"/>
      <c r="U490" s="106"/>
      <c r="V490" s="106"/>
      <c r="W490" s="106"/>
      <c r="X490" s="106"/>
      <c r="Y490" s="106" t="s">
        <v>28</v>
      </c>
      <c r="Z490" s="106"/>
      <c r="AA490" s="106"/>
      <c r="AB490" s="41"/>
      <c r="AC490" s="41"/>
      <c r="AD490" s="41"/>
      <c r="AE490" s="41"/>
      <c r="AF490" s="41"/>
      <c r="AG490" s="41"/>
      <c r="AH490" s="41"/>
      <c r="AI490" s="41"/>
      <c r="AJ490" s="41"/>
      <c r="AK490" s="41"/>
      <c r="AL490" s="41"/>
      <c r="AM490" s="41"/>
      <c r="AN490" s="41"/>
      <c r="AO490" s="41"/>
      <c r="AP490" s="41"/>
      <c r="AQ490" s="41"/>
      <c r="AR490" s="41"/>
      <c r="AS490" s="41"/>
      <c r="AT490" s="41"/>
      <c r="AU490" s="41"/>
      <c r="AV490" s="41"/>
      <c r="AW490" s="41"/>
      <c r="AX490" s="41"/>
      <c r="AY490" s="41"/>
      <c r="AZ490" s="41"/>
      <c r="BA490" s="41"/>
      <c r="BB490" s="41"/>
      <c r="BC490" s="41"/>
      <c r="BD490" s="41"/>
      <c r="BE490" s="41"/>
      <c r="BF490" s="41"/>
      <c r="BG490" s="41"/>
      <c r="BH490" s="41"/>
      <c r="BI490" s="41"/>
      <c r="BJ490" s="41"/>
      <c r="BK490" s="41"/>
      <c r="BL490" s="41"/>
      <c r="BM490" s="106"/>
      <c r="BN490" s="106"/>
      <c r="BO490" s="106"/>
      <c r="BP490" s="106"/>
      <c r="BQ490" s="106"/>
      <c r="BR490" s="106"/>
      <c r="BS490" s="106"/>
      <c r="BT490" s="106"/>
      <c r="BU490" s="106"/>
      <c r="BV490" s="106"/>
      <c r="BW490" s="106"/>
      <c r="BX490" s="106"/>
      <c r="BY490" s="106"/>
      <c r="BZ490" s="106"/>
      <c r="CA490" s="106"/>
      <c r="CB490" s="106"/>
      <c r="CC490" s="106"/>
      <c r="CD490" s="106"/>
      <c r="CE490" s="106"/>
      <c r="CF490" s="106"/>
      <c r="CG490" s="106"/>
      <c r="CH490" s="106"/>
      <c r="CI490" s="106"/>
      <c r="CJ490" s="106"/>
      <c r="CK490" s="106"/>
      <c r="CL490" s="106"/>
      <c r="CM490" s="106"/>
      <c r="CN490" s="106"/>
      <c r="CO490" s="135">
        <f t="shared" si="17"/>
        <v>1</v>
      </c>
      <c r="CP490" s="154"/>
      <c r="CQ490" s="103"/>
      <c r="CR490" s="24"/>
    </row>
    <row r="491" spans="1:616" s="105" customFormat="1" ht="103.5" hidden="1" customHeight="1">
      <c r="A491" s="318"/>
      <c r="B491" s="318"/>
      <c r="C491" s="34" t="s">
        <v>449</v>
      </c>
      <c r="D491" s="34" t="s">
        <v>0</v>
      </c>
      <c r="E491" s="107" t="s">
        <v>843</v>
      </c>
      <c r="F491" s="34" t="s">
        <v>2</v>
      </c>
      <c r="G491" s="104"/>
      <c r="H491" s="107" t="s">
        <v>843</v>
      </c>
      <c r="I491" s="107" t="s">
        <v>883</v>
      </c>
      <c r="J491" s="106"/>
      <c r="K491" s="140" t="s">
        <v>127</v>
      </c>
      <c r="L491" s="140" t="s">
        <v>114</v>
      </c>
      <c r="M491" s="141" t="s">
        <v>79</v>
      </c>
      <c r="N491" s="138" t="s">
        <v>171</v>
      </c>
      <c r="O491" s="335"/>
      <c r="P491" s="106"/>
      <c r="Q491" s="106"/>
      <c r="R491" s="106"/>
      <c r="S491" s="106"/>
      <c r="T491" s="106"/>
      <c r="U491" s="106"/>
      <c r="V491" s="106"/>
      <c r="W491" s="106"/>
      <c r="X491" s="106"/>
      <c r="Y491" s="106"/>
      <c r="Z491" s="106" t="s">
        <v>28</v>
      </c>
      <c r="AA491" s="106"/>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c r="BK491" s="41"/>
      <c r="BL491" s="41"/>
      <c r="BM491" s="106"/>
      <c r="BN491" s="106"/>
      <c r="BO491" s="106"/>
      <c r="BP491" s="106"/>
      <c r="BQ491" s="106"/>
      <c r="BR491" s="106"/>
      <c r="BS491" s="106"/>
      <c r="BT491" s="106"/>
      <c r="BU491" s="106"/>
      <c r="BV491" s="106"/>
      <c r="BW491" s="106"/>
      <c r="BX491" s="106"/>
      <c r="BY491" s="106"/>
      <c r="BZ491" s="106"/>
      <c r="CA491" s="106"/>
      <c r="CB491" s="106"/>
      <c r="CC491" s="106"/>
      <c r="CD491" s="106"/>
      <c r="CE491" s="106"/>
      <c r="CF491" s="106"/>
      <c r="CG491" s="106"/>
      <c r="CH491" s="106"/>
      <c r="CI491" s="106"/>
      <c r="CJ491" s="106"/>
      <c r="CK491" s="106"/>
      <c r="CL491" s="106"/>
      <c r="CM491" s="106"/>
      <c r="CN491" s="106"/>
      <c r="CO491" s="135">
        <f t="shared" si="17"/>
        <v>1</v>
      </c>
      <c r="CP491" s="154"/>
      <c r="CQ491" s="103"/>
      <c r="CR491" s="24"/>
    </row>
    <row r="492" spans="1:616" ht="111" hidden="1" customHeight="1">
      <c r="A492" s="319"/>
      <c r="B492" s="319"/>
      <c r="C492" s="34" t="s">
        <v>449</v>
      </c>
      <c r="D492" s="34" t="s">
        <v>0</v>
      </c>
      <c r="E492" s="35" t="s">
        <v>844</v>
      </c>
      <c r="F492" s="34"/>
      <c r="G492" s="11"/>
      <c r="H492" s="35" t="s">
        <v>844</v>
      </c>
      <c r="I492" s="107" t="s">
        <v>884</v>
      </c>
      <c r="J492" s="12"/>
      <c r="K492" s="12" t="s">
        <v>127</v>
      </c>
      <c r="L492" s="12" t="s">
        <v>114</v>
      </c>
      <c r="M492" s="11" t="s">
        <v>79</v>
      </c>
      <c r="N492" s="10" t="s">
        <v>171</v>
      </c>
      <c r="O492" s="335"/>
      <c r="P492" s="12"/>
      <c r="Q492" s="12"/>
      <c r="R492" s="12"/>
      <c r="S492" s="12"/>
      <c r="T492" s="12"/>
      <c r="U492" s="12"/>
      <c r="V492" s="12"/>
      <c r="W492" s="12"/>
      <c r="X492" s="12"/>
      <c r="Y492" s="71"/>
      <c r="Z492" s="71"/>
      <c r="AA492" s="12" t="s">
        <v>28</v>
      </c>
      <c r="AB492" s="41"/>
      <c r="AC492" s="41"/>
      <c r="AD492" s="41"/>
      <c r="AE492" s="41"/>
      <c r="AF492" s="41"/>
      <c r="AG492" s="41"/>
      <c r="AH492" s="41"/>
      <c r="AI492" s="41"/>
      <c r="AJ492" s="41"/>
      <c r="AK492" s="41"/>
      <c r="AL492" s="41"/>
      <c r="AM492" s="41"/>
      <c r="AN492" s="41"/>
      <c r="AO492" s="41"/>
      <c r="AP492" s="41"/>
      <c r="AQ492" s="41"/>
      <c r="AR492" s="41"/>
      <c r="AS492" s="41"/>
      <c r="AT492" s="41"/>
      <c r="AU492" s="41"/>
      <c r="AV492" s="41"/>
      <c r="AW492" s="41"/>
      <c r="AX492" s="41"/>
      <c r="AY492" s="41"/>
      <c r="AZ492" s="41"/>
      <c r="BA492" s="41"/>
      <c r="BB492" s="41"/>
      <c r="BC492" s="41"/>
      <c r="BD492" s="41"/>
      <c r="BE492" s="41"/>
      <c r="BF492" s="41"/>
      <c r="BG492" s="41"/>
      <c r="BH492" s="41"/>
      <c r="BI492" s="41"/>
      <c r="BJ492" s="41"/>
      <c r="BK492" s="41"/>
      <c r="BL492" s="41"/>
      <c r="BM492" s="12"/>
      <c r="BN492" s="12"/>
      <c r="BO492" s="12"/>
      <c r="BP492" s="12"/>
      <c r="BQ492" s="12"/>
      <c r="BR492" s="12"/>
      <c r="BS492" s="12"/>
      <c r="BT492" s="12"/>
      <c r="BU492" s="12"/>
      <c r="BV492" s="12"/>
      <c r="BW492" s="12"/>
      <c r="BX492" s="12"/>
      <c r="BY492" s="12"/>
      <c r="BZ492" s="12"/>
      <c r="CA492" s="12"/>
      <c r="CB492" s="12"/>
      <c r="CC492" s="12"/>
      <c r="CD492" s="12"/>
      <c r="CE492" s="12"/>
      <c r="CF492" s="12"/>
      <c r="CG492" s="12"/>
      <c r="CH492" s="12"/>
      <c r="CI492" s="12"/>
      <c r="CJ492" s="12"/>
      <c r="CK492" s="12"/>
      <c r="CL492" s="12"/>
      <c r="CM492" s="12"/>
      <c r="CN492" s="12"/>
      <c r="CO492" s="135">
        <f t="shared" si="17"/>
        <v>1</v>
      </c>
      <c r="CP492" s="154"/>
      <c r="CQ492" s="10"/>
      <c r="CR492" s="24"/>
    </row>
    <row r="493" spans="1:616" ht="192" hidden="1" customHeight="1">
      <c r="A493" s="323">
        <v>424</v>
      </c>
      <c r="B493" s="323">
        <v>138</v>
      </c>
      <c r="C493" s="34" t="s">
        <v>457</v>
      </c>
      <c r="D493" s="34" t="s">
        <v>0</v>
      </c>
      <c r="E493" s="35" t="s">
        <v>458</v>
      </c>
      <c r="F493" s="34" t="s">
        <v>2</v>
      </c>
      <c r="G493" s="11"/>
      <c r="H493" s="35" t="s">
        <v>458</v>
      </c>
      <c r="I493" s="107" t="s">
        <v>876</v>
      </c>
      <c r="J493" s="12"/>
      <c r="K493" s="12" t="s">
        <v>127</v>
      </c>
      <c r="L493" s="12" t="s">
        <v>114</v>
      </c>
      <c r="M493" s="11" t="s">
        <v>79</v>
      </c>
      <c r="N493" s="10" t="s">
        <v>171</v>
      </c>
      <c r="O493" s="335" t="s">
        <v>28</v>
      </c>
      <c r="P493" s="12"/>
      <c r="Q493" s="12"/>
      <c r="R493" s="12"/>
      <c r="S493" s="12" t="s">
        <v>28</v>
      </c>
      <c r="T493" s="12"/>
      <c r="U493" s="12"/>
      <c r="V493" s="12"/>
      <c r="W493" s="12"/>
      <c r="X493" s="12"/>
      <c r="Y493" s="71"/>
      <c r="Z493" s="71"/>
      <c r="AA493" s="12"/>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AY493" s="41"/>
      <c r="AZ493" s="41"/>
      <c r="BA493" s="41"/>
      <c r="BB493" s="41"/>
      <c r="BC493" s="41"/>
      <c r="BD493" s="41"/>
      <c r="BE493" s="41"/>
      <c r="BF493" s="41"/>
      <c r="BG493" s="41"/>
      <c r="BH493" s="41"/>
      <c r="BI493" s="41"/>
      <c r="BJ493" s="41"/>
      <c r="BK493" s="41"/>
      <c r="BL493" s="41"/>
      <c r="BM493" s="12"/>
      <c r="BN493" s="12"/>
      <c r="BO493" s="12"/>
      <c r="BP493" s="12"/>
      <c r="BQ493" s="12"/>
      <c r="BR493" s="12"/>
      <c r="BS493" s="12"/>
      <c r="BT493" s="12"/>
      <c r="BU493" s="12"/>
      <c r="BV493" s="12"/>
      <c r="BW493" s="12"/>
      <c r="BX493" s="12"/>
      <c r="BY493" s="12"/>
      <c r="BZ493" s="12"/>
      <c r="CA493" s="12"/>
      <c r="CB493" s="12"/>
      <c r="CC493" s="12"/>
      <c r="CD493" s="12"/>
      <c r="CE493" s="12"/>
      <c r="CF493" s="12"/>
      <c r="CG493" s="12"/>
      <c r="CH493" s="12"/>
      <c r="CI493" s="12"/>
      <c r="CJ493" s="12"/>
      <c r="CK493" s="12"/>
      <c r="CL493" s="12"/>
      <c r="CM493" s="12"/>
      <c r="CN493" s="12"/>
      <c r="CO493" s="135">
        <f t="shared" si="17"/>
        <v>1</v>
      </c>
      <c r="CP493" s="154"/>
      <c r="CQ493" s="10"/>
      <c r="CR493" s="24"/>
    </row>
    <row r="494" spans="1:616" ht="118.5" hidden="1" customHeight="1">
      <c r="A494" s="318"/>
      <c r="B494" s="318"/>
      <c r="C494" s="34" t="s">
        <v>457</v>
      </c>
      <c r="D494" s="34" t="s">
        <v>0</v>
      </c>
      <c r="E494" s="35" t="s">
        <v>459</v>
      </c>
      <c r="F494" s="34" t="s">
        <v>2</v>
      </c>
      <c r="G494" s="11"/>
      <c r="H494" s="35" t="s">
        <v>459</v>
      </c>
      <c r="I494" s="107" t="s">
        <v>878</v>
      </c>
      <c r="J494" s="12"/>
      <c r="K494" s="12" t="s">
        <v>127</v>
      </c>
      <c r="L494" s="12" t="s">
        <v>114</v>
      </c>
      <c r="M494" s="11" t="s">
        <v>79</v>
      </c>
      <c r="N494" s="10" t="s">
        <v>171</v>
      </c>
      <c r="O494" s="335"/>
      <c r="P494" s="12"/>
      <c r="Q494" s="12"/>
      <c r="R494" s="12"/>
      <c r="S494" s="12"/>
      <c r="T494" s="12"/>
      <c r="U494" s="12" t="s">
        <v>28</v>
      </c>
      <c r="V494" s="12"/>
      <c r="W494" s="12"/>
      <c r="X494" s="12"/>
      <c r="Y494" s="71"/>
      <c r="Z494" s="71"/>
      <c r="AA494" s="12"/>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41"/>
      <c r="BM494" s="12"/>
      <c r="BN494" s="12"/>
      <c r="BO494" s="12"/>
      <c r="BP494" s="12"/>
      <c r="BQ494" s="12"/>
      <c r="BR494" s="12"/>
      <c r="BS494" s="12"/>
      <c r="BT494" s="12"/>
      <c r="BU494" s="12"/>
      <c r="BV494" s="12"/>
      <c r="BW494" s="12"/>
      <c r="BX494" s="12"/>
      <c r="BY494" s="12"/>
      <c r="BZ494" s="12"/>
      <c r="CA494" s="12"/>
      <c r="CB494" s="12"/>
      <c r="CC494" s="12"/>
      <c r="CD494" s="12"/>
      <c r="CE494" s="12"/>
      <c r="CF494" s="12"/>
      <c r="CG494" s="12"/>
      <c r="CH494" s="12"/>
      <c r="CI494" s="12"/>
      <c r="CJ494" s="12"/>
      <c r="CK494" s="12"/>
      <c r="CL494" s="12"/>
      <c r="CM494" s="12"/>
      <c r="CN494" s="12"/>
      <c r="CO494" s="135">
        <f t="shared" si="17"/>
        <v>1</v>
      </c>
      <c r="CP494" s="154"/>
      <c r="CQ494" s="10"/>
      <c r="CR494" s="24"/>
    </row>
    <row r="495" spans="1:616" ht="190.5" hidden="1" customHeight="1">
      <c r="A495" s="318"/>
      <c r="B495" s="318"/>
      <c r="C495" s="34" t="s">
        <v>457</v>
      </c>
      <c r="D495" s="34" t="s">
        <v>0</v>
      </c>
      <c r="E495" s="35" t="s">
        <v>460</v>
      </c>
      <c r="F495" s="34" t="s">
        <v>2</v>
      </c>
      <c r="G495" s="11"/>
      <c r="H495" s="35" t="s">
        <v>460</v>
      </c>
      <c r="I495" s="107" t="s">
        <v>885</v>
      </c>
      <c r="J495" s="12"/>
      <c r="K495" s="12" t="s">
        <v>127</v>
      </c>
      <c r="L495" s="12" t="s">
        <v>114</v>
      </c>
      <c r="M495" s="11" t="s">
        <v>79</v>
      </c>
      <c r="N495" s="10" t="s">
        <v>171</v>
      </c>
      <c r="O495" s="335"/>
      <c r="P495" s="12"/>
      <c r="Q495" s="12"/>
      <c r="R495" s="12"/>
      <c r="S495" s="12"/>
      <c r="T495" s="12"/>
      <c r="U495" s="12"/>
      <c r="V495" s="12" t="s">
        <v>28</v>
      </c>
      <c r="W495" s="12"/>
      <c r="X495" s="12"/>
      <c r="Y495" s="71"/>
      <c r="Z495" s="71"/>
      <c r="AA495" s="12"/>
      <c r="AB495" s="41"/>
      <c r="AC495" s="41"/>
      <c r="AD495" s="41"/>
      <c r="AE495" s="41"/>
      <c r="AF495" s="41"/>
      <c r="AG495" s="41"/>
      <c r="AH495" s="41"/>
      <c r="AI495" s="41"/>
      <c r="AJ495" s="41"/>
      <c r="AK495" s="41"/>
      <c r="AL495" s="41"/>
      <c r="AM495" s="41"/>
      <c r="AN495" s="41"/>
      <c r="AO495" s="41"/>
      <c r="AP495" s="41"/>
      <c r="AQ495" s="41"/>
      <c r="AR495" s="41"/>
      <c r="AS495" s="41"/>
      <c r="AT495" s="41"/>
      <c r="AU495" s="41"/>
      <c r="AV495" s="41"/>
      <c r="AW495" s="41"/>
      <c r="AX495" s="41"/>
      <c r="AY495" s="41"/>
      <c r="AZ495" s="41"/>
      <c r="BA495" s="41"/>
      <c r="BB495" s="41"/>
      <c r="BC495" s="41"/>
      <c r="BD495" s="41"/>
      <c r="BE495" s="41"/>
      <c r="BF495" s="41"/>
      <c r="BG495" s="41"/>
      <c r="BH495" s="41"/>
      <c r="BI495" s="41"/>
      <c r="BJ495" s="41"/>
      <c r="BK495" s="41"/>
      <c r="BL495" s="41"/>
      <c r="BM495" s="12"/>
      <c r="BN495" s="12"/>
      <c r="BO495" s="12"/>
      <c r="BP495" s="12"/>
      <c r="BQ495" s="12"/>
      <c r="BR495" s="12"/>
      <c r="BS495" s="12"/>
      <c r="BT495" s="12"/>
      <c r="BU495" s="12"/>
      <c r="BV495" s="12"/>
      <c r="BW495" s="12"/>
      <c r="BX495" s="12"/>
      <c r="BY495" s="12"/>
      <c r="BZ495" s="12"/>
      <c r="CA495" s="12"/>
      <c r="CB495" s="12"/>
      <c r="CC495" s="12"/>
      <c r="CD495" s="12"/>
      <c r="CE495" s="12"/>
      <c r="CF495" s="12"/>
      <c r="CG495" s="12"/>
      <c r="CH495" s="12"/>
      <c r="CI495" s="12"/>
      <c r="CJ495" s="12"/>
      <c r="CK495" s="12"/>
      <c r="CL495" s="12"/>
      <c r="CM495" s="12"/>
      <c r="CN495" s="12"/>
      <c r="CO495" s="135">
        <f t="shared" si="17"/>
        <v>1</v>
      </c>
      <c r="CP495" s="154"/>
      <c r="CQ495" s="10"/>
      <c r="CR495" s="24"/>
    </row>
    <row r="496" spans="1:616" s="105" customFormat="1" ht="302.25" hidden="1" customHeight="1">
      <c r="A496" s="318"/>
      <c r="B496" s="318"/>
      <c r="C496" s="34" t="s">
        <v>457</v>
      </c>
      <c r="D496" s="34" t="s">
        <v>0</v>
      </c>
      <c r="E496" s="107" t="s">
        <v>845</v>
      </c>
      <c r="F496" s="34" t="s">
        <v>2</v>
      </c>
      <c r="G496" s="104"/>
      <c r="H496" s="107" t="s">
        <v>845</v>
      </c>
      <c r="I496" s="21" t="s">
        <v>1236</v>
      </c>
      <c r="J496" s="106"/>
      <c r="K496" s="140" t="s">
        <v>127</v>
      </c>
      <c r="L496" s="140" t="s">
        <v>114</v>
      </c>
      <c r="M496" s="141" t="s">
        <v>79</v>
      </c>
      <c r="N496" s="138" t="s">
        <v>171</v>
      </c>
      <c r="O496" s="335"/>
      <c r="P496" s="106"/>
      <c r="Q496" s="106"/>
      <c r="R496" s="106"/>
      <c r="S496" s="106"/>
      <c r="T496" s="106"/>
      <c r="U496" s="106"/>
      <c r="V496" s="106"/>
      <c r="W496" s="106" t="s">
        <v>28</v>
      </c>
      <c r="X496" s="106"/>
      <c r="Y496" s="106"/>
      <c r="Z496" s="106"/>
      <c r="AA496" s="106"/>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41"/>
      <c r="BM496" s="106"/>
      <c r="BN496" s="106"/>
      <c r="BO496" s="106"/>
      <c r="BP496" s="106"/>
      <c r="BQ496" s="106"/>
      <c r="BR496" s="106"/>
      <c r="BS496" s="106"/>
      <c r="BT496" s="106"/>
      <c r="BU496" s="106"/>
      <c r="BV496" s="106"/>
      <c r="BW496" s="106"/>
      <c r="BX496" s="106"/>
      <c r="BY496" s="106"/>
      <c r="BZ496" s="106"/>
      <c r="CA496" s="106"/>
      <c r="CB496" s="106"/>
      <c r="CC496" s="106"/>
      <c r="CD496" s="106"/>
      <c r="CE496" s="106"/>
      <c r="CF496" s="106"/>
      <c r="CG496" s="106"/>
      <c r="CH496" s="106"/>
      <c r="CI496" s="106"/>
      <c r="CJ496" s="106"/>
      <c r="CK496" s="106"/>
      <c r="CL496" s="106"/>
      <c r="CM496" s="106"/>
      <c r="CN496" s="106"/>
      <c r="CO496" s="135">
        <f t="shared" si="17"/>
        <v>1</v>
      </c>
      <c r="CP496" s="154"/>
      <c r="CQ496" s="103"/>
      <c r="CR496" s="24"/>
      <c r="CU496" s="139"/>
    </row>
    <row r="497" spans="1:616" ht="123.75" hidden="1" customHeight="1">
      <c r="A497" s="319"/>
      <c r="B497" s="319"/>
      <c r="C497" s="34" t="s">
        <v>457</v>
      </c>
      <c r="D497" s="34" t="s">
        <v>0</v>
      </c>
      <c r="E497" s="35" t="s">
        <v>461</v>
      </c>
      <c r="F497" s="34" t="s">
        <v>2</v>
      </c>
      <c r="G497" s="11"/>
      <c r="H497" s="35" t="s">
        <v>461</v>
      </c>
      <c r="I497" s="107" t="s">
        <v>881</v>
      </c>
      <c r="J497" s="12"/>
      <c r="K497" s="12" t="s">
        <v>127</v>
      </c>
      <c r="L497" s="12" t="s">
        <v>114</v>
      </c>
      <c r="M497" s="11" t="s">
        <v>79</v>
      </c>
      <c r="N497" s="10" t="s">
        <v>171</v>
      </c>
      <c r="O497" s="335"/>
      <c r="P497" s="12"/>
      <c r="Q497" s="12"/>
      <c r="R497" s="12"/>
      <c r="S497" s="12"/>
      <c r="T497" s="12"/>
      <c r="U497" s="12"/>
      <c r="V497" s="12"/>
      <c r="W497" s="12"/>
      <c r="X497" s="12" t="s">
        <v>28</v>
      </c>
      <c r="Y497" s="71"/>
      <c r="Z497" s="71"/>
      <c r="AA497" s="12"/>
      <c r="AB497" s="41"/>
      <c r="AC497" s="41"/>
      <c r="AD497" s="41"/>
      <c r="AE497" s="41"/>
      <c r="AF497" s="41"/>
      <c r="AG497" s="41"/>
      <c r="AH497" s="41"/>
      <c r="AI497" s="41"/>
      <c r="AJ497" s="41"/>
      <c r="AK497" s="41"/>
      <c r="AL497" s="41"/>
      <c r="AM497" s="41"/>
      <c r="AN497" s="41"/>
      <c r="AO497" s="41"/>
      <c r="AP497" s="41"/>
      <c r="AQ497" s="41"/>
      <c r="AR497" s="41"/>
      <c r="AS497" s="41"/>
      <c r="AT497" s="41"/>
      <c r="AU497" s="41"/>
      <c r="AV497" s="41"/>
      <c r="AW497" s="41"/>
      <c r="AX497" s="41"/>
      <c r="AY497" s="41"/>
      <c r="AZ497" s="41"/>
      <c r="BA497" s="41"/>
      <c r="BB497" s="41"/>
      <c r="BC497" s="41"/>
      <c r="BD497" s="41"/>
      <c r="BE497" s="41"/>
      <c r="BF497" s="41"/>
      <c r="BG497" s="41"/>
      <c r="BH497" s="41"/>
      <c r="BI497" s="41"/>
      <c r="BJ497" s="41"/>
      <c r="BK497" s="41"/>
      <c r="BL497" s="41"/>
      <c r="BM497" s="12"/>
      <c r="BN497" s="12"/>
      <c r="BO497" s="12"/>
      <c r="BP497" s="12"/>
      <c r="BQ497" s="12"/>
      <c r="BR497" s="12"/>
      <c r="BS497" s="12"/>
      <c r="BT497" s="12"/>
      <c r="BU497" s="12"/>
      <c r="BV497" s="12"/>
      <c r="BW497" s="12"/>
      <c r="BX497" s="12"/>
      <c r="BY497" s="12"/>
      <c r="BZ497" s="12"/>
      <c r="CA497" s="12"/>
      <c r="CB497" s="12"/>
      <c r="CC497" s="12"/>
      <c r="CD497" s="12"/>
      <c r="CE497" s="12"/>
      <c r="CF497" s="12"/>
      <c r="CG497" s="12"/>
      <c r="CH497" s="12"/>
      <c r="CI497" s="12"/>
      <c r="CJ497" s="12"/>
      <c r="CK497" s="12"/>
      <c r="CL497" s="12"/>
      <c r="CM497" s="12"/>
      <c r="CN497" s="12"/>
      <c r="CO497" s="135">
        <f t="shared" si="17"/>
        <v>1</v>
      </c>
      <c r="CP497" s="148"/>
      <c r="CQ497" s="146"/>
      <c r="CR497" s="24"/>
    </row>
    <row r="498" spans="1:616" ht="97.5" customHeight="1">
      <c r="A498" s="323">
        <v>427</v>
      </c>
      <c r="B498" s="316">
        <v>139</v>
      </c>
      <c r="C498" s="270" t="s">
        <v>85</v>
      </c>
      <c r="D498" s="269" t="s">
        <v>0</v>
      </c>
      <c r="E498" s="34" t="s">
        <v>164</v>
      </c>
      <c r="F498" s="11" t="s">
        <v>2</v>
      </c>
      <c r="G498" s="269"/>
      <c r="H498" s="270" t="s">
        <v>164</v>
      </c>
      <c r="I498" s="282" t="s">
        <v>886</v>
      </c>
      <c r="J498" s="281"/>
      <c r="K498" s="281" t="s">
        <v>127</v>
      </c>
      <c r="L498" s="12" t="s">
        <v>114</v>
      </c>
      <c r="M498" s="11" t="s">
        <v>79</v>
      </c>
      <c r="N498" s="10" t="s">
        <v>83</v>
      </c>
      <c r="O498" s="323" t="s">
        <v>28</v>
      </c>
      <c r="P498" s="12"/>
      <c r="Q498" s="12" t="s">
        <v>28</v>
      </c>
      <c r="R498" s="12"/>
      <c r="S498" s="12"/>
      <c r="T498" s="12"/>
      <c r="U498" s="12"/>
      <c r="V498" s="12"/>
      <c r="W498" s="12"/>
      <c r="X498" s="12"/>
      <c r="Y498" s="71"/>
      <c r="Z498" s="71"/>
      <c r="AA498" s="12"/>
      <c r="AB498" s="41"/>
      <c r="AC498" s="41" t="s">
        <v>682</v>
      </c>
      <c r="AD498" s="41"/>
      <c r="AE498" s="41"/>
      <c r="AF498" s="41"/>
      <c r="AG498" s="41"/>
      <c r="AH498" s="41"/>
      <c r="AI498" s="41"/>
      <c r="AJ498" s="41"/>
      <c r="AK498" s="41"/>
      <c r="AL498" s="41"/>
      <c r="AM498" s="41"/>
      <c r="AN498" s="41"/>
      <c r="AO498" s="41"/>
      <c r="AP498" s="41"/>
      <c r="AQ498" s="41"/>
      <c r="AR498" s="41"/>
      <c r="AS498" s="41"/>
      <c r="AT498" s="41"/>
      <c r="AU498" s="41"/>
      <c r="AV498" s="41"/>
      <c r="AW498" s="41"/>
      <c r="AX498" s="41"/>
      <c r="AY498" s="41"/>
      <c r="AZ498" s="41"/>
      <c r="BA498" s="41"/>
      <c r="BB498" s="41"/>
      <c r="BC498" s="41"/>
      <c r="BD498" s="41"/>
      <c r="BE498" s="41"/>
      <c r="BF498" s="41"/>
      <c r="BG498" s="41"/>
      <c r="BH498" s="41"/>
      <c r="BI498" s="41"/>
      <c r="BJ498" s="41"/>
      <c r="BK498" s="41"/>
      <c r="BL498" s="41"/>
      <c r="BM498" s="12"/>
      <c r="BN498" s="12"/>
      <c r="BO498" s="12"/>
      <c r="BP498" s="12"/>
      <c r="BQ498" s="12"/>
      <c r="BR498" s="12"/>
      <c r="BS498" s="12"/>
      <c r="BT498" s="12"/>
      <c r="BU498" s="12"/>
      <c r="BV498" s="12"/>
      <c r="BW498" s="12"/>
      <c r="BX498" s="12"/>
      <c r="BY498" s="12"/>
      <c r="BZ498" s="12"/>
      <c r="CA498" s="12"/>
      <c r="CB498" s="12"/>
      <c r="CC498" s="12"/>
      <c r="CD498" s="12"/>
      <c r="CE498" s="12"/>
      <c r="CF498" s="12"/>
      <c r="CG498" s="12"/>
      <c r="CH498" s="12"/>
      <c r="CI498" s="12"/>
      <c r="CJ498" s="12"/>
      <c r="CK498" s="12"/>
      <c r="CL498" s="12"/>
      <c r="CM498" s="12"/>
      <c r="CN498" s="12"/>
      <c r="CO498" s="181">
        <f t="shared" si="17"/>
        <v>1</v>
      </c>
      <c r="CP498" s="202" t="s">
        <v>698</v>
      </c>
      <c r="CQ498" s="278"/>
      <c r="CR498" s="278"/>
      <c r="CS498" s="144"/>
      <c r="CT498" s="144"/>
      <c r="CU498" s="144"/>
      <c r="CV498" s="144"/>
      <c r="CW498" s="144"/>
      <c r="CX498" s="144"/>
      <c r="CY498" s="144"/>
      <c r="CZ498" s="144"/>
      <c r="DA498" s="144"/>
      <c r="DB498" s="144"/>
      <c r="DC498" s="144"/>
      <c r="DD498" s="144"/>
      <c r="DE498" s="144"/>
      <c r="DF498" s="144"/>
      <c r="DG498" s="144"/>
      <c r="DH498" s="144"/>
      <c r="DI498" s="144"/>
      <c r="DJ498" s="144"/>
      <c r="DK498" s="144"/>
      <c r="DL498" s="144"/>
      <c r="DM498" s="144"/>
      <c r="DN498" s="144"/>
      <c r="DO498" s="144"/>
      <c r="DP498" s="144"/>
      <c r="DQ498" s="144"/>
      <c r="DR498" s="144"/>
      <c r="DS498" s="144"/>
      <c r="DT498" s="144"/>
      <c r="DU498" s="144"/>
      <c r="DV498" s="144"/>
      <c r="DW498" s="144"/>
      <c r="DX498" s="144"/>
      <c r="DY498" s="144"/>
      <c r="DZ498" s="144"/>
      <c r="EA498" s="144"/>
      <c r="EB498" s="144"/>
      <c r="EC498" s="144"/>
      <c r="ED498" s="144"/>
      <c r="EE498" s="144"/>
      <c r="EF498" s="144"/>
      <c r="EG498" s="144"/>
      <c r="EH498" s="144"/>
      <c r="EI498" s="144"/>
      <c r="EJ498" s="144"/>
      <c r="EK498" s="144"/>
      <c r="EL498" s="144"/>
      <c r="EM498" s="144"/>
      <c r="EN498" s="144"/>
      <c r="EO498" s="144"/>
      <c r="EP498" s="144"/>
      <c r="EQ498" s="144"/>
      <c r="ER498" s="144"/>
      <c r="ES498" s="144"/>
      <c r="ET498" s="144"/>
      <c r="EU498" s="144"/>
      <c r="EV498" s="144"/>
      <c r="EW498" s="144"/>
      <c r="EX498" s="144"/>
      <c r="EY498" s="144"/>
      <c r="EZ498" s="144"/>
      <c r="FA498" s="144"/>
      <c r="FB498" s="144"/>
      <c r="FC498" s="144"/>
      <c r="FD498" s="144"/>
      <c r="FE498" s="144"/>
      <c r="FF498" s="144"/>
      <c r="FG498" s="144"/>
      <c r="FH498" s="144"/>
      <c r="FI498" s="144"/>
      <c r="FJ498" s="144"/>
      <c r="FK498" s="144"/>
      <c r="FL498" s="144"/>
      <c r="FM498" s="144"/>
      <c r="FN498" s="144"/>
      <c r="FO498" s="144"/>
      <c r="FP498" s="144"/>
      <c r="FQ498" s="144"/>
      <c r="FR498" s="144"/>
      <c r="FS498" s="144"/>
      <c r="FT498" s="144"/>
      <c r="FU498" s="144"/>
      <c r="FV498" s="144"/>
      <c r="FW498" s="144"/>
      <c r="FX498" s="144"/>
      <c r="FY498" s="144"/>
      <c r="FZ498" s="144"/>
      <c r="GA498" s="144"/>
      <c r="GB498" s="144"/>
      <c r="GC498" s="144"/>
      <c r="GD498" s="144"/>
      <c r="GE498" s="144"/>
      <c r="GF498" s="144"/>
      <c r="GG498" s="144"/>
      <c r="GH498" s="144"/>
      <c r="GI498" s="144"/>
      <c r="GJ498" s="144"/>
      <c r="GK498" s="144"/>
      <c r="GL498" s="144"/>
      <c r="GM498" s="144"/>
      <c r="GN498" s="144"/>
      <c r="GO498" s="144"/>
      <c r="GP498" s="144"/>
      <c r="GQ498" s="144"/>
      <c r="GR498" s="144"/>
      <c r="GS498" s="144"/>
      <c r="GT498" s="144"/>
      <c r="GU498" s="144"/>
      <c r="GV498" s="144"/>
      <c r="GW498" s="144"/>
      <c r="GX498" s="144"/>
      <c r="GY498" s="144"/>
      <c r="GZ498" s="144"/>
      <c r="HA498" s="144"/>
      <c r="HB498" s="144"/>
      <c r="HC498" s="144"/>
      <c r="HD498" s="144"/>
      <c r="HE498" s="144"/>
      <c r="HF498" s="144"/>
      <c r="HG498" s="144"/>
      <c r="HH498" s="144"/>
      <c r="HI498" s="144"/>
      <c r="HJ498" s="144"/>
      <c r="HK498" s="144"/>
      <c r="HL498" s="144"/>
      <c r="HM498" s="144"/>
      <c r="HN498" s="144"/>
      <c r="HO498" s="144"/>
      <c r="HP498" s="144"/>
      <c r="HQ498" s="144"/>
      <c r="HR498" s="144"/>
      <c r="HS498" s="144"/>
      <c r="HT498" s="144"/>
      <c r="HU498" s="144"/>
      <c r="HV498" s="144"/>
      <c r="HW498" s="144"/>
      <c r="HX498" s="144"/>
      <c r="HY498" s="144"/>
      <c r="HZ498" s="144"/>
      <c r="IA498" s="144"/>
      <c r="IB498" s="144"/>
      <c r="IC498" s="144"/>
      <c r="ID498" s="144"/>
      <c r="IE498" s="144"/>
      <c r="IF498" s="144"/>
      <c r="IG498" s="144"/>
      <c r="IH498" s="144"/>
      <c r="II498" s="144"/>
      <c r="IJ498" s="144"/>
      <c r="IK498" s="144"/>
      <c r="IL498" s="144"/>
      <c r="IM498" s="144"/>
      <c r="IN498" s="144"/>
      <c r="IO498" s="144"/>
      <c r="IP498" s="144"/>
      <c r="IQ498" s="144"/>
      <c r="IR498" s="144"/>
      <c r="IS498" s="144"/>
      <c r="IT498" s="144"/>
      <c r="IU498" s="144"/>
      <c r="IV498" s="144"/>
      <c r="IW498" s="144"/>
      <c r="IX498" s="144"/>
      <c r="IY498" s="144"/>
      <c r="IZ498" s="144"/>
      <c r="JA498" s="144"/>
      <c r="JB498" s="144"/>
      <c r="JC498" s="144"/>
      <c r="JD498" s="144"/>
      <c r="JE498" s="144"/>
      <c r="JF498" s="144"/>
      <c r="JG498" s="144"/>
      <c r="JH498" s="144"/>
      <c r="JI498" s="144"/>
      <c r="JJ498" s="144"/>
      <c r="JK498" s="144"/>
      <c r="JL498" s="144"/>
      <c r="JM498" s="144"/>
      <c r="JN498" s="144"/>
      <c r="JO498" s="144"/>
      <c r="JP498" s="144"/>
      <c r="JQ498" s="144"/>
      <c r="JR498" s="144"/>
      <c r="JS498" s="144"/>
      <c r="JT498" s="144"/>
      <c r="JU498" s="144"/>
      <c r="JV498" s="144"/>
      <c r="JW498" s="144"/>
      <c r="JX498" s="144"/>
      <c r="JY498" s="144"/>
      <c r="JZ498" s="144"/>
      <c r="KA498" s="144"/>
      <c r="KB498" s="144"/>
      <c r="KC498" s="144"/>
      <c r="KD498" s="144"/>
      <c r="KE498" s="144"/>
      <c r="KF498" s="144"/>
      <c r="KG498" s="144"/>
      <c r="KH498" s="144"/>
      <c r="KI498" s="144"/>
      <c r="KJ498" s="144"/>
      <c r="KK498" s="144"/>
      <c r="KL498" s="144"/>
      <c r="KM498" s="144"/>
      <c r="KN498" s="144"/>
      <c r="KO498" s="144"/>
      <c r="KP498" s="144"/>
      <c r="KQ498" s="144"/>
      <c r="KR498" s="144"/>
      <c r="KS498" s="144"/>
      <c r="KT498" s="144"/>
      <c r="KU498" s="144"/>
      <c r="KV498" s="144"/>
      <c r="KW498" s="144"/>
      <c r="KX498" s="144"/>
      <c r="KY498" s="144"/>
      <c r="KZ498" s="144"/>
      <c r="LA498" s="144"/>
      <c r="LB498" s="144"/>
      <c r="LC498" s="144"/>
      <c r="LD498" s="144"/>
      <c r="LE498" s="144"/>
      <c r="LF498" s="144"/>
      <c r="LG498" s="144"/>
      <c r="LH498" s="144"/>
      <c r="LI498" s="144"/>
      <c r="LJ498" s="144"/>
      <c r="LK498" s="144"/>
      <c r="LL498" s="144"/>
      <c r="LM498" s="144"/>
      <c r="LN498" s="144"/>
      <c r="LO498" s="144"/>
      <c r="LP498" s="144"/>
      <c r="LQ498" s="144"/>
      <c r="LR498" s="144"/>
      <c r="LS498" s="144"/>
      <c r="LT498" s="144"/>
      <c r="LU498" s="144"/>
      <c r="LV498" s="144"/>
      <c r="LW498" s="144"/>
      <c r="LX498" s="144"/>
      <c r="LY498" s="144"/>
      <c r="LZ498" s="144"/>
      <c r="MA498" s="144"/>
      <c r="MB498" s="144"/>
      <c r="MC498" s="144"/>
      <c r="MD498" s="144"/>
      <c r="ME498" s="144"/>
      <c r="MF498" s="144"/>
      <c r="MG498" s="144"/>
      <c r="MH498" s="144"/>
      <c r="MI498" s="144"/>
      <c r="MJ498" s="144"/>
      <c r="MK498" s="144"/>
      <c r="ML498" s="144"/>
      <c r="MM498" s="144"/>
      <c r="MN498" s="144"/>
      <c r="MO498" s="144"/>
      <c r="MP498" s="144"/>
      <c r="MQ498" s="144"/>
      <c r="MR498" s="144"/>
      <c r="MS498" s="144"/>
      <c r="MT498" s="144"/>
      <c r="MU498" s="144"/>
      <c r="MV498" s="144"/>
      <c r="MW498" s="144"/>
      <c r="MX498" s="144"/>
      <c r="MY498" s="144"/>
      <c r="MZ498" s="144"/>
      <c r="NA498" s="144"/>
      <c r="NB498" s="144"/>
      <c r="NC498" s="144"/>
      <c r="ND498" s="144"/>
      <c r="NE498" s="144"/>
      <c r="NF498" s="144"/>
      <c r="NG498" s="144"/>
      <c r="NH498" s="144"/>
      <c r="NI498" s="144"/>
      <c r="NJ498" s="144"/>
      <c r="NK498" s="144"/>
      <c r="NL498" s="144"/>
      <c r="NM498" s="144"/>
      <c r="NN498" s="144"/>
      <c r="NO498" s="144"/>
      <c r="NP498" s="144"/>
      <c r="NQ498" s="144"/>
      <c r="NR498" s="144"/>
      <c r="NS498" s="144"/>
      <c r="NT498" s="144"/>
      <c r="NU498" s="144"/>
      <c r="NV498" s="144"/>
      <c r="NW498" s="144"/>
      <c r="NX498" s="144"/>
      <c r="NY498" s="144"/>
      <c r="NZ498" s="144"/>
      <c r="OA498" s="144"/>
      <c r="OB498" s="144"/>
      <c r="OC498" s="144"/>
      <c r="OD498" s="144"/>
      <c r="OE498" s="144"/>
      <c r="OF498" s="144"/>
      <c r="WR498" s="162"/>
    </row>
    <row r="499" spans="1:616" s="110" customFormat="1" ht="85.5" hidden="1" customHeight="1">
      <c r="A499" s="318"/>
      <c r="B499" s="318"/>
      <c r="C499" s="34" t="s">
        <v>85</v>
      </c>
      <c r="D499" s="109" t="s">
        <v>0</v>
      </c>
      <c r="E499" s="34" t="s">
        <v>164</v>
      </c>
      <c r="F499" s="109" t="s">
        <v>2</v>
      </c>
      <c r="G499" s="109"/>
      <c r="H499" s="34" t="s">
        <v>164</v>
      </c>
      <c r="I499" s="50" t="s">
        <v>886</v>
      </c>
      <c r="J499" s="111"/>
      <c r="K499" s="140" t="s">
        <v>127</v>
      </c>
      <c r="L499" s="140" t="s">
        <v>114</v>
      </c>
      <c r="M499" s="141" t="s">
        <v>79</v>
      </c>
      <c r="N499" s="138" t="s">
        <v>83</v>
      </c>
      <c r="O499" s="318"/>
      <c r="P499" s="111"/>
      <c r="Q499" s="111"/>
      <c r="R499" s="111"/>
      <c r="S499" s="111"/>
      <c r="T499" s="111" t="s">
        <v>28</v>
      </c>
      <c r="U499" s="111"/>
      <c r="V499" s="111"/>
      <c r="W499" s="111"/>
      <c r="X499" s="111"/>
      <c r="Y499" s="111"/>
      <c r="Z499" s="111"/>
      <c r="AA499" s="111"/>
      <c r="AB499" s="41"/>
      <c r="AC499" s="41"/>
      <c r="AD499" s="41"/>
      <c r="AE499" s="41"/>
      <c r="AF499" s="41"/>
      <c r="AG499" s="41"/>
      <c r="AH499" s="41"/>
      <c r="AI499" s="41"/>
      <c r="AJ499" s="41"/>
      <c r="AK499" s="41"/>
      <c r="AL499" s="41"/>
      <c r="AM499" s="41"/>
      <c r="AN499" s="41"/>
      <c r="AO499" s="41"/>
      <c r="AP499" s="41"/>
      <c r="AQ499" s="41"/>
      <c r="AR499" s="41"/>
      <c r="AS499" s="41"/>
      <c r="AT499" s="41"/>
      <c r="AU499" s="41"/>
      <c r="AV499" s="41"/>
      <c r="AW499" s="41"/>
      <c r="AX499" s="41"/>
      <c r="AY499" s="41"/>
      <c r="AZ499" s="41"/>
      <c r="BA499" s="41"/>
      <c r="BB499" s="41"/>
      <c r="BC499" s="41"/>
      <c r="BD499" s="41"/>
      <c r="BE499" s="41"/>
      <c r="BF499" s="41"/>
      <c r="BG499" s="41"/>
      <c r="BH499" s="41"/>
      <c r="BI499" s="41"/>
      <c r="BJ499" s="41"/>
      <c r="BK499" s="41"/>
      <c r="BL499" s="41"/>
      <c r="BM499" s="111"/>
      <c r="BN499" s="111"/>
      <c r="BO499" s="111"/>
      <c r="BP499" s="111"/>
      <c r="BQ499" s="111"/>
      <c r="BR499" s="111"/>
      <c r="BS499" s="111"/>
      <c r="BT499" s="111"/>
      <c r="BU499" s="111"/>
      <c r="BV499" s="111"/>
      <c r="BW499" s="111"/>
      <c r="BX499" s="111"/>
      <c r="BY499" s="111"/>
      <c r="BZ499" s="111"/>
      <c r="CA499" s="111"/>
      <c r="CB499" s="111"/>
      <c r="CC499" s="111"/>
      <c r="CD499" s="111"/>
      <c r="CE499" s="111"/>
      <c r="CF499" s="111"/>
      <c r="CG499" s="111"/>
      <c r="CH499" s="111"/>
      <c r="CI499" s="111"/>
      <c r="CJ499" s="111"/>
      <c r="CK499" s="111"/>
      <c r="CL499" s="111"/>
      <c r="CM499" s="111"/>
      <c r="CN499" s="111"/>
      <c r="CO499" s="135">
        <f t="shared" si="17"/>
        <v>1</v>
      </c>
      <c r="CP499" s="149"/>
      <c r="CQ499" s="147"/>
      <c r="CR499" s="24"/>
    </row>
    <row r="500" spans="1:616" s="110" customFormat="1" ht="85.5" hidden="1" customHeight="1">
      <c r="A500" s="318"/>
      <c r="B500" s="318"/>
      <c r="C500" s="34" t="s">
        <v>85</v>
      </c>
      <c r="D500" s="109" t="s">
        <v>0</v>
      </c>
      <c r="E500" s="34" t="s">
        <v>164</v>
      </c>
      <c r="F500" s="109" t="s">
        <v>2</v>
      </c>
      <c r="G500" s="109"/>
      <c r="H500" s="34" t="s">
        <v>164</v>
      </c>
      <c r="I500" s="50" t="s">
        <v>886</v>
      </c>
      <c r="J500" s="111"/>
      <c r="K500" s="140" t="s">
        <v>127</v>
      </c>
      <c r="L500" s="140" t="s">
        <v>114</v>
      </c>
      <c r="M500" s="141" t="s">
        <v>79</v>
      </c>
      <c r="N500" s="138" t="s">
        <v>83</v>
      </c>
      <c r="O500" s="318"/>
      <c r="P500" s="111"/>
      <c r="Q500" s="111"/>
      <c r="R500" s="111"/>
      <c r="S500" s="111"/>
      <c r="T500" s="111"/>
      <c r="U500" s="111" t="s">
        <v>28</v>
      </c>
      <c r="V500" s="111"/>
      <c r="W500" s="111"/>
      <c r="X500" s="111"/>
      <c r="Y500" s="111"/>
      <c r="Z500" s="111"/>
      <c r="AA500" s="11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AY500" s="41"/>
      <c r="AZ500" s="41"/>
      <c r="BA500" s="41"/>
      <c r="BB500" s="41"/>
      <c r="BC500" s="41"/>
      <c r="BD500" s="41"/>
      <c r="BE500" s="41"/>
      <c r="BF500" s="41"/>
      <c r="BG500" s="41"/>
      <c r="BH500" s="41"/>
      <c r="BI500" s="41"/>
      <c r="BJ500" s="41"/>
      <c r="BK500" s="41"/>
      <c r="BL500" s="41"/>
      <c r="BM500" s="111"/>
      <c r="BN500" s="111"/>
      <c r="BO500" s="111"/>
      <c r="BP500" s="111"/>
      <c r="BQ500" s="111"/>
      <c r="BR500" s="111"/>
      <c r="BS500" s="111"/>
      <c r="BT500" s="111"/>
      <c r="BU500" s="111"/>
      <c r="BV500" s="111"/>
      <c r="BW500" s="111"/>
      <c r="BX500" s="111"/>
      <c r="BY500" s="111"/>
      <c r="BZ500" s="111"/>
      <c r="CA500" s="111"/>
      <c r="CB500" s="111"/>
      <c r="CC500" s="111"/>
      <c r="CD500" s="111"/>
      <c r="CE500" s="111"/>
      <c r="CF500" s="111"/>
      <c r="CG500" s="111"/>
      <c r="CH500" s="111"/>
      <c r="CI500" s="111"/>
      <c r="CJ500" s="111"/>
      <c r="CK500" s="111"/>
      <c r="CL500" s="111"/>
      <c r="CM500" s="111"/>
      <c r="CN500" s="111"/>
      <c r="CO500" s="135">
        <f t="shared" si="17"/>
        <v>1</v>
      </c>
      <c r="CP500" s="154"/>
      <c r="CQ500" s="108"/>
      <c r="CR500" s="24"/>
    </row>
    <row r="501" spans="1:616" s="110" customFormat="1" ht="85.5" hidden="1" customHeight="1">
      <c r="A501" s="319"/>
      <c r="B501" s="319"/>
      <c r="C501" s="34" t="s">
        <v>85</v>
      </c>
      <c r="D501" s="109" t="s">
        <v>0</v>
      </c>
      <c r="E501" s="34" t="s">
        <v>164</v>
      </c>
      <c r="F501" s="109" t="s">
        <v>2</v>
      </c>
      <c r="G501" s="109"/>
      <c r="H501" s="34" t="s">
        <v>164</v>
      </c>
      <c r="I501" s="50" t="s">
        <v>886</v>
      </c>
      <c r="J501" s="111"/>
      <c r="K501" s="140" t="s">
        <v>127</v>
      </c>
      <c r="L501" s="140" t="s">
        <v>114</v>
      </c>
      <c r="M501" s="141" t="s">
        <v>79</v>
      </c>
      <c r="N501" s="138" t="s">
        <v>83</v>
      </c>
      <c r="O501" s="319"/>
      <c r="P501" s="111"/>
      <c r="Q501" s="111"/>
      <c r="R501" s="111"/>
      <c r="S501" s="111"/>
      <c r="T501" s="111"/>
      <c r="U501" s="111"/>
      <c r="V501" s="111"/>
      <c r="W501" s="111" t="s">
        <v>28</v>
      </c>
      <c r="X501" s="111"/>
      <c r="Y501" s="111"/>
      <c r="Z501" s="111"/>
      <c r="AA501" s="11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41"/>
      <c r="BM501" s="111"/>
      <c r="BN501" s="111"/>
      <c r="BO501" s="111"/>
      <c r="BP501" s="111"/>
      <c r="BQ501" s="111"/>
      <c r="BR501" s="111"/>
      <c r="BS501" s="111"/>
      <c r="BT501" s="111"/>
      <c r="BU501" s="111"/>
      <c r="BV501" s="111"/>
      <c r="BW501" s="111"/>
      <c r="BX501" s="111"/>
      <c r="BY501" s="111"/>
      <c r="BZ501" s="111"/>
      <c r="CA501" s="111"/>
      <c r="CB501" s="111"/>
      <c r="CC501" s="111"/>
      <c r="CD501" s="111"/>
      <c r="CE501" s="111"/>
      <c r="CF501" s="111"/>
      <c r="CG501" s="111"/>
      <c r="CH501" s="111"/>
      <c r="CI501" s="111"/>
      <c r="CJ501" s="111"/>
      <c r="CK501" s="111"/>
      <c r="CL501" s="111"/>
      <c r="CM501" s="111"/>
      <c r="CN501" s="111"/>
      <c r="CO501" s="135">
        <f t="shared" si="17"/>
        <v>1</v>
      </c>
      <c r="CP501" s="154"/>
      <c r="CQ501" s="108"/>
      <c r="CR501" s="24"/>
    </row>
    <row r="502" spans="1:616" ht="91.5" hidden="1" customHeight="1">
      <c r="A502" s="323">
        <v>430</v>
      </c>
      <c r="B502" s="323">
        <v>140</v>
      </c>
      <c r="C502" s="34" t="s">
        <v>462</v>
      </c>
      <c r="D502" s="11" t="s">
        <v>0</v>
      </c>
      <c r="E502" s="35" t="s">
        <v>463</v>
      </c>
      <c r="F502" s="11" t="s">
        <v>0</v>
      </c>
      <c r="G502" s="11"/>
      <c r="H502" s="35" t="s">
        <v>463</v>
      </c>
      <c r="I502" s="35" t="s">
        <v>1197</v>
      </c>
      <c r="J502" s="12"/>
      <c r="K502" s="12" t="s">
        <v>127</v>
      </c>
      <c r="L502" s="12" t="s">
        <v>114</v>
      </c>
      <c r="M502" s="11" t="s">
        <v>79</v>
      </c>
      <c r="N502" s="10" t="s">
        <v>171</v>
      </c>
      <c r="O502" s="323" t="s">
        <v>28</v>
      </c>
      <c r="P502" s="12"/>
      <c r="Q502" s="12"/>
      <c r="R502" s="12" t="s">
        <v>28</v>
      </c>
      <c r="S502" s="12"/>
      <c r="T502" s="12"/>
      <c r="U502" s="12"/>
      <c r="V502" s="12"/>
      <c r="W502" s="12"/>
      <c r="X502" s="12"/>
      <c r="Y502" s="71"/>
      <c r="Z502" s="71"/>
      <c r="AA502" s="12"/>
      <c r="AB502" s="41"/>
      <c r="AC502" s="41"/>
      <c r="AD502" s="41"/>
      <c r="AE502" s="41"/>
      <c r="AF502" s="41"/>
      <c r="AG502" s="41"/>
      <c r="AH502" s="41"/>
      <c r="AI502" s="41"/>
      <c r="AJ502" s="41"/>
      <c r="AK502" s="41"/>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41"/>
      <c r="BK502" s="41"/>
      <c r="BL502" s="41"/>
      <c r="BM502" s="12"/>
      <c r="BN502" s="12"/>
      <c r="BO502" s="12"/>
      <c r="BP502" s="12"/>
      <c r="BQ502" s="12"/>
      <c r="BR502" s="12"/>
      <c r="BS502" s="12"/>
      <c r="BT502" s="12"/>
      <c r="BU502" s="12"/>
      <c r="BV502" s="12"/>
      <c r="BW502" s="12"/>
      <c r="BX502" s="12"/>
      <c r="BY502" s="12"/>
      <c r="BZ502" s="12"/>
      <c r="CA502" s="12"/>
      <c r="CB502" s="12"/>
      <c r="CC502" s="12"/>
      <c r="CD502" s="12"/>
      <c r="CE502" s="12"/>
      <c r="CF502" s="12"/>
      <c r="CG502" s="12"/>
      <c r="CH502" s="12"/>
      <c r="CI502" s="12"/>
      <c r="CJ502" s="12"/>
      <c r="CK502" s="12"/>
      <c r="CL502" s="12"/>
      <c r="CM502" s="12"/>
      <c r="CN502" s="12"/>
      <c r="CO502" s="135">
        <f t="shared" si="17"/>
        <v>1</v>
      </c>
      <c r="CP502" s="154"/>
      <c r="CQ502" s="10"/>
      <c r="CR502" s="24"/>
    </row>
    <row r="503" spans="1:616" s="110" customFormat="1" ht="91.5" hidden="1" customHeight="1">
      <c r="A503" s="318"/>
      <c r="B503" s="318"/>
      <c r="C503" s="34" t="s">
        <v>462</v>
      </c>
      <c r="D503" s="109" t="s">
        <v>0</v>
      </c>
      <c r="E503" s="112" t="s">
        <v>463</v>
      </c>
      <c r="F503" s="109" t="s">
        <v>0</v>
      </c>
      <c r="G503" s="109"/>
      <c r="H503" s="112" t="s">
        <v>463</v>
      </c>
      <c r="I503" s="125" t="s">
        <v>1197</v>
      </c>
      <c r="J503" s="111"/>
      <c r="K503" s="140" t="s">
        <v>127</v>
      </c>
      <c r="L503" s="140" t="s">
        <v>114</v>
      </c>
      <c r="M503" s="141" t="s">
        <v>79</v>
      </c>
      <c r="N503" s="138" t="s">
        <v>171</v>
      </c>
      <c r="O503" s="318"/>
      <c r="P503" s="111"/>
      <c r="Q503" s="111"/>
      <c r="R503" s="111"/>
      <c r="S503" s="111"/>
      <c r="T503" s="111" t="s">
        <v>28</v>
      </c>
      <c r="U503" s="111"/>
      <c r="V503" s="111"/>
      <c r="W503" s="111"/>
      <c r="X503" s="111"/>
      <c r="Y503" s="111"/>
      <c r="Z503" s="111"/>
      <c r="AA503" s="111"/>
      <c r="AB503" s="41"/>
      <c r="AC503" s="41"/>
      <c r="AD503" s="41"/>
      <c r="AE503" s="41"/>
      <c r="AF503" s="41"/>
      <c r="AG503" s="41"/>
      <c r="AH503" s="41"/>
      <c r="AI503" s="41"/>
      <c r="AJ503" s="41"/>
      <c r="AK503" s="41"/>
      <c r="AL503" s="41"/>
      <c r="AM503" s="41"/>
      <c r="AN503" s="41"/>
      <c r="AO503" s="41"/>
      <c r="AP503" s="41"/>
      <c r="AQ503" s="41"/>
      <c r="AR503" s="41"/>
      <c r="AS503" s="41"/>
      <c r="AT503" s="41"/>
      <c r="AU503" s="41"/>
      <c r="AV503" s="41"/>
      <c r="AW503" s="41"/>
      <c r="AX503" s="41"/>
      <c r="AY503" s="41"/>
      <c r="AZ503" s="41"/>
      <c r="BA503" s="41"/>
      <c r="BB503" s="41"/>
      <c r="BC503" s="41"/>
      <c r="BD503" s="41"/>
      <c r="BE503" s="41"/>
      <c r="BF503" s="41"/>
      <c r="BG503" s="41"/>
      <c r="BH503" s="41"/>
      <c r="BI503" s="41"/>
      <c r="BJ503" s="41"/>
      <c r="BK503" s="41"/>
      <c r="BL503" s="41"/>
      <c r="BM503" s="111"/>
      <c r="BN503" s="111"/>
      <c r="BO503" s="111"/>
      <c r="BP503" s="111"/>
      <c r="BQ503" s="111"/>
      <c r="BR503" s="111"/>
      <c r="BS503" s="111"/>
      <c r="BT503" s="111"/>
      <c r="BU503" s="111"/>
      <c r="BV503" s="111"/>
      <c r="BW503" s="111"/>
      <c r="BX503" s="111"/>
      <c r="BY503" s="111"/>
      <c r="BZ503" s="111"/>
      <c r="CA503" s="111"/>
      <c r="CB503" s="111"/>
      <c r="CC503" s="111"/>
      <c r="CD503" s="111"/>
      <c r="CE503" s="111"/>
      <c r="CF503" s="111"/>
      <c r="CG503" s="111"/>
      <c r="CH503" s="111"/>
      <c r="CI503" s="111"/>
      <c r="CJ503" s="111"/>
      <c r="CK503" s="111"/>
      <c r="CL503" s="111"/>
      <c r="CM503" s="111"/>
      <c r="CN503" s="111"/>
      <c r="CO503" s="135">
        <f t="shared" si="17"/>
        <v>1</v>
      </c>
      <c r="CP503" s="154"/>
      <c r="CQ503" s="108"/>
      <c r="CR503" s="24"/>
    </row>
    <row r="504" spans="1:616" s="110" customFormat="1" ht="91.5" hidden="1" customHeight="1">
      <c r="A504" s="318"/>
      <c r="B504" s="318"/>
      <c r="C504" s="34" t="s">
        <v>462</v>
      </c>
      <c r="D504" s="109" t="s">
        <v>0</v>
      </c>
      <c r="E504" s="112" t="s">
        <v>463</v>
      </c>
      <c r="F504" s="109" t="s">
        <v>0</v>
      </c>
      <c r="G504" s="109"/>
      <c r="H504" s="112" t="s">
        <v>463</v>
      </c>
      <c r="I504" s="125" t="s">
        <v>1197</v>
      </c>
      <c r="J504" s="111"/>
      <c r="K504" s="140" t="s">
        <v>127</v>
      </c>
      <c r="L504" s="140" t="s">
        <v>114</v>
      </c>
      <c r="M504" s="141" t="s">
        <v>79</v>
      </c>
      <c r="N504" s="138" t="s">
        <v>171</v>
      </c>
      <c r="O504" s="318"/>
      <c r="P504" s="111"/>
      <c r="Q504" s="111"/>
      <c r="R504" s="111"/>
      <c r="S504" s="111"/>
      <c r="T504" s="111"/>
      <c r="U504" s="111"/>
      <c r="V504" s="111"/>
      <c r="W504" s="111"/>
      <c r="X504" s="111" t="s">
        <v>28</v>
      </c>
      <c r="Y504" s="111"/>
      <c r="Z504" s="111"/>
      <c r="AA504" s="111"/>
      <c r="AB504" s="41"/>
      <c r="AC504" s="41"/>
      <c r="AD504" s="41"/>
      <c r="AE504" s="41"/>
      <c r="AF504" s="41"/>
      <c r="AG504" s="41"/>
      <c r="AH504" s="41"/>
      <c r="AI504" s="41"/>
      <c r="AJ504" s="41"/>
      <c r="AK504" s="41"/>
      <c r="AL504" s="41"/>
      <c r="AM504" s="41"/>
      <c r="AN504" s="41"/>
      <c r="AO504" s="41"/>
      <c r="AP504" s="41"/>
      <c r="AQ504" s="41"/>
      <c r="AR504" s="41"/>
      <c r="AS504" s="41"/>
      <c r="AT504" s="41"/>
      <c r="AU504" s="41"/>
      <c r="AV504" s="41"/>
      <c r="AW504" s="41"/>
      <c r="AX504" s="41"/>
      <c r="AY504" s="41"/>
      <c r="AZ504" s="41"/>
      <c r="BA504" s="41"/>
      <c r="BB504" s="41"/>
      <c r="BC504" s="41"/>
      <c r="BD504" s="41"/>
      <c r="BE504" s="41"/>
      <c r="BF504" s="41"/>
      <c r="BG504" s="41"/>
      <c r="BH504" s="41"/>
      <c r="BI504" s="41"/>
      <c r="BJ504" s="41"/>
      <c r="BK504" s="41"/>
      <c r="BL504" s="41"/>
      <c r="BM504" s="111"/>
      <c r="BN504" s="111"/>
      <c r="BO504" s="111"/>
      <c r="BP504" s="111"/>
      <c r="BQ504" s="111"/>
      <c r="BR504" s="111"/>
      <c r="BS504" s="111"/>
      <c r="BT504" s="111"/>
      <c r="BU504" s="111"/>
      <c r="BV504" s="111"/>
      <c r="BW504" s="111"/>
      <c r="BX504" s="111"/>
      <c r="BY504" s="111"/>
      <c r="BZ504" s="111"/>
      <c r="CA504" s="111"/>
      <c r="CB504" s="111"/>
      <c r="CC504" s="111"/>
      <c r="CD504" s="111"/>
      <c r="CE504" s="111"/>
      <c r="CF504" s="111"/>
      <c r="CG504" s="111"/>
      <c r="CH504" s="111"/>
      <c r="CI504" s="111"/>
      <c r="CJ504" s="111"/>
      <c r="CK504" s="111"/>
      <c r="CL504" s="111"/>
      <c r="CM504" s="111"/>
      <c r="CN504" s="111"/>
      <c r="CO504" s="135">
        <f t="shared" si="17"/>
        <v>1</v>
      </c>
      <c r="CP504" s="154"/>
      <c r="CQ504" s="108"/>
      <c r="CR504" s="24"/>
    </row>
    <row r="505" spans="1:616" s="110" customFormat="1" ht="91.5" hidden="1" customHeight="1">
      <c r="A505" s="319"/>
      <c r="B505" s="319"/>
      <c r="C505" s="34" t="s">
        <v>462</v>
      </c>
      <c r="D505" s="109" t="s">
        <v>0</v>
      </c>
      <c r="E505" s="112" t="s">
        <v>463</v>
      </c>
      <c r="F505" s="109" t="s">
        <v>0</v>
      </c>
      <c r="G505" s="109"/>
      <c r="H505" s="112" t="s">
        <v>463</v>
      </c>
      <c r="I505" s="125" t="s">
        <v>1197</v>
      </c>
      <c r="J505" s="111"/>
      <c r="K505" s="140" t="s">
        <v>127</v>
      </c>
      <c r="L505" s="140" t="s">
        <v>114</v>
      </c>
      <c r="M505" s="141" t="s">
        <v>79</v>
      </c>
      <c r="N505" s="138" t="s">
        <v>171</v>
      </c>
      <c r="O505" s="319"/>
      <c r="P505" s="111"/>
      <c r="Q505" s="111"/>
      <c r="R505" s="111"/>
      <c r="S505" s="111"/>
      <c r="T505" s="111"/>
      <c r="U505" s="111"/>
      <c r="V505" s="111"/>
      <c r="W505" s="111"/>
      <c r="X505" s="111"/>
      <c r="Y505" s="111"/>
      <c r="Z505" s="111" t="s">
        <v>28</v>
      </c>
      <c r="AA505" s="111"/>
      <c r="AB505" s="41"/>
      <c r="AC505" s="41"/>
      <c r="AD505" s="41"/>
      <c r="AE505" s="41"/>
      <c r="AF505" s="41"/>
      <c r="AG505" s="41"/>
      <c r="AH505" s="41"/>
      <c r="AI505" s="41"/>
      <c r="AJ505" s="41"/>
      <c r="AK505" s="41"/>
      <c r="AL505" s="41"/>
      <c r="AM505" s="41"/>
      <c r="AN505" s="41"/>
      <c r="AO505" s="41"/>
      <c r="AP505" s="41"/>
      <c r="AQ505" s="41"/>
      <c r="AR505" s="41"/>
      <c r="AS505" s="41"/>
      <c r="AT505" s="41"/>
      <c r="AU505" s="41"/>
      <c r="AV505" s="41"/>
      <c r="AW505" s="41"/>
      <c r="AX505" s="41"/>
      <c r="AY505" s="41"/>
      <c r="AZ505" s="41"/>
      <c r="BA505" s="41"/>
      <c r="BB505" s="41"/>
      <c r="BC505" s="41"/>
      <c r="BD505" s="41"/>
      <c r="BE505" s="41"/>
      <c r="BF505" s="41"/>
      <c r="BG505" s="41"/>
      <c r="BH505" s="41"/>
      <c r="BI505" s="41"/>
      <c r="BJ505" s="41"/>
      <c r="BK505" s="41"/>
      <c r="BL505" s="41"/>
      <c r="BM505" s="111"/>
      <c r="BN505" s="111"/>
      <c r="BO505" s="111"/>
      <c r="BP505" s="111"/>
      <c r="BQ505" s="111"/>
      <c r="BR505" s="111"/>
      <c r="BS505" s="111"/>
      <c r="BT505" s="111"/>
      <c r="BU505" s="111"/>
      <c r="BV505" s="111"/>
      <c r="BW505" s="111"/>
      <c r="BX505" s="111"/>
      <c r="BY505" s="111"/>
      <c r="BZ505" s="111"/>
      <c r="CA505" s="111"/>
      <c r="CB505" s="111"/>
      <c r="CC505" s="111"/>
      <c r="CD505" s="111"/>
      <c r="CE505" s="111"/>
      <c r="CF505" s="111"/>
      <c r="CG505" s="111"/>
      <c r="CH505" s="111"/>
      <c r="CI505" s="111"/>
      <c r="CJ505" s="111"/>
      <c r="CK505" s="111"/>
      <c r="CL505" s="111"/>
      <c r="CM505" s="111"/>
      <c r="CN505" s="111"/>
      <c r="CO505" s="135">
        <f t="shared" si="17"/>
        <v>1</v>
      </c>
      <c r="CP505" s="154"/>
      <c r="CQ505" s="108"/>
      <c r="CR505" s="24"/>
    </row>
    <row r="506" spans="1:616" ht="91.5" hidden="1" customHeight="1">
      <c r="A506" s="323">
        <v>433</v>
      </c>
      <c r="B506" s="323">
        <v>141</v>
      </c>
      <c r="C506" s="34" t="s">
        <v>159</v>
      </c>
      <c r="D506" s="11" t="s">
        <v>2</v>
      </c>
      <c r="E506" s="34" t="s">
        <v>464</v>
      </c>
      <c r="F506" s="11" t="s">
        <v>2</v>
      </c>
      <c r="G506" s="11"/>
      <c r="H506" s="35" t="s">
        <v>464</v>
      </c>
      <c r="I506" s="35" t="s">
        <v>1197</v>
      </c>
      <c r="J506" s="12"/>
      <c r="K506" s="12" t="s">
        <v>127</v>
      </c>
      <c r="L506" s="12" t="s">
        <v>114</v>
      </c>
      <c r="M506" s="11" t="s">
        <v>79</v>
      </c>
      <c r="N506" s="10" t="s">
        <v>171</v>
      </c>
      <c r="O506" s="323" t="s">
        <v>28</v>
      </c>
      <c r="P506" s="12"/>
      <c r="Q506" s="12"/>
      <c r="R506" s="12"/>
      <c r="S506" s="12" t="s">
        <v>28</v>
      </c>
      <c r="T506" s="12"/>
      <c r="U506" s="12"/>
      <c r="V506" s="12"/>
      <c r="W506" s="12"/>
      <c r="X506" s="12"/>
      <c r="Y506" s="71"/>
      <c r="Z506" s="71"/>
      <c r="AA506" s="12"/>
      <c r="AB506" s="41"/>
      <c r="AC506" s="41"/>
      <c r="AD506" s="41"/>
      <c r="AE506" s="41"/>
      <c r="AF506" s="41"/>
      <c r="AG506" s="41"/>
      <c r="AH506" s="41"/>
      <c r="AI506" s="41"/>
      <c r="AJ506" s="41"/>
      <c r="AK506" s="41"/>
      <c r="AL506" s="41"/>
      <c r="AM506" s="41"/>
      <c r="AN506" s="41"/>
      <c r="AO506" s="41"/>
      <c r="AP506" s="41"/>
      <c r="AQ506" s="41"/>
      <c r="AR506" s="41"/>
      <c r="AS506" s="41"/>
      <c r="AT506" s="41"/>
      <c r="AU506" s="41"/>
      <c r="AV506" s="41"/>
      <c r="AW506" s="41"/>
      <c r="AX506" s="41"/>
      <c r="AY506" s="41"/>
      <c r="AZ506" s="41"/>
      <c r="BA506" s="41"/>
      <c r="BB506" s="41"/>
      <c r="BC506" s="41"/>
      <c r="BD506" s="41"/>
      <c r="BE506" s="41"/>
      <c r="BF506" s="41"/>
      <c r="BG506" s="41"/>
      <c r="BH506" s="41"/>
      <c r="BI506" s="41"/>
      <c r="BJ506" s="41"/>
      <c r="BK506" s="41"/>
      <c r="BL506" s="41"/>
      <c r="BM506" s="12"/>
      <c r="BN506" s="12"/>
      <c r="BO506" s="12"/>
      <c r="BP506" s="12"/>
      <c r="BQ506" s="12"/>
      <c r="BR506" s="12"/>
      <c r="BS506" s="12"/>
      <c r="BT506" s="12"/>
      <c r="BU506" s="12"/>
      <c r="BV506" s="12"/>
      <c r="BW506" s="12"/>
      <c r="BX506" s="12"/>
      <c r="BY506" s="12"/>
      <c r="BZ506" s="12"/>
      <c r="CA506" s="12"/>
      <c r="CB506" s="12"/>
      <c r="CC506" s="12"/>
      <c r="CD506" s="12"/>
      <c r="CE506" s="12"/>
      <c r="CF506" s="12"/>
      <c r="CG506" s="12"/>
      <c r="CH506" s="12"/>
      <c r="CI506" s="12"/>
      <c r="CJ506" s="12"/>
      <c r="CK506" s="12"/>
      <c r="CL506" s="12"/>
      <c r="CM506" s="12"/>
      <c r="CN506" s="12"/>
      <c r="CO506" s="135">
        <f t="shared" si="17"/>
        <v>1</v>
      </c>
      <c r="CP506" s="154"/>
      <c r="CQ506" s="10"/>
      <c r="CR506" s="24"/>
    </row>
    <row r="507" spans="1:616" s="110" customFormat="1" ht="104.25" hidden="1" customHeight="1">
      <c r="A507" s="318"/>
      <c r="B507" s="318"/>
      <c r="C507" s="34" t="s">
        <v>159</v>
      </c>
      <c r="D507" s="109" t="s">
        <v>2</v>
      </c>
      <c r="E507" s="34" t="s">
        <v>464</v>
      </c>
      <c r="F507" s="109" t="s">
        <v>2</v>
      </c>
      <c r="G507" s="109"/>
      <c r="H507" s="112" t="s">
        <v>464</v>
      </c>
      <c r="I507" s="125" t="s">
        <v>1197</v>
      </c>
      <c r="J507" s="111"/>
      <c r="K507" s="140" t="s">
        <v>127</v>
      </c>
      <c r="L507" s="140" t="s">
        <v>114</v>
      </c>
      <c r="M507" s="141" t="s">
        <v>79</v>
      </c>
      <c r="N507" s="138" t="s">
        <v>171</v>
      </c>
      <c r="O507" s="318"/>
      <c r="P507" s="111"/>
      <c r="Q507" s="111"/>
      <c r="R507" s="111"/>
      <c r="S507" s="111"/>
      <c r="T507" s="111"/>
      <c r="U507" s="111"/>
      <c r="V507" s="111"/>
      <c r="W507" s="111"/>
      <c r="X507" s="111"/>
      <c r="Y507" s="111" t="s">
        <v>28</v>
      </c>
      <c r="Z507" s="111"/>
      <c r="AA507" s="111"/>
      <c r="AB507" s="41"/>
      <c r="AC507" s="41"/>
      <c r="AD507" s="41"/>
      <c r="AE507" s="41"/>
      <c r="AF507" s="41"/>
      <c r="AG507" s="41"/>
      <c r="AH507" s="41"/>
      <c r="AI507" s="41"/>
      <c r="AJ507" s="41"/>
      <c r="AK507" s="41"/>
      <c r="AL507" s="41"/>
      <c r="AM507" s="41"/>
      <c r="AN507" s="41"/>
      <c r="AO507" s="41"/>
      <c r="AP507" s="41"/>
      <c r="AQ507" s="41"/>
      <c r="AR507" s="41"/>
      <c r="AS507" s="41"/>
      <c r="AT507" s="41"/>
      <c r="AU507" s="41"/>
      <c r="AV507" s="41"/>
      <c r="AW507" s="41"/>
      <c r="AX507" s="41"/>
      <c r="AY507" s="41"/>
      <c r="AZ507" s="41"/>
      <c r="BA507" s="41"/>
      <c r="BB507" s="41"/>
      <c r="BC507" s="41"/>
      <c r="BD507" s="41"/>
      <c r="BE507" s="41"/>
      <c r="BF507" s="41"/>
      <c r="BG507" s="41"/>
      <c r="BH507" s="41"/>
      <c r="BI507" s="41"/>
      <c r="BJ507" s="41"/>
      <c r="BK507" s="41"/>
      <c r="BL507" s="41"/>
      <c r="BM507" s="111"/>
      <c r="BN507" s="111"/>
      <c r="BO507" s="111"/>
      <c r="BP507" s="111"/>
      <c r="BQ507" s="111"/>
      <c r="BR507" s="111"/>
      <c r="BS507" s="111"/>
      <c r="BT507" s="111"/>
      <c r="BU507" s="111"/>
      <c r="BV507" s="111"/>
      <c r="BW507" s="111"/>
      <c r="BX507" s="111"/>
      <c r="BY507" s="111"/>
      <c r="BZ507" s="111"/>
      <c r="CA507" s="111"/>
      <c r="CB507" s="111"/>
      <c r="CC507" s="111"/>
      <c r="CD507" s="111"/>
      <c r="CE507" s="111"/>
      <c r="CF507" s="111"/>
      <c r="CG507" s="111"/>
      <c r="CH507" s="111"/>
      <c r="CI507" s="111"/>
      <c r="CJ507" s="111"/>
      <c r="CK507" s="111"/>
      <c r="CL507" s="111"/>
      <c r="CM507" s="111"/>
      <c r="CN507" s="111"/>
      <c r="CO507" s="135">
        <f t="shared" si="17"/>
        <v>1</v>
      </c>
      <c r="CP507" s="154"/>
      <c r="CQ507" s="108"/>
      <c r="CR507" s="24"/>
    </row>
    <row r="508" spans="1:616" s="110" customFormat="1" ht="104.25" hidden="1" customHeight="1">
      <c r="A508" s="319"/>
      <c r="B508" s="319"/>
      <c r="C508" s="34" t="s">
        <v>159</v>
      </c>
      <c r="D508" s="109" t="s">
        <v>2</v>
      </c>
      <c r="E508" s="34" t="s">
        <v>464</v>
      </c>
      <c r="F508" s="109" t="s">
        <v>2</v>
      </c>
      <c r="G508" s="109"/>
      <c r="H508" s="112" t="s">
        <v>464</v>
      </c>
      <c r="I508" s="125" t="s">
        <v>1197</v>
      </c>
      <c r="J508" s="111"/>
      <c r="K508" s="140" t="s">
        <v>127</v>
      </c>
      <c r="L508" s="140" t="s">
        <v>114</v>
      </c>
      <c r="M508" s="141" t="s">
        <v>79</v>
      </c>
      <c r="N508" s="138" t="s">
        <v>171</v>
      </c>
      <c r="O508" s="319"/>
      <c r="P508" s="111"/>
      <c r="Q508" s="111"/>
      <c r="R508" s="111"/>
      <c r="S508" s="111"/>
      <c r="T508" s="111"/>
      <c r="U508" s="111"/>
      <c r="V508" s="111"/>
      <c r="W508" s="111"/>
      <c r="X508" s="111"/>
      <c r="Y508" s="111"/>
      <c r="Z508" s="111"/>
      <c r="AA508" s="111" t="s">
        <v>28</v>
      </c>
      <c r="AB508" s="41"/>
      <c r="AC508" s="41"/>
      <c r="AD508" s="41"/>
      <c r="AE508" s="41"/>
      <c r="AF508" s="41"/>
      <c r="AG508" s="41"/>
      <c r="AH508" s="41"/>
      <c r="AI508" s="41"/>
      <c r="AJ508" s="41"/>
      <c r="AK508" s="41"/>
      <c r="AL508" s="41"/>
      <c r="AM508" s="41"/>
      <c r="AN508" s="41"/>
      <c r="AO508" s="41"/>
      <c r="AP508" s="41"/>
      <c r="AQ508" s="41"/>
      <c r="AR508" s="41"/>
      <c r="AS508" s="41"/>
      <c r="AT508" s="41"/>
      <c r="AU508" s="41"/>
      <c r="AV508" s="41"/>
      <c r="AW508" s="41"/>
      <c r="AX508" s="41"/>
      <c r="AY508" s="41"/>
      <c r="AZ508" s="41"/>
      <c r="BA508" s="41"/>
      <c r="BB508" s="41"/>
      <c r="BC508" s="41"/>
      <c r="BD508" s="41"/>
      <c r="BE508" s="41"/>
      <c r="BF508" s="41"/>
      <c r="BG508" s="41"/>
      <c r="BH508" s="41"/>
      <c r="BI508" s="41"/>
      <c r="BJ508" s="41"/>
      <c r="BK508" s="41"/>
      <c r="BL508" s="41"/>
      <c r="BM508" s="111"/>
      <c r="BN508" s="111"/>
      <c r="BO508" s="111"/>
      <c r="BP508" s="111"/>
      <c r="BQ508" s="111"/>
      <c r="BR508" s="111"/>
      <c r="BS508" s="111"/>
      <c r="BT508" s="111"/>
      <c r="BU508" s="111"/>
      <c r="BV508" s="111"/>
      <c r="BW508" s="111"/>
      <c r="BX508" s="111"/>
      <c r="BY508" s="111"/>
      <c r="BZ508" s="111"/>
      <c r="CA508" s="111"/>
      <c r="CB508" s="111"/>
      <c r="CC508" s="111"/>
      <c r="CD508" s="111"/>
      <c r="CE508" s="111"/>
      <c r="CF508" s="111"/>
      <c r="CG508" s="111"/>
      <c r="CH508" s="111"/>
      <c r="CI508" s="111"/>
      <c r="CJ508" s="111"/>
      <c r="CK508" s="111"/>
      <c r="CL508" s="111"/>
      <c r="CM508" s="111"/>
      <c r="CN508" s="111"/>
      <c r="CO508" s="135">
        <f t="shared" si="17"/>
        <v>1</v>
      </c>
      <c r="CP508" s="148"/>
      <c r="CQ508" s="146"/>
      <c r="CR508" s="24"/>
    </row>
    <row r="509" spans="1:616" ht="45" customHeight="1">
      <c r="A509" s="67"/>
      <c r="B509" s="284"/>
      <c r="C509" s="382" t="s">
        <v>47</v>
      </c>
      <c r="D509" s="382"/>
      <c r="E509" s="383"/>
      <c r="F509" s="11"/>
      <c r="G509" s="279">
        <f>COUNTIF(G510:G539,"x")</f>
        <v>0</v>
      </c>
      <c r="H509" s="280"/>
      <c r="I509" s="282"/>
      <c r="J509" s="281"/>
      <c r="K509" s="281"/>
      <c r="L509" s="12"/>
      <c r="M509" s="14" t="s">
        <v>82</v>
      </c>
      <c r="N509" s="14" t="s">
        <v>82</v>
      </c>
      <c r="O509" s="15">
        <f>COUNTIF(O510:O539,"x")</f>
        <v>7</v>
      </c>
      <c r="P509" s="15">
        <f>SUM(P510:P539)</f>
        <v>1</v>
      </c>
      <c r="Q509" s="15" t="s">
        <v>141</v>
      </c>
      <c r="R509" s="15" t="s">
        <v>141</v>
      </c>
      <c r="S509" s="15" t="s">
        <v>141</v>
      </c>
      <c r="T509" s="15" t="s">
        <v>141</v>
      </c>
      <c r="U509" s="15" t="s">
        <v>141</v>
      </c>
      <c r="V509" s="15" t="s">
        <v>141</v>
      </c>
      <c r="W509" s="15" t="s">
        <v>141</v>
      </c>
      <c r="X509" s="15" t="s">
        <v>141</v>
      </c>
      <c r="Y509" s="15"/>
      <c r="Z509" s="15"/>
      <c r="AA509" s="15" t="s">
        <v>141</v>
      </c>
      <c r="AB509" s="41"/>
      <c r="AC509" s="41"/>
      <c r="AD509" s="41"/>
      <c r="AE509" s="41"/>
      <c r="AF509" s="41"/>
      <c r="AG509" s="41"/>
      <c r="AH509" s="41"/>
      <c r="AI509" s="41"/>
      <c r="AJ509" s="41"/>
      <c r="AK509" s="41"/>
      <c r="AL509" s="41"/>
      <c r="AM509" s="41"/>
      <c r="AN509" s="41"/>
      <c r="AO509" s="41"/>
      <c r="AP509" s="41"/>
      <c r="AQ509" s="41"/>
      <c r="AR509" s="41"/>
      <c r="AS509" s="41"/>
      <c r="AT509" s="41"/>
      <c r="AU509" s="41"/>
      <c r="AV509" s="41"/>
      <c r="AW509" s="41"/>
      <c r="AX509" s="41"/>
      <c r="AY509" s="41"/>
      <c r="AZ509" s="41"/>
      <c r="BA509" s="41"/>
      <c r="BB509" s="41"/>
      <c r="BC509" s="41"/>
      <c r="BD509" s="41"/>
      <c r="BE509" s="41"/>
      <c r="BF509" s="41"/>
      <c r="BG509" s="41"/>
      <c r="BH509" s="41"/>
      <c r="BI509" s="41"/>
      <c r="BJ509" s="41"/>
      <c r="BK509" s="41"/>
      <c r="BL509" s="41"/>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81">
        <f t="shared" si="17"/>
        <v>0</v>
      </c>
      <c r="CP509" s="281"/>
      <c r="CQ509" s="285"/>
      <c r="CR509" s="285"/>
      <c r="CS509" s="144"/>
      <c r="CT509" s="144"/>
      <c r="CU509" s="144"/>
      <c r="CV509" s="144"/>
      <c r="CW509" s="144"/>
      <c r="CX509" s="144"/>
      <c r="CY509" s="144"/>
      <c r="CZ509" s="144"/>
      <c r="DA509" s="144"/>
      <c r="DB509" s="144"/>
      <c r="DC509" s="144"/>
      <c r="DD509" s="144"/>
      <c r="DE509" s="144"/>
      <c r="DF509" s="144"/>
      <c r="DG509" s="144"/>
      <c r="DH509" s="144"/>
      <c r="DI509" s="144"/>
      <c r="DJ509" s="144"/>
      <c r="DK509" s="144"/>
      <c r="DL509" s="144"/>
      <c r="DM509" s="144"/>
      <c r="DN509" s="144"/>
      <c r="DO509" s="144"/>
      <c r="DP509" s="144"/>
      <c r="DQ509" s="144"/>
      <c r="DR509" s="144"/>
      <c r="DS509" s="144"/>
      <c r="DT509" s="144"/>
      <c r="DU509" s="144"/>
      <c r="DV509" s="144"/>
      <c r="DW509" s="144"/>
      <c r="DX509" s="144"/>
      <c r="DY509" s="144"/>
      <c r="DZ509" s="144"/>
      <c r="EA509" s="144"/>
      <c r="EB509" s="144"/>
      <c r="EC509" s="144"/>
      <c r="ED509" s="144"/>
      <c r="EE509" s="144"/>
      <c r="EF509" s="144"/>
      <c r="EG509" s="144"/>
      <c r="EH509" s="144"/>
      <c r="EI509" s="144"/>
      <c r="EJ509" s="144"/>
      <c r="EK509" s="144"/>
      <c r="EL509" s="144"/>
      <c r="EM509" s="144"/>
      <c r="EN509" s="144"/>
      <c r="EO509" s="144"/>
      <c r="EP509" s="144"/>
      <c r="EQ509" s="144"/>
      <c r="ER509" s="144"/>
      <c r="ES509" s="144"/>
      <c r="ET509" s="144"/>
      <c r="EU509" s="144"/>
      <c r="EV509" s="144"/>
      <c r="EW509" s="144"/>
      <c r="EX509" s="144"/>
      <c r="EY509" s="144"/>
      <c r="EZ509" s="144"/>
      <c r="FA509" s="144"/>
      <c r="FB509" s="144"/>
      <c r="FC509" s="144"/>
      <c r="FD509" s="144"/>
      <c r="FE509" s="144"/>
      <c r="FF509" s="144"/>
      <c r="FG509" s="144"/>
      <c r="FH509" s="144"/>
      <c r="FI509" s="144"/>
      <c r="FJ509" s="144"/>
      <c r="FK509" s="144"/>
      <c r="FL509" s="144"/>
      <c r="FM509" s="144"/>
      <c r="FN509" s="144"/>
      <c r="FO509" s="144"/>
      <c r="FP509" s="144"/>
      <c r="FQ509" s="144"/>
      <c r="FR509" s="144"/>
      <c r="FS509" s="144"/>
      <c r="FT509" s="144"/>
      <c r="FU509" s="144"/>
      <c r="FV509" s="144"/>
      <c r="FW509" s="144"/>
      <c r="FX509" s="144"/>
      <c r="FY509" s="144"/>
      <c r="FZ509" s="144"/>
      <c r="GA509" s="144"/>
      <c r="GB509" s="144"/>
      <c r="GC509" s="144"/>
      <c r="GD509" s="144"/>
      <c r="GE509" s="144"/>
      <c r="GF509" s="144"/>
      <c r="GG509" s="144"/>
      <c r="GH509" s="144"/>
      <c r="GI509" s="144"/>
      <c r="GJ509" s="144"/>
      <c r="GK509" s="144"/>
      <c r="GL509" s="144"/>
      <c r="GM509" s="144"/>
      <c r="GN509" s="144"/>
      <c r="GO509" s="144"/>
      <c r="GP509" s="144"/>
      <c r="GQ509" s="144"/>
      <c r="GR509" s="144"/>
      <c r="GS509" s="144"/>
      <c r="GT509" s="144"/>
      <c r="GU509" s="144"/>
      <c r="GV509" s="144"/>
      <c r="GW509" s="144"/>
      <c r="GX509" s="144"/>
      <c r="GY509" s="144"/>
      <c r="GZ509" s="144"/>
      <c r="HA509" s="144"/>
      <c r="HB509" s="144"/>
      <c r="HC509" s="144"/>
      <c r="HD509" s="144"/>
      <c r="HE509" s="144"/>
      <c r="HF509" s="144"/>
      <c r="HG509" s="144"/>
      <c r="HH509" s="144"/>
      <c r="HI509" s="144"/>
      <c r="HJ509" s="144"/>
      <c r="HK509" s="144"/>
      <c r="HL509" s="144"/>
      <c r="HM509" s="144"/>
      <c r="HN509" s="144"/>
      <c r="HO509" s="144"/>
      <c r="HP509" s="144"/>
      <c r="HQ509" s="144"/>
      <c r="HR509" s="144"/>
      <c r="HS509" s="144"/>
      <c r="HT509" s="144"/>
      <c r="HU509" s="144"/>
      <c r="HV509" s="144"/>
      <c r="HW509" s="144"/>
      <c r="HX509" s="144"/>
      <c r="HY509" s="144"/>
      <c r="HZ509" s="144"/>
      <c r="IA509" s="144"/>
      <c r="IB509" s="144"/>
      <c r="IC509" s="144"/>
      <c r="ID509" s="144"/>
      <c r="IE509" s="144"/>
      <c r="IF509" s="144"/>
      <c r="IG509" s="144"/>
      <c r="IH509" s="144"/>
      <c r="II509" s="144"/>
      <c r="IJ509" s="144"/>
      <c r="IK509" s="144"/>
      <c r="IL509" s="144"/>
      <c r="IM509" s="144"/>
      <c r="IN509" s="144"/>
      <c r="IO509" s="144"/>
      <c r="IP509" s="144"/>
      <c r="IQ509" s="144"/>
      <c r="IR509" s="144"/>
      <c r="IS509" s="144"/>
      <c r="IT509" s="144"/>
      <c r="IU509" s="144"/>
      <c r="IV509" s="144"/>
      <c r="IW509" s="144"/>
      <c r="IX509" s="144"/>
      <c r="IY509" s="144"/>
      <c r="IZ509" s="144"/>
      <c r="JA509" s="144"/>
      <c r="JB509" s="144"/>
      <c r="JC509" s="144"/>
      <c r="JD509" s="144"/>
      <c r="JE509" s="144"/>
      <c r="JF509" s="144"/>
      <c r="JG509" s="144"/>
      <c r="JH509" s="144"/>
      <c r="JI509" s="144"/>
      <c r="JJ509" s="144"/>
      <c r="JK509" s="144"/>
      <c r="JL509" s="144"/>
      <c r="JM509" s="144"/>
      <c r="JN509" s="144"/>
      <c r="JO509" s="144"/>
      <c r="JP509" s="144"/>
      <c r="JQ509" s="144"/>
      <c r="JR509" s="144"/>
      <c r="JS509" s="144"/>
      <c r="JT509" s="144"/>
      <c r="JU509" s="144"/>
      <c r="JV509" s="144"/>
      <c r="JW509" s="144"/>
      <c r="JX509" s="144"/>
      <c r="JY509" s="144"/>
      <c r="JZ509" s="144"/>
      <c r="KA509" s="144"/>
      <c r="KB509" s="144"/>
      <c r="KC509" s="144"/>
      <c r="KD509" s="144"/>
      <c r="KE509" s="144"/>
      <c r="KF509" s="144"/>
      <c r="KG509" s="144"/>
      <c r="KH509" s="144"/>
      <c r="KI509" s="144"/>
      <c r="KJ509" s="144"/>
      <c r="KK509" s="144"/>
      <c r="KL509" s="144"/>
      <c r="KM509" s="144"/>
      <c r="KN509" s="144"/>
      <c r="KO509" s="144"/>
      <c r="KP509" s="144"/>
      <c r="KQ509" s="144"/>
      <c r="KR509" s="144"/>
      <c r="KS509" s="144"/>
      <c r="KT509" s="144"/>
      <c r="KU509" s="144"/>
      <c r="KV509" s="144"/>
      <c r="KW509" s="144"/>
      <c r="KX509" s="144"/>
      <c r="KY509" s="144"/>
      <c r="KZ509" s="144"/>
      <c r="LA509" s="144"/>
      <c r="LB509" s="144"/>
      <c r="LC509" s="144"/>
      <c r="LD509" s="144"/>
      <c r="LE509" s="144"/>
      <c r="LF509" s="144"/>
      <c r="LG509" s="144"/>
      <c r="LH509" s="144"/>
      <c r="LI509" s="144"/>
      <c r="LJ509" s="144"/>
      <c r="LK509" s="144"/>
      <c r="LL509" s="144"/>
      <c r="LM509" s="144"/>
      <c r="LN509" s="144"/>
      <c r="LO509" s="144"/>
      <c r="LP509" s="144"/>
      <c r="LQ509" s="144"/>
      <c r="LR509" s="144"/>
      <c r="LS509" s="144"/>
      <c r="LT509" s="144"/>
      <c r="LU509" s="144"/>
      <c r="LV509" s="144"/>
      <c r="LW509" s="144"/>
      <c r="LX509" s="144"/>
      <c r="LY509" s="144"/>
      <c r="LZ509" s="144"/>
      <c r="MA509" s="144"/>
      <c r="MB509" s="144"/>
      <c r="MC509" s="144"/>
      <c r="MD509" s="144"/>
      <c r="ME509" s="144"/>
      <c r="MF509" s="144"/>
      <c r="MG509" s="144"/>
      <c r="MH509" s="144"/>
      <c r="MI509" s="144"/>
      <c r="MJ509" s="144"/>
      <c r="MK509" s="144"/>
      <c r="ML509" s="144"/>
      <c r="MM509" s="144"/>
      <c r="MN509" s="144"/>
      <c r="MO509" s="144"/>
      <c r="MP509" s="144"/>
      <c r="MQ509" s="144"/>
      <c r="MR509" s="144"/>
      <c r="MS509" s="144"/>
      <c r="MT509" s="144"/>
      <c r="MU509" s="144"/>
      <c r="MV509" s="144"/>
      <c r="MW509" s="144"/>
      <c r="MX509" s="144"/>
      <c r="MY509" s="144"/>
      <c r="MZ509" s="144"/>
      <c r="NA509" s="144"/>
      <c r="NB509" s="144"/>
      <c r="NC509" s="144"/>
      <c r="ND509" s="144"/>
      <c r="NE509" s="144"/>
      <c r="NF509" s="144"/>
      <c r="NG509" s="144"/>
      <c r="NH509" s="144"/>
      <c r="NI509" s="144"/>
      <c r="NJ509" s="144"/>
      <c r="NK509" s="144"/>
      <c r="NL509" s="144"/>
      <c r="NM509" s="144"/>
      <c r="NN509" s="144"/>
      <c r="NO509" s="144"/>
      <c r="NP509" s="144"/>
      <c r="NQ509" s="144"/>
      <c r="NR509" s="144"/>
      <c r="NS509" s="144"/>
      <c r="NT509" s="144"/>
      <c r="NU509" s="144"/>
      <c r="NV509" s="144"/>
      <c r="NW509" s="144"/>
      <c r="NX509" s="144"/>
      <c r="NY509" s="144"/>
      <c r="NZ509" s="144"/>
      <c r="OA509" s="144"/>
      <c r="OB509" s="144"/>
      <c r="OC509" s="144"/>
      <c r="OD509" s="144"/>
      <c r="OE509" s="144"/>
      <c r="OF509" s="144"/>
      <c r="WR509" s="162"/>
    </row>
    <row r="510" spans="1:616" ht="98.25" customHeight="1">
      <c r="A510" s="323">
        <v>437</v>
      </c>
      <c r="B510" s="316">
        <v>142</v>
      </c>
      <c r="C510" s="270" t="s">
        <v>465</v>
      </c>
      <c r="D510" s="269" t="s">
        <v>0</v>
      </c>
      <c r="E510" s="34" t="s">
        <v>466</v>
      </c>
      <c r="F510" s="11" t="s">
        <v>2</v>
      </c>
      <c r="G510" s="269"/>
      <c r="H510" s="276" t="s">
        <v>466</v>
      </c>
      <c r="I510" s="282" t="s">
        <v>887</v>
      </c>
      <c r="J510" s="281"/>
      <c r="K510" s="281" t="s">
        <v>127</v>
      </c>
      <c r="L510" s="12" t="s">
        <v>114</v>
      </c>
      <c r="M510" s="11" t="s">
        <v>79</v>
      </c>
      <c r="N510" s="10" t="s">
        <v>171</v>
      </c>
      <c r="O510" s="323" t="s">
        <v>28</v>
      </c>
      <c r="P510" s="12"/>
      <c r="Q510" s="12" t="s">
        <v>28</v>
      </c>
      <c r="R510" s="12"/>
      <c r="S510" s="12"/>
      <c r="T510" s="12"/>
      <c r="U510" s="12"/>
      <c r="V510" s="12"/>
      <c r="W510" s="12"/>
      <c r="X510" s="12"/>
      <c r="Y510" s="71"/>
      <c r="Z510" s="71"/>
      <c r="AA510" s="12"/>
      <c r="AB510" s="41"/>
      <c r="AC510" s="41"/>
      <c r="AD510" s="41"/>
      <c r="AE510" s="41"/>
      <c r="AF510" s="41"/>
      <c r="AG510" s="41"/>
      <c r="AH510" s="41"/>
      <c r="AI510" s="41"/>
      <c r="AJ510" s="41"/>
      <c r="AK510" s="41"/>
      <c r="AL510" s="41"/>
      <c r="AM510" s="41"/>
      <c r="AN510" s="41"/>
      <c r="AO510" s="41"/>
      <c r="AP510" s="41"/>
      <c r="AQ510" s="41"/>
      <c r="AR510" s="41"/>
      <c r="AS510" s="41"/>
      <c r="AT510" s="41"/>
      <c r="AU510" s="41"/>
      <c r="AV510" s="41"/>
      <c r="AW510" s="41"/>
      <c r="AX510" s="41"/>
      <c r="AY510" s="41"/>
      <c r="AZ510" s="41"/>
      <c r="BA510" s="41"/>
      <c r="BB510" s="41"/>
      <c r="BC510" s="41"/>
      <c r="BD510" s="41"/>
      <c r="BE510" s="41"/>
      <c r="BF510" s="41"/>
      <c r="BG510" s="41"/>
      <c r="BH510" s="41"/>
      <c r="BI510" s="41"/>
      <c r="BJ510" s="41"/>
      <c r="BK510" s="41"/>
      <c r="BL510" s="41"/>
      <c r="BM510" s="12"/>
      <c r="BN510" s="12"/>
      <c r="BO510" s="12"/>
      <c r="BP510" s="12"/>
      <c r="BQ510" s="12"/>
      <c r="BR510" s="12"/>
      <c r="BS510" s="12"/>
      <c r="BT510" s="12"/>
      <c r="BU510" s="12"/>
      <c r="BV510" s="12"/>
      <c r="BW510" s="12"/>
      <c r="BX510" s="12"/>
      <c r="BY510" s="12"/>
      <c r="BZ510" s="12"/>
      <c r="CA510" s="12"/>
      <c r="CB510" s="12"/>
      <c r="CC510" s="12"/>
      <c r="CD510" s="12"/>
      <c r="CE510" s="12"/>
      <c r="CF510" s="12"/>
      <c r="CG510" s="12"/>
      <c r="CH510" s="12"/>
      <c r="CI510" s="12"/>
      <c r="CJ510" s="12"/>
      <c r="CK510" s="12"/>
      <c r="CL510" s="12"/>
      <c r="CM510" s="12"/>
      <c r="CN510" s="12"/>
      <c r="CO510" s="181">
        <f t="shared" si="17"/>
        <v>1</v>
      </c>
      <c r="CP510" s="202" t="s">
        <v>677</v>
      </c>
      <c r="CQ510" s="202" t="s">
        <v>677</v>
      </c>
      <c r="CR510" s="202" t="s">
        <v>677</v>
      </c>
      <c r="CS510" s="144"/>
      <c r="CT510" s="144"/>
      <c r="CU510" s="144"/>
      <c r="CV510" s="144"/>
      <c r="CW510" s="144"/>
      <c r="CX510" s="144"/>
      <c r="CY510" s="144"/>
      <c r="CZ510" s="144"/>
      <c r="DA510" s="144"/>
      <c r="DB510" s="144"/>
      <c r="DC510" s="144"/>
      <c r="DD510" s="144"/>
      <c r="DE510" s="144"/>
      <c r="DF510" s="144"/>
      <c r="DG510" s="144"/>
      <c r="DH510" s="144"/>
      <c r="DI510" s="144"/>
      <c r="DJ510" s="144"/>
      <c r="DK510" s="144"/>
      <c r="DL510" s="144"/>
      <c r="DM510" s="144"/>
      <c r="DN510" s="144"/>
      <c r="DO510" s="144"/>
      <c r="DP510" s="144"/>
      <c r="DQ510" s="144"/>
      <c r="DR510" s="144"/>
      <c r="DS510" s="144"/>
      <c r="DT510" s="144"/>
      <c r="DU510" s="144"/>
      <c r="DV510" s="144"/>
      <c r="DW510" s="144"/>
      <c r="DX510" s="144"/>
      <c r="DY510" s="144"/>
      <c r="DZ510" s="144"/>
      <c r="EA510" s="144"/>
      <c r="EB510" s="144"/>
      <c r="EC510" s="144"/>
      <c r="ED510" s="144"/>
      <c r="EE510" s="144"/>
      <c r="EF510" s="144"/>
      <c r="EG510" s="144"/>
      <c r="EH510" s="144"/>
      <c r="EI510" s="144"/>
      <c r="EJ510" s="144"/>
      <c r="EK510" s="144"/>
      <c r="EL510" s="144"/>
      <c r="EM510" s="144"/>
      <c r="EN510" s="144"/>
      <c r="EO510" s="144"/>
      <c r="EP510" s="144"/>
      <c r="EQ510" s="144"/>
      <c r="ER510" s="144"/>
      <c r="ES510" s="144"/>
      <c r="ET510" s="144"/>
      <c r="EU510" s="144"/>
      <c r="EV510" s="144"/>
      <c r="EW510" s="144"/>
      <c r="EX510" s="144"/>
      <c r="EY510" s="144"/>
      <c r="EZ510" s="144"/>
      <c r="FA510" s="144"/>
      <c r="FB510" s="144"/>
      <c r="FC510" s="144"/>
      <c r="FD510" s="144"/>
      <c r="FE510" s="144"/>
      <c r="FF510" s="144"/>
      <c r="FG510" s="144"/>
      <c r="FH510" s="144"/>
      <c r="FI510" s="144"/>
      <c r="FJ510" s="144"/>
      <c r="FK510" s="144"/>
      <c r="FL510" s="144"/>
      <c r="FM510" s="144"/>
      <c r="FN510" s="144"/>
      <c r="FO510" s="144"/>
      <c r="FP510" s="144"/>
      <c r="FQ510" s="144"/>
      <c r="FR510" s="144"/>
      <c r="FS510" s="144"/>
      <c r="FT510" s="144"/>
      <c r="FU510" s="144"/>
      <c r="FV510" s="144"/>
      <c r="FW510" s="144"/>
      <c r="FX510" s="144"/>
      <c r="FY510" s="144"/>
      <c r="FZ510" s="144"/>
      <c r="GA510" s="144"/>
      <c r="GB510" s="144"/>
      <c r="GC510" s="144"/>
      <c r="GD510" s="144"/>
      <c r="GE510" s="144"/>
      <c r="GF510" s="144"/>
      <c r="GG510" s="144"/>
      <c r="GH510" s="144"/>
      <c r="GI510" s="144"/>
      <c r="GJ510" s="144"/>
      <c r="GK510" s="144"/>
      <c r="GL510" s="144"/>
      <c r="GM510" s="144"/>
      <c r="GN510" s="144"/>
      <c r="GO510" s="144"/>
      <c r="GP510" s="144"/>
      <c r="GQ510" s="144"/>
      <c r="GR510" s="144"/>
      <c r="GS510" s="144"/>
      <c r="GT510" s="144"/>
      <c r="GU510" s="144"/>
      <c r="GV510" s="144"/>
      <c r="GW510" s="144"/>
      <c r="GX510" s="144"/>
      <c r="GY510" s="144"/>
      <c r="GZ510" s="144"/>
      <c r="HA510" s="144"/>
      <c r="HB510" s="144"/>
      <c r="HC510" s="144"/>
      <c r="HD510" s="144"/>
      <c r="HE510" s="144"/>
      <c r="HF510" s="144"/>
      <c r="HG510" s="144"/>
      <c r="HH510" s="144"/>
      <c r="HI510" s="144"/>
      <c r="HJ510" s="144"/>
      <c r="HK510" s="144"/>
      <c r="HL510" s="144"/>
      <c r="HM510" s="144"/>
      <c r="HN510" s="144"/>
      <c r="HO510" s="144"/>
      <c r="HP510" s="144"/>
      <c r="HQ510" s="144"/>
      <c r="HR510" s="144"/>
      <c r="HS510" s="144"/>
      <c r="HT510" s="144"/>
      <c r="HU510" s="144"/>
      <c r="HV510" s="144"/>
      <c r="HW510" s="144"/>
      <c r="HX510" s="144"/>
      <c r="HY510" s="144"/>
      <c r="HZ510" s="144"/>
      <c r="IA510" s="144"/>
      <c r="IB510" s="144"/>
      <c r="IC510" s="144"/>
      <c r="ID510" s="144"/>
      <c r="IE510" s="144"/>
      <c r="IF510" s="144"/>
      <c r="IG510" s="144"/>
      <c r="IH510" s="144"/>
      <c r="II510" s="144"/>
      <c r="IJ510" s="144"/>
      <c r="IK510" s="144"/>
      <c r="IL510" s="144"/>
      <c r="IM510" s="144"/>
      <c r="IN510" s="144"/>
      <c r="IO510" s="144"/>
      <c r="IP510" s="144"/>
      <c r="IQ510" s="144"/>
      <c r="IR510" s="144"/>
      <c r="IS510" s="144"/>
      <c r="IT510" s="144"/>
      <c r="IU510" s="144"/>
      <c r="IV510" s="144"/>
      <c r="IW510" s="144"/>
      <c r="IX510" s="144"/>
      <c r="IY510" s="144"/>
      <c r="IZ510" s="144"/>
      <c r="JA510" s="144"/>
      <c r="JB510" s="144"/>
      <c r="JC510" s="144"/>
      <c r="JD510" s="144"/>
      <c r="JE510" s="144"/>
      <c r="JF510" s="144"/>
      <c r="JG510" s="144"/>
      <c r="JH510" s="144"/>
      <c r="JI510" s="144"/>
      <c r="JJ510" s="144"/>
      <c r="JK510" s="144"/>
      <c r="JL510" s="144"/>
      <c r="JM510" s="144"/>
      <c r="JN510" s="144"/>
      <c r="JO510" s="144"/>
      <c r="JP510" s="144"/>
      <c r="JQ510" s="144"/>
      <c r="JR510" s="144"/>
      <c r="JS510" s="144"/>
      <c r="JT510" s="144"/>
      <c r="JU510" s="144"/>
      <c r="JV510" s="144"/>
      <c r="JW510" s="144"/>
      <c r="JX510" s="144"/>
      <c r="JY510" s="144"/>
      <c r="JZ510" s="144"/>
      <c r="KA510" s="144"/>
      <c r="KB510" s="144"/>
      <c r="KC510" s="144"/>
      <c r="KD510" s="144"/>
      <c r="KE510" s="144"/>
      <c r="KF510" s="144"/>
      <c r="KG510" s="144"/>
      <c r="KH510" s="144"/>
      <c r="KI510" s="144"/>
      <c r="KJ510" s="144"/>
      <c r="KK510" s="144"/>
      <c r="KL510" s="144"/>
      <c r="KM510" s="144"/>
      <c r="KN510" s="144"/>
      <c r="KO510" s="144"/>
      <c r="KP510" s="144"/>
      <c r="KQ510" s="144"/>
      <c r="KR510" s="144"/>
      <c r="KS510" s="144"/>
      <c r="KT510" s="144"/>
      <c r="KU510" s="144"/>
      <c r="KV510" s="144"/>
      <c r="KW510" s="144"/>
      <c r="KX510" s="144"/>
      <c r="KY510" s="144"/>
      <c r="KZ510" s="144"/>
      <c r="LA510" s="144"/>
      <c r="LB510" s="144"/>
      <c r="LC510" s="144"/>
      <c r="LD510" s="144"/>
      <c r="LE510" s="144"/>
      <c r="LF510" s="144"/>
      <c r="LG510" s="144"/>
      <c r="LH510" s="144"/>
      <c r="LI510" s="144"/>
      <c r="LJ510" s="144"/>
      <c r="LK510" s="144"/>
      <c r="LL510" s="144"/>
      <c r="LM510" s="144"/>
      <c r="LN510" s="144"/>
      <c r="LO510" s="144"/>
      <c r="LP510" s="144"/>
      <c r="LQ510" s="144"/>
      <c r="LR510" s="144"/>
      <c r="LS510" s="144"/>
      <c r="LT510" s="144"/>
      <c r="LU510" s="144"/>
      <c r="LV510" s="144"/>
      <c r="LW510" s="144"/>
      <c r="LX510" s="144"/>
      <c r="LY510" s="144"/>
      <c r="LZ510" s="144"/>
      <c r="MA510" s="144"/>
      <c r="MB510" s="144"/>
      <c r="MC510" s="144"/>
      <c r="MD510" s="144"/>
      <c r="ME510" s="144"/>
      <c r="MF510" s="144"/>
      <c r="MG510" s="144"/>
      <c r="MH510" s="144"/>
      <c r="MI510" s="144"/>
      <c r="MJ510" s="144"/>
      <c r="MK510" s="144"/>
      <c r="ML510" s="144"/>
      <c r="MM510" s="144"/>
      <c r="MN510" s="144"/>
      <c r="MO510" s="144"/>
      <c r="MP510" s="144"/>
      <c r="MQ510" s="144"/>
      <c r="MR510" s="144"/>
      <c r="MS510" s="144"/>
      <c r="MT510" s="144"/>
      <c r="MU510" s="144"/>
      <c r="MV510" s="144"/>
      <c r="MW510" s="144"/>
      <c r="MX510" s="144"/>
      <c r="MY510" s="144"/>
      <c r="MZ510" s="144"/>
      <c r="NA510" s="144"/>
      <c r="NB510" s="144"/>
      <c r="NC510" s="144"/>
      <c r="ND510" s="144"/>
      <c r="NE510" s="144"/>
      <c r="NF510" s="144"/>
      <c r="NG510" s="144"/>
      <c r="NH510" s="144"/>
      <c r="NI510" s="144"/>
      <c r="NJ510" s="144"/>
      <c r="NK510" s="144"/>
      <c r="NL510" s="144"/>
      <c r="NM510" s="144"/>
      <c r="NN510" s="144"/>
      <c r="NO510" s="144"/>
      <c r="NP510" s="144"/>
      <c r="NQ510" s="144"/>
      <c r="NR510" s="144"/>
      <c r="NS510" s="144"/>
      <c r="NT510" s="144"/>
      <c r="NU510" s="144"/>
      <c r="NV510" s="144"/>
      <c r="NW510" s="144"/>
      <c r="NX510" s="144"/>
      <c r="NY510" s="144"/>
      <c r="NZ510" s="144"/>
      <c r="OA510" s="144"/>
      <c r="OB510" s="144"/>
      <c r="OC510" s="144"/>
      <c r="OD510" s="144"/>
      <c r="OE510" s="144"/>
      <c r="OF510" s="144"/>
      <c r="WR510" s="162"/>
    </row>
    <row r="511" spans="1:616" s="110" customFormat="1" ht="67.5" hidden="1" customHeight="1">
      <c r="A511" s="318"/>
      <c r="B511" s="318"/>
      <c r="C511" s="34" t="s">
        <v>465</v>
      </c>
      <c r="D511" s="109" t="s">
        <v>0</v>
      </c>
      <c r="E511" s="34" t="s">
        <v>466</v>
      </c>
      <c r="F511" s="109" t="s">
        <v>2</v>
      </c>
      <c r="G511" s="109"/>
      <c r="H511" s="112" t="s">
        <v>466</v>
      </c>
      <c r="I511" s="50" t="s">
        <v>887</v>
      </c>
      <c r="J511" s="111"/>
      <c r="K511" s="140" t="s">
        <v>127</v>
      </c>
      <c r="L511" s="140" t="s">
        <v>114</v>
      </c>
      <c r="M511" s="141" t="s">
        <v>79</v>
      </c>
      <c r="N511" s="138" t="s">
        <v>171</v>
      </c>
      <c r="O511" s="318"/>
      <c r="P511" s="111"/>
      <c r="Q511" s="111"/>
      <c r="R511" s="111" t="s">
        <v>28</v>
      </c>
      <c r="S511" s="111"/>
      <c r="T511" s="111"/>
      <c r="U511" s="111"/>
      <c r="V511" s="111"/>
      <c r="W511" s="111"/>
      <c r="X511" s="111"/>
      <c r="Y511" s="111"/>
      <c r="Z511" s="111"/>
      <c r="AA511" s="111"/>
      <c r="AB511" s="41"/>
      <c r="AC511" s="41"/>
      <c r="AD511" s="41"/>
      <c r="AE511" s="41"/>
      <c r="AF511" s="41"/>
      <c r="AG511" s="41"/>
      <c r="AH511" s="41"/>
      <c r="AI511" s="41"/>
      <c r="AJ511" s="41"/>
      <c r="AK511" s="41"/>
      <c r="AL511" s="41"/>
      <c r="AM511" s="41"/>
      <c r="AN511" s="41"/>
      <c r="AO511" s="41"/>
      <c r="AP511" s="41"/>
      <c r="AQ511" s="41"/>
      <c r="AR511" s="41"/>
      <c r="AS511" s="41"/>
      <c r="AT511" s="41"/>
      <c r="AU511" s="41"/>
      <c r="AV511" s="41"/>
      <c r="AW511" s="41"/>
      <c r="AX511" s="41"/>
      <c r="AY511" s="41"/>
      <c r="AZ511" s="41"/>
      <c r="BA511" s="41"/>
      <c r="BB511" s="41"/>
      <c r="BC511" s="41"/>
      <c r="BD511" s="41"/>
      <c r="BE511" s="41"/>
      <c r="BF511" s="41"/>
      <c r="BG511" s="41"/>
      <c r="BH511" s="41"/>
      <c r="BI511" s="41"/>
      <c r="BJ511" s="41"/>
      <c r="BK511" s="41"/>
      <c r="BL511" s="41"/>
      <c r="BM511" s="111"/>
      <c r="BN511" s="111"/>
      <c r="BO511" s="111"/>
      <c r="BP511" s="111"/>
      <c r="BQ511" s="111"/>
      <c r="BR511" s="111"/>
      <c r="BS511" s="111"/>
      <c r="BT511" s="111"/>
      <c r="BU511" s="111"/>
      <c r="BV511" s="111"/>
      <c r="BW511" s="111"/>
      <c r="BX511" s="111"/>
      <c r="BY511" s="111"/>
      <c r="BZ511" s="111"/>
      <c r="CA511" s="111"/>
      <c r="CB511" s="111"/>
      <c r="CC511" s="111"/>
      <c r="CD511" s="111"/>
      <c r="CE511" s="111"/>
      <c r="CF511" s="111"/>
      <c r="CG511" s="111"/>
      <c r="CH511" s="111"/>
      <c r="CI511" s="111"/>
      <c r="CJ511" s="111"/>
      <c r="CK511" s="111"/>
      <c r="CL511" s="111"/>
      <c r="CM511" s="111"/>
      <c r="CN511" s="111"/>
      <c r="CO511" s="135">
        <f t="shared" si="17"/>
        <v>1</v>
      </c>
      <c r="CP511" s="149"/>
      <c r="CQ511" s="147"/>
      <c r="CR511" s="24"/>
    </row>
    <row r="512" spans="1:616" s="110" customFormat="1" ht="67.5" hidden="1" customHeight="1">
      <c r="A512" s="318"/>
      <c r="B512" s="318"/>
      <c r="C512" s="34" t="s">
        <v>465</v>
      </c>
      <c r="D512" s="109" t="s">
        <v>0</v>
      </c>
      <c r="E512" s="34" t="s">
        <v>466</v>
      </c>
      <c r="F512" s="109" t="s">
        <v>2</v>
      </c>
      <c r="G512" s="109"/>
      <c r="H512" s="112" t="s">
        <v>466</v>
      </c>
      <c r="I512" s="50" t="s">
        <v>887</v>
      </c>
      <c r="J512" s="111"/>
      <c r="K512" s="140" t="s">
        <v>127</v>
      </c>
      <c r="L512" s="140" t="s">
        <v>114</v>
      </c>
      <c r="M512" s="141" t="s">
        <v>79</v>
      </c>
      <c r="N512" s="138" t="s">
        <v>171</v>
      </c>
      <c r="O512" s="318"/>
      <c r="P512" s="111"/>
      <c r="Q512" s="111"/>
      <c r="R512" s="111"/>
      <c r="S512" s="111" t="s">
        <v>28</v>
      </c>
      <c r="T512" s="111"/>
      <c r="U512" s="111"/>
      <c r="V512" s="111"/>
      <c r="W512" s="111"/>
      <c r="X512" s="111"/>
      <c r="Y512" s="111"/>
      <c r="Z512" s="111"/>
      <c r="AA512" s="111"/>
      <c r="AB512" s="41"/>
      <c r="AC512" s="41"/>
      <c r="AD512" s="41"/>
      <c r="AE512" s="41"/>
      <c r="AF512" s="41"/>
      <c r="AG512" s="41"/>
      <c r="AH512" s="41"/>
      <c r="AI512" s="41"/>
      <c r="AJ512" s="41"/>
      <c r="AK512" s="41"/>
      <c r="AL512" s="41"/>
      <c r="AM512" s="41"/>
      <c r="AN512" s="41"/>
      <c r="AO512" s="41"/>
      <c r="AP512" s="41"/>
      <c r="AQ512" s="41"/>
      <c r="AR512" s="41"/>
      <c r="AS512" s="41"/>
      <c r="AT512" s="41"/>
      <c r="AU512" s="41"/>
      <c r="AV512" s="41"/>
      <c r="AW512" s="41"/>
      <c r="AX512" s="41"/>
      <c r="AY512" s="41"/>
      <c r="AZ512" s="41"/>
      <c r="BA512" s="41"/>
      <c r="BB512" s="41"/>
      <c r="BC512" s="41"/>
      <c r="BD512" s="41"/>
      <c r="BE512" s="41"/>
      <c r="BF512" s="41"/>
      <c r="BG512" s="41"/>
      <c r="BH512" s="41"/>
      <c r="BI512" s="41"/>
      <c r="BJ512" s="41"/>
      <c r="BK512" s="41"/>
      <c r="BL512" s="41"/>
      <c r="BM512" s="111"/>
      <c r="BN512" s="111"/>
      <c r="BO512" s="111"/>
      <c r="BP512" s="111"/>
      <c r="BQ512" s="111"/>
      <c r="BR512" s="111"/>
      <c r="BS512" s="111"/>
      <c r="BT512" s="111"/>
      <c r="BU512" s="111"/>
      <c r="BV512" s="111"/>
      <c r="BW512" s="111"/>
      <c r="BX512" s="111"/>
      <c r="BY512" s="111"/>
      <c r="BZ512" s="111"/>
      <c r="CA512" s="111"/>
      <c r="CB512" s="111"/>
      <c r="CC512" s="111"/>
      <c r="CD512" s="111"/>
      <c r="CE512" s="111"/>
      <c r="CF512" s="111"/>
      <c r="CG512" s="111"/>
      <c r="CH512" s="111"/>
      <c r="CI512" s="111"/>
      <c r="CJ512" s="111"/>
      <c r="CK512" s="111"/>
      <c r="CL512" s="111"/>
      <c r="CM512" s="111"/>
      <c r="CN512" s="111"/>
      <c r="CO512" s="135">
        <f t="shared" si="17"/>
        <v>1</v>
      </c>
      <c r="CP512" s="154"/>
      <c r="CQ512" s="108"/>
      <c r="CR512" s="24"/>
    </row>
    <row r="513" spans="1:616" s="110" customFormat="1" ht="67.5" hidden="1" customHeight="1">
      <c r="A513" s="318"/>
      <c r="B513" s="318"/>
      <c r="C513" s="34" t="s">
        <v>465</v>
      </c>
      <c r="D513" s="109" t="s">
        <v>0</v>
      </c>
      <c r="E513" s="34" t="s">
        <v>466</v>
      </c>
      <c r="F513" s="109" t="s">
        <v>2</v>
      </c>
      <c r="G513" s="109"/>
      <c r="H513" s="112" t="s">
        <v>466</v>
      </c>
      <c r="I513" s="50" t="s">
        <v>887</v>
      </c>
      <c r="J513" s="111"/>
      <c r="K513" s="140" t="s">
        <v>127</v>
      </c>
      <c r="L513" s="140" t="s">
        <v>114</v>
      </c>
      <c r="M513" s="141" t="s">
        <v>79</v>
      </c>
      <c r="N513" s="138" t="s">
        <v>171</v>
      </c>
      <c r="O513" s="318"/>
      <c r="P513" s="111"/>
      <c r="Q513" s="111"/>
      <c r="R513" s="111"/>
      <c r="S513" s="111"/>
      <c r="T513" s="111" t="s">
        <v>28</v>
      </c>
      <c r="U513" s="111"/>
      <c r="V513" s="111"/>
      <c r="W513" s="111"/>
      <c r="X513" s="111"/>
      <c r="Y513" s="111"/>
      <c r="Z513" s="111"/>
      <c r="AA513" s="111"/>
      <c r="AB513" s="41"/>
      <c r="AC513" s="41"/>
      <c r="AD513" s="41"/>
      <c r="AE513" s="41"/>
      <c r="AF513" s="41"/>
      <c r="AG513" s="41"/>
      <c r="AH513" s="41"/>
      <c r="AI513" s="41"/>
      <c r="AJ513" s="41"/>
      <c r="AK513" s="41"/>
      <c r="AL513" s="41"/>
      <c r="AM513" s="41"/>
      <c r="AN513" s="41"/>
      <c r="AO513" s="41"/>
      <c r="AP513" s="41"/>
      <c r="AQ513" s="41"/>
      <c r="AR513" s="41"/>
      <c r="AS513" s="41"/>
      <c r="AT513" s="41"/>
      <c r="AU513" s="41"/>
      <c r="AV513" s="41"/>
      <c r="AW513" s="41"/>
      <c r="AX513" s="41"/>
      <c r="AY513" s="41"/>
      <c r="AZ513" s="41"/>
      <c r="BA513" s="41"/>
      <c r="BB513" s="41"/>
      <c r="BC513" s="41"/>
      <c r="BD513" s="41"/>
      <c r="BE513" s="41"/>
      <c r="BF513" s="41"/>
      <c r="BG513" s="41"/>
      <c r="BH513" s="41"/>
      <c r="BI513" s="41"/>
      <c r="BJ513" s="41"/>
      <c r="BK513" s="41"/>
      <c r="BL513" s="41"/>
      <c r="BM513" s="111"/>
      <c r="BN513" s="111"/>
      <c r="BO513" s="111"/>
      <c r="BP513" s="111"/>
      <c r="BQ513" s="111"/>
      <c r="BR513" s="111"/>
      <c r="BS513" s="111"/>
      <c r="BT513" s="111"/>
      <c r="BU513" s="111"/>
      <c r="BV513" s="111"/>
      <c r="BW513" s="111"/>
      <c r="BX513" s="111"/>
      <c r="BY513" s="111"/>
      <c r="BZ513" s="111"/>
      <c r="CA513" s="111"/>
      <c r="CB513" s="111"/>
      <c r="CC513" s="111"/>
      <c r="CD513" s="111"/>
      <c r="CE513" s="111"/>
      <c r="CF513" s="111"/>
      <c r="CG513" s="111"/>
      <c r="CH513" s="111"/>
      <c r="CI513" s="111"/>
      <c r="CJ513" s="111"/>
      <c r="CK513" s="111"/>
      <c r="CL513" s="111"/>
      <c r="CM513" s="111"/>
      <c r="CN513" s="111"/>
      <c r="CO513" s="135">
        <f t="shared" si="17"/>
        <v>1</v>
      </c>
      <c r="CP513" s="154"/>
      <c r="CQ513" s="108"/>
      <c r="CR513" s="24"/>
    </row>
    <row r="514" spans="1:616" s="110" customFormat="1" ht="67.5" hidden="1" customHeight="1">
      <c r="A514" s="318"/>
      <c r="B514" s="318"/>
      <c r="C514" s="34" t="s">
        <v>465</v>
      </c>
      <c r="D514" s="109" t="s">
        <v>0</v>
      </c>
      <c r="E514" s="34" t="s">
        <v>466</v>
      </c>
      <c r="F514" s="109" t="s">
        <v>2</v>
      </c>
      <c r="G514" s="109"/>
      <c r="H514" s="112" t="s">
        <v>466</v>
      </c>
      <c r="I514" s="50" t="s">
        <v>887</v>
      </c>
      <c r="J514" s="111"/>
      <c r="K514" s="140" t="s">
        <v>127</v>
      </c>
      <c r="L514" s="140" t="s">
        <v>114</v>
      </c>
      <c r="M514" s="141" t="s">
        <v>79</v>
      </c>
      <c r="N514" s="138" t="s">
        <v>171</v>
      </c>
      <c r="O514" s="318"/>
      <c r="P514" s="111"/>
      <c r="Q514" s="111"/>
      <c r="R514" s="111"/>
      <c r="S514" s="111"/>
      <c r="T514" s="111"/>
      <c r="U514" s="111" t="s">
        <v>28</v>
      </c>
      <c r="V514" s="111"/>
      <c r="W514" s="111"/>
      <c r="X514" s="111"/>
      <c r="Y514" s="111"/>
      <c r="Z514" s="111"/>
      <c r="AA514" s="111"/>
      <c r="AB514" s="41"/>
      <c r="AC514" s="41"/>
      <c r="AD514" s="41"/>
      <c r="AE514" s="41"/>
      <c r="AF514" s="41"/>
      <c r="AG514" s="41"/>
      <c r="AH514" s="41"/>
      <c r="AI514" s="41"/>
      <c r="AJ514" s="41"/>
      <c r="AK514" s="41"/>
      <c r="AL514" s="41"/>
      <c r="AM514" s="41"/>
      <c r="AN514" s="41"/>
      <c r="AO514" s="41"/>
      <c r="AP514" s="41"/>
      <c r="AQ514" s="41"/>
      <c r="AR514" s="41"/>
      <c r="AS514" s="41"/>
      <c r="AT514" s="41"/>
      <c r="AU514" s="41"/>
      <c r="AV514" s="41"/>
      <c r="AW514" s="41"/>
      <c r="AX514" s="41"/>
      <c r="AY514" s="41"/>
      <c r="AZ514" s="41"/>
      <c r="BA514" s="41"/>
      <c r="BB514" s="41"/>
      <c r="BC514" s="41"/>
      <c r="BD514" s="41"/>
      <c r="BE514" s="41"/>
      <c r="BF514" s="41"/>
      <c r="BG514" s="41"/>
      <c r="BH514" s="41"/>
      <c r="BI514" s="41"/>
      <c r="BJ514" s="41"/>
      <c r="BK514" s="41"/>
      <c r="BL514" s="41"/>
      <c r="BM514" s="111"/>
      <c r="BN514" s="111"/>
      <c r="BO514" s="111"/>
      <c r="BP514" s="111"/>
      <c r="BQ514" s="111"/>
      <c r="BR514" s="111"/>
      <c r="BS514" s="111"/>
      <c r="BT514" s="111"/>
      <c r="BU514" s="111"/>
      <c r="BV514" s="111"/>
      <c r="BW514" s="111"/>
      <c r="BX514" s="111"/>
      <c r="BY514" s="111"/>
      <c r="BZ514" s="111"/>
      <c r="CA514" s="111"/>
      <c r="CB514" s="111"/>
      <c r="CC514" s="111"/>
      <c r="CD514" s="111"/>
      <c r="CE514" s="111"/>
      <c r="CF514" s="111"/>
      <c r="CG514" s="111"/>
      <c r="CH514" s="111"/>
      <c r="CI514" s="111"/>
      <c r="CJ514" s="111"/>
      <c r="CK514" s="111"/>
      <c r="CL514" s="111"/>
      <c r="CM514" s="111"/>
      <c r="CN514" s="111"/>
      <c r="CO514" s="135">
        <f t="shared" si="17"/>
        <v>1</v>
      </c>
      <c r="CP514" s="154"/>
      <c r="CQ514" s="108"/>
      <c r="CR514" s="24"/>
    </row>
    <row r="515" spans="1:616" s="110" customFormat="1" ht="67.5" hidden="1" customHeight="1">
      <c r="A515" s="318"/>
      <c r="B515" s="318"/>
      <c r="C515" s="34" t="s">
        <v>465</v>
      </c>
      <c r="D515" s="109" t="s">
        <v>0</v>
      </c>
      <c r="E515" s="34" t="s">
        <v>466</v>
      </c>
      <c r="F515" s="109" t="s">
        <v>2</v>
      </c>
      <c r="G515" s="109"/>
      <c r="H515" s="112" t="s">
        <v>466</v>
      </c>
      <c r="I515" s="50" t="s">
        <v>887</v>
      </c>
      <c r="J515" s="111"/>
      <c r="K515" s="140" t="s">
        <v>127</v>
      </c>
      <c r="L515" s="140" t="s">
        <v>114</v>
      </c>
      <c r="M515" s="141" t="s">
        <v>79</v>
      </c>
      <c r="N515" s="138" t="s">
        <v>171</v>
      </c>
      <c r="O515" s="318"/>
      <c r="P515" s="111"/>
      <c r="Q515" s="111"/>
      <c r="R515" s="111"/>
      <c r="S515" s="111"/>
      <c r="T515" s="111"/>
      <c r="U515" s="111"/>
      <c r="V515" s="111" t="s">
        <v>28</v>
      </c>
      <c r="W515" s="111"/>
      <c r="X515" s="111"/>
      <c r="Y515" s="111"/>
      <c r="Z515" s="111"/>
      <c r="AA515" s="111"/>
      <c r="AB515" s="41"/>
      <c r="AC515" s="41"/>
      <c r="AD515" s="41"/>
      <c r="AE515" s="41"/>
      <c r="AF515" s="41"/>
      <c r="AG515" s="41"/>
      <c r="AH515" s="41"/>
      <c r="AI515" s="41"/>
      <c r="AJ515" s="41"/>
      <c r="AK515" s="41"/>
      <c r="AL515" s="41"/>
      <c r="AM515" s="41"/>
      <c r="AN515" s="41"/>
      <c r="AO515" s="41"/>
      <c r="AP515" s="41"/>
      <c r="AQ515" s="41"/>
      <c r="AR515" s="41"/>
      <c r="AS515" s="41"/>
      <c r="AT515" s="41"/>
      <c r="AU515" s="41"/>
      <c r="AV515" s="41"/>
      <c r="AW515" s="41"/>
      <c r="AX515" s="41"/>
      <c r="AY515" s="41"/>
      <c r="AZ515" s="41"/>
      <c r="BA515" s="41"/>
      <c r="BB515" s="41"/>
      <c r="BC515" s="41"/>
      <c r="BD515" s="41"/>
      <c r="BE515" s="41"/>
      <c r="BF515" s="41"/>
      <c r="BG515" s="41"/>
      <c r="BH515" s="41"/>
      <c r="BI515" s="41"/>
      <c r="BJ515" s="41"/>
      <c r="BK515" s="41"/>
      <c r="BL515" s="41"/>
      <c r="BM515" s="111"/>
      <c r="BN515" s="111"/>
      <c r="BO515" s="111"/>
      <c r="BP515" s="111"/>
      <c r="BQ515" s="111"/>
      <c r="BR515" s="111"/>
      <c r="BS515" s="111"/>
      <c r="BT515" s="111"/>
      <c r="BU515" s="111"/>
      <c r="BV515" s="111"/>
      <c r="BW515" s="111"/>
      <c r="BX515" s="111"/>
      <c r="BY515" s="111"/>
      <c r="BZ515" s="111"/>
      <c r="CA515" s="111"/>
      <c r="CB515" s="111"/>
      <c r="CC515" s="111"/>
      <c r="CD515" s="111"/>
      <c r="CE515" s="111"/>
      <c r="CF515" s="111"/>
      <c r="CG515" s="111"/>
      <c r="CH515" s="111"/>
      <c r="CI515" s="111"/>
      <c r="CJ515" s="111"/>
      <c r="CK515" s="111"/>
      <c r="CL515" s="111"/>
      <c r="CM515" s="111"/>
      <c r="CN515" s="111"/>
      <c r="CO515" s="135">
        <f t="shared" si="17"/>
        <v>1</v>
      </c>
      <c r="CP515" s="154"/>
      <c r="CQ515" s="108"/>
      <c r="CR515" s="24"/>
    </row>
    <row r="516" spans="1:616" s="110" customFormat="1" ht="67.5" hidden="1" customHeight="1">
      <c r="A516" s="318"/>
      <c r="B516" s="318"/>
      <c r="C516" s="34" t="s">
        <v>465</v>
      </c>
      <c r="D516" s="109" t="s">
        <v>0</v>
      </c>
      <c r="E516" s="34" t="s">
        <v>466</v>
      </c>
      <c r="F516" s="109" t="s">
        <v>2</v>
      </c>
      <c r="G516" s="109"/>
      <c r="H516" s="112" t="s">
        <v>466</v>
      </c>
      <c r="I516" s="50" t="s">
        <v>887</v>
      </c>
      <c r="J516" s="111"/>
      <c r="K516" s="140" t="s">
        <v>127</v>
      </c>
      <c r="L516" s="140" t="s">
        <v>114</v>
      </c>
      <c r="M516" s="141" t="s">
        <v>79</v>
      </c>
      <c r="N516" s="138" t="s">
        <v>171</v>
      </c>
      <c r="O516" s="318"/>
      <c r="P516" s="111"/>
      <c r="Q516" s="111"/>
      <c r="R516" s="111"/>
      <c r="S516" s="111"/>
      <c r="T516" s="111"/>
      <c r="U516" s="111"/>
      <c r="V516" s="111"/>
      <c r="W516" s="111" t="s">
        <v>28</v>
      </c>
      <c r="X516" s="111"/>
      <c r="Y516" s="111"/>
      <c r="Z516" s="111"/>
      <c r="AA516" s="111"/>
      <c r="AB516" s="41"/>
      <c r="AC516" s="41"/>
      <c r="AD516" s="41"/>
      <c r="AE516" s="41"/>
      <c r="AF516" s="41"/>
      <c r="AG516" s="41"/>
      <c r="AH516" s="41"/>
      <c r="AI516" s="41"/>
      <c r="AJ516" s="41"/>
      <c r="AK516" s="41"/>
      <c r="AL516" s="41"/>
      <c r="AM516" s="41"/>
      <c r="AN516" s="41"/>
      <c r="AO516" s="41"/>
      <c r="AP516" s="41"/>
      <c r="AQ516" s="41"/>
      <c r="AR516" s="41"/>
      <c r="AS516" s="41"/>
      <c r="AT516" s="41"/>
      <c r="AU516" s="41"/>
      <c r="AV516" s="41"/>
      <c r="AW516" s="41"/>
      <c r="AX516" s="41"/>
      <c r="AY516" s="41"/>
      <c r="AZ516" s="41"/>
      <c r="BA516" s="41"/>
      <c r="BB516" s="41"/>
      <c r="BC516" s="41"/>
      <c r="BD516" s="41"/>
      <c r="BE516" s="41"/>
      <c r="BF516" s="41"/>
      <c r="BG516" s="41"/>
      <c r="BH516" s="41"/>
      <c r="BI516" s="41"/>
      <c r="BJ516" s="41"/>
      <c r="BK516" s="41"/>
      <c r="BL516" s="41"/>
      <c r="BM516" s="111"/>
      <c r="BN516" s="111"/>
      <c r="BO516" s="111"/>
      <c r="BP516" s="111"/>
      <c r="BQ516" s="111"/>
      <c r="BR516" s="111"/>
      <c r="BS516" s="111"/>
      <c r="BT516" s="111"/>
      <c r="BU516" s="111"/>
      <c r="BV516" s="111"/>
      <c r="BW516" s="111"/>
      <c r="BX516" s="111"/>
      <c r="BY516" s="111"/>
      <c r="BZ516" s="111"/>
      <c r="CA516" s="111"/>
      <c r="CB516" s="111"/>
      <c r="CC516" s="111"/>
      <c r="CD516" s="111"/>
      <c r="CE516" s="111"/>
      <c r="CF516" s="111"/>
      <c r="CG516" s="111"/>
      <c r="CH516" s="111"/>
      <c r="CI516" s="111"/>
      <c r="CJ516" s="111"/>
      <c r="CK516" s="111"/>
      <c r="CL516" s="111"/>
      <c r="CM516" s="111"/>
      <c r="CN516" s="111"/>
      <c r="CO516" s="135">
        <f t="shared" si="17"/>
        <v>1</v>
      </c>
      <c r="CP516" s="154"/>
      <c r="CQ516" s="108"/>
      <c r="CR516" s="24"/>
    </row>
    <row r="517" spans="1:616" s="110" customFormat="1" ht="67.5" hidden="1" customHeight="1">
      <c r="A517" s="318"/>
      <c r="B517" s="318"/>
      <c r="C517" s="34" t="s">
        <v>465</v>
      </c>
      <c r="D517" s="109" t="s">
        <v>0</v>
      </c>
      <c r="E517" s="34" t="s">
        <v>466</v>
      </c>
      <c r="F517" s="109" t="s">
        <v>2</v>
      </c>
      <c r="G517" s="109"/>
      <c r="H517" s="112" t="s">
        <v>466</v>
      </c>
      <c r="I517" s="50" t="s">
        <v>887</v>
      </c>
      <c r="J517" s="111"/>
      <c r="K517" s="140" t="s">
        <v>127</v>
      </c>
      <c r="L517" s="140" t="s">
        <v>114</v>
      </c>
      <c r="M517" s="141" t="s">
        <v>79</v>
      </c>
      <c r="N517" s="138" t="s">
        <v>171</v>
      </c>
      <c r="O517" s="318"/>
      <c r="P517" s="111"/>
      <c r="Q517" s="111"/>
      <c r="R517" s="111"/>
      <c r="S517" s="111"/>
      <c r="T517" s="111"/>
      <c r="U517" s="111"/>
      <c r="V517" s="111"/>
      <c r="W517" s="111"/>
      <c r="X517" s="111" t="s">
        <v>28</v>
      </c>
      <c r="Y517" s="111"/>
      <c r="Z517" s="111"/>
      <c r="AA517" s="111"/>
      <c r="AB517" s="41"/>
      <c r="AC517" s="41"/>
      <c r="AD517" s="41"/>
      <c r="AE517" s="41"/>
      <c r="AF517" s="41"/>
      <c r="AG517" s="41"/>
      <c r="AH517" s="41"/>
      <c r="AI517" s="41"/>
      <c r="AJ517" s="41"/>
      <c r="AK517" s="41"/>
      <c r="AL517" s="41"/>
      <c r="AM517" s="41"/>
      <c r="AN517" s="41"/>
      <c r="AO517" s="41"/>
      <c r="AP517" s="41"/>
      <c r="AQ517" s="41"/>
      <c r="AR517" s="41"/>
      <c r="AS517" s="41"/>
      <c r="AT517" s="41"/>
      <c r="AU517" s="41"/>
      <c r="AV517" s="41"/>
      <c r="AW517" s="41"/>
      <c r="AX517" s="41"/>
      <c r="AY517" s="41"/>
      <c r="AZ517" s="41"/>
      <c r="BA517" s="41"/>
      <c r="BB517" s="41"/>
      <c r="BC517" s="41"/>
      <c r="BD517" s="41"/>
      <c r="BE517" s="41"/>
      <c r="BF517" s="41"/>
      <c r="BG517" s="41"/>
      <c r="BH517" s="41"/>
      <c r="BI517" s="41"/>
      <c r="BJ517" s="41"/>
      <c r="BK517" s="41"/>
      <c r="BL517" s="41"/>
      <c r="BM517" s="111"/>
      <c r="BN517" s="111"/>
      <c r="BO517" s="111"/>
      <c r="BP517" s="111"/>
      <c r="BQ517" s="111"/>
      <c r="BR517" s="111"/>
      <c r="BS517" s="111"/>
      <c r="BT517" s="111"/>
      <c r="BU517" s="111"/>
      <c r="BV517" s="111"/>
      <c r="BW517" s="111"/>
      <c r="BX517" s="111"/>
      <c r="BY517" s="111"/>
      <c r="BZ517" s="111"/>
      <c r="CA517" s="111"/>
      <c r="CB517" s="111"/>
      <c r="CC517" s="111"/>
      <c r="CD517" s="111"/>
      <c r="CE517" s="111"/>
      <c r="CF517" s="111"/>
      <c r="CG517" s="111"/>
      <c r="CH517" s="111"/>
      <c r="CI517" s="111"/>
      <c r="CJ517" s="111"/>
      <c r="CK517" s="111"/>
      <c r="CL517" s="111"/>
      <c r="CM517" s="111"/>
      <c r="CN517" s="111"/>
      <c r="CO517" s="135">
        <f t="shared" si="17"/>
        <v>1</v>
      </c>
      <c r="CP517" s="154"/>
      <c r="CQ517" s="108"/>
      <c r="CR517" s="24"/>
    </row>
    <row r="518" spans="1:616" s="110" customFormat="1" ht="67.5" hidden="1" customHeight="1">
      <c r="A518" s="318"/>
      <c r="B518" s="318"/>
      <c r="C518" s="34" t="s">
        <v>465</v>
      </c>
      <c r="D518" s="109" t="s">
        <v>0</v>
      </c>
      <c r="E518" s="34" t="s">
        <v>466</v>
      </c>
      <c r="F518" s="109" t="s">
        <v>2</v>
      </c>
      <c r="G518" s="109"/>
      <c r="H518" s="112" t="s">
        <v>466</v>
      </c>
      <c r="I518" s="50" t="s">
        <v>887</v>
      </c>
      <c r="J518" s="111"/>
      <c r="K518" s="140" t="s">
        <v>127</v>
      </c>
      <c r="L518" s="140" t="s">
        <v>114</v>
      </c>
      <c r="M518" s="141" t="s">
        <v>79</v>
      </c>
      <c r="N518" s="138" t="s">
        <v>171</v>
      </c>
      <c r="O518" s="318"/>
      <c r="P518" s="111"/>
      <c r="Q518" s="111"/>
      <c r="R518" s="111"/>
      <c r="S518" s="111"/>
      <c r="T518" s="111"/>
      <c r="U518" s="111"/>
      <c r="V518" s="111"/>
      <c r="W518" s="111"/>
      <c r="X518" s="111"/>
      <c r="Y518" s="111" t="s">
        <v>28</v>
      </c>
      <c r="Z518" s="111"/>
      <c r="AA518" s="111"/>
      <c r="AB518" s="41"/>
      <c r="AC518" s="41"/>
      <c r="AD518" s="41"/>
      <c r="AE518" s="41"/>
      <c r="AF518" s="41"/>
      <c r="AG518" s="41"/>
      <c r="AH518" s="41"/>
      <c r="AI518" s="41"/>
      <c r="AJ518" s="41"/>
      <c r="AK518" s="41"/>
      <c r="AL518" s="41"/>
      <c r="AM518" s="41"/>
      <c r="AN518" s="41"/>
      <c r="AO518" s="41"/>
      <c r="AP518" s="41"/>
      <c r="AQ518" s="41"/>
      <c r="AR518" s="41"/>
      <c r="AS518" s="41"/>
      <c r="AT518" s="41"/>
      <c r="AU518" s="41"/>
      <c r="AV518" s="41"/>
      <c r="AW518" s="41"/>
      <c r="AX518" s="41"/>
      <c r="AY518" s="41"/>
      <c r="AZ518" s="41"/>
      <c r="BA518" s="41"/>
      <c r="BB518" s="41"/>
      <c r="BC518" s="41"/>
      <c r="BD518" s="41"/>
      <c r="BE518" s="41"/>
      <c r="BF518" s="41"/>
      <c r="BG518" s="41"/>
      <c r="BH518" s="41"/>
      <c r="BI518" s="41"/>
      <c r="BJ518" s="41"/>
      <c r="BK518" s="41"/>
      <c r="BL518" s="41"/>
      <c r="BM518" s="111"/>
      <c r="BN518" s="111"/>
      <c r="BO518" s="111"/>
      <c r="BP518" s="111"/>
      <c r="BQ518" s="111"/>
      <c r="BR518" s="111"/>
      <c r="BS518" s="111"/>
      <c r="BT518" s="111"/>
      <c r="BU518" s="111"/>
      <c r="BV518" s="111"/>
      <c r="BW518" s="111"/>
      <c r="BX518" s="111"/>
      <c r="BY518" s="111"/>
      <c r="BZ518" s="111"/>
      <c r="CA518" s="111"/>
      <c r="CB518" s="111"/>
      <c r="CC518" s="111"/>
      <c r="CD518" s="111"/>
      <c r="CE518" s="111"/>
      <c r="CF518" s="111"/>
      <c r="CG518" s="111"/>
      <c r="CH518" s="111"/>
      <c r="CI518" s="111"/>
      <c r="CJ518" s="111"/>
      <c r="CK518" s="111"/>
      <c r="CL518" s="111"/>
      <c r="CM518" s="111"/>
      <c r="CN518" s="111"/>
      <c r="CO518" s="135">
        <f t="shared" si="17"/>
        <v>1</v>
      </c>
      <c r="CP518" s="154"/>
      <c r="CQ518" s="108"/>
      <c r="CR518" s="24"/>
    </row>
    <row r="519" spans="1:616" s="110" customFormat="1" ht="67.5" hidden="1" customHeight="1">
      <c r="A519" s="318"/>
      <c r="B519" s="318"/>
      <c r="C519" s="34" t="s">
        <v>465</v>
      </c>
      <c r="D519" s="109" t="s">
        <v>0</v>
      </c>
      <c r="E519" s="34" t="s">
        <v>466</v>
      </c>
      <c r="F519" s="109" t="s">
        <v>2</v>
      </c>
      <c r="G519" s="109"/>
      <c r="H519" s="112" t="s">
        <v>466</v>
      </c>
      <c r="I519" s="50" t="s">
        <v>887</v>
      </c>
      <c r="J519" s="111"/>
      <c r="K519" s="140" t="s">
        <v>127</v>
      </c>
      <c r="L519" s="140" t="s">
        <v>114</v>
      </c>
      <c r="M519" s="141" t="s">
        <v>79</v>
      </c>
      <c r="N519" s="138" t="s">
        <v>171</v>
      </c>
      <c r="O519" s="318"/>
      <c r="P519" s="111"/>
      <c r="Q519" s="111"/>
      <c r="R519" s="111"/>
      <c r="S519" s="111"/>
      <c r="T519" s="111"/>
      <c r="U519" s="111"/>
      <c r="V519" s="111"/>
      <c r="W519" s="111"/>
      <c r="X519" s="111"/>
      <c r="Y519" s="111"/>
      <c r="Z519" s="111" t="s">
        <v>28</v>
      </c>
      <c r="AA519" s="111"/>
      <c r="AB519" s="41"/>
      <c r="AC519" s="41"/>
      <c r="AD519" s="41"/>
      <c r="AE519" s="41"/>
      <c r="AF519" s="41"/>
      <c r="AG519" s="41"/>
      <c r="AH519" s="41"/>
      <c r="AI519" s="41"/>
      <c r="AJ519" s="41"/>
      <c r="AK519" s="41"/>
      <c r="AL519" s="41"/>
      <c r="AM519" s="41"/>
      <c r="AN519" s="41"/>
      <c r="AO519" s="41"/>
      <c r="AP519" s="41"/>
      <c r="AQ519" s="41"/>
      <c r="AR519" s="41"/>
      <c r="AS519" s="41"/>
      <c r="AT519" s="41"/>
      <c r="AU519" s="41"/>
      <c r="AV519" s="41"/>
      <c r="AW519" s="41"/>
      <c r="AX519" s="41"/>
      <c r="AY519" s="41"/>
      <c r="AZ519" s="41"/>
      <c r="BA519" s="41"/>
      <c r="BB519" s="41"/>
      <c r="BC519" s="41"/>
      <c r="BD519" s="41"/>
      <c r="BE519" s="41"/>
      <c r="BF519" s="41"/>
      <c r="BG519" s="41"/>
      <c r="BH519" s="41"/>
      <c r="BI519" s="41"/>
      <c r="BJ519" s="41"/>
      <c r="BK519" s="41"/>
      <c r="BL519" s="41"/>
      <c r="BM519" s="111"/>
      <c r="BN519" s="111"/>
      <c r="BO519" s="111"/>
      <c r="BP519" s="111"/>
      <c r="BQ519" s="111"/>
      <c r="BR519" s="111"/>
      <c r="BS519" s="111"/>
      <c r="BT519" s="111"/>
      <c r="BU519" s="111"/>
      <c r="BV519" s="111"/>
      <c r="BW519" s="111"/>
      <c r="BX519" s="111"/>
      <c r="BY519" s="111"/>
      <c r="BZ519" s="111"/>
      <c r="CA519" s="111"/>
      <c r="CB519" s="111"/>
      <c r="CC519" s="111"/>
      <c r="CD519" s="111"/>
      <c r="CE519" s="111"/>
      <c r="CF519" s="111"/>
      <c r="CG519" s="111"/>
      <c r="CH519" s="111"/>
      <c r="CI519" s="111"/>
      <c r="CJ519" s="111"/>
      <c r="CK519" s="111"/>
      <c r="CL519" s="111"/>
      <c r="CM519" s="111"/>
      <c r="CN519" s="111"/>
      <c r="CO519" s="135">
        <f t="shared" si="17"/>
        <v>1</v>
      </c>
      <c r="CP519" s="154"/>
      <c r="CQ519" s="108"/>
      <c r="CR519" s="24"/>
    </row>
    <row r="520" spans="1:616" s="110" customFormat="1" ht="67.5" hidden="1" customHeight="1">
      <c r="A520" s="319"/>
      <c r="B520" s="319"/>
      <c r="C520" s="34" t="s">
        <v>465</v>
      </c>
      <c r="D520" s="109" t="s">
        <v>0</v>
      </c>
      <c r="E520" s="34" t="s">
        <v>466</v>
      </c>
      <c r="F520" s="109" t="s">
        <v>2</v>
      </c>
      <c r="G520" s="109"/>
      <c r="H520" s="112" t="s">
        <v>466</v>
      </c>
      <c r="I520" s="50" t="s">
        <v>887</v>
      </c>
      <c r="J520" s="111"/>
      <c r="K520" s="140" t="s">
        <v>127</v>
      </c>
      <c r="L520" s="140" t="s">
        <v>114</v>
      </c>
      <c r="M520" s="141" t="s">
        <v>79</v>
      </c>
      <c r="N520" s="138" t="s">
        <v>171</v>
      </c>
      <c r="O520" s="319"/>
      <c r="P520" s="111"/>
      <c r="Q520" s="111"/>
      <c r="R520" s="111"/>
      <c r="S520" s="111"/>
      <c r="T520" s="111"/>
      <c r="U520" s="111"/>
      <c r="V520" s="111"/>
      <c r="W520" s="111"/>
      <c r="X520" s="111"/>
      <c r="Y520" s="111"/>
      <c r="Z520" s="111"/>
      <c r="AA520" s="111" t="s">
        <v>28</v>
      </c>
      <c r="AB520" s="41"/>
      <c r="AC520" s="41"/>
      <c r="AD520" s="41"/>
      <c r="AE520" s="41"/>
      <c r="AF520" s="41"/>
      <c r="AG520" s="41"/>
      <c r="AH520" s="41"/>
      <c r="AI520" s="41"/>
      <c r="AJ520" s="41"/>
      <c r="AK520" s="41"/>
      <c r="AL520" s="41"/>
      <c r="AM520" s="41"/>
      <c r="AN520" s="41"/>
      <c r="AO520" s="41"/>
      <c r="AP520" s="41"/>
      <c r="AQ520" s="41"/>
      <c r="AR520" s="41"/>
      <c r="AS520" s="41"/>
      <c r="AT520" s="41"/>
      <c r="AU520" s="41"/>
      <c r="AV520" s="41"/>
      <c r="AW520" s="41"/>
      <c r="AX520" s="41"/>
      <c r="AY520" s="41"/>
      <c r="AZ520" s="41"/>
      <c r="BA520" s="41"/>
      <c r="BB520" s="41"/>
      <c r="BC520" s="41"/>
      <c r="BD520" s="41"/>
      <c r="BE520" s="41"/>
      <c r="BF520" s="41"/>
      <c r="BG520" s="41"/>
      <c r="BH520" s="41"/>
      <c r="BI520" s="41"/>
      <c r="BJ520" s="41"/>
      <c r="BK520" s="41"/>
      <c r="BL520" s="41"/>
      <c r="BM520" s="111"/>
      <c r="BN520" s="111"/>
      <c r="BO520" s="111"/>
      <c r="BP520" s="111"/>
      <c r="BQ520" s="111"/>
      <c r="BR520" s="111"/>
      <c r="BS520" s="111"/>
      <c r="BT520" s="111"/>
      <c r="BU520" s="111"/>
      <c r="BV520" s="111"/>
      <c r="BW520" s="111"/>
      <c r="BX520" s="111"/>
      <c r="BY520" s="111"/>
      <c r="BZ520" s="111"/>
      <c r="CA520" s="111"/>
      <c r="CB520" s="111"/>
      <c r="CC520" s="111"/>
      <c r="CD520" s="111"/>
      <c r="CE520" s="111"/>
      <c r="CF520" s="111"/>
      <c r="CG520" s="111"/>
      <c r="CH520" s="111"/>
      <c r="CI520" s="111"/>
      <c r="CJ520" s="111"/>
      <c r="CK520" s="111"/>
      <c r="CL520" s="111"/>
      <c r="CM520" s="111"/>
      <c r="CN520" s="111"/>
      <c r="CO520" s="135">
        <f t="shared" si="17"/>
        <v>1</v>
      </c>
      <c r="CP520" s="154"/>
      <c r="CQ520" s="108"/>
      <c r="CR520" s="24"/>
    </row>
    <row r="521" spans="1:616" ht="114" hidden="1" customHeight="1">
      <c r="A521" s="323">
        <v>440</v>
      </c>
      <c r="B521" s="323">
        <v>143</v>
      </c>
      <c r="C521" s="34" t="s">
        <v>467</v>
      </c>
      <c r="D521" s="11" t="s">
        <v>0</v>
      </c>
      <c r="E521" s="34" t="s">
        <v>468</v>
      </c>
      <c r="F521" s="11" t="s">
        <v>2</v>
      </c>
      <c r="G521" s="11"/>
      <c r="H521" s="35" t="s">
        <v>468</v>
      </c>
      <c r="I521" s="50" t="s">
        <v>888</v>
      </c>
      <c r="J521" s="12"/>
      <c r="K521" s="140" t="s">
        <v>127</v>
      </c>
      <c r="L521" s="140" t="s">
        <v>114</v>
      </c>
      <c r="M521" s="141" t="s">
        <v>79</v>
      </c>
      <c r="N521" s="138" t="s">
        <v>171</v>
      </c>
      <c r="O521" s="323" t="s">
        <v>28</v>
      </c>
      <c r="P521" s="12"/>
      <c r="Q521" s="12"/>
      <c r="R521" s="12"/>
      <c r="S521" s="12" t="s">
        <v>28</v>
      </c>
      <c r="T521" s="12"/>
      <c r="U521" s="12"/>
      <c r="V521" s="12"/>
      <c r="W521" s="12"/>
      <c r="X521" s="12"/>
      <c r="Y521" s="71"/>
      <c r="Z521" s="71"/>
      <c r="AA521" s="12"/>
      <c r="AB521" s="41"/>
      <c r="AC521" s="41"/>
      <c r="AD521" s="41"/>
      <c r="AE521" s="41"/>
      <c r="AF521" s="41"/>
      <c r="AG521" s="41"/>
      <c r="AH521" s="41"/>
      <c r="AI521" s="41"/>
      <c r="AJ521" s="41"/>
      <c r="AK521" s="41"/>
      <c r="AL521" s="41"/>
      <c r="AM521" s="41"/>
      <c r="AN521" s="41"/>
      <c r="AO521" s="41"/>
      <c r="AP521" s="41"/>
      <c r="AQ521" s="41"/>
      <c r="AR521" s="41"/>
      <c r="AS521" s="41"/>
      <c r="AT521" s="41"/>
      <c r="AU521" s="41"/>
      <c r="AV521" s="41"/>
      <c r="AW521" s="41"/>
      <c r="AX521" s="41"/>
      <c r="AY521" s="41"/>
      <c r="AZ521" s="41"/>
      <c r="BA521" s="41"/>
      <c r="BB521" s="41"/>
      <c r="BC521" s="41"/>
      <c r="BD521" s="41"/>
      <c r="BE521" s="41"/>
      <c r="BF521" s="41"/>
      <c r="BG521" s="41"/>
      <c r="BH521" s="41"/>
      <c r="BI521" s="41"/>
      <c r="BJ521" s="41"/>
      <c r="BK521" s="41"/>
      <c r="BL521" s="41"/>
      <c r="BM521" s="12"/>
      <c r="BN521" s="12"/>
      <c r="BO521" s="12"/>
      <c r="BP521" s="12"/>
      <c r="BQ521" s="12"/>
      <c r="BR521" s="12"/>
      <c r="BS521" s="12"/>
      <c r="BT521" s="12"/>
      <c r="BU521" s="12"/>
      <c r="BV521" s="12"/>
      <c r="BW521" s="12"/>
      <c r="BX521" s="12"/>
      <c r="BY521" s="12"/>
      <c r="BZ521" s="12"/>
      <c r="CA521" s="12"/>
      <c r="CB521" s="12"/>
      <c r="CC521" s="12"/>
      <c r="CD521" s="12"/>
      <c r="CE521" s="12"/>
      <c r="CF521" s="12"/>
      <c r="CG521" s="12"/>
      <c r="CH521" s="12"/>
      <c r="CI521" s="12"/>
      <c r="CJ521" s="12"/>
      <c r="CK521" s="12"/>
      <c r="CL521" s="12"/>
      <c r="CM521" s="12"/>
      <c r="CN521" s="12"/>
      <c r="CO521" s="135">
        <f t="shared" si="17"/>
        <v>1</v>
      </c>
      <c r="CP521" s="154"/>
      <c r="CQ521" s="10"/>
      <c r="CR521" s="24"/>
    </row>
    <row r="522" spans="1:616" s="110" customFormat="1" ht="114" hidden="1" customHeight="1">
      <c r="A522" s="318"/>
      <c r="B522" s="318"/>
      <c r="C522" s="34" t="s">
        <v>467</v>
      </c>
      <c r="D522" s="109" t="s">
        <v>0</v>
      </c>
      <c r="E522" s="34" t="s">
        <v>468</v>
      </c>
      <c r="F522" s="109" t="s">
        <v>2</v>
      </c>
      <c r="G522" s="109"/>
      <c r="H522" s="112" t="s">
        <v>468</v>
      </c>
      <c r="I522" s="50" t="s">
        <v>888</v>
      </c>
      <c r="J522" s="111"/>
      <c r="K522" s="140" t="s">
        <v>127</v>
      </c>
      <c r="L522" s="140" t="s">
        <v>114</v>
      </c>
      <c r="M522" s="141" t="s">
        <v>79</v>
      </c>
      <c r="N522" s="138" t="s">
        <v>171</v>
      </c>
      <c r="O522" s="318"/>
      <c r="P522" s="111"/>
      <c r="Q522" s="111"/>
      <c r="R522" s="111"/>
      <c r="S522" s="111"/>
      <c r="T522" s="111"/>
      <c r="U522" s="111"/>
      <c r="V522" s="111" t="s">
        <v>28</v>
      </c>
      <c r="W522" s="111"/>
      <c r="X522" s="111"/>
      <c r="Y522" s="111"/>
      <c r="Z522" s="111"/>
      <c r="AA522" s="111"/>
      <c r="AB522" s="41"/>
      <c r="AC522" s="41"/>
      <c r="AD522" s="41"/>
      <c r="AE522" s="41"/>
      <c r="AF522" s="41"/>
      <c r="AG522" s="41"/>
      <c r="AH522" s="41"/>
      <c r="AI522" s="41"/>
      <c r="AJ522" s="41"/>
      <c r="AK522" s="41"/>
      <c r="AL522" s="41"/>
      <c r="AM522" s="41"/>
      <c r="AN522" s="41"/>
      <c r="AO522" s="41"/>
      <c r="AP522" s="41"/>
      <c r="AQ522" s="41"/>
      <c r="AR522" s="41"/>
      <c r="AS522" s="41"/>
      <c r="AT522" s="41"/>
      <c r="AU522" s="41"/>
      <c r="AV522" s="41"/>
      <c r="AW522" s="41"/>
      <c r="AX522" s="41"/>
      <c r="AY522" s="41"/>
      <c r="AZ522" s="41"/>
      <c r="BA522" s="41"/>
      <c r="BB522" s="41"/>
      <c r="BC522" s="41"/>
      <c r="BD522" s="41"/>
      <c r="BE522" s="41"/>
      <c r="BF522" s="41"/>
      <c r="BG522" s="41"/>
      <c r="BH522" s="41"/>
      <c r="BI522" s="41"/>
      <c r="BJ522" s="41"/>
      <c r="BK522" s="41"/>
      <c r="BL522" s="41"/>
      <c r="BM522" s="111"/>
      <c r="BN522" s="111"/>
      <c r="BO522" s="111"/>
      <c r="BP522" s="111"/>
      <c r="BQ522" s="111"/>
      <c r="BR522" s="111"/>
      <c r="BS522" s="111"/>
      <c r="BT522" s="111"/>
      <c r="BU522" s="111"/>
      <c r="BV522" s="111"/>
      <c r="BW522" s="111"/>
      <c r="BX522" s="111"/>
      <c r="BY522" s="111"/>
      <c r="BZ522" s="111"/>
      <c r="CA522" s="111"/>
      <c r="CB522" s="111"/>
      <c r="CC522" s="111"/>
      <c r="CD522" s="111"/>
      <c r="CE522" s="111"/>
      <c r="CF522" s="111"/>
      <c r="CG522" s="111"/>
      <c r="CH522" s="111"/>
      <c r="CI522" s="111"/>
      <c r="CJ522" s="111"/>
      <c r="CK522" s="111"/>
      <c r="CL522" s="111"/>
      <c r="CM522" s="111"/>
      <c r="CN522" s="111"/>
      <c r="CO522" s="135">
        <f t="shared" si="17"/>
        <v>1</v>
      </c>
      <c r="CP522" s="154"/>
      <c r="CQ522" s="108"/>
      <c r="CR522" s="24"/>
    </row>
    <row r="523" spans="1:616" s="110" customFormat="1" ht="114" hidden="1" customHeight="1">
      <c r="A523" s="319"/>
      <c r="B523" s="319"/>
      <c r="C523" s="34" t="s">
        <v>467</v>
      </c>
      <c r="D523" s="109" t="s">
        <v>0</v>
      </c>
      <c r="E523" s="34" t="s">
        <v>468</v>
      </c>
      <c r="F523" s="109" t="s">
        <v>2</v>
      </c>
      <c r="G523" s="109"/>
      <c r="H523" s="112" t="s">
        <v>468</v>
      </c>
      <c r="I523" s="50" t="s">
        <v>888</v>
      </c>
      <c r="J523" s="111"/>
      <c r="K523" s="140" t="s">
        <v>127</v>
      </c>
      <c r="L523" s="140" t="s">
        <v>114</v>
      </c>
      <c r="M523" s="141" t="s">
        <v>79</v>
      </c>
      <c r="N523" s="138" t="s">
        <v>171</v>
      </c>
      <c r="O523" s="319"/>
      <c r="P523" s="111"/>
      <c r="Q523" s="111"/>
      <c r="R523" s="111"/>
      <c r="S523" s="111"/>
      <c r="T523" s="111"/>
      <c r="U523" s="111"/>
      <c r="V523" s="111"/>
      <c r="W523" s="111"/>
      <c r="X523" s="111"/>
      <c r="Y523" s="111"/>
      <c r="Z523" s="111" t="s">
        <v>28</v>
      </c>
      <c r="AA523" s="111"/>
      <c r="AB523" s="41"/>
      <c r="AC523" s="41"/>
      <c r="AD523" s="41"/>
      <c r="AE523" s="41"/>
      <c r="AF523" s="41"/>
      <c r="AG523" s="41"/>
      <c r="AH523" s="41"/>
      <c r="AI523" s="41"/>
      <c r="AJ523" s="41"/>
      <c r="AK523" s="41"/>
      <c r="AL523" s="41"/>
      <c r="AM523" s="41"/>
      <c r="AN523" s="41"/>
      <c r="AO523" s="41"/>
      <c r="AP523" s="41"/>
      <c r="AQ523" s="41"/>
      <c r="AR523" s="41"/>
      <c r="AS523" s="41"/>
      <c r="AT523" s="41"/>
      <c r="AU523" s="41"/>
      <c r="AV523" s="41"/>
      <c r="AW523" s="41"/>
      <c r="AX523" s="41"/>
      <c r="AY523" s="41"/>
      <c r="AZ523" s="41"/>
      <c r="BA523" s="41"/>
      <c r="BB523" s="41"/>
      <c r="BC523" s="41"/>
      <c r="BD523" s="41"/>
      <c r="BE523" s="41"/>
      <c r="BF523" s="41"/>
      <c r="BG523" s="41"/>
      <c r="BH523" s="41"/>
      <c r="BI523" s="41"/>
      <c r="BJ523" s="41"/>
      <c r="BK523" s="41"/>
      <c r="BL523" s="41"/>
      <c r="BM523" s="111"/>
      <c r="BN523" s="111"/>
      <c r="BO523" s="111"/>
      <c r="BP523" s="111"/>
      <c r="BQ523" s="111"/>
      <c r="BR523" s="111"/>
      <c r="BS523" s="111"/>
      <c r="BT523" s="111"/>
      <c r="BU523" s="111"/>
      <c r="BV523" s="111"/>
      <c r="BW523" s="111"/>
      <c r="BX523" s="111"/>
      <c r="BY523" s="111"/>
      <c r="BZ523" s="111"/>
      <c r="CA523" s="111"/>
      <c r="CB523" s="111"/>
      <c r="CC523" s="111"/>
      <c r="CD523" s="111"/>
      <c r="CE523" s="111"/>
      <c r="CF523" s="111"/>
      <c r="CG523" s="111"/>
      <c r="CH523" s="111"/>
      <c r="CI523" s="111"/>
      <c r="CJ523" s="111"/>
      <c r="CK523" s="111"/>
      <c r="CL523" s="111"/>
      <c r="CM523" s="111"/>
      <c r="CN523" s="111"/>
      <c r="CO523" s="135">
        <f t="shared" si="17"/>
        <v>1</v>
      </c>
      <c r="CP523" s="148"/>
      <c r="CQ523" s="146"/>
      <c r="CR523" s="24"/>
    </row>
    <row r="524" spans="1:616" ht="84.75" customHeight="1">
      <c r="A524" s="323">
        <v>443</v>
      </c>
      <c r="B524" s="316">
        <v>144</v>
      </c>
      <c r="C524" s="270" t="s">
        <v>469</v>
      </c>
      <c r="D524" s="269" t="s">
        <v>2</v>
      </c>
      <c r="E524" s="34" t="s">
        <v>470</v>
      </c>
      <c r="F524" s="11" t="s">
        <v>2</v>
      </c>
      <c r="G524" s="269"/>
      <c r="H524" s="276" t="s">
        <v>470</v>
      </c>
      <c r="I524" s="282" t="s">
        <v>889</v>
      </c>
      <c r="J524" s="281"/>
      <c r="K524" s="281" t="s">
        <v>127</v>
      </c>
      <c r="L524" s="12" t="s">
        <v>114</v>
      </c>
      <c r="M524" s="11" t="s">
        <v>79</v>
      </c>
      <c r="N524" s="10" t="s">
        <v>171</v>
      </c>
      <c r="O524" s="323" t="s">
        <v>28</v>
      </c>
      <c r="P524" s="12"/>
      <c r="Q524" s="12" t="s">
        <v>28</v>
      </c>
      <c r="R524" s="12"/>
      <c r="S524" s="12"/>
      <c r="T524" s="12"/>
      <c r="U524" s="12"/>
      <c r="V524" s="12"/>
      <c r="W524" s="12"/>
      <c r="X524" s="12"/>
      <c r="Y524" s="71"/>
      <c r="Z524" s="71"/>
      <c r="AA524" s="12"/>
      <c r="AB524" s="41"/>
      <c r="AC524" s="41"/>
      <c r="AD524" s="41" t="s">
        <v>677</v>
      </c>
      <c r="AE524" s="41"/>
      <c r="AF524" s="41"/>
      <c r="AG524" s="41"/>
      <c r="AH524" s="41"/>
      <c r="AI524" s="41"/>
      <c r="AJ524" s="41"/>
      <c r="AK524" s="41"/>
      <c r="AL524" s="41"/>
      <c r="AM524" s="41"/>
      <c r="AN524" s="41"/>
      <c r="AO524" s="41"/>
      <c r="AP524" s="41"/>
      <c r="AQ524" s="41"/>
      <c r="AR524" s="41"/>
      <c r="AS524" s="41"/>
      <c r="AT524" s="41"/>
      <c r="AU524" s="41"/>
      <c r="AV524" s="41"/>
      <c r="AW524" s="41"/>
      <c r="AX524" s="41"/>
      <c r="AY524" s="41"/>
      <c r="AZ524" s="41"/>
      <c r="BA524" s="41"/>
      <c r="BB524" s="41"/>
      <c r="BC524" s="41"/>
      <c r="BD524" s="41"/>
      <c r="BE524" s="41"/>
      <c r="BF524" s="41"/>
      <c r="BG524" s="41"/>
      <c r="BH524" s="41"/>
      <c r="BI524" s="41"/>
      <c r="BJ524" s="41"/>
      <c r="BK524" s="41"/>
      <c r="BL524" s="41"/>
      <c r="BM524" s="12"/>
      <c r="BN524" s="12"/>
      <c r="BO524" s="12"/>
      <c r="BP524" s="12"/>
      <c r="BQ524" s="12"/>
      <c r="BR524" s="12"/>
      <c r="BS524" s="12"/>
      <c r="BT524" s="12"/>
      <c r="BU524" s="12"/>
      <c r="BV524" s="12"/>
      <c r="BW524" s="12"/>
      <c r="BX524" s="12"/>
      <c r="BY524" s="12"/>
      <c r="BZ524" s="12"/>
      <c r="CA524" s="12"/>
      <c r="CB524" s="12"/>
      <c r="CC524" s="12"/>
      <c r="CD524" s="12"/>
      <c r="CE524" s="12"/>
      <c r="CF524" s="12"/>
      <c r="CG524" s="12"/>
      <c r="CH524" s="12"/>
      <c r="CI524" s="12"/>
      <c r="CJ524" s="12"/>
      <c r="CK524" s="12"/>
      <c r="CL524" s="12"/>
      <c r="CM524" s="12"/>
      <c r="CN524" s="12"/>
      <c r="CO524" s="181">
        <f t="shared" si="17"/>
        <v>1</v>
      </c>
      <c r="CP524" s="202" t="s">
        <v>677</v>
      </c>
      <c r="CQ524" s="202"/>
      <c r="CR524" s="202" t="s">
        <v>677</v>
      </c>
      <c r="CS524" s="144"/>
      <c r="CT524" s="144"/>
      <c r="CU524" s="144"/>
      <c r="CV524" s="144"/>
      <c r="CW524" s="144"/>
      <c r="CX524" s="144"/>
      <c r="CY524" s="144"/>
      <c r="CZ524" s="144"/>
      <c r="DA524" s="144"/>
      <c r="DB524" s="144"/>
      <c r="DC524" s="144"/>
      <c r="DD524" s="144"/>
      <c r="DE524" s="144"/>
      <c r="DF524" s="144"/>
      <c r="DG524" s="144"/>
      <c r="DH524" s="144"/>
      <c r="DI524" s="144"/>
      <c r="DJ524" s="144"/>
      <c r="DK524" s="144"/>
      <c r="DL524" s="144"/>
      <c r="DM524" s="144"/>
      <c r="DN524" s="144"/>
      <c r="DO524" s="144"/>
      <c r="DP524" s="144"/>
      <c r="DQ524" s="144"/>
      <c r="DR524" s="144"/>
      <c r="DS524" s="144"/>
      <c r="DT524" s="144"/>
      <c r="DU524" s="144"/>
      <c r="DV524" s="144"/>
      <c r="DW524" s="144"/>
      <c r="DX524" s="144"/>
      <c r="DY524" s="144"/>
      <c r="DZ524" s="144"/>
      <c r="EA524" s="144"/>
      <c r="EB524" s="144"/>
      <c r="EC524" s="144"/>
      <c r="ED524" s="144"/>
      <c r="EE524" s="144"/>
      <c r="EF524" s="144"/>
      <c r="EG524" s="144"/>
      <c r="EH524" s="144"/>
      <c r="EI524" s="144"/>
      <c r="EJ524" s="144"/>
      <c r="EK524" s="144"/>
      <c r="EL524" s="144"/>
      <c r="EM524" s="144"/>
      <c r="EN524" s="144"/>
      <c r="EO524" s="144"/>
      <c r="EP524" s="144"/>
      <c r="EQ524" s="144"/>
      <c r="ER524" s="144"/>
      <c r="ES524" s="144"/>
      <c r="ET524" s="144"/>
      <c r="EU524" s="144"/>
      <c r="EV524" s="144"/>
      <c r="EW524" s="144"/>
      <c r="EX524" s="144"/>
      <c r="EY524" s="144"/>
      <c r="EZ524" s="144"/>
      <c r="FA524" s="144"/>
      <c r="FB524" s="144"/>
      <c r="FC524" s="144"/>
      <c r="FD524" s="144"/>
      <c r="FE524" s="144"/>
      <c r="FF524" s="144"/>
      <c r="FG524" s="144"/>
      <c r="FH524" s="144"/>
      <c r="FI524" s="144"/>
      <c r="FJ524" s="144"/>
      <c r="FK524" s="144"/>
      <c r="FL524" s="144"/>
      <c r="FM524" s="144"/>
      <c r="FN524" s="144"/>
      <c r="FO524" s="144"/>
      <c r="FP524" s="144"/>
      <c r="FQ524" s="144"/>
      <c r="FR524" s="144"/>
      <c r="FS524" s="144"/>
      <c r="FT524" s="144"/>
      <c r="FU524" s="144"/>
      <c r="FV524" s="144"/>
      <c r="FW524" s="144"/>
      <c r="FX524" s="144"/>
      <c r="FY524" s="144"/>
      <c r="FZ524" s="144"/>
      <c r="GA524" s="144"/>
      <c r="GB524" s="144"/>
      <c r="GC524" s="144"/>
      <c r="GD524" s="144"/>
      <c r="GE524" s="144"/>
      <c r="GF524" s="144"/>
      <c r="GG524" s="144"/>
      <c r="GH524" s="144"/>
      <c r="GI524" s="144"/>
      <c r="GJ524" s="144"/>
      <c r="GK524" s="144"/>
      <c r="GL524" s="144"/>
      <c r="GM524" s="144"/>
      <c r="GN524" s="144"/>
      <c r="GO524" s="144"/>
      <c r="GP524" s="144"/>
      <c r="GQ524" s="144"/>
      <c r="GR524" s="144"/>
      <c r="GS524" s="144"/>
      <c r="GT524" s="144"/>
      <c r="GU524" s="144"/>
      <c r="GV524" s="144"/>
      <c r="GW524" s="144"/>
      <c r="GX524" s="144"/>
      <c r="GY524" s="144"/>
      <c r="GZ524" s="144"/>
      <c r="HA524" s="144"/>
      <c r="HB524" s="144"/>
      <c r="HC524" s="144"/>
      <c r="HD524" s="144"/>
      <c r="HE524" s="144"/>
      <c r="HF524" s="144"/>
      <c r="HG524" s="144"/>
      <c r="HH524" s="144"/>
      <c r="HI524" s="144"/>
      <c r="HJ524" s="144"/>
      <c r="HK524" s="144"/>
      <c r="HL524" s="144"/>
      <c r="HM524" s="144"/>
      <c r="HN524" s="144"/>
      <c r="HO524" s="144"/>
      <c r="HP524" s="144"/>
      <c r="HQ524" s="144"/>
      <c r="HR524" s="144"/>
      <c r="HS524" s="144"/>
      <c r="HT524" s="144"/>
      <c r="HU524" s="144"/>
      <c r="HV524" s="144"/>
      <c r="HW524" s="144"/>
      <c r="HX524" s="144"/>
      <c r="HY524" s="144"/>
      <c r="HZ524" s="144"/>
      <c r="IA524" s="144"/>
      <c r="IB524" s="144"/>
      <c r="IC524" s="144"/>
      <c r="ID524" s="144"/>
      <c r="IE524" s="144"/>
      <c r="IF524" s="144"/>
      <c r="IG524" s="144"/>
      <c r="IH524" s="144"/>
      <c r="II524" s="144"/>
      <c r="IJ524" s="144"/>
      <c r="IK524" s="144"/>
      <c r="IL524" s="144"/>
      <c r="IM524" s="144"/>
      <c r="IN524" s="144"/>
      <c r="IO524" s="144"/>
      <c r="IP524" s="144"/>
      <c r="IQ524" s="144"/>
      <c r="IR524" s="144"/>
      <c r="IS524" s="144"/>
      <c r="IT524" s="144"/>
      <c r="IU524" s="144"/>
      <c r="IV524" s="144"/>
      <c r="IW524" s="144"/>
      <c r="IX524" s="144"/>
      <c r="IY524" s="144"/>
      <c r="IZ524" s="144"/>
      <c r="JA524" s="144"/>
      <c r="JB524" s="144"/>
      <c r="JC524" s="144"/>
      <c r="JD524" s="144"/>
      <c r="JE524" s="144"/>
      <c r="JF524" s="144"/>
      <c r="JG524" s="144"/>
      <c r="JH524" s="144"/>
      <c r="JI524" s="144"/>
      <c r="JJ524" s="144"/>
      <c r="JK524" s="144"/>
      <c r="JL524" s="144"/>
      <c r="JM524" s="144"/>
      <c r="JN524" s="144"/>
      <c r="JO524" s="144"/>
      <c r="JP524" s="144"/>
      <c r="JQ524" s="144"/>
      <c r="JR524" s="144"/>
      <c r="JS524" s="144"/>
      <c r="JT524" s="144"/>
      <c r="JU524" s="144"/>
      <c r="JV524" s="144"/>
      <c r="JW524" s="144"/>
      <c r="JX524" s="144"/>
      <c r="JY524" s="144"/>
      <c r="JZ524" s="144"/>
      <c r="KA524" s="144"/>
      <c r="KB524" s="144"/>
      <c r="KC524" s="144"/>
      <c r="KD524" s="144"/>
      <c r="KE524" s="144"/>
      <c r="KF524" s="144"/>
      <c r="KG524" s="144"/>
      <c r="KH524" s="144"/>
      <c r="KI524" s="144"/>
      <c r="KJ524" s="144"/>
      <c r="KK524" s="144"/>
      <c r="KL524" s="144"/>
      <c r="KM524" s="144"/>
      <c r="KN524" s="144"/>
      <c r="KO524" s="144"/>
      <c r="KP524" s="144"/>
      <c r="KQ524" s="144"/>
      <c r="KR524" s="144"/>
      <c r="KS524" s="144"/>
      <c r="KT524" s="144"/>
      <c r="KU524" s="144"/>
      <c r="KV524" s="144"/>
      <c r="KW524" s="144"/>
      <c r="KX524" s="144"/>
      <c r="KY524" s="144"/>
      <c r="KZ524" s="144"/>
      <c r="LA524" s="144"/>
      <c r="LB524" s="144"/>
      <c r="LC524" s="144"/>
      <c r="LD524" s="144"/>
      <c r="LE524" s="144"/>
      <c r="LF524" s="144"/>
      <c r="LG524" s="144"/>
      <c r="LH524" s="144"/>
      <c r="LI524" s="144"/>
      <c r="LJ524" s="144"/>
      <c r="LK524" s="144"/>
      <c r="LL524" s="144"/>
      <c r="LM524" s="144"/>
      <c r="LN524" s="144"/>
      <c r="LO524" s="144"/>
      <c r="LP524" s="144"/>
      <c r="LQ524" s="144"/>
      <c r="LR524" s="144"/>
      <c r="LS524" s="144"/>
      <c r="LT524" s="144"/>
      <c r="LU524" s="144"/>
      <c r="LV524" s="144"/>
      <c r="LW524" s="144"/>
      <c r="LX524" s="144"/>
      <c r="LY524" s="144"/>
      <c r="LZ524" s="144"/>
      <c r="MA524" s="144"/>
      <c r="MB524" s="144"/>
      <c r="MC524" s="144"/>
      <c r="MD524" s="144"/>
      <c r="ME524" s="144"/>
      <c r="MF524" s="144"/>
      <c r="MG524" s="144"/>
      <c r="MH524" s="144"/>
      <c r="MI524" s="144"/>
      <c r="MJ524" s="144"/>
      <c r="MK524" s="144"/>
      <c r="ML524" s="144"/>
      <c r="MM524" s="144"/>
      <c r="MN524" s="144"/>
      <c r="MO524" s="144"/>
      <c r="MP524" s="144"/>
      <c r="MQ524" s="144"/>
      <c r="MR524" s="144"/>
      <c r="MS524" s="144"/>
      <c r="MT524" s="144"/>
      <c r="MU524" s="144"/>
      <c r="MV524" s="144"/>
      <c r="MW524" s="144"/>
      <c r="MX524" s="144"/>
      <c r="MY524" s="144"/>
      <c r="MZ524" s="144"/>
      <c r="NA524" s="144"/>
      <c r="NB524" s="144"/>
      <c r="NC524" s="144"/>
      <c r="ND524" s="144"/>
      <c r="NE524" s="144"/>
      <c r="NF524" s="144"/>
      <c r="NG524" s="144"/>
      <c r="NH524" s="144"/>
      <c r="NI524" s="144"/>
      <c r="NJ524" s="144"/>
      <c r="NK524" s="144"/>
      <c r="NL524" s="144"/>
      <c r="NM524" s="144"/>
      <c r="NN524" s="144"/>
      <c r="NO524" s="144"/>
      <c r="NP524" s="144"/>
      <c r="NQ524" s="144"/>
      <c r="NR524" s="144"/>
      <c r="NS524" s="144"/>
      <c r="NT524" s="144"/>
      <c r="NU524" s="144"/>
      <c r="NV524" s="144"/>
      <c r="NW524" s="144"/>
      <c r="NX524" s="144"/>
      <c r="NY524" s="144"/>
      <c r="NZ524" s="144"/>
      <c r="OA524" s="144"/>
      <c r="OB524" s="144"/>
      <c r="OC524" s="144"/>
      <c r="OD524" s="144"/>
      <c r="OE524" s="144"/>
      <c r="OF524" s="144"/>
      <c r="WR524" s="162"/>
    </row>
    <row r="525" spans="1:616" s="110" customFormat="1" ht="65.25" hidden="1" customHeight="1">
      <c r="A525" s="318"/>
      <c r="B525" s="318"/>
      <c r="C525" s="34" t="s">
        <v>469</v>
      </c>
      <c r="D525" s="109" t="s">
        <v>2</v>
      </c>
      <c r="E525" s="34" t="s">
        <v>470</v>
      </c>
      <c r="F525" s="109" t="s">
        <v>2</v>
      </c>
      <c r="G525" s="109"/>
      <c r="H525" s="112" t="s">
        <v>470</v>
      </c>
      <c r="I525" s="50" t="s">
        <v>889</v>
      </c>
      <c r="J525" s="111"/>
      <c r="K525" s="140" t="s">
        <v>127</v>
      </c>
      <c r="L525" s="140" t="s">
        <v>114</v>
      </c>
      <c r="M525" s="141" t="s">
        <v>79</v>
      </c>
      <c r="N525" s="138" t="s">
        <v>171</v>
      </c>
      <c r="O525" s="318"/>
      <c r="P525" s="111"/>
      <c r="Q525" s="111"/>
      <c r="R525" s="111"/>
      <c r="S525" s="111"/>
      <c r="T525" s="111" t="s">
        <v>28</v>
      </c>
      <c r="U525" s="111"/>
      <c r="V525" s="111"/>
      <c r="W525" s="111"/>
      <c r="X525" s="111"/>
      <c r="Y525" s="111"/>
      <c r="Z525" s="111"/>
      <c r="AA525" s="111"/>
      <c r="AB525" s="41"/>
      <c r="AC525" s="41"/>
      <c r="AD525" s="41"/>
      <c r="AE525" s="41"/>
      <c r="AF525" s="41"/>
      <c r="AG525" s="41"/>
      <c r="AH525" s="41"/>
      <c r="AI525" s="41"/>
      <c r="AJ525" s="41"/>
      <c r="AK525" s="41"/>
      <c r="AL525" s="41"/>
      <c r="AM525" s="41"/>
      <c r="AN525" s="41"/>
      <c r="AO525" s="41"/>
      <c r="AP525" s="41"/>
      <c r="AQ525" s="41"/>
      <c r="AR525" s="41"/>
      <c r="AS525" s="41"/>
      <c r="AT525" s="41"/>
      <c r="AU525" s="41"/>
      <c r="AV525" s="41"/>
      <c r="AW525" s="41"/>
      <c r="AX525" s="41"/>
      <c r="AY525" s="41"/>
      <c r="AZ525" s="41"/>
      <c r="BA525" s="41"/>
      <c r="BB525" s="41"/>
      <c r="BC525" s="41"/>
      <c r="BD525" s="41"/>
      <c r="BE525" s="41"/>
      <c r="BF525" s="41"/>
      <c r="BG525" s="41"/>
      <c r="BH525" s="41"/>
      <c r="BI525" s="41"/>
      <c r="BJ525" s="41"/>
      <c r="BK525" s="41"/>
      <c r="BL525" s="41"/>
      <c r="BM525" s="111"/>
      <c r="BN525" s="111"/>
      <c r="BO525" s="111"/>
      <c r="BP525" s="111"/>
      <c r="BQ525" s="111"/>
      <c r="BR525" s="111"/>
      <c r="BS525" s="111"/>
      <c r="BT525" s="111"/>
      <c r="BU525" s="111"/>
      <c r="BV525" s="111"/>
      <c r="BW525" s="111"/>
      <c r="BX525" s="111"/>
      <c r="BY525" s="111"/>
      <c r="BZ525" s="111"/>
      <c r="CA525" s="111"/>
      <c r="CB525" s="111"/>
      <c r="CC525" s="111"/>
      <c r="CD525" s="111"/>
      <c r="CE525" s="111"/>
      <c r="CF525" s="111"/>
      <c r="CG525" s="111"/>
      <c r="CH525" s="111"/>
      <c r="CI525" s="111"/>
      <c r="CJ525" s="111"/>
      <c r="CK525" s="111"/>
      <c r="CL525" s="111"/>
      <c r="CM525" s="111"/>
      <c r="CN525" s="111"/>
      <c r="CO525" s="135">
        <f t="shared" si="17"/>
        <v>1</v>
      </c>
      <c r="CP525" s="149"/>
      <c r="CQ525" s="147"/>
      <c r="CR525" s="24"/>
    </row>
    <row r="526" spans="1:616" s="110" customFormat="1" ht="65.25" hidden="1" customHeight="1">
      <c r="A526" s="318"/>
      <c r="B526" s="318"/>
      <c r="C526" s="34" t="s">
        <v>469</v>
      </c>
      <c r="D526" s="109" t="s">
        <v>2</v>
      </c>
      <c r="E526" s="34" t="s">
        <v>470</v>
      </c>
      <c r="F526" s="109" t="s">
        <v>2</v>
      </c>
      <c r="G526" s="109"/>
      <c r="H526" s="112" t="s">
        <v>470</v>
      </c>
      <c r="I526" s="50" t="s">
        <v>889</v>
      </c>
      <c r="J526" s="111"/>
      <c r="K526" s="140" t="s">
        <v>127</v>
      </c>
      <c r="L526" s="140" t="s">
        <v>114</v>
      </c>
      <c r="M526" s="141" t="s">
        <v>79</v>
      </c>
      <c r="N526" s="138" t="s">
        <v>171</v>
      </c>
      <c r="O526" s="318"/>
      <c r="P526" s="111"/>
      <c r="Q526" s="111"/>
      <c r="R526" s="111"/>
      <c r="S526" s="111"/>
      <c r="T526" s="111"/>
      <c r="U526" s="111"/>
      <c r="V526" s="111"/>
      <c r="W526" s="111" t="s">
        <v>28</v>
      </c>
      <c r="X526" s="111"/>
      <c r="Y526" s="111"/>
      <c r="Z526" s="111"/>
      <c r="AA526" s="111"/>
      <c r="AB526" s="41"/>
      <c r="AC526" s="41"/>
      <c r="AD526" s="41"/>
      <c r="AE526" s="41"/>
      <c r="AF526" s="41"/>
      <c r="AG526" s="41"/>
      <c r="AH526" s="41"/>
      <c r="AI526" s="41"/>
      <c r="AJ526" s="41"/>
      <c r="AK526" s="41"/>
      <c r="AL526" s="41"/>
      <c r="AM526" s="41"/>
      <c r="AN526" s="41"/>
      <c r="AO526" s="41"/>
      <c r="AP526" s="41"/>
      <c r="AQ526" s="41"/>
      <c r="AR526" s="41"/>
      <c r="AS526" s="41"/>
      <c r="AT526" s="41"/>
      <c r="AU526" s="41"/>
      <c r="AV526" s="41"/>
      <c r="AW526" s="41"/>
      <c r="AX526" s="41"/>
      <c r="AY526" s="41"/>
      <c r="AZ526" s="41"/>
      <c r="BA526" s="41"/>
      <c r="BB526" s="41"/>
      <c r="BC526" s="41"/>
      <c r="BD526" s="41"/>
      <c r="BE526" s="41"/>
      <c r="BF526" s="41"/>
      <c r="BG526" s="41"/>
      <c r="BH526" s="41"/>
      <c r="BI526" s="41"/>
      <c r="BJ526" s="41"/>
      <c r="BK526" s="41"/>
      <c r="BL526" s="41"/>
      <c r="BM526" s="111"/>
      <c r="BN526" s="111"/>
      <c r="BO526" s="111"/>
      <c r="BP526" s="111"/>
      <c r="BQ526" s="111"/>
      <c r="BR526" s="111"/>
      <c r="BS526" s="111"/>
      <c r="BT526" s="111"/>
      <c r="BU526" s="111"/>
      <c r="BV526" s="111"/>
      <c r="BW526" s="111"/>
      <c r="BX526" s="111"/>
      <c r="BY526" s="111"/>
      <c r="BZ526" s="111"/>
      <c r="CA526" s="111"/>
      <c r="CB526" s="111"/>
      <c r="CC526" s="111"/>
      <c r="CD526" s="111"/>
      <c r="CE526" s="111"/>
      <c r="CF526" s="111"/>
      <c r="CG526" s="111"/>
      <c r="CH526" s="111"/>
      <c r="CI526" s="111"/>
      <c r="CJ526" s="111"/>
      <c r="CK526" s="111"/>
      <c r="CL526" s="111"/>
      <c r="CM526" s="111"/>
      <c r="CN526" s="111"/>
      <c r="CO526" s="135">
        <f t="shared" si="17"/>
        <v>1</v>
      </c>
      <c r="CP526" s="154"/>
      <c r="CQ526" s="108"/>
      <c r="CR526" s="24"/>
    </row>
    <row r="527" spans="1:616" s="110" customFormat="1" ht="65.25" hidden="1" customHeight="1">
      <c r="A527" s="319"/>
      <c r="B527" s="319"/>
      <c r="C527" s="34" t="s">
        <v>469</v>
      </c>
      <c r="D527" s="109" t="s">
        <v>2</v>
      </c>
      <c r="E527" s="34" t="s">
        <v>470</v>
      </c>
      <c r="F527" s="109" t="s">
        <v>2</v>
      </c>
      <c r="G527" s="109"/>
      <c r="H527" s="112" t="s">
        <v>470</v>
      </c>
      <c r="I527" s="50" t="s">
        <v>889</v>
      </c>
      <c r="J527" s="111"/>
      <c r="K527" s="140" t="s">
        <v>127</v>
      </c>
      <c r="L527" s="140" t="s">
        <v>114</v>
      </c>
      <c r="M527" s="141" t="s">
        <v>79</v>
      </c>
      <c r="N527" s="138" t="s">
        <v>171</v>
      </c>
      <c r="O527" s="319"/>
      <c r="P527" s="111"/>
      <c r="Q527" s="111"/>
      <c r="R527" s="111"/>
      <c r="S527" s="111"/>
      <c r="T527" s="111"/>
      <c r="U527" s="111"/>
      <c r="V527" s="111"/>
      <c r="W527" s="111"/>
      <c r="X527" s="111"/>
      <c r="Y527" s="111" t="s">
        <v>28</v>
      </c>
      <c r="Z527" s="111"/>
      <c r="AA527" s="111"/>
      <c r="AB527" s="41"/>
      <c r="AC527" s="41"/>
      <c r="AD527" s="41"/>
      <c r="AE527" s="41"/>
      <c r="AF527" s="41"/>
      <c r="AG527" s="41"/>
      <c r="AH527" s="41"/>
      <c r="AI527" s="41"/>
      <c r="AJ527" s="41"/>
      <c r="AK527" s="41"/>
      <c r="AL527" s="41"/>
      <c r="AM527" s="41"/>
      <c r="AN527" s="41"/>
      <c r="AO527" s="41"/>
      <c r="AP527" s="41"/>
      <c r="AQ527" s="41"/>
      <c r="AR527" s="41"/>
      <c r="AS527" s="41"/>
      <c r="AT527" s="41"/>
      <c r="AU527" s="41"/>
      <c r="AV527" s="41"/>
      <c r="AW527" s="41"/>
      <c r="AX527" s="41"/>
      <c r="AY527" s="41"/>
      <c r="AZ527" s="41"/>
      <c r="BA527" s="41"/>
      <c r="BB527" s="41"/>
      <c r="BC527" s="41"/>
      <c r="BD527" s="41"/>
      <c r="BE527" s="41"/>
      <c r="BF527" s="41"/>
      <c r="BG527" s="41"/>
      <c r="BH527" s="41"/>
      <c r="BI527" s="41"/>
      <c r="BJ527" s="41"/>
      <c r="BK527" s="41"/>
      <c r="BL527" s="41"/>
      <c r="BM527" s="111"/>
      <c r="BN527" s="111"/>
      <c r="BO527" s="111"/>
      <c r="BP527" s="111"/>
      <c r="BQ527" s="111"/>
      <c r="BR527" s="111"/>
      <c r="BS527" s="111"/>
      <c r="BT527" s="111"/>
      <c r="BU527" s="111"/>
      <c r="BV527" s="111"/>
      <c r="BW527" s="111"/>
      <c r="BX527" s="111"/>
      <c r="BY527" s="111"/>
      <c r="BZ527" s="111"/>
      <c r="CA527" s="111"/>
      <c r="CB527" s="111"/>
      <c r="CC527" s="111"/>
      <c r="CD527" s="111"/>
      <c r="CE527" s="111"/>
      <c r="CF527" s="111"/>
      <c r="CG527" s="111"/>
      <c r="CH527" s="111"/>
      <c r="CI527" s="111"/>
      <c r="CJ527" s="111"/>
      <c r="CK527" s="111"/>
      <c r="CL527" s="111"/>
      <c r="CM527" s="111"/>
      <c r="CN527" s="111"/>
      <c r="CO527" s="135">
        <f t="shared" si="17"/>
        <v>1</v>
      </c>
      <c r="CP527" s="154"/>
      <c r="CQ527" s="108"/>
      <c r="CR527" s="24"/>
    </row>
    <row r="528" spans="1:616" ht="83.25" hidden="1" customHeight="1">
      <c r="A528" s="323">
        <v>446</v>
      </c>
      <c r="B528" s="323">
        <v>145</v>
      </c>
      <c r="C528" s="34" t="s">
        <v>471</v>
      </c>
      <c r="D528" s="11" t="s">
        <v>2</v>
      </c>
      <c r="E528" s="34" t="s">
        <v>472</v>
      </c>
      <c r="F528" s="11" t="s">
        <v>2</v>
      </c>
      <c r="G528" s="11"/>
      <c r="H528" s="35" t="s">
        <v>472</v>
      </c>
      <c r="I528" s="50" t="s">
        <v>890</v>
      </c>
      <c r="J528" s="12"/>
      <c r="K528" s="140" t="s">
        <v>127</v>
      </c>
      <c r="L528" s="140" t="s">
        <v>114</v>
      </c>
      <c r="M528" s="141" t="s">
        <v>79</v>
      </c>
      <c r="N528" s="138" t="s">
        <v>171</v>
      </c>
      <c r="O528" s="323" t="s">
        <v>28</v>
      </c>
      <c r="P528" s="12"/>
      <c r="Q528" s="12"/>
      <c r="R528" s="12" t="s">
        <v>28</v>
      </c>
      <c r="S528" s="12"/>
      <c r="T528" s="12"/>
      <c r="U528" s="12"/>
      <c r="V528" s="12"/>
      <c r="W528" s="12"/>
      <c r="X528" s="12"/>
      <c r="Y528" s="71"/>
      <c r="Z528" s="71"/>
      <c r="AA528" s="12"/>
      <c r="AB528" s="41"/>
      <c r="AC528" s="41"/>
      <c r="AD528" s="41"/>
      <c r="AE528" s="41"/>
      <c r="AF528" s="41"/>
      <c r="AG528" s="41"/>
      <c r="AH528" s="41"/>
      <c r="AI528" s="41"/>
      <c r="AJ528" s="41"/>
      <c r="AK528" s="41"/>
      <c r="AL528" s="41"/>
      <c r="AM528" s="41"/>
      <c r="AN528" s="41"/>
      <c r="AO528" s="41"/>
      <c r="AP528" s="41"/>
      <c r="AQ528" s="41"/>
      <c r="AR528" s="41"/>
      <c r="AS528" s="41"/>
      <c r="AT528" s="41"/>
      <c r="AU528" s="41"/>
      <c r="AV528" s="41"/>
      <c r="AW528" s="41"/>
      <c r="AX528" s="41"/>
      <c r="AY528" s="41"/>
      <c r="AZ528" s="41"/>
      <c r="BA528" s="41"/>
      <c r="BB528" s="41"/>
      <c r="BC528" s="41"/>
      <c r="BD528" s="41"/>
      <c r="BE528" s="41"/>
      <c r="BF528" s="41"/>
      <c r="BG528" s="41"/>
      <c r="BH528" s="41"/>
      <c r="BI528" s="41"/>
      <c r="BJ528" s="41"/>
      <c r="BK528" s="41"/>
      <c r="BL528" s="41"/>
      <c r="BM528" s="12"/>
      <c r="BN528" s="12"/>
      <c r="BO528" s="12"/>
      <c r="BP528" s="12"/>
      <c r="BQ528" s="12"/>
      <c r="BR528" s="12"/>
      <c r="BS528" s="12"/>
      <c r="BT528" s="12"/>
      <c r="BU528" s="12"/>
      <c r="BV528" s="12"/>
      <c r="BW528" s="12"/>
      <c r="BX528" s="12"/>
      <c r="BY528" s="12"/>
      <c r="BZ528" s="12"/>
      <c r="CA528" s="12"/>
      <c r="CB528" s="12"/>
      <c r="CC528" s="12"/>
      <c r="CD528" s="12"/>
      <c r="CE528" s="12"/>
      <c r="CF528" s="12"/>
      <c r="CG528" s="12"/>
      <c r="CH528" s="12"/>
      <c r="CI528" s="12"/>
      <c r="CJ528" s="12"/>
      <c r="CK528" s="12"/>
      <c r="CL528" s="12"/>
      <c r="CM528" s="12"/>
      <c r="CN528" s="12"/>
      <c r="CO528" s="135">
        <f t="shared" si="17"/>
        <v>1</v>
      </c>
      <c r="CP528" s="154"/>
      <c r="CQ528" s="10"/>
      <c r="CR528" s="24"/>
    </row>
    <row r="529" spans="1:708" s="110" customFormat="1" ht="83.25" hidden="1" customHeight="1">
      <c r="A529" s="318"/>
      <c r="B529" s="318"/>
      <c r="C529" s="34" t="s">
        <v>471</v>
      </c>
      <c r="D529" s="109" t="s">
        <v>2</v>
      </c>
      <c r="E529" s="34" t="s">
        <v>472</v>
      </c>
      <c r="F529" s="109" t="s">
        <v>2</v>
      </c>
      <c r="G529" s="109"/>
      <c r="H529" s="112" t="s">
        <v>472</v>
      </c>
      <c r="I529" s="50" t="s">
        <v>890</v>
      </c>
      <c r="J529" s="111"/>
      <c r="K529" s="140" t="s">
        <v>127</v>
      </c>
      <c r="L529" s="140" t="s">
        <v>114</v>
      </c>
      <c r="M529" s="141" t="s">
        <v>79</v>
      </c>
      <c r="N529" s="138" t="s">
        <v>171</v>
      </c>
      <c r="O529" s="318"/>
      <c r="P529" s="111"/>
      <c r="Q529" s="111"/>
      <c r="R529" s="111"/>
      <c r="S529" s="111"/>
      <c r="T529" s="111"/>
      <c r="U529" s="111" t="s">
        <v>28</v>
      </c>
      <c r="V529" s="111"/>
      <c r="W529" s="111"/>
      <c r="X529" s="111"/>
      <c r="Y529" s="111"/>
      <c r="Z529" s="111"/>
      <c r="AA529" s="111"/>
      <c r="AB529" s="41"/>
      <c r="AC529" s="41"/>
      <c r="AD529" s="41"/>
      <c r="AE529" s="41"/>
      <c r="AF529" s="41"/>
      <c r="AG529" s="41"/>
      <c r="AH529" s="41"/>
      <c r="AI529" s="41"/>
      <c r="AJ529" s="41"/>
      <c r="AK529" s="41"/>
      <c r="AL529" s="41"/>
      <c r="AM529" s="41"/>
      <c r="AN529" s="41"/>
      <c r="AO529" s="41"/>
      <c r="AP529" s="41"/>
      <c r="AQ529" s="41"/>
      <c r="AR529" s="41"/>
      <c r="AS529" s="41"/>
      <c r="AT529" s="41"/>
      <c r="AU529" s="41"/>
      <c r="AV529" s="41"/>
      <c r="AW529" s="41"/>
      <c r="AX529" s="41"/>
      <c r="AY529" s="41"/>
      <c r="AZ529" s="41"/>
      <c r="BA529" s="41"/>
      <c r="BB529" s="41"/>
      <c r="BC529" s="41"/>
      <c r="BD529" s="41"/>
      <c r="BE529" s="41"/>
      <c r="BF529" s="41"/>
      <c r="BG529" s="41"/>
      <c r="BH529" s="41"/>
      <c r="BI529" s="41"/>
      <c r="BJ529" s="41"/>
      <c r="BK529" s="41"/>
      <c r="BL529" s="41"/>
      <c r="BM529" s="111"/>
      <c r="BN529" s="111"/>
      <c r="BO529" s="111"/>
      <c r="BP529" s="111"/>
      <c r="BQ529" s="111"/>
      <c r="BR529" s="111"/>
      <c r="BS529" s="111"/>
      <c r="BT529" s="111"/>
      <c r="BU529" s="111"/>
      <c r="BV529" s="111"/>
      <c r="BW529" s="111"/>
      <c r="BX529" s="111"/>
      <c r="BY529" s="111"/>
      <c r="BZ529" s="111"/>
      <c r="CA529" s="111"/>
      <c r="CB529" s="111"/>
      <c r="CC529" s="111"/>
      <c r="CD529" s="111"/>
      <c r="CE529" s="111"/>
      <c r="CF529" s="111"/>
      <c r="CG529" s="111"/>
      <c r="CH529" s="111"/>
      <c r="CI529" s="111"/>
      <c r="CJ529" s="111"/>
      <c r="CK529" s="111"/>
      <c r="CL529" s="111"/>
      <c r="CM529" s="111"/>
      <c r="CN529" s="111"/>
      <c r="CO529" s="135">
        <f t="shared" si="17"/>
        <v>1</v>
      </c>
      <c r="CP529" s="154"/>
      <c r="CQ529" s="108"/>
      <c r="CR529" s="24"/>
    </row>
    <row r="530" spans="1:708" s="110" customFormat="1" ht="83.25" hidden="1" customHeight="1">
      <c r="A530" s="318"/>
      <c r="B530" s="318"/>
      <c r="C530" s="34" t="s">
        <v>471</v>
      </c>
      <c r="D530" s="109" t="s">
        <v>2</v>
      </c>
      <c r="E530" s="34" t="s">
        <v>472</v>
      </c>
      <c r="F530" s="109" t="s">
        <v>2</v>
      </c>
      <c r="G530" s="109"/>
      <c r="H530" s="112" t="s">
        <v>472</v>
      </c>
      <c r="I530" s="50" t="s">
        <v>890</v>
      </c>
      <c r="J530" s="111"/>
      <c r="K530" s="140" t="s">
        <v>127</v>
      </c>
      <c r="L530" s="140" t="s">
        <v>114</v>
      </c>
      <c r="M530" s="141" t="s">
        <v>79</v>
      </c>
      <c r="N530" s="138" t="s">
        <v>171</v>
      </c>
      <c r="O530" s="318"/>
      <c r="P530" s="111"/>
      <c r="Q530" s="111"/>
      <c r="R530" s="111"/>
      <c r="S530" s="111"/>
      <c r="T530" s="111"/>
      <c r="U530" s="111"/>
      <c r="V530" s="111"/>
      <c r="W530" s="111"/>
      <c r="X530" s="111" t="s">
        <v>28</v>
      </c>
      <c r="Y530" s="111"/>
      <c r="Z530" s="111"/>
      <c r="AA530" s="111"/>
      <c r="AB530" s="41"/>
      <c r="AC530" s="41"/>
      <c r="AD530" s="41"/>
      <c r="AE530" s="41"/>
      <c r="AF530" s="41"/>
      <c r="AG530" s="41"/>
      <c r="AH530" s="41"/>
      <c r="AI530" s="41"/>
      <c r="AJ530" s="41"/>
      <c r="AK530" s="41"/>
      <c r="AL530" s="41"/>
      <c r="AM530" s="41"/>
      <c r="AN530" s="41"/>
      <c r="AO530" s="41"/>
      <c r="AP530" s="41"/>
      <c r="AQ530" s="41"/>
      <c r="AR530" s="41"/>
      <c r="AS530" s="41"/>
      <c r="AT530" s="41"/>
      <c r="AU530" s="41"/>
      <c r="AV530" s="41"/>
      <c r="AW530" s="41"/>
      <c r="AX530" s="41"/>
      <c r="AY530" s="41"/>
      <c r="AZ530" s="41"/>
      <c r="BA530" s="41"/>
      <c r="BB530" s="41"/>
      <c r="BC530" s="41"/>
      <c r="BD530" s="41"/>
      <c r="BE530" s="41"/>
      <c r="BF530" s="41"/>
      <c r="BG530" s="41"/>
      <c r="BH530" s="41"/>
      <c r="BI530" s="41"/>
      <c r="BJ530" s="41"/>
      <c r="BK530" s="41"/>
      <c r="BL530" s="41"/>
      <c r="BM530" s="111"/>
      <c r="BN530" s="111"/>
      <c r="BO530" s="111"/>
      <c r="BP530" s="111"/>
      <c r="BQ530" s="111"/>
      <c r="BR530" s="111"/>
      <c r="BS530" s="111"/>
      <c r="BT530" s="111"/>
      <c r="BU530" s="111"/>
      <c r="BV530" s="111"/>
      <c r="BW530" s="111"/>
      <c r="BX530" s="111"/>
      <c r="BY530" s="111"/>
      <c r="BZ530" s="111"/>
      <c r="CA530" s="111"/>
      <c r="CB530" s="111"/>
      <c r="CC530" s="111"/>
      <c r="CD530" s="111"/>
      <c r="CE530" s="111"/>
      <c r="CF530" s="111"/>
      <c r="CG530" s="111"/>
      <c r="CH530" s="111"/>
      <c r="CI530" s="111"/>
      <c r="CJ530" s="111"/>
      <c r="CK530" s="111"/>
      <c r="CL530" s="111"/>
      <c r="CM530" s="111"/>
      <c r="CN530" s="111"/>
      <c r="CO530" s="135">
        <f t="shared" si="17"/>
        <v>1</v>
      </c>
      <c r="CP530" s="154"/>
      <c r="CQ530" s="108"/>
      <c r="CR530" s="24"/>
    </row>
    <row r="531" spans="1:708" s="110" customFormat="1" ht="83.25" hidden="1" customHeight="1">
      <c r="A531" s="319"/>
      <c r="B531" s="319"/>
      <c r="C531" s="34" t="s">
        <v>471</v>
      </c>
      <c r="D531" s="109" t="s">
        <v>2</v>
      </c>
      <c r="E531" s="34" t="s">
        <v>472</v>
      </c>
      <c r="F531" s="109" t="s">
        <v>2</v>
      </c>
      <c r="G531" s="109"/>
      <c r="H531" s="112" t="s">
        <v>472</v>
      </c>
      <c r="I531" s="50" t="s">
        <v>890</v>
      </c>
      <c r="J531" s="111"/>
      <c r="K531" s="140" t="s">
        <v>127</v>
      </c>
      <c r="L531" s="140" t="s">
        <v>114</v>
      </c>
      <c r="M531" s="141" t="s">
        <v>79</v>
      </c>
      <c r="N531" s="138" t="s">
        <v>171</v>
      </c>
      <c r="O531" s="319"/>
      <c r="P531" s="111"/>
      <c r="Q531" s="111"/>
      <c r="R531" s="111"/>
      <c r="S531" s="111"/>
      <c r="T531" s="111"/>
      <c r="U531" s="111"/>
      <c r="V531" s="111"/>
      <c r="W531" s="111"/>
      <c r="X531" s="111"/>
      <c r="Y531" s="111"/>
      <c r="Z531" s="111"/>
      <c r="AA531" s="111" t="s">
        <v>28</v>
      </c>
      <c r="AB531" s="41"/>
      <c r="AC531" s="41"/>
      <c r="AD531" s="41"/>
      <c r="AE531" s="41"/>
      <c r="AF531" s="41"/>
      <c r="AG531" s="41"/>
      <c r="AH531" s="41"/>
      <c r="AI531" s="41"/>
      <c r="AJ531" s="41"/>
      <c r="AK531" s="41"/>
      <c r="AL531" s="41"/>
      <c r="AM531" s="41"/>
      <c r="AN531" s="41"/>
      <c r="AO531" s="41"/>
      <c r="AP531" s="41"/>
      <c r="AQ531" s="41"/>
      <c r="AR531" s="41"/>
      <c r="AS531" s="41"/>
      <c r="AT531" s="41"/>
      <c r="AU531" s="41"/>
      <c r="AV531" s="41"/>
      <c r="AW531" s="41"/>
      <c r="AX531" s="41"/>
      <c r="AY531" s="41"/>
      <c r="AZ531" s="41"/>
      <c r="BA531" s="41"/>
      <c r="BB531" s="41"/>
      <c r="BC531" s="41"/>
      <c r="BD531" s="41"/>
      <c r="BE531" s="41"/>
      <c r="BF531" s="41"/>
      <c r="BG531" s="41"/>
      <c r="BH531" s="41"/>
      <c r="BI531" s="41"/>
      <c r="BJ531" s="41"/>
      <c r="BK531" s="41"/>
      <c r="BL531" s="41"/>
      <c r="BM531" s="111"/>
      <c r="BN531" s="111"/>
      <c r="BO531" s="111"/>
      <c r="BP531" s="111"/>
      <c r="BQ531" s="111"/>
      <c r="BR531" s="111"/>
      <c r="BS531" s="111"/>
      <c r="BT531" s="111"/>
      <c r="BU531" s="111"/>
      <c r="BV531" s="111"/>
      <c r="BW531" s="111"/>
      <c r="BX531" s="111"/>
      <c r="BY531" s="111"/>
      <c r="BZ531" s="111"/>
      <c r="CA531" s="111"/>
      <c r="CB531" s="111"/>
      <c r="CC531" s="111"/>
      <c r="CD531" s="111"/>
      <c r="CE531" s="111"/>
      <c r="CF531" s="111"/>
      <c r="CG531" s="111"/>
      <c r="CH531" s="111"/>
      <c r="CI531" s="111"/>
      <c r="CJ531" s="111"/>
      <c r="CK531" s="111"/>
      <c r="CL531" s="111"/>
      <c r="CM531" s="111"/>
      <c r="CN531" s="111"/>
      <c r="CO531" s="135">
        <f t="shared" si="17"/>
        <v>1</v>
      </c>
      <c r="CP531" s="148"/>
      <c r="CQ531" s="146"/>
      <c r="CR531" s="24"/>
    </row>
    <row r="532" spans="1:708" ht="111.75" customHeight="1">
      <c r="A532" s="67">
        <v>448</v>
      </c>
      <c r="B532" s="278">
        <v>146</v>
      </c>
      <c r="C532" s="270" t="s">
        <v>473</v>
      </c>
      <c r="D532" s="269" t="s">
        <v>2</v>
      </c>
      <c r="E532" s="34" t="s">
        <v>474</v>
      </c>
      <c r="F532" s="11" t="s">
        <v>2</v>
      </c>
      <c r="G532" s="269"/>
      <c r="H532" s="276" t="s">
        <v>475</v>
      </c>
      <c r="I532" s="276" t="s">
        <v>891</v>
      </c>
      <c r="J532" s="281"/>
      <c r="K532" s="281" t="s">
        <v>127</v>
      </c>
      <c r="L532" s="12" t="s">
        <v>114</v>
      </c>
      <c r="M532" s="11" t="s">
        <v>79</v>
      </c>
      <c r="N532" s="10" t="s">
        <v>171</v>
      </c>
      <c r="O532" s="10" t="s">
        <v>28</v>
      </c>
      <c r="P532" s="12">
        <v>1</v>
      </c>
      <c r="Q532" s="12" t="s">
        <v>28</v>
      </c>
      <c r="R532" s="12"/>
      <c r="S532" s="12"/>
      <c r="T532" s="12"/>
      <c r="U532" s="12"/>
      <c r="V532" s="12"/>
      <c r="W532" s="12"/>
      <c r="X532" s="12"/>
      <c r="Y532" s="71"/>
      <c r="Z532" s="71"/>
      <c r="AA532" s="12"/>
      <c r="AB532" s="41"/>
      <c r="AC532" s="41"/>
      <c r="AD532" s="41"/>
      <c r="AE532" s="41"/>
      <c r="AF532" s="41"/>
      <c r="AG532" s="41"/>
      <c r="AH532" s="41"/>
      <c r="AI532" s="41"/>
      <c r="AJ532" s="41"/>
      <c r="AK532" s="41"/>
      <c r="AL532" s="41"/>
      <c r="AM532" s="41"/>
      <c r="AN532" s="41"/>
      <c r="AO532" s="41"/>
      <c r="AP532" s="41"/>
      <c r="AQ532" s="41"/>
      <c r="AR532" s="41"/>
      <c r="AS532" s="41"/>
      <c r="AT532" s="41"/>
      <c r="AU532" s="41"/>
      <c r="AV532" s="41"/>
      <c r="AW532" s="41"/>
      <c r="AX532" s="41"/>
      <c r="AY532" s="41"/>
      <c r="AZ532" s="41"/>
      <c r="BA532" s="41"/>
      <c r="BB532" s="41"/>
      <c r="BC532" s="41"/>
      <c r="BD532" s="41"/>
      <c r="BE532" s="41"/>
      <c r="BF532" s="41"/>
      <c r="BG532" s="41"/>
      <c r="BH532" s="41"/>
      <c r="BI532" s="41"/>
      <c r="BJ532" s="41"/>
      <c r="BK532" s="41"/>
      <c r="BL532" s="41"/>
      <c r="BM532" s="12"/>
      <c r="BN532" s="12"/>
      <c r="BO532" s="12"/>
      <c r="BP532" s="12"/>
      <c r="BQ532" s="12"/>
      <c r="BR532" s="12"/>
      <c r="BS532" s="12"/>
      <c r="BT532" s="12"/>
      <c r="BU532" s="12"/>
      <c r="BV532" s="12"/>
      <c r="BW532" s="12"/>
      <c r="BX532" s="12"/>
      <c r="BY532" s="12"/>
      <c r="BZ532" s="12"/>
      <c r="CA532" s="12"/>
      <c r="CB532" s="12"/>
      <c r="CC532" s="12"/>
      <c r="CD532" s="12"/>
      <c r="CE532" s="12"/>
      <c r="CF532" s="12"/>
      <c r="CG532" s="12"/>
      <c r="CH532" s="12"/>
      <c r="CI532" s="12"/>
      <c r="CJ532" s="12"/>
      <c r="CK532" s="12"/>
      <c r="CL532" s="12"/>
      <c r="CM532" s="12"/>
      <c r="CN532" s="12"/>
      <c r="CO532" s="181">
        <f t="shared" si="17"/>
        <v>1</v>
      </c>
      <c r="CP532" s="202" t="s">
        <v>682</v>
      </c>
      <c r="CQ532" s="202" t="s">
        <v>682</v>
      </c>
      <c r="CR532" s="202" t="s">
        <v>682</v>
      </c>
      <c r="CS532" s="144"/>
      <c r="CT532" s="144"/>
      <c r="CU532" s="144"/>
      <c r="CV532" s="144"/>
      <c r="CW532" s="144"/>
      <c r="CX532" s="144"/>
      <c r="CY532" s="144"/>
      <c r="CZ532" s="144"/>
      <c r="DA532" s="144"/>
      <c r="DB532" s="144"/>
      <c r="DC532" s="144"/>
      <c r="DD532" s="144"/>
      <c r="DE532" s="144"/>
      <c r="DF532" s="144"/>
      <c r="DG532" s="144"/>
      <c r="DH532" s="144"/>
      <c r="DI532" s="144"/>
      <c r="DJ532" s="144"/>
      <c r="DK532" s="144"/>
      <c r="DL532" s="144"/>
      <c r="DM532" s="144"/>
      <c r="DN532" s="144"/>
      <c r="DO532" s="144"/>
      <c r="DP532" s="144"/>
      <c r="DQ532" s="144"/>
      <c r="DR532" s="144"/>
      <c r="DS532" s="144"/>
      <c r="DT532" s="144"/>
      <c r="DU532" s="144"/>
      <c r="DV532" s="144"/>
      <c r="DW532" s="144"/>
      <c r="DX532" s="144"/>
      <c r="DY532" s="144"/>
      <c r="DZ532" s="144"/>
      <c r="EA532" s="144"/>
      <c r="EB532" s="144"/>
      <c r="EC532" s="144"/>
      <c r="ED532" s="144"/>
      <c r="EE532" s="144"/>
      <c r="EF532" s="144"/>
      <c r="EG532" s="144"/>
      <c r="EH532" s="144"/>
      <c r="EI532" s="144"/>
      <c r="EJ532" s="144"/>
      <c r="EK532" s="144"/>
      <c r="EL532" s="144"/>
      <c r="EM532" s="144"/>
      <c r="EN532" s="144"/>
      <c r="EO532" s="144"/>
      <c r="EP532" s="144"/>
      <c r="EQ532" s="144"/>
      <c r="ER532" s="144"/>
      <c r="ES532" s="144"/>
      <c r="ET532" s="144"/>
      <c r="EU532" s="144"/>
      <c r="EV532" s="144"/>
      <c r="EW532" s="144"/>
      <c r="EX532" s="144"/>
      <c r="EY532" s="144"/>
      <c r="EZ532" s="144"/>
      <c r="FA532" s="144"/>
      <c r="FB532" s="144"/>
      <c r="FC532" s="144"/>
      <c r="FD532" s="144"/>
      <c r="FE532" s="144"/>
      <c r="FF532" s="144"/>
      <c r="FG532" s="144"/>
      <c r="FH532" s="144"/>
      <c r="FI532" s="144"/>
      <c r="FJ532" s="144"/>
      <c r="FK532" s="144"/>
      <c r="FL532" s="144"/>
      <c r="FM532" s="144"/>
      <c r="FN532" s="144"/>
      <c r="FO532" s="144"/>
      <c r="FP532" s="144"/>
      <c r="FQ532" s="144"/>
      <c r="FR532" s="144"/>
      <c r="FS532" s="144"/>
      <c r="FT532" s="144"/>
      <c r="FU532" s="144"/>
      <c r="FV532" s="144"/>
      <c r="FW532" s="144"/>
      <c r="FX532" s="144"/>
      <c r="FY532" s="144"/>
      <c r="FZ532" s="144"/>
      <c r="GA532" s="144"/>
      <c r="GB532" s="144"/>
      <c r="GC532" s="144"/>
      <c r="GD532" s="144"/>
      <c r="GE532" s="144"/>
      <c r="GF532" s="144"/>
      <c r="GG532" s="144"/>
      <c r="GH532" s="144"/>
      <c r="GI532" s="144"/>
      <c r="GJ532" s="144"/>
      <c r="GK532" s="144"/>
      <c r="GL532" s="144"/>
      <c r="GM532" s="144"/>
      <c r="GN532" s="144"/>
      <c r="GO532" s="144"/>
      <c r="GP532" s="144"/>
      <c r="GQ532" s="144"/>
      <c r="GR532" s="144"/>
      <c r="GS532" s="144"/>
      <c r="GT532" s="144"/>
      <c r="GU532" s="144"/>
      <c r="GV532" s="144"/>
      <c r="GW532" s="144"/>
      <c r="GX532" s="144"/>
      <c r="GY532" s="144"/>
      <c r="GZ532" s="144"/>
      <c r="HA532" s="144"/>
      <c r="HB532" s="144"/>
      <c r="HC532" s="144"/>
      <c r="HD532" s="144"/>
      <c r="HE532" s="144"/>
      <c r="HF532" s="144"/>
      <c r="HG532" s="144"/>
      <c r="HH532" s="144"/>
      <c r="HI532" s="144"/>
      <c r="HJ532" s="144"/>
      <c r="HK532" s="144"/>
      <c r="HL532" s="144"/>
      <c r="HM532" s="144"/>
      <c r="HN532" s="144"/>
      <c r="HO532" s="144"/>
      <c r="HP532" s="144"/>
      <c r="HQ532" s="144"/>
      <c r="HR532" s="144"/>
      <c r="HS532" s="144"/>
      <c r="HT532" s="144"/>
      <c r="HU532" s="144"/>
      <c r="HV532" s="144"/>
      <c r="HW532" s="144"/>
      <c r="HX532" s="144"/>
      <c r="HY532" s="144"/>
      <c r="HZ532" s="144"/>
      <c r="IA532" s="144"/>
      <c r="IB532" s="144"/>
      <c r="IC532" s="144"/>
      <c r="ID532" s="144"/>
      <c r="IE532" s="144"/>
      <c r="IF532" s="144"/>
      <c r="IG532" s="144"/>
      <c r="IH532" s="144"/>
      <c r="II532" s="144"/>
      <c r="IJ532" s="144"/>
      <c r="IK532" s="144"/>
      <c r="IL532" s="144"/>
      <c r="IM532" s="144"/>
      <c r="IN532" s="144"/>
      <c r="IO532" s="144"/>
      <c r="IP532" s="144"/>
      <c r="IQ532" s="144"/>
      <c r="IR532" s="144"/>
      <c r="IS532" s="144"/>
      <c r="IT532" s="144"/>
      <c r="IU532" s="144"/>
      <c r="IV532" s="144"/>
      <c r="IW532" s="144"/>
      <c r="IX532" s="144"/>
      <c r="IY532" s="144"/>
      <c r="IZ532" s="144"/>
      <c r="JA532" s="144"/>
      <c r="JB532" s="144"/>
      <c r="JC532" s="144"/>
      <c r="JD532" s="144"/>
      <c r="JE532" s="144"/>
      <c r="JF532" s="144"/>
      <c r="JG532" s="144"/>
      <c r="JH532" s="144"/>
      <c r="JI532" s="144"/>
      <c r="JJ532" s="144"/>
      <c r="JK532" s="144"/>
      <c r="JL532" s="144"/>
      <c r="JM532" s="144"/>
      <c r="JN532" s="144"/>
      <c r="JO532" s="144"/>
      <c r="JP532" s="144"/>
      <c r="JQ532" s="144"/>
      <c r="JR532" s="144"/>
      <c r="JS532" s="144"/>
      <c r="JT532" s="144"/>
      <c r="JU532" s="144"/>
      <c r="JV532" s="144"/>
      <c r="JW532" s="144"/>
      <c r="JX532" s="144"/>
      <c r="JY532" s="144"/>
      <c r="JZ532" s="144"/>
      <c r="KA532" s="144"/>
      <c r="KB532" s="144"/>
      <c r="KC532" s="144"/>
      <c r="KD532" s="144"/>
      <c r="KE532" s="144"/>
      <c r="KF532" s="144"/>
      <c r="KG532" s="144"/>
      <c r="KH532" s="144"/>
      <c r="KI532" s="144"/>
      <c r="KJ532" s="144"/>
      <c r="KK532" s="144"/>
      <c r="KL532" s="144"/>
      <c r="KM532" s="144"/>
      <c r="KN532" s="144"/>
      <c r="KO532" s="144"/>
      <c r="KP532" s="144"/>
      <c r="KQ532" s="144"/>
      <c r="KR532" s="144"/>
      <c r="KS532" s="144"/>
      <c r="KT532" s="144"/>
      <c r="KU532" s="144"/>
      <c r="KV532" s="144"/>
      <c r="KW532" s="144"/>
      <c r="KX532" s="144"/>
      <c r="KY532" s="144"/>
      <c r="KZ532" s="144"/>
      <c r="LA532" s="144"/>
      <c r="LB532" s="144"/>
      <c r="LC532" s="144"/>
      <c r="LD532" s="144"/>
      <c r="LE532" s="144"/>
      <c r="LF532" s="144"/>
      <c r="LG532" s="144"/>
      <c r="LH532" s="144"/>
      <c r="LI532" s="144"/>
      <c r="LJ532" s="144"/>
      <c r="LK532" s="144"/>
      <c r="LL532" s="144"/>
      <c r="LM532" s="144"/>
      <c r="LN532" s="144"/>
      <c r="LO532" s="144"/>
      <c r="LP532" s="144"/>
      <c r="LQ532" s="144"/>
      <c r="LR532" s="144"/>
      <c r="LS532" s="144"/>
      <c r="LT532" s="144"/>
      <c r="LU532" s="144"/>
      <c r="LV532" s="144"/>
      <c r="LW532" s="144"/>
      <c r="LX532" s="144"/>
      <c r="LY532" s="144"/>
      <c r="LZ532" s="144"/>
      <c r="MA532" s="144"/>
      <c r="MB532" s="144"/>
      <c r="MC532" s="144"/>
      <c r="MD532" s="144"/>
      <c r="ME532" s="144"/>
      <c r="MF532" s="144"/>
      <c r="MG532" s="144"/>
      <c r="MH532" s="144"/>
      <c r="MI532" s="144"/>
      <c r="MJ532" s="144"/>
      <c r="MK532" s="144"/>
      <c r="ML532" s="144"/>
      <c r="MM532" s="144"/>
      <c r="MN532" s="144"/>
      <c r="MO532" s="144"/>
      <c r="MP532" s="144"/>
      <c r="MQ532" s="144"/>
      <c r="MR532" s="144"/>
      <c r="MS532" s="144"/>
      <c r="MT532" s="144"/>
      <c r="MU532" s="144"/>
      <c r="MV532" s="144"/>
      <c r="MW532" s="144"/>
      <c r="MX532" s="144"/>
      <c r="MY532" s="144"/>
      <c r="MZ532" s="144"/>
      <c r="NA532" s="144"/>
      <c r="NB532" s="144"/>
      <c r="NC532" s="144"/>
      <c r="ND532" s="144"/>
      <c r="NE532" s="144"/>
      <c r="NF532" s="144"/>
      <c r="NG532" s="144"/>
      <c r="NH532" s="144"/>
      <c r="NI532" s="144"/>
      <c r="NJ532" s="144"/>
      <c r="NK532" s="144"/>
      <c r="NL532" s="144"/>
      <c r="NM532" s="144"/>
      <c r="NN532" s="144"/>
      <c r="NO532" s="144"/>
      <c r="NP532" s="144"/>
      <c r="NQ532" s="144"/>
      <c r="NR532" s="144"/>
      <c r="NS532" s="144"/>
      <c r="NT532" s="144"/>
      <c r="NU532" s="144"/>
      <c r="NV532" s="144"/>
      <c r="NW532" s="144"/>
      <c r="NX532" s="144"/>
      <c r="NY532" s="144"/>
      <c r="NZ532" s="144"/>
      <c r="OA532" s="144"/>
      <c r="OB532" s="144"/>
      <c r="OC532" s="144"/>
      <c r="OD532" s="144"/>
      <c r="OE532" s="144"/>
      <c r="OF532" s="144"/>
      <c r="WR532" s="162"/>
    </row>
    <row r="533" spans="1:708" ht="98.25" customHeight="1">
      <c r="A533" s="323">
        <v>452</v>
      </c>
      <c r="B533" s="316">
        <v>147</v>
      </c>
      <c r="C533" s="270" t="s">
        <v>476</v>
      </c>
      <c r="D533" s="269" t="s">
        <v>2</v>
      </c>
      <c r="E533" s="35" t="s">
        <v>477</v>
      </c>
      <c r="F533" s="11" t="s">
        <v>2</v>
      </c>
      <c r="G533" s="269"/>
      <c r="H533" s="276" t="s">
        <v>478</v>
      </c>
      <c r="I533" s="276" t="s">
        <v>1198</v>
      </c>
      <c r="J533" s="281"/>
      <c r="K533" s="281" t="s">
        <v>126</v>
      </c>
      <c r="L533" s="12" t="s">
        <v>114</v>
      </c>
      <c r="M533" s="11" t="s">
        <v>79</v>
      </c>
      <c r="N533" s="10" t="s">
        <v>171</v>
      </c>
      <c r="O533" s="323" t="s">
        <v>28</v>
      </c>
      <c r="P533" s="12"/>
      <c r="Q533" s="12" t="s">
        <v>28</v>
      </c>
      <c r="R533" s="12"/>
      <c r="S533" s="12"/>
      <c r="T533" s="12"/>
      <c r="U533" s="12"/>
      <c r="V533" s="12"/>
      <c r="W533" s="12"/>
      <c r="X533" s="12"/>
      <c r="Y533" s="71"/>
      <c r="Z533" s="71"/>
      <c r="AA533" s="12"/>
      <c r="AB533" s="41"/>
      <c r="AC533" s="41"/>
      <c r="AD533" s="41"/>
      <c r="AE533" s="41"/>
      <c r="AF533" s="41"/>
      <c r="AG533" s="41"/>
      <c r="AH533" s="41"/>
      <c r="AI533" s="41"/>
      <c r="AJ533" s="41"/>
      <c r="AK533" s="41"/>
      <c r="AL533" s="41"/>
      <c r="AM533" s="41"/>
      <c r="AN533" s="41"/>
      <c r="AO533" s="41"/>
      <c r="AP533" s="41"/>
      <c r="AQ533" s="41"/>
      <c r="AR533" s="41"/>
      <c r="AS533" s="41"/>
      <c r="AT533" s="41"/>
      <c r="AU533" s="41"/>
      <c r="AV533" s="41"/>
      <c r="AW533" s="41"/>
      <c r="AX533" s="41"/>
      <c r="AY533" s="41"/>
      <c r="AZ533" s="41"/>
      <c r="BA533" s="41"/>
      <c r="BB533" s="41"/>
      <c r="BC533" s="41"/>
      <c r="BD533" s="41"/>
      <c r="BE533" s="41"/>
      <c r="BF533" s="41"/>
      <c r="BG533" s="41"/>
      <c r="BH533" s="41"/>
      <c r="BI533" s="41"/>
      <c r="BJ533" s="41"/>
      <c r="BK533" s="41"/>
      <c r="BL533" s="41"/>
      <c r="BM533" s="12"/>
      <c r="BN533" s="12"/>
      <c r="BO533" s="12"/>
      <c r="BP533" s="12"/>
      <c r="BQ533" s="12"/>
      <c r="BR533" s="12"/>
      <c r="BS533" s="12"/>
      <c r="BT533" s="12"/>
      <c r="BU533" s="12"/>
      <c r="BV533" s="12"/>
      <c r="BW533" s="12"/>
      <c r="BX533" s="12"/>
      <c r="BY533" s="12"/>
      <c r="BZ533" s="12"/>
      <c r="CA533" s="12"/>
      <c r="CB533" s="12"/>
      <c r="CC533" s="12"/>
      <c r="CD533" s="12"/>
      <c r="CE533" s="12"/>
      <c r="CF533" s="12"/>
      <c r="CG533" s="12"/>
      <c r="CH533" s="12"/>
      <c r="CI533" s="12"/>
      <c r="CJ533" s="12"/>
      <c r="CK533" s="12"/>
      <c r="CL533" s="12"/>
      <c r="CM533" s="12"/>
      <c r="CN533" s="12"/>
      <c r="CO533" s="181">
        <f t="shared" si="17"/>
        <v>1</v>
      </c>
      <c r="CP533" s="281"/>
      <c r="CQ533" s="202" t="s">
        <v>677</v>
      </c>
      <c r="CR533" s="278"/>
      <c r="CS533" s="144"/>
      <c r="CT533" s="144"/>
      <c r="CU533" s="144"/>
      <c r="CV533" s="144"/>
      <c r="CW533" s="144"/>
      <c r="CX533" s="144"/>
      <c r="CY533" s="144"/>
      <c r="CZ533" s="144"/>
      <c r="DA533" s="144"/>
      <c r="DB533" s="144"/>
      <c r="DC533" s="144"/>
      <c r="DD533" s="144"/>
      <c r="DE533" s="144"/>
      <c r="DF533" s="144"/>
      <c r="DG533" s="144"/>
      <c r="DH533" s="144"/>
      <c r="DI533" s="144"/>
      <c r="DJ533" s="144"/>
      <c r="DK533" s="144"/>
      <c r="DL533" s="144"/>
      <c r="DM533" s="144"/>
      <c r="DN533" s="144"/>
      <c r="DO533" s="144"/>
      <c r="DP533" s="144"/>
      <c r="DQ533" s="144"/>
      <c r="DR533" s="144"/>
      <c r="DS533" s="144"/>
      <c r="DT533" s="144"/>
      <c r="DU533" s="144"/>
      <c r="DV533" s="144"/>
      <c r="DW533" s="144"/>
      <c r="DX533" s="144"/>
      <c r="DY533" s="144"/>
      <c r="DZ533" s="144"/>
      <c r="EA533" s="144"/>
      <c r="EB533" s="144"/>
      <c r="EC533" s="144"/>
      <c r="ED533" s="144"/>
      <c r="EE533" s="144"/>
      <c r="EF533" s="144"/>
      <c r="EG533" s="144"/>
      <c r="EH533" s="144"/>
      <c r="EI533" s="144"/>
      <c r="EJ533" s="144"/>
      <c r="EK533" s="144"/>
      <c r="EL533" s="144"/>
      <c r="EM533" s="144"/>
      <c r="EN533" s="144"/>
      <c r="EO533" s="144"/>
      <c r="EP533" s="144"/>
      <c r="EQ533" s="144"/>
      <c r="ER533" s="144"/>
      <c r="ES533" s="144"/>
      <c r="ET533" s="144"/>
      <c r="EU533" s="144"/>
      <c r="EV533" s="144"/>
      <c r="EW533" s="144"/>
      <c r="EX533" s="144"/>
      <c r="EY533" s="144"/>
      <c r="EZ533" s="144"/>
      <c r="FA533" s="144"/>
      <c r="FB533" s="144"/>
      <c r="FC533" s="144"/>
      <c r="FD533" s="144"/>
      <c r="FE533" s="144"/>
      <c r="FF533" s="144"/>
      <c r="FG533" s="144"/>
      <c r="FH533" s="144"/>
      <c r="FI533" s="144"/>
      <c r="FJ533" s="144"/>
      <c r="FK533" s="144"/>
      <c r="FL533" s="144"/>
      <c r="FM533" s="144"/>
      <c r="FN533" s="144"/>
      <c r="FO533" s="144"/>
      <c r="FP533" s="144"/>
      <c r="FQ533" s="144"/>
      <c r="FR533" s="144"/>
      <c r="FS533" s="144"/>
      <c r="FT533" s="144"/>
      <c r="FU533" s="144"/>
      <c r="FV533" s="144"/>
      <c r="FW533" s="144"/>
      <c r="FX533" s="144"/>
      <c r="FY533" s="144"/>
      <c r="FZ533" s="144"/>
      <c r="GA533" s="144"/>
      <c r="GB533" s="144"/>
      <c r="GC533" s="144"/>
      <c r="GD533" s="144"/>
      <c r="GE533" s="144"/>
      <c r="GF533" s="144"/>
      <c r="GG533" s="144"/>
      <c r="GH533" s="144"/>
      <c r="GI533" s="144"/>
      <c r="GJ533" s="144"/>
      <c r="GK533" s="144"/>
      <c r="GL533" s="144"/>
      <c r="GM533" s="144"/>
      <c r="GN533" s="144"/>
      <c r="GO533" s="144"/>
      <c r="GP533" s="144"/>
      <c r="GQ533" s="144"/>
      <c r="GR533" s="144"/>
      <c r="GS533" s="144"/>
      <c r="GT533" s="144"/>
      <c r="GU533" s="144"/>
      <c r="GV533" s="144"/>
      <c r="GW533" s="144"/>
      <c r="GX533" s="144"/>
      <c r="GY533" s="144"/>
      <c r="GZ533" s="144"/>
      <c r="HA533" s="144"/>
      <c r="HB533" s="144"/>
      <c r="HC533" s="144"/>
      <c r="HD533" s="144"/>
      <c r="HE533" s="144"/>
      <c r="HF533" s="144"/>
      <c r="HG533" s="144"/>
      <c r="HH533" s="144"/>
      <c r="HI533" s="144"/>
      <c r="HJ533" s="144"/>
      <c r="HK533" s="144"/>
      <c r="HL533" s="144"/>
      <c r="HM533" s="144"/>
      <c r="HN533" s="144"/>
      <c r="HO533" s="144"/>
      <c r="HP533" s="144"/>
      <c r="HQ533" s="144"/>
      <c r="HR533" s="144"/>
      <c r="HS533" s="144"/>
      <c r="HT533" s="144"/>
      <c r="HU533" s="144"/>
      <c r="HV533" s="144"/>
      <c r="HW533" s="144"/>
      <c r="HX533" s="144"/>
      <c r="HY533" s="144"/>
      <c r="HZ533" s="144"/>
      <c r="IA533" s="144"/>
      <c r="IB533" s="144"/>
      <c r="IC533" s="144"/>
      <c r="ID533" s="144"/>
      <c r="IE533" s="144"/>
      <c r="IF533" s="144"/>
      <c r="IG533" s="144"/>
      <c r="IH533" s="144"/>
      <c r="II533" s="144"/>
      <c r="IJ533" s="144"/>
      <c r="IK533" s="144"/>
      <c r="IL533" s="144"/>
      <c r="IM533" s="144"/>
      <c r="IN533" s="144"/>
      <c r="IO533" s="144"/>
      <c r="IP533" s="144"/>
      <c r="IQ533" s="144"/>
      <c r="IR533" s="144"/>
      <c r="IS533" s="144"/>
      <c r="IT533" s="144"/>
      <c r="IU533" s="144"/>
      <c r="IV533" s="144"/>
      <c r="IW533" s="144"/>
      <c r="IX533" s="144"/>
      <c r="IY533" s="144"/>
      <c r="IZ533" s="144"/>
      <c r="JA533" s="144"/>
      <c r="JB533" s="144"/>
      <c r="JC533" s="144"/>
      <c r="JD533" s="144"/>
      <c r="JE533" s="144"/>
      <c r="JF533" s="144"/>
      <c r="JG533" s="144"/>
      <c r="JH533" s="144"/>
      <c r="JI533" s="144"/>
      <c r="JJ533" s="144"/>
      <c r="JK533" s="144"/>
      <c r="JL533" s="144"/>
      <c r="JM533" s="144"/>
      <c r="JN533" s="144"/>
      <c r="JO533" s="144"/>
      <c r="JP533" s="144"/>
      <c r="JQ533" s="144"/>
      <c r="JR533" s="144"/>
      <c r="JS533" s="144"/>
      <c r="JT533" s="144"/>
      <c r="JU533" s="144"/>
      <c r="JV533" s="144"/>
      <c r="JW533" s="144"/>
      <c r="JX533" s="144"/>
      <c r="JY533" s="144"/>
      <c r="JZ533" s="144"/>
      <c r="KA533" s="144"/>
      <c r="KB533" s="144"/>
      <c r="KC533" s="144"/>
      <c r="KD533" s="144"/>
      <c r="KE533" s="144"/>
      <c r="KF533" s="144"/>
      <c r="KG533" s="144"/>
      <c r="KH533" s="144"/>
      <c r="KI533" s="144"/>
      <c r="KJ533" s="144"/>
      <c r="KK533" s="144"/>
      <c r="KL533" s="144"/>
      <c r="KM533" s="144"/>
      <c r="KN533" s="144"/>
      <c r="KO533" s="144"/>
      <c r="KP533" s="144"/>
      <c r="KQ533" s="144"/>
      <c r="KR533" s="144"/>
      <c r="KS533" s="144"/>
      <c r="KT533" s="144"/>
      <c r="KU533" s="144"/>
      <c r="KV533" s="144"/>
      <c r="KW533" s="144"/>
      <c r="KX533" s="144"/>
      <c r="KY533" s="144"/>
      <c r="KZ533" s="144"/>
      <c r="LA533" s="144"/>
      <c r="LB533" s="144"/>
      <c r="LC533" s="144"/>
      <c r="LD533" s="144"/>
      <c r="LE533" s="144"/>
      <c r="LF533" s="144"/>
      <c r="LG533" s="144"/>
      <c r="LH533" s="144"/>
      <c r="LI533" s="144"/>
      <c r="LJ533" s="144"/>
      <c r="LK533" s="144"/>
      <c r="LL533" s="144"/>
      <c r="LM533" s="144"/>
      <c r="LN533" s="144"/>
      <c r="LO533" s="144"/>
      <c r="LP533" s="144"/>
      <c r="LQ533" s="144"/>
      <c r="LR533" s="144"/>
      <c r="LS533" s="144"/>
      <c r="LT533" s="144"/>
      <c r="LU533" s="144"/>
      <c r="LV533" s="144"/>
      <c r="LW533" s="144"/>
      <c r="LX533" s="144"/>
      <c r="LY533" s="144"/>
      <c r="LZ533" s="144"/>
      <c r="MA533" s="144"/>
      <c r="MB533" s="144"/>
      <c r="MC533" s="144"/>
      <c r="MD533" s="144"/>
      <c r="ME533" s="144"/>
      <c r="MF533" s="144"/>
      <c r="MG533" s="144"/>
      <c r="MH533" s="144"/>
      <c r="MI533" s="144"/>
      <c r="MJ533" s="144"/>
      <c r="MK533" s="144"/>
      <c r="ML533" s="144"/>
      <c r="MM533" s="144"/>
      <c r="MN533" s="144"/>
      <c r="MO533" s="144"/>
      <c r="MP533" s="144"/>
      <c r="MQ533" s="144"/>
      <c r="MR533" s="144"/>
      <c r="MS533" s="144"/>
      <c r="MT533" s="144"/>
      <c r="MU533" s="144"/>
      <c r="MV533" s="144"/>
      <c r="MW533" s="144"/>
      <c r="MX533" s="144"/>
      <c r="MY533" s="144"/>
      <c r="MZ533" s="144"/>
      <c r="NA533" s="144"/>
      <c r="NB533" s="144"/>
      <c r="NC533" s="144"/>
      <c r="ND533" s="144"/>
      <c r="NE533" s="144"/>
      <c r="NF533" s="144"/>
      <c r="NG533" s="144"/>
      <c r="NH533" s="144"/>
      <c r="NI533" s="144"/>
      <c r="NJ533" s="144"/>
      <c r="NK533" s="144"/>
      <c r="NL533" s="144"/>
      <c r="NM533" s="144"/>
      <c r="NN533" s="144"/>
      <c r="NO533" s="144"/>
      <c r="NP533" s="144"/>
      <c r="NQ533" s="144"/>
      <c r="NR533" s="144"/>
      <c r="NS533" s="144"/>
      <c r="NT533" s="144"/>
      <c r="NU533" s="144"/>
      <c r="NV533" s="144"/>
      <c r="NW533" s="144"/>
      <c r="NX533" s="144"/>
      <c r="NY533" s="144"/>
      <c r="NZ533" s="144"/>
      <c r="OA533" s="144"/>
      <c r="OB533" s="144"/>
      <c r="OC533" s="144"/>
      <c r="OD533" s="144"/>
      <c r="OE533" s="144"/>
      <c r="OF533" s="144"/>
      <c r="WR533" s="162"/>
    </row>
    <row r="534" spans="1:708" s="110" customFormat="1" ht="66.75" hidden="1" customHeight="1">
      <c r="A534" s="318"/>
      <c r="B534" s="318"/>
      <c r="C534" s="34" t="s">
        <v>476</v>
      </c>
      <c r="D534" s="109" t="s">
        <v>2</v>
      </c>
      <c r="E534" s="112" t="s">
        <v>477</v>
      </c>
      <c r="F534" s="109" t="s">
        <v>2</v>
      </c>
      <c r="G534" s="109"/>
      <c r="H534" s="112" t="s">
        <v>478</v>
      </c>
      <c r="I534" s="125" t="s">
        <v>1198</v>
      </c>
      <c r="J534" s="111"/>
      <c r="K534" s="140" t="s">
        <v>126</v>
      </c>
      <c r="L534" s="140" t="s">
        <v>114</v>
      </c>
      <c r="M534" s="141" t="s">
        <v>79</v>
      </c>
      <c r="N534" s="138" t="s">
        <v>171</v>
      </c>
      <c r="O534" s="318"/>
      <c r="P534" s="111"/>
      <c r="Q534" s="111"/>
      <c r="R534" s="111"/>
      <c r="S534" s="111" t="s">
        <v>28</v>
      </c>
      <c r="T534" s="111"/>
      <c r="U534" s="111"/>
      <c r="V534" s="111"/>
      <c r="W534" s="111"/>
      <c r="X534" s="111"/>
      <c r="Y534" s="111"/>
      <c r="Z534" s="111"/>
      <c r="AA534" s="111"/>
      <c r="AB534" s="41"/>
      <c r="AC534" s="41"/>
      <c r="AD534" s="41"/>
      <c r="AE534" s="41"/>
      <c r="AF534" s="41"/>
      <c r="AG534" s="41"/>
      <c r="AH534" s="41"/>
      <c r="AI534" s="41"/>
      <c r="AJ534" s="41"/>
      <c r="AK534" s="41"/>
      <c r="AL534" s="41"/>
      <c r="AM534" s="41"/>
      <c r="AN534" s="41"/>
      <c r="AO534" s="41"/>
      <c r="AP534" s="41"/>
      <c r="AQ534" s="41"/>
      <c r="AR534" s="41"/>
      <c r="AS534" s="41"/>
      <c r="AT534" s="41"/>
      <c r="AU534" s="41"/>
      <c r="AV534" s="41"/>
      <c r="AW534" s="41"/>
      <c r="AX534" s="41"/>
      <c r="AY534" s="41"/>
      <c r="AZ534" s="41"/>
      <c r="BA534" s="41"/>
      <c r="BB534" s="41"/>
      <c r="BC534" s="41"/>
      <c r="BD534" s="41"/>
      <c r="BE534" s="41"/>
      <c r="BF534" s="41"/>
      <c r="BG534" s="41"/>
      <c r="BH534" s="41"/>
      <c r="BI534" s="41"/>
      <c r="BJ534" s="41"/>
      <c r="BK534" s="41"/>
      <c r="BL534" s="41"/>
      <c r="BM534" s="111"/>
      <c r="BN534" s="111"/>
      <c r="BO534" s="111"/>
      <c r="BP534" s="111"/>
      <c r="BQ534" s="111"/>
      <c r="BR534" s="111"/>
      <c r="BS534" s="111"/>
      <c r="BT534" s="111"/>
      <c r="BU534" s="111"/>
      <c r="BV534" s="111"/>
      <c r="BW534" s="111"/>
      <c r="BX534" s="111"/>
      <c r="BY534" s="111"/>
      <c r="BZ534" s="111"/>
      <c r="CA534" s="111"/>
      <c r="CB534" s="111"/>
      <c r="CC534" s="111"/>
      <c r="CD534" s="111"/>
      <c r="CE534" s="111"/>
      <c r="CF534" s="111"/>
      <c r="CG534" s="111"/>
      <c r="CH534" s="111"/>
      <c r="CI534" s="111"/>
      <c r="CJ534" s="111"/>
      <c r="CK534" s="111"/>
      <c r="CL534" s="111"/>
      <c r="CM534" s="111"/>
      <c r="CN534" s="111"/>
      <c r="CO534" s="135">
        <f t="shared" si="17"/>
        <v>1</v>
      </c>
      <c r="CP534" s="149"/>
      <c r="CQ534" s="147"/>
      <c r="CR534" s="24"/>
    </row>
    <row r="535" spans="1:708" s="110" customFormat="1" ht="66.75" hidden="1" customHeight="1">
      <c r="A535" s="318"/>
      <c r="B535" s="318"/>
      <c r="C535" s="34" t="s">
        <v>476</v>
      </c>
      <c r="D535" s="109" t="s">
        <v>2</v>
      </c>
      <c r="E535" s="112" t="s">
        <v>477</v>
      </c>
      <c r="F535" s="109" t="s">
        <v>2</v>
      </c>
      <c r="G535" s="109"/>
      <c r="H535" s="112" t="s">
        <v>478</v>
      </c>
      <c r="I535" s="125" t="s">
        <v>1198</v>
      </c>
      <c r="J535" s="111"/>
      <c r="K535" s="140" t="s">
        <v>126</v>
      </c>
      <c r="L535" s="140" t="s">
        <v>114</v>
      </c>
      <c r="M535" s="141" t="s">
        <v>79</v>
      </c>
      <c r="N535" s="138" t="s">
        <v>171</v>
      </c>
      <c r="O535" s="318"/>
      <c r="P535" s="111"/>
      <c r="Q535" s="111"/>
      <c r="R535" s="111"/>
      <c r="S535" s="111"/>
      <c r="T535" s="111"/>
      <c r="U535" s="111" t="s">
        <v>28</v>
      </c>
      <c r="V535" s="111"/>
      <c r="W535" s="111"/>
      <c r="X535" s="111"/>
      <c r="Y535" s="111"/>
      <c r="Z535" s="111"/>
      <c r="AA535" s="111"/>
      <c r="AB535" s="41"/>
      <c r="AC535" s="41"/>
      <c r="AD535" s="41"/>
      <c r="AE535" s="41"/>
      <c r="AF535" s="41"/>
      <c r="AG535" s="41"/>
      <c r="AH535" s="41"/>
      <c r="AI535" s="41"/>
      <c r="AJ535" s="41"/>
      <c r="AK535" s="41"/>
      <c r="AL535" s="41"/>
      <c r="AM535" s="41"/>
      <c r="AN535" s="41"/>
      <c r="AO535" s="41"/>
      <c r="AP535" s="41"/>
      <c r="AQ535" s="41"/>
      <c r="AR535" s="41"/>
      <c r="AS535" s="41"/>
      <c r="AT535" s="41"/>
      <c r="AU535" s="41"/>
      <c r="AV535" s="41"/>
      <c r="AW535" s="41"/>
      <c r="AX535" s="41"/>
      <c r="AY535" s="41"/>
      <c r="AZ535" s="41"/>
      <c r="BA535" s="41"/>
      <c r="BB535" s="41"/>
      <c r="BC535" s="41"/>
      <c r="BD535" s="41"/>
      <c r="BE535" s="41"/>
      <c r="BF535" s="41"/>
      <c r="BG535" s="41"/>
      <c r="BH535" s="41"/>
      <c r="BI535" s="41"/>
      <c r="BJ535" s="41"/>
      <c r="BK535" s="41"/>
      <c r="BL535" s="41"/>
      <c r="BM535" s="111"/>
      <c r="BN535" s="111"/>
      <c r="BO535" s="111"/>
      <c r="BP535" s="111"/>
      <c r="BQ535" s="111"/>
      <c r="BR535" s="111"/>
      <c r="BS535" s="111"/>
      <c r="BT535" s="111"/>
      <c r="BU535" s="111"/>
      <c r="BV535" s="111"/>
      <c r="BW535" s="111"/>
      <c r="BX535" s="111"/>
      <c r="BY535" s="111"/>
      <c r="BZ535" s="111"/>
      <c r="CA535" s="111"/>
      <c r="CB535" s="111"/>
      <c r="CC535" s="111"/>
      <c r="CD535" s="111"/>
      <c r="CE535" s="111"/>
      <c r="CF535" s="111"/>
      <c r="CG535" s="111"/>
      <c r="CH535" s="111"/>
      <c r="CI535" s="111"/>
      <c r="CJ535" s="111"/>
      <c r="CK535" s="111"/>
      <c r="CL535" s="111"/>
      <c r="CM535" s="111"/>
      <c r="CN535" s="111"/>
      <c r="CO535" s="135">
        <f t="shared" si="17"/>
        <v>1</v>
      </c>
      <c r="CP535" s="154"/>
      <c r="CQ535" s="108"/>
      <c r="CR535" s="24"/>
    </row>
    <row r="536" spans="1:708" s="110" customFormat="1" ht="66.75" hidden="1" customHeight="1">
      <c r="A536" s="318"/>
      <c r="B536" s="318"/>
      <c r="C536" s="34" t="s">
        <v>476</v>
      </c>
      <c r="D536" s="109" t="s">
        <v>2</v>
      </c>
      <c r="E536" s="112" t="s">
        <v>477</v>
      </c>
      <c r="F536" s="109" t="s">
        <v>2</v>
      </c>
      <c r="G536" s="109"/>
      <c r="H536" s="112" t="s">
        <v>478</v>
      </c>
      <c r="I536" s="125" t="s">
        <v>1198</v>
      </c>
      <c r="J536" s="111"/>
      <c r="K536" s="140" t="s">
        <v>126</v>
      </c>
      <c r="L536" s="140" t="s">
        <v>114</v>
      </c>
      <c r="M536" s="141" t="s">
        <v>79</v>
      </c>
      <c r="N536" s="138" t="s">
        <v>171</v>
      </c>
      <c r="O536" s="318"/>
      <c r="P536" s="111"/>
      <c r="Q536" s="111"/>
      <c r="R536" s="111"/>
      <c r="S536" s="111"/>
      <c r="T536" s="111"/>
      <c r="U536" s="111"/>
      <c r="V536" s="111"/>
      <c r="W536" s="111" t="s">
        <v>28</v>
      </c>
      <c r="X536" s="111"/>
      <c r="Y536" s="111"/>
      <c r="Z536" s="111"/>
      <c r="AA536" s="111"/>
      <c r="AB536" s="41"/>
      <c r="AC536" s="41"/>
      <c r="AD536" s="41"/>
      <c r="AE536" s="41"/>
      <c r="AF536" s="41"/>
      <c r="AG536" s="41"/>
      <c r="AH536" s="41"/>
      <c r="AI536" s="41"/>
      <c r="AJ536" s="41"/>
      <c r="AK536" s="41"/>
      <c r="AL536" s="41"/>
      <c r="AM536" s="41"/>
      <c r="AN536" s="41"/>
      <c r="AO536" s="41"/>
      <c r="AP536" s="41"/>
      <c r="AQ536" s="41"/>
      <c r="AR536" s="41"/>
      <c r="AS536" s="41"/>
      <c r="AT536" s="41"/>
      <c r="AU536" s="41"/>
      <c r="AV536" s="41"/>
      <c r="AW536" s="41"/>
      <c r="AX536" s="41"/>
      <c r="AY536" s="41"/>
      <c r="AZ536" s="41"/>
      <c r="BA536" s="41"/>
      <c r="BB536" s="41"/>
      <c r="BC536" s="41"/>
      <c r="BD536" s="41"/>
      <c r="BE536" s="41"/>
      <c r="BF536" s="41"/>
      <c r="BG536" s="41"/>
      <c r="BH536" s="41"/>
      <c r="BI536" s="41"/>
      <c r="BJ536" s="41"/>
      <c r="BK536" s="41"/>
      <c r="BL536" s="41"/>
      <c r="BM536" s="111"/>
      <c r="BN536" s="111"/>
      <c r="BO536" s="111"/>
      <c r="BP536" s="111"/>
      <c r="BQ536" s="111"/>
      <c r="BR536" s="111"/>
      <c r="BS536" s="111"/>
      <c r="BT536" s="111"/>
      <c r="BU536" s="111"/>
      <c r="BV536" s="111"/>
      <c r="BW536" s="111"/>
      <c r="BX536" s="111"/>
      <c r="BY536" s="111"/>
      <c r="BZ536" s="111"/>
      <c r="CA536" s="111"/>
      <c r="CB536" s="111"/>
      <c r="CC536" s="111"/>
      <c r="CD536" s="111"/>
      <c r="CE536" s="111"/>
      <c r="CF536" s="111"/>
      <c r="CG536" s="111"/>
      <c r="CH536" s="111"/>
      <c r="CI536" s="111"/>
      <c r="CJ536" s="111"/>
      <c r="CK536" s="111"/>
      <c r="CL536" s="111"/>
      <c r="CM536" s="111"/>
      <c r="CN536" s="111"/>
      <c r="CO536" s="135">
        <f t="shared" si="17"/>
        <v>1</v>
      </c>
      <c r="CP536" s="154"/>
      <c r="CQ536" s="108"/>
      <c r="CR536" s="24"/>
    </row>
    <row r="537" spans="1:708" s="110" customFormat="1" ht="66.75" hidden="1" customHeight="1">
      <c r="A537" s="318"/>
      <c r="B537" s="318"/>
      <c r="C537" s="34" t="s">
        <v>476</v>
      </c>
      <c r="D537" s="109" t="s">
        <v>2</v>
      </c>
      <c r="E537" s="112" t="s">
        <v>477</v>
      </c>
      <c r="F537" s="109" t="s">
        <v>2</v>
      </c>
      <c r="G537" s="109"/>
      <c r="H537" s="112" t="s">
        <v>478</v>
      </c>
      <c r="I537" s="125" t="s">
        <v>1198</v>
      </c>
      <c r="J537" s="111"/>
      <c r="K537" s="140" t="s">
        <v>126</v>
      </c>
      <c r="L537" s="140" t="s">
        <v>114</v>
      </c>
      <c r="M537" s="141" t="s">
        <v>79</v>
      </c>
      <c r="N537" s="138" t="s">
        <v>171</v>
      </c>
      <c r="O537" s="318"/>
      <c r="P537" s="111"/>
      <c r="Q537" s="111"/>
      <c r="R537" s="111"/>
      <c r="S537" s="111"/>
      <c r="T537" s="111"/>
      <c r="U537" s="111"/>
      <c r="V537" s="111"/>
      <c r="W537" s="111"/>
      <c r="X537" s="111"/>
      <c r="Y537" s="111" t="s">
        <v>28</v>
      </c>
      <c r="Z537" s="111"/>
      <c r="AA537" s="111"/>
      <c r="AB537" s="41"/>
      <c r="AC537" s="41"/>
      <c r="AD537" s="41"/>
      <c r="AE537" s="41"/>
      <c r="AF537" s="41"/>
      <c r="AG537" s="41"/>
      <c r="AH537" s="41"/>
      <c r="AI537" s="41"/>
      <c r="AJ537" s="41"/>
      <c r="AK537" s="41"/>
      <c r="AL537" s="41"/>
      <c r="AM537" s="41"/>
      <c r="AN537" s="41"/>
      <c r="AO537" s="41"/>
      <c r="AP537" s="41"/>
      <c r="AQ537" s="41"/>
      <c r="AR537" s="41"/>
      <c r="AS537" s="41"/>
      <c r="AT537" s="41"/>
      <c r="AU537" s="41"/>
      <c r="AV537" s="41"/>
      <c r="AW537" s="41"/>
      <c r="AX537" s="41"/>
      <c r="AY537" s="41"/>
      <c r="AZ537" s="41"/>
      <c r="BA537" s="41"/>
      <c r="BB537" s="41"/>
      <c r="BC537" s="41"/>
      <c r="BD537" s="41"/>
      <c r="BE537" s="41"/>
      <c r="BF537" s="41"/>
      <c r="BG537" s="41"/>
      <c r="BH537" s="41"/>
      <c r="BI537" s="41"/>
      <c r="BJ537" s="41"/>
      <c r="BK537" s="41"/>
      <c r="BL537" s="41"/>
      <c r="BM537" s="111"/>
      <c r="BN537" s="111"/>
      <c r="BO537" s="111"/>
      <c r="BP537" s="111"/>
      <c r="BQ537" s="111"/>
      <c r="BR537" s="111"/>
      <c r="BS537" s="111"/>
      <c r="BT537" s="111"/>
      <c r="BU537" s="111"/>
      <c r="BV537" s="111"/>
      <c r="BW537" s="111"/>
      <c r="BX537" s="111"/>
      <c r="BY537" s="111"/>
      <c r="BZ537" s="111"/>
      <c r="CA537" s="111"/>
      <c r="CB537" s="111"/>
      <c r="CC537" s="111"/>
      <c r="CD537" s="111"/>
      <c r="CE537" s="111"/>
      <c r="CF537" s="111"/>
      <c r="CG537" s="111"/>
      <c r="CH537" s="111"/>
      <c r="CI537" s="111"/>
      <c r="CJ537" s="111"/>
      <c r="CK537" s="111"/>
      <c r="CL537" s="111"/>
      <c r="CM537" s="111"/>
      <c r="CN537" s="111"/>
      <c r="CO537" s="135">
        <f t="shared" si="17"/>
        <v>1</v>
      </c>
      <c r="CP537" s="154"/>
      <c r="CQ537" s="108"/>
      <c r="CR537" s="24"/>
    </row>
    <row r="538" spans="1:708" s="110" customFormat="1" ht="66.75" hidden="1" customHeight="1">
      <c r="A538" s="319"/>
      <c r="B538" s="319"/>
      <c r="C538" s="34" t="s">
        <v>476</v>
      </c>
      <c r="D538" s="109" t="s">
        <v>2</v>
      </c>
      <c r="E538" s="112" t="s">
        <v>477</v>
      </c>
      <c r="F538" s="109" t="s">
        <v>2</v>
      </c>
      <c r="G538" s="109"/>
      <c r="H538" s="112" t="s">
        <v>478</v>
      </c>
      <c r="I538" s="125" t="s">
        <v>1198</v>
      </c>
      <c r="J538" s="111"/>
      <c r="K538" s="140" t="s">
        <v>126</v>
      </c>
      <c r="L538" s="140" t="s">
        <v>114</v>
      </c>
      <c r="M538" s="141" t="s">
        <v>79</v>
      </c>
      <c r="N538" s="138" t="s">
        <v>171</v>
      </c>
      <c r="O538" s="319"/>
      <c r="P538" s="111"/>
      <c r="Q538" s="111"/>
      <c r="R538" s="111"/>
      <c r="S538" s="111"/>
      <c r="T538" s="111"/>
      <c r="U538" s="111"/>
      <c r="V538" s="111"/>
      <c r="W538" s="111"/>
      <c r="X538" s="111"/>
      <c r="Y538" s="111"/>
      <c r="Z538" s="111"/>
      <c r="AA538" s="111" t="s">
        <v>28</v>
      </c>
      <c r="AB538" s="41"/>
      <c r="AC538" s="41"/>
      <c r="AD538" s="41"/>
      <c r="AE538" s="41"/>
      <c r="AF538" s="41"/>
      <c r="AG538" s="41"/>
      <c r="AH538" s="41"/>
      <c r="AI538" s="41"/>
      <c r="AJ538" s="41"/>
      <c r="AK538" s="41"/>
      <c r="AL538" s="41"/>
      <c r="AM538" s="41"/>
      <c r="AN538" s="41"/>
      <c r="AO538" s="41"/>
      <c r="AP538" s="41"/>
      <c r="AQ538" s="41"/>
      <c r="AR538" s="41"/>
      <c r="AS538" s="41"/>
      <c r="AT538" s="41"/>
      <c r="AU538" s="41"/>
      <c r="AV538" s="41"/>
      <c r="AW538" s="41"/>
      <c r="AX538" s="41"/>
      <c r="AY538" s="41"/>
      <c r="AZ538" s="41"/>
      <c r="BA538" s="41"/>
      <c r="BB538" s="41"/>
      <c r="BC538" s="41"/>
      <c r="BD538" s="41"/>
      <c r="BE538" s="41"/>
      <c r="BF538" s="41"/>
      <c r="BG538" s="41"/>
      <c r="BH538" s="41"/>
      <c r="BI538" s="41"/>
      <c r="BJ538" s="41"/>
      <c r="BK538" s="41"/>
      <c r="BL538" s="41"/>
      <c r="BM538" s="111"/>
      <c r="BN538" s="111"/>
      <c r="BO538" s="111"/>
      <c r="BP538" s="111"/>
      <c r="BQ538" s="111"/>
      <c r="BR538" s="111"/>
      <c r="BS538" s="111"/>
      <c r="BT538" s="111"/>
      <c r="BU538" s="111"/>
      <c r="BV538" s="111"/>
      <c r="BW538" s="111"/>
      <c r="BX538" s="111"/>
      <c r="BY538" s="111"/>
      <c r="BZ538" s="111"/>
      <c r="CA538" s="111"/>
      <c r="CB538" s="111"/>
      <c r="CC538" s="111"/>
      <c r="CD538" s="111"/>
      <c r="CE538" s="111"/>
      <c r="CF538" s="111"/>
      <c r="CG538" s="111"/>
      <c r="CH538" s="111"/>
      <c r="CI538" s="111"/>
      <c r="CJ538" s="111"/>
      <c r="CK538" s="111"/>
      <c r="CL538" s="111"/>
      <c r="CM538" s="111"/>
      <c r="CN538" s="111"/>
      <c r="CO538" s="135">
        <f t="shared" si="17"/>
        <v>1</v>
      </c>
      <c r="CP538" s="154"/>
      <c r="CQ538" s="108"/>
      <c r="CR538" s="24"/>
    </row>
    <row r="539" spans="1:708" ht="49.5" hidden="1" customHeight="1">
      <c r="A539" s="323">
        <v>467</v>
      </c>
      <c r="B539" s="323">
        <v>148</v>
      </c>
      <c r="C539" s="34" t="s">
        <v>479</v>
      </c>
      <c r="D539" s="11" t="s">
        <v>0</v>
      </c>
      <c r="E539" s="34" t="s">
        <v>480</v>
      </c>
      <c r="F539" s="11" t="s">
        <v>2</v>
      </c>
      <c r="G539" s="11"/>
      <c r="H539" s="35" t="s">
        <v>481</v>
      </c>
      <c r="I539" s="50" t="s">
        <v>1199</v>
      </c>
      <c r="J539" s="12"/>
      <c r="K539" s="12" t="s">
        <v>127</v>
      </c>
      <c r="L539" s="12" t="s">
        <v>114</v>
      </c>
      <c r="M539" s="11" t="s">
        <v>79</v>
      </c>
      <c r="N539" s="10" t="s">
        <v>171</v>
      </c>
      <c r="O539" s="323" t="s">
        <v>28</v>
      </c>
      <c r="P539" s="12"/>
      <c r="Q539" s="12"/>
      <c r="R539" s="12" t="s">
        <v>28</v>
      </c>
      <c r="S539" s="12"/>
      <c r="T539" s="12"/>
      <c r="U539" s="12"/>
      <c r="V539" s="12"/>
      <c r="W539" s="12"/>
      <c r="X539" s="12"/>
      <c r="Y539" s="71"/>
      <c r="Z539" s="71"/>
      <c r="AA539" s="12"/>
      <c r="AB539" s="41"/>
      <c r="AC539" s="41"/>
      <c r="AD539" s="41"/>
      <c r="AE539" s="41"/>
      <c r="AF539" s="41"/>
      <c r="AG539" s="41"/>
      <c r="AH539" s="41"/>
      <c r="AI539" s="41"/>
      <c r="AJ539" s="41"/>
      <c r="AK539" s="41"/>
      <c r="AL539" s="41"/>
      <c r="AM539" s="41"/>
      <c r="AN539" s="41"/>
      <c r="AO539" s="41"/>
      <c r="AP539" s="41"/>
      <c r="AQ539" s="41"/>
      <c r="AR539" s="41"/>
      <c r="AS539" s="41"/>
      <c r="AT539" s="41"/>
      <c r="AU539" s="41"/>
      <c r="AV539" s="41"/>
      <c r="AW539" s="41"/>
      <c r="AX539" s="41"/>
      <c r="AY539" s="41"/>
      <c r="AZ539" s="41"/>
      <c r="BA539" s="41"/>
      <c r="BB539" s="41"/>
      <c r="BC539" s="41"/>
      <c r="BD539" s="41"/>
      <c r="BE539" s="41"/>
      <c r="BF539" s="41"/>
      <c r="BG539" s="41"/>
      <c r="BH539" s="41"/>
      <c r="BI539" s="41"/>
      <c r="BJ539" s="41"/>
      <c r="BK539" s="41"/>
      <c r="BL539" s="41"/>
      <c r="BM539" s="12"/>
      <c r="BN539" s="12"/>
      <c r="BO539" s="12"/>
      <c r="BP539" s="12"/>
      <c r="BQ539" s="12"/>
      <c r="BR539" s="12"/>
      <c r="BS539" s="12"/>
      <c r="BT539" s="12"/>
      <c r="BU539" s="12"/>
      <c r="BV539" s="12"/>
      <c r="BW539" s="12"/>
      <c r="BX539" s="12"/>
      <c r="BY539" s="12"/>
      <c r="BZ539" s="12"/>
      <c r="CA539" s="12"/>
      <c r="CB539" s="12"/>
      <c r="CC539" s="12"/>
      <c r="CD539" s="12"/>
      <c r="CE539" s="12"/>
      <c r="CF539" s="12"/>
      <c r="CG539" s="12"/>
      <c r="CH539" s="12"/>
      <c r="CI539" s="12"/>
      <c r="CJ539" s="12"/>
      <c r="CK539" s="12"/>
      <c r="CL539" s="12"/>
      <c r="CM539" s="12"/>
      <c r="CN539" s="12"/>
      <c r="CO539" s="135">
        <f t="shared" si="17"/>
        <v>1</v>
      </c>
      <c r="CP539" s="154"/>
      <c r="CQ539" s="10"/>
      <c r="CR539" s="24"/>
    </row>
    <row r="540" spans="1:708" s="110" customFormat="1" ht="49.5" hidden="1" customHeight="1">
      <c r="A540" s="318"/>
      <c r="B540" s="318"/>
      <c r="C540" s="34" t="s">
        <v>479</v>
      </c>
      <c r="D540" s="109" t="s">
        <v>0</v>
      </c>
      <c r="E540" s="34" t="s">
        <v>480</v>
      </c>
      <c r="F540" s="109" t="s">
        <v>2</v>
      </c>
      <c r="G540" s="109"/>
      <c r="H540" s="112" t="s">
        <v>481</v>
      </c>
      <c r="I540" s="50" t="s">
        <v>1199</v>
      </c>
      <c r="J540" s="111"/>
      <c r="K540" s="140" t="s">
        <v>127</v>
      </c>
      <c r="L540" s="140" t="s">
        <v>114</v>
      </c>
      <c r="M540" s="141" t="s">
        <v>79</v>
      </c>
      <c r="N540" s="138" t="s">
        <v>171</v>
      </c>
      <c r="O540" s="318"/>
      <c r="P540" s="111"/>
      <c r="Q540" s="111"/>
      <c r="R540" s="111"/>
      <c r="S540" s="111"/>
      <c r="T540" s="111" t="s">
        <v>28</v>
      </c>
      <c r="U540" s="111"/>
      <c r="V540" s="111"/>
      <c r="W540" s="111"/>
      <c r="X540" s="111"/>
      <c r="Y540" s="111"/>
      <c r="Z540" s="111"/>
      <c r="AA540" s="111"/>
      <c r="AB540" s="41"/>
      <c r="AC540" s="41"/>
      <c r="AD540" s="41"/>
      <c r="AE540" s="41"/>
      <c r="AF540" s="41"/>
      <c r="AG540" s="41"/>
      <c r="AH540" s="41"/>
      <c r="AI540" s="41"/>
      <c r="AJ540" s="41"/>
      <c r="AK540" s="41"/>
      <c r="AL540" s="41"/>
      <c r="AM540" s="41"/>
      <c r="AN540" s="41"/>
      <c r="AO540" s="41"/>
      <c r="AP540" s="41"/>
      <c r="AQ540" s="41"/>
      <c r="AR540" s="41"/>
      <c r="AS540" s="41"/>
      <c r="AT540" s="41"/>
      <c r="AU540" s="41"/>
      <c r="AV540" s="41"/>
      <c r="AW540" s="41"/>
      <c r="AX540" s="41"/>
      <c r="AY540" s="41"/>
      <c r="AZ540" s="41"/>
      <c r="BA540" s="41"/>
      <c r="BB540" s="41"/>
      <c r="BC540" s="41"/>
      <c r="BD540" s="41"/>
      <c r="BE540" s="41"/>
      <c r="BF540" s="41"/>
      <c r="BG540" s="41"/>
      <c r="BH540" s="41"/>
      <c r="BI540" s="41"/>
      <c r="BJ540" s="41"/>
      <c r="BK540" s="41"/>
      <c r="BL540" s="41"/>
      <c r="BM540" s="111"/>
      <c r="BN540" s="111"/>
      <c r="BO540" s="111"/>
      <c r="BP540" s="111"/>
      <c r="BQ540" s="111"/>
      <c r="BR540" s="111"/>
      <c r="BS540" s="111"/>
      <c r="BT540" s="111"/>
      <c r="BU540" s="111"/>
      <c r="BV540" s="111"/>
      <c r="BW540" s="111"/>
      <c r="BX540" s="111"/>
      <c r="BY540" s="111"/>
      <c r="BZ540" s="111"/>
      <c r="CA540" s="111"/>
      <c r="CB540" s="111"/>
      <c r="CC540" s="111"/>
      <c r="CD540" s="111"/>
      <c r="CE540" s="111"/>
      <c r="CF540" s="111"/>
      <c r="CG540" s="111"/>
      <c r="CH540" s="111"/>
      <c r="CI540" s="111"/>
      <c r="CJ540" s="111"/>
      <c r="CK540" s="111"/>
      <c r="CL540" s="111"/>
      <c r="CM540" s="111"/>
      <c r="CN540" s="111"/>
      <c r="CO540" s="135">
        <f t="shared" si="17"/>
        <v>1</v>
      </c>
      <c r="CP540" s="154"/>
      <c r="CQ540" s="108"/>
      <c r="CR540" s="24"/>
    </row>
    <row r="541" spans="1:708" s="110" customFormat="1" ht="49.5" hidden="1" customHeight="1">
      <c r="A541" s="318"/>
      <c r="B541" s="318"/>
      <c r="C541" s="34" t="s">
        <v>479</v>
      </c>
      <c r="D541" s="109" t="s">
        <v>0</v>
      </c>
      <c r="E541" s="34" t="s">
        <v>480</v>
      </c>
      <c r="F541" s="109" t="s">
        <v>2</v>
      </c>
      <c r="G541" s="109"/>
      <c r="H541" s="112" t="s">
        <v>481</v>
      </c>
      <c r="I541" s="50" t="s">
        <v>1199</v>
      </c>
      <c r="J541" s="111"/>
      <c r="K541" s="140" t="s">
        <v>127</v>
      </c>
      <c r="L541" s="140" t="s">
        <v>114</v>
      </c>
      <c r="M541" s="141" t="s">
        <v>79</v>
      </c>
      <c r="N541" s="138" t="s">
        <v>171</v>
      </c>
      <c r="O541" s="318"/>
      <c r="P541" s="111"/>
      <c r="Q541" s="111"/>
      <c r="R541" s="111"/>
      <c r="S541" s="111"/>
      <c r="T541" s="111"/>
      <c r="U541" s="111"/>
      <c r="V541" s="111" t="s">
        <v>28</v>
      </c>
      <c r="W541" s="111"/>
      <c r="X541" s="111"/>
      <c r="Y541" s="111"/>
      <c r="Z541" s="111"/>
      <c r="AA541" s="111"/>
      <c r="AB541" s="41"/>
      <c r="AC541" s="41"/>
      <c r="AD541" s="41"/>
      <c r="AE541" s="41"/>
      <c r="AF541" s="41"/>
      <c r="AG541" s="41"/>
      <c r="AH541" s="41"/>
      <c r="AI541" s="41"/>
      <c r="AJ541" s="41"/>
      <c r="AK541" s="41"/>
      <c r="AL541" s="41"/>
      <c r="AM541" s="41"/>
      <c r="AN541" s="41"/>
      <c r="AO541" s="41"/>
      <c r="AP541" s="41"/>
      <c r="AQ541" s="41"/>
      <c r="AR541" s="41"/>
      <c r="AS541" s="41"/>
      <c r="AT541" s="41"/>
      <c r="AU541" s="41"/>
      <c r="AV541" s="41"/>
      <c r="AW541" s="41"/>
      <c r="AX541" s="41"/>
      <c r="AY541" s="41"/>
      <c r="AZ541" s="41"/>
      <c r="BA541" s="41"/>
      <c r="BB541" s="41"/>
      <c r="BC541" s="41"/>
      <c r="BD541" s="41"/>
      <c r="BE541" s="41"/>
      <c r="BF541" s="41"/>
      <c r="BG541" s="41"/>
      <c r="BH541" s="41"/>
      <c r="BI541" s="41"/>
      <c r="BJ541" s="41"/>
      <c r="BK541" s="41"/>
      <c r="BL541" s="41"/>
      <c r="BM541" s="111"/>
      <c r="BN541" s="111"/>
      <c r="BO541" s="111"/>
      <c r="BP541" s="111"/>
      <c r="BQ541" s="111"/>
      <c r="BR541" s="111"/>
      <c r="BS541" s="111"/>
      <c r="BT541" s="111"/>
      <c r="BU541" s="111"/>
      <c r="BV541" s="111"/>
      <c r="BW541" s="111"/>
      <c r="BX541" s="111"/>
      <c r="BY541" s="111"/>
      <c r="BZ541" s="111"/>
      <c r="CA541" s="111"/>
      <c r="CB541" s="111"/>
      <c r="CC541" s="111"/>
      <c r="CD541" s="111"/>
      <c r="CE541" s="111"/>
      <c r="CF541" s="111"/>
      <c r="CG541" s="111"/>
      <c r="CH541" s="111"/>
      <c r="CI541" s="111"/>
      <c r="CJ541" s="111"/>
      <c r="CK541" s="111"/>
      <c r="CL541" s="111"/>
      <c r="CM541" s="111"/>
      <c r="CN541" s="111"/>
      <c r="CO541" s="135">
        <f t="shared" si="17"/>
        <v>1</v>
      </c>
      <c r="CP541" s="154"/>
      <c r="CQ541" s="108"/>
      <c r="CR541" s="24"/>
    </row>
    <row r="542" spans="1:708" s="110" customFormat="1" ht="49.5" hidden="1" customHeight="1">
      <c r="A542" s="318"/>
      <c r="B542" s="318"/>
      <c r="C542" s="34" t="s">
        <v>479</v>
      </c>
      <c r="D542" s="109" t="s">
        <v>0</v>
      </c>
      <c r="E542" s="34" t="s">
        <v>480</v>
      </c>
      <c r="F542" s="109" t="s">
        <v>2</v>
      </c>
      <c r="G542" s="109"/>
      <c r="H542" s="112" t="s">
        <v>481</v>
      </c>
      <c r="I542" s="50" t="s">
        <v>1199</v>
      </c>
      <c r="J542" s="111"/>
      <c r="K542" s="140" t="s">
        <v>127</v>
      </c>
      <c r="L542" s="140" t="s">
        <v>114</v>
      </c>
      <c r="M542" s="141" t="s">
        <v>79</v>
      </c>
      <c r="N542" s="138" t="s">
        <v>171</v>
      </c>
      <c r="O542" s="318"/>
      <c r="P542" s="111"/>
      <c r="Q542" s="111"/>
      <c r="R542" s="111"/>
      <c r="S542" s="111"/>
      <c r="T542" s="111"/>
      <c r="U542" s="111"/>
      <c r="V542" s="111"/>
      <c r="W542" s="111"/>
      <c r="X542" s="111" t="s">
        <v>28</v>
      </c>
      <c r="Y542" s="111"/>
      <c r="Z542" s="111"/>
      <c r="AA542" s="111"/>
      <c r="AB542" s="41"/>
      <c r="AC542" s="41"/>
      <c r="AD542" s="41"/>
      <c r="AE542" s="41"/>
      <c r="AF542" s="41"/>
      <c r="AG542" s="41"/>
      <c r="AH542" s="41"/>
      <c r="AI542" s="41"/>
      <c r="AJ542" s="41"/>
      <c r="AK542" s="41"/>
      <c r="AL542" s="41"/>
      <c r="AM542" s="41"/>
      <c r="AN542" s="41"/>
      <c r="AO542" s="41"/>
      <c r="AP542" s="41"/>
      <c r="AQ542" s="41"/>
      <c r="AR542" s="41"/>
      <c r="AS542" s="41"/>
      <c r="AT542" s="41"/>
      <c r="AU542" s="41"/>
      <c r="AV542" s="41"/>
      <c r="AW542" s="41"/>
      <c r="AX542" s="41"/>
      <c r="AY542" s="41"/>
      <c r="AZ542" s="41"/>
      <c r="BA542" s="41"/>
      <c r="BB542" s="41"/>
      <c r="BC542" s="41"/>
      <c r="BD542" s="41"/>
      <c r="BE542" s="41"/>
      <c r="BF542" s="41"/>
      <c r="BG542" s="41"/>
      <c r="BH542" s="41"/>
      <c r="BI542" s="41"/>
      <c r="BJ542" s="41"/>
      <c r="BK542" s="41"/>
      <c r="BL542" s="41"/>
      <c r="BM542" s="111"/>
      <c r="BN542" s="111"/>
      <c r="BO542" s="111"/>
      <c r="BP542" s="111"/>
      <c r="BQ542" s="111"/>
      <c r="BR542" s="111"/>
      <c r="BS542" s="111"/>
      <c r="BT542" s="111"/>
      <c r="BU542" s="111"/>
      <c r="BV542" s="111"/>
      <c r="BW542" s="111"/>
      <c r="BX542" s="111"/>
      <c r="BY542" s="111"/>
      <c r="BZ542" s="111"/>
      <c r="CA542" s="111"/>
      <c r="CB542" s="111"/>
      <c r="CC542" s="111"/>
      <c r="CD542" s="111"/>
      <c r="CE542" s="111"/>
      <c r="CF542" s="111"/>
      <c r="CG542" s="111"/>
      <c r="CH542" s="111"/>
      <c r="CI542" s="111"/>
      <c r="CJ542" s="111"/>
      <c r="CK542" s="111"/>
      <c r="CL542" s="111"/>
      <c r="CM542" s="111"/>
      <c r="CN542" s="111"/>
      <c r="CO542" s="135">
        <f t="shared" si="17"/>
        <v>1</v>
      </c>
      <c r="CP542" s="154"/>
      <c r="CQ542" s="108"/>
      <c r="CR542" s="24"/>
    </row>
    <row r="543" spans="1:708" s="110" customFormat="1" ht="49.5" hidden="1" customHeight="1">
      <c r="A543" s="319"/>
      <c r="B543" s="319"/>
      <c r="C543" s="34" t="s">
        <v>479</v>
      </c>
      <c r="D543" s="109" t="s">
        <v>0</v>
      </c>
      <c r="E543" s="34" t="s">
        <v>480</v>
      </c>
      <c r="F543" s="109" t="s">
        <v>2</v>
      </c>
      <c r="G543" s="109"/>
      <c r="H543" s="112" t="s">
        <v>481</v>
      </c>
      <c r="I543" s="50" t="s">
        <v>1199</v>
      </c>
      <c r="J543" s="111"/>
      <c r="K543" s="140" t="s">
        <v>127</v>
      </c>
      <c r="L543" s="140" t="s">
        <v>114</v>
      </c>
      <c r="M543" s="141" t="s">
        <v>79</v>
      </c>
      <c r="N543" s="138" t="s">
        <v>171</v>
      </c>
      <c r="O543" s="319"/>
      <c r="P543" s="111"/>
      <c r="Q543" s="111"/>
      <c r="R543" s="111"/>
      <c r="S543" s="111"/>
      <c r="T543" s="111"/>
      <c r="U543" s="111"/>
      <c r="V543" s="111"/>
      <c r="W543" s="111"/>
      <c r="X543" s="111"/>
      <c r="Y543" s="111"/>
      <c r="Z543" s="111" t="s">
        <v>28</v>
      </c>
      <c r="AA543" s="111"/>
      <c r="AB543" s="41"/>
      <c r="AC543" s="41"/>
      <c r="AD543" s="41"/>
      <c r="AE543" s="41"/>
      <c r="AF543" s="41"/>
      <c r="AG543" s="41"/>
      <c r="AH543" s="41"/>
      <c r="AI543" s="41"/>
      <c r="AJ543" s="41"/>
      <c r="AK543" s="41"/>
      <c r="AL543" s="41"/>
      <c r="AM543" s="41"/>
      <c r="AN543" s="41"/>
      <c r="AO543" s="41"/>
      <c r="AP543" s="41"/>
      <c r="AQ543" s="41"/>
      <c r="AR543" s="41"/>
      <c r="AS543" s="41"/>
      <c r="AT543" s="41"/>
      <c r="AU543" s="41"/>
      <c r="AV543" s="41"/>
      <c r="AW543" s="41"/>
      <c r="AX543" s="41"/>
      <c r="AY543" s="41"/>
      <c r="AZ543" s="41"/>
      <c r="BA543" s="41"/>
      <c r="BB543" s="41"/>
      <c r="BC543" s="41"/>
      <c r="BD543" s="41"/>
      <c r="BE543" s="41"/>
      <c r="BF543" s="41"/>
      <c r="BG543" s="41"/>
      <c r="BH543" s="41"/>
      <c r="BI543" s="41"/>
      <c r="BJ543" s="41"/>
      <c r="BK543" s="41"/>
      <c r="BL543" s="41"/>
      <c r="BM543" s="111"/>
      <c r="BN543" s="111"/>
      <c r="BO543" s="111"/>
      <c r="BP543" s="111"/>
      <c r="BQ543" s="111"/>
      <c r="BR543" s="111"/>
      <c r="BS543" s="111"/>
      <c r="BT543" s="111"/>
      <c r="BU543" s="111"/>
      <c r="BV543" s="111"/>
      <c r="BW543" s="111"/>
      <c r="BX543" s="111"/>
      <c r="BY543" s="111"/>
      <c r="BZ543" s="111"/>
      <c r="CA543" s="111"/>
      <c r="CB543" s="111"/>
      <c r="CC543" s="111"/>
      <c r="CD543" s="111"/>
      <c r="CE543" s="111"/>
      <c r="CF543" s="111"/>
      <c r="CG543" s="111"/>
      <c r="CH543" s="111"/>
      <c r="CI543" s="111"/>
      <c r="CJ543" s="111"/>
      <c r="CK543" s="111"/>
      <c r="CL543" s="111"/>
      <c r="CM543" s="111"/>
      <c r="CN543" s="111"/>
      <c r="CO543" s="135">
        <f t="shared" si="17"/>
        <v>1</v>
      </c>
      <c r="CP543" s="148"/>
      <c r="CQ543" s="146"/>
      <c r="CR543" s="24"/>
    </row>
    <row r="544" spans="1:708" s="38" customFormat="1" ht="51.75" customHeight="1">
      <c r="A544" s="67"/>
      <c r="B544" s="284"/>
      <c r="C544" s="324" t="s">
        <v>48</v>
      </c>
      <c r="D544" s="324"/>
      <c r="E544" s="325"/>
      <c r="F544" s="11"/>
      <c r="G544" s="279">
        <f>G545+G569</f>
        <v>2</v>
      </c>
      <c r="H544" s="280"/>
      <c r="I544" s="282"/>
      <c r="J544" s="281"/>
      <c r="K544" s="281"/>
      <c r="L544" s="12"/>
      <c r="M544" s="14" t="s">
        <v>82</v>
      </c>
      <c r="N544" s="14" t="s">
        <v>82</v>
      </c>
      <c r="O544" s="15">
        <f>O545+O569</f>
        <v>22</v>
      </c>
      <c r="P544" s="15">
        <f>P545+P569</f>
        <v>8</v>
      </c>
      <c r="Q544" s="15" t="s">
        <v>141</v>
      </c>
      <c r="R544" s="15" t="s">
        <v>141</v>
      </c>
      <c r="S544" s="15" t="s">
        <v>141</v>
      </c>
      <c r="T544" s="15" t="s">
        <v>141</v>
      </c>
      <c r="U544" s="15" t="s">
        <v>141</v>
      </c>
      <c r="V544" s="15" t="s">
        <v>141</v>
      </c>
      <c r="W544" s="15" t="s">
        <v>141</v>
      </c>
      <c r="X544" s="15" t="s">
        <v>141</v>
      </c>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82"/>
      <c r="CP544" s="279"/>
      <c r="CQ544" s="285"/>
      <c r="CR544" s="285"/>
      <c r="CS544" s="144"/>
      <c r="CT544" s="144"/>
      <c r="CU544" s="144"/>
      <c r="CV544" s="144"/>
      <c r="CW544" s="144"/>
      <c r="CX544" s="144"/>
      <c r="CY544" s="144"/>
      <c r="CZ544" s="144"/>
      <c r="DA544" s="144"/>
      <c r="DB544" s="144"/>
      <c r="DC544" s="144"/>
      <c r="DD544" s="144"/>
      <c r="DE544" s="144"/>
      <c r="DF544" s="144"/>
      <c r="DG544" s="144"/>
      <c r="DH544" s="144"/>
      <c r="DI544" s="144"/>
      <c r="DJ544" s="144"/>
      <c r="DK544" s="144"/>
      <c r="DL544" s="144"/>
      <c r="DM544" s="144"/>
      <c r="DN544" s="144"/>
      <c r="DO544" s="144"/>
      <c r="DP544" s="144"/>
      <c r="DQ544" s="144"/>
      <c r="DR544" s="144"/>
      <c r="DS544" s="144"/>
      <c r="DT544" s="144"/>
      <c r="DU544" s="144"/>
      <c r="DV544" s="144"/>
      <c r="DW544" s="144"/>
      <c r="DX544" s="144"/>
      <c r="DY544" s="144"/>
      <c r="DZ544" s="144"/>
      <c r="EA544" s="144"/>
      <c r="EB544" s="144"/>
      <c r="EC544" s="144"/>
      <c r="ED544" s="144"/>
      <c r="EE544" s="144"/>
      <c r="EF544" s="144"/>
      <c r="EG544" s="144"/>
      <c r="EH544" s="144"/>
      <c r="EI544" s="144"/>
      <c r="EJ544" s="144"/>
      <c r="EK544" s="144"/>
      <c r="EL544" s="144"/>
      <c r="EM544" s="144"/>
      <c r="EN544" s="144"/>
      <c r="EO544" s="144"/>
      <c r="EP544" s="144"/>
      <c r="EQ544" s="144"/>
      <c r="ER544" s="144"/>
      <c r="ES544" s="144"/>
      <c r="ET544" s="144"/>
      <c r="EU544" s="144"/>
      <c r="EV544" s="144"/>
      <c r="EW544" s="144"/>
      <c r="EX544" s="144"/>
      <c r="EY544" s="144"/>
      <c r="EZ544" s="144"/>
      <c r="FA544" s="144"/>
      <c r="FB544" s="144"/>
      <c r="FC544" s="144"/>
      <c r="FD544" s="144"/>
      <c r="FE544" s="144"/>
      <c r="FF544" s="144"/>
      <c r="FG544" s="144"/>
      <c r="FH544" s="144"/>
      <c r="FI544" s="144"/>
      <c r="FJ544" s="144"/>
      <c r="FK544" s="144"/>
      <c r="FL544" s="144"/>
      <c r="FM544" s="144"/>
      <c r="FN544" s="144"/>
      <c r="FO544" s="144"/>
      <c r="FP544" s="144"/>
      <c r="FQ544" s="144"/>
      <c r="FR544" s="144"/>
      <c r="FS544" s="144"/>
      <c r="FT544" s="144"/>
      <c r="FU544" s="144"/>
      <c r="FV544" s="144"/>
      <c r="FW544" s="144"/>
      <c r="FX544" s="144"/>
      <c r="FY544" s="144"/>
      <c r="FZ544" s="144"/>
      <c r="GA544" s="144"/>
      <c r="GB544" s="144"/>
      <c r="GC544" s="144"/>
      <c r="GD544" s="144"/>
      <c r="GE544" s="144"/>
      <c r="GF544" s="144"/>
      <c r="GG544" s="144"/>
      <c r="GH544" s="144"/>
      <c r="GI544" s="144"/>
      <c r="GJ544" s="144"/>
      <c r="GK544" s="144"/>
      <c r="GL544" s="144"/>
      <c r="GM544" s="144"/>
      <c r="GN544" s="144"/>
      <c r="GO544" s="144"/>
      <c r="GP544" s="144"/>
      <c r="GQ544" s="144"/>
      <c r="GR544" s="144"/>
      <c r="GS544" s="144"/>
      <c r="GT544" s="144"/>
      <c r="GU544" s="144"/>
      <c r="GV544" s="144"/>
      <c r="GW544" s="144"/>
      <c r="GX544" s="144"/>
      <c r="GY544" s="144"/>
      <c r="GZ544" s="144"/>
      <c r="HA544" s="144"/>
      <c r="HB544" s="144"/>
      <c r="HC544" s="144"/>
      <c r="HD544" s="144"/>
      <c r="HE544" s="144"/>
      <c r="HF544" s="144"/>
      <c r="HG544" s="144"/>
      <c r="HH544" s="144"/>
      <c r="HI544" s="144"/>
      <c r="HJ544" s="144"/>
      <c r="HK544" s="144"/>
      <c r="HL544" s="144"/>
      <c r="HM544" s="144"/>
      <c r="HN544" s="144"/>
      <c r="HO544" s="144"/>
      <c r="HP544" s="144"/>
      <c r="HQ544" s="144"/>
      <c r="HR544" s="144"/>
      <c r="HS544" s="144"/>
      <c r="HT544" s="144"/>
      <c r="HU544" s="144"/>
      <c r="HV544" s="144"/>
      <c r="HW544" s="144"/>
      <c r="HX544" s="144"/>
      <c r="HY544" s="144"/>
      <c r="HZ544" s="144"/>
      <c r="IA544" s="144"/>
      <c r="IB544" s="144"/>
      <c r="IC544" s="144"/>
      <c r="ID544" s="144"/>
      <c r="IE544" s="144"/>
      <c r="IF544" s="144"/>
      <c r="IG544" s="144"/>
      <c r="IH544" s="144"/>
      <c r="II544" s="144"/>
      <c r="IJ544" s="144"/>
      <c r="IK544" s="144"/>
      <c r="IL544" s="144"/>
      <c r="IM544" s="144"/>
      <c r="IN544" s="144"/>
      <c r="IO544" s="144"/>
      <c r="IP544" s="144"/>
      <c r="IQ544" s="144"/>
      <c r="IR544" s="144"/>
      <c r="IS544" s="144"/>
      <c r="IT544" s="144"/>
      <c r="IU544" s="144"/>
      <c r="IV544" s="144"/>
      <c r="IW544" s="144"/>
      <c r="IX544" s="144"/>
      <c r="IY544" s="144"/>
      <c r="IZ544" s="144"/>
      <c r="JA544" s="144"/>
      <c r="JB544" s="144"/>
      <c r="JC544" s="144"/>
      <c r="JD544" s="144"/>
      <c r="JE544" s="144"/>
      <c r="JF544" s="144"/>
      <c r="JG544" s="144"/>
      <c r="JH544" s="144"/>
      <c r="JI544" s="144"/>
      <c r="JJ544" s="144"/>
      <c r="JK544" s="144"/>
      <c r="JL544" s="144"/>
      <c r="JM544" s="144"/>
      <c r="JN544" s="144"/>
      <c r="JO544" s="144"/>
      <c r="JP544" s="144"/>
      <c r="JQ544" s="144"/>
      <c r="JR544" s="144"/>
      <c r="JS544" s="144"/>
      <c r="JT544" s="144"/>
      <c r="JU544" s="144"/>
      <c r="JV544" s="144"/>
      <c r="JW544" s="144"/>
      <c r="JX544" s="144"/>
      <c r="JY544" s="144"/>
      <c r="JZ544" s="144"/>
      <c r="KA544" s="144"/>
      <c r="KB544" s="144"/>
      <c r="KC544" s="144"/>
      <c r="KD544" s="144"/>
      <c r="KE544" s="144"/>
      <c r="KF544" s="144"/>
      <c r="KG544" s="144"/>
      <c r="KH544" s="144"/>
      <c r="KI544" s="144"/>
      <c r="KJ544" s="144"/>
      <c r="KK544" s="144"/>
      <c r="KL544" s="144"/>
      <c r="KM544" s="144"/>
      <c r="KN544" s="144"/>
      <c r="KO544" s="144"/>
      <c r="KP544" s="144"/>
      <c r="KQ544" s="144"/>
      <c r="KR544" s="144"/>
      <c r="KS544" s="144"/>
      <c r="KT544" s="144"/>
      <c r="KU544" s="144"/>
      <c r="KV544" s="144"/>
      <c r="KW544" s="144"/>
      <c r="KX544" s="144"/>
      <c r="KY544" s="144"/>
      <c r="KZ544" s="144"/>
      <c r="LA544" s="144"/>
      <c r="LB544" s="144"/>
      <c r="LC544" s="144"/>
      <c r="LD544" s="144"/>
      <c r="LE544" s="144"/>
      <c r="LF544" s="144"/>
      <c r="LG544" s="144"/>
      <c r="LH544" s="144"/>
      <c r="LI544" s="144"/>
      <c r="LJ544" s="144"/>
      <c r="LK544" s="144"/>
      <c r="LL544" s="144"/>
      <c r="LM544" s="144"/>
      <c r="LN544" s="144"/>
      <c r="LO544" s="144"/>
      <c r="LP544" s="144"/>
      <c r="LQ544" s="144"/>
      <c r="LR544" s="144"/>
      <c r="LS544" s="144"/>
      <c r="LT544" s="144"/>
      <c r="LU544" s="144"/>
      <c r="LV544" s="144"/>
      <c r="LW544" s="144"/>
      <c r="LX544" s="144"/>
      <c r="LY544" s="144"/>
      <c r="LZ544" s="144"/>
      <c r="MA544" s="144"/>
      <c r="MB544" s="144"/>
      <c r="MC544" s="144"/>
      <c r="MD544" s="144"/>
      <c r="ME544" s="144"/>
      <c r="MF544" s="144"/>
      <c r="MG544" s="144"/>
      <c r="MH544" s="144"/>
      <c r="MI544" s="144"/>
      <c r="MJ544" s="144"/>
      <c r="MK544" s="144"/>
      <c r="ML544" s="144"/>
      <c r="MM544" s="144"/>
      <c r="MN544" s="144"/>
      <c r="MO544" s="144"/>
      <c r="MP544" s="144"/>
      <c r="MQ544" s="144"/>
      <c r="MR544" s="144"/>
      <c r="MS544" s="144"/>
      <c r="MT544" s="144"/>
      <c r="MU544" s="144"/>
      <c r="MV544" s="144"/>
      <c r="MW544" s="144"/>
      <c r="MX544" s="144"/>
      <c r="MY544" s="144"/>
      <c r="MZ544" s="144"/>
      <c r="NA544" s="144"/>
      <c r="NB544" s="144"/>
      <c r="NC544" s="144"/>
      <c r="ND544" s="144"/>
      <c r="NE544" s="144"/>
      <c r="NF544" s="144"/>
      <c r="NG544" s="144"/>
      <c r="NH544" s="144"/>
      <c r="NI544" s="144"/>
      <c r="NJ544" s="144"/>
      <c r="NK544" s="144"/>
      <c r="NL544" s="144"/>
      <c r="NM544" s="144"/>
      <c r="NN544" s="144"/>
      <c r="NO544" s="144"/>
      <c r="NP544" s="144"/>
      <c r="NQ544" s="144"/>
      <c r="NR544" s="144"/>
      <c r="NS544" s="144"/>
      <c r="NT544" s="144"/>
      <c r="NU544" s="144"/>
      <c r="NV544" s="144"/>
      <c r="NW544" s="144"/>
      <c r="NX544" s="144"/>
      <c r="NY544" s="144"/>
      <c r="NZ544" s="144"/>
      <c r="OA544" s="144"/>
      <c r="OB544" s="144"/>
      <c r="OC544" s="144"/>
      <c r="OD544" s="144"/>
      <c r="OE544" s="144"/>
      <c r="OF544" s="144"/>
      <c r="WR544" s="162"/>
      <c r="WS544" s="144"/>
      <c r="WT544" s="144"/>
      <c r="WU544" s="144"/>
      <c r="WV544" s="144"/>
      <c r="WW544" s="144"/>
      <c r="WX544" s="144"/>
      <c r="WY544" s="144"/>
      <c r="WZ544" s="144"/>
      <c r="XA544" s="144"/>
      <c r="XB544" s="144"/>
      <c r="XC544" s="144"/>
      <c r="XD544" s="144"/>
      <c r="XE544" s="144"/>
      <c r="XF544" s="144"/>
      <c r="XG544" s="144"/>
      <c r="XH544" s="144"/>
      <c r="XI544" s="144"/>
      <c r="XJ544" s="144"/>
      <c r="XK544" s="144"/>
      <c r="XL544" s="144"/>
      <c r="XM544" s="144"/>
      <c r="XN544" s="144"/>
      <c r="XO544" s="144"/>
      <c r="XP544" s="144"/>
      <c r="XQ544" s="144"/>
      <c r="XR544" s="144"/>
      <c r="XS544" s="144"/>
      <c r="XT544" s="144"/>
      <c r="XU544" s="144"/>
      <c r="XV544" s="144"/>
      <c r="XW544" s="144"/>
      <c r="XX544" s="144"/>
      <c r="XY544" s="144"/>
      <c r="XZ544" s="144"/>
      <c r="YA544" s="144"/>
      <c r="YB544" s="144"/>
      <c r="YC544" s="144"/>
      <c r="YD544" s="144"/>
      <c r="YE544" s="144"/>
      <c r="YF544" s="144"/>
      <c r="YG544" s="144"/>
      <c r="YH544" s="144"/>
      <c r="YI544" s="144"/>
      <c r="YJ544" s="144"/>
      <c r="YK544" s="144"/>
      <c r="YL544" s="144"/>
      <c r="YM544" s="144"/>
      <c r="YN544" s="144"/>
      <c r="YO544" s="144"/>
      <c r="YP544" s="144"/>
      <c r="YQ544" s="144"/>
      <c r="YR544" s="144"/>
      <c r="YS544" s="144"/>
      <c r="YT544" s="144"/>
      <c r="YU544" s="144"/>
      <c r="YV544" s="144"/>
      <c r="YW544" s="144"/>
      <c r="YX544" s="144"/>
      <c r="YY544" s="144"/>
      <c r="YZ544" s="144"/>
      <c r="ZA544" s="144"/>
      <c r="ZB544" s="144"/>
      <c r="ZC544" s="144"/>
      <c r="ZD544" s="144"/>
      <c r="ZE544" s="144"/>
      <c r="ZF544" s="144"/>
      <c r="ZG544" s="144"/>
      <c r="ZH544" s="144"/>
      <c r="ZI544" s="144"/>
      <c r="ZJ544" s="144"/>
      <c r="ZK544" s="144"/>
      <c r="ZL544" s="144"/>
      <c r="ZM544" s="144"/>
      <c r="ZN544" s="144"/>
      <c r="ZO544" s="144"/>
      <c r="ZP544" s="144"/>
      <c r="ZQ544" s="144"/>
      <c r="ZR544" s="144"/>
      <c r="ZS544" s="144"/>
      <c r="ZT544" s="144"/>
      <c r="ZU544" s="144"/>
      <c r="ZV544" s="144"/>
      <c r="ZW544" s="144"/>
      <c r="ZX544" s="144"/>
      <c r="ZY544" s="144"/>
      <c r="ZZ544" s="144"/>
      <c r="AAA544" s="144"/>
      <c r="AAB544" s="144"/>
      <c r="AAC544" s="144"/>
      <c r="AAD544" s="144"/>
      <c r="AAE544" s="144"/>
      <c r="AAF544" s="144"/>
    </row>
    <row r="545" spans="1:616" ht="33" customHeight="1">
      <c r="A545" s="67"/>
      <c r="B545" s="284"/>
      <c r="C545" s="324" t="s">
        <v>49</v>
      </c>
      <c r="D545" s="324"/>
      <c r="E545" s="325"/>
      <c r="F545" s="11"/>
      <c r="G545" s="279">
        <f>G546+G549+G557</f>
        <v>2</v>
      </c>
      <c r="H545" s="280"/>
      <c r="I545" s="282"/>
      <c r="J545" s="281"/>
      <c r="K545" s="281"/>
      <c r="L545" s="12"/>
      <c r="M545" s="14" t="s">
        <v>82</v>
      </c>
      <c r="N545" s="14" t="s">
        <v>82</v>
      </c>
      <c r="O545" s="15">
        <f>O546+O549+O557</f>
        <v>13</v>
      </c>
      <c r="P545" s="15">
        <f>P546+P549+P557</f>
        <v>7</v>
      </c>
      <c r="Q545" s="15" t="s">
        <v>141</v>
      </c>
      <c r="R545" s="15" t="s">
        <v>141</v>
      </c>
      <c r="S545" s="15" t="s">
        <v>141</v>
      </c>
      <c r="T545" s="15" t="s">
        <v>141</v>
      </c>
      <c r="U545" s="15" t="s">
        <v>141</v>
      </c>
      <c r="V545" s="15" t="s">
        <v>141</v>
      </c>
      <c r="W545" s="15" t="s">
        <v>141</v>
      </c>
      <c r="X545" s="15" t="s">
        <v>141</v>
      </c>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82"/>
      <c r="CP545" s="279"/>
      <c r="CQ545" s="285"/>
      <c r="CR545" s="285"/>
      <c r="WR545" s="162"/>
    </row>
    <row r="546" spans="1:616" ht="32.25" customHeight="1">
      <c r="A546" s="67"/>
      <c r="B546" s="284"/>
      <c r="C546" s="324" t="s">
        <v>50</v>
      </c>
      <c r="D546" s="324"/>
      <c r="E546" s="325"/>
      <c r="F546" s="11"/>
      <c r="G546" s="279">
        <f>COUNTIF(G547:G548,"x")</f>
        <v>0</v>
      </c>
      <c r="H546" s="280"/>
      <c r="I546" s="282"/>
      <c r="J546" s="281"/>
      <c r="K546" s="281"/>
      <c r="L546" s="12"/>
      <c r="M546" s="14" t="s">
        <v>82</v>
      </c>
      <c r="N546" s="14" t="s">
        <v>82</v>
      </c>
      <c r="O546" s="15">
        <f>COUNTIF(O547:O548,"x")</f>
        <v>2</v>
      </c>
      <c r="P546" s="15">
        <f>SUM(P547:P548)</f>
        <v>2</v>
      </c>
      <c r="Q546" s="15" t="s">
        <v>141</v>
      </c>
      <c r="R546" s="15" t="s">
        <v>141</v>
      </c>
      <c r="S546" s="15" t="s">
        <v>141</v>
      </c>
      <c r="T546" s="15" t="s">
        <v>141</v>
      </c>
      <c r="U546" s="15" t="s">
        <v>141</v>
      </c>
      <c r="V546" s="15" t="s">
        <v>141</v>
      </c>
      <c r="W546" s="15" t="s">
        <v>141</v>
      </c>
      <c r="X546" s="15" t="s">
        <v>141</v>
      </c>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82"/>
      <c r="CP546" s="279"/>
      <c r="CQ546" s="285"/>
      <c r="CR546" s="285"/>
      <c r="WR546" s="162"/>
    </row>
    <row r="547" spans="1:616" ht="57" hidden="1" customHeight="1">
      <c r="A547" s="69">
        <v>471</v>
      </c>
      <c r="B547" s="67">
        <v>149</v>
      </c>
      <c r="C547" s="34" t="s">
        <v>482</v>
      </c>
      <c r="D547" s="11" t="s">
        <v>0</v>
      </c>
      <c r="E547" s="34" t="s">
        <v>399</v>
      </c>
      <c r="F547" s="11" t="s">
        <v>2</v>
      </c>
      <c r="G547" s="11"/>
      <c r="H547" s="35" t="s">
        <v>399</v>
      </c>
      <c r="I547" s="56" t="s">
        <v>900</v>
      </c>
      <c r="J547" s="12"/>
      <c r="K547" s="12" t="s">
        <v>126</v>
      </c>
      <c r="L547" s="12" t="s">
        <v>114</v>
      </c>
      <c r="M547" s="11" t="s">
        <v>88</v>
      </c>
      <c r="N547" s="10" t="s">
        <v>171</v>
      </c>
      <c r="O547" s="10" t="s">
        <v>28</v>
      </c>
      <c r="P547" s="12">
        <v>1</v>
      </c>
      <c r="Q547" s="12"/>
      <c r="R547" s="12" t="s">
        <v>28</v>
      </c>
      <c r="S547" s="12"/>
      <c r="T547" s="12"/>
      <c r="U547" s="12"/>
      <c r="V547" s="12"/>
      <c r="W547" s="12"/>
      <c r="X547" s="12"/>
      <c r="Y547" s="71"/>
      <c r="Z547" s="71"/>
      <c r="AA547" s="12"/>
      <c r="AB547" s="41"/>
      <c r="AC547" s="41"/>
      <c r="AD547" s="41"/>
      <c r="AE547" s="41"/>
      <c r="AF547" s="41"/>
      <c r="AG547" s="41"/>
      <c r="AH547" s="41"/>
      <c r="AI547" s="41"/>
      <c r="AJ547" s="41"/>
      <c r="AK547" s="41"/>
      <c r="AL547" s="41"/>
      <c r="AM547" s="41"/>
      <c r="AN547" s="41"/>
      <c r="AO547" s="41"/>
      <c r="AP547" s="41"/>
      <c r="AQ547" s="41"/>
      <c r="AR547" s="41"/>
      <c r="AS547" s="41"/>
      <c r="AT547" s="41"/>
      <c r="AU547" s="41"/>
      <c r="AV547" s="41"/>
      <c r="AW547" s="41"/>
      <c r="AX547" s="41"/>
      <c r="AY547" s="41"/>
      <c r="AZ547" s="41"/>
      <c r="BA547" s="41"/>
      <c r="BB547" s="41"/>
      <c r="BC547" s="41"/>
      <c r="BD547" s="41"/>
      <c r="BE547" s="41"/>
      <c r="BF547" s="41"/>
      <c r="BG547" s="41"/>
      <c r="BH547" s="41"/>
      <c r="BI547" s="41"/>
      <c r="BJ547" s="41"/>
      <c r="BK547" s="41"/>
      <c r="BL547" s="41"/>
      <c r="BM547" s="12"/>
      <c r="BN547" s="12"/>
      <c r="BO547" s="12"/>
      <c r="BP547" s="12"/>
      <c r="BQ547" s="12"/>
      <c r="BR547" s="12"/>
      <c r="BS547" s="12"/>
      <c r="BT547" s="12"/>
      <c r="BU547" s="12"/>
      <c r="BV547" s="12"/>
      <c r="BW547" s="12"/>
      <c r="BX547" s="12"/>
      <c r="BY547" s="12"/>
      <c r="BZ547" s="12"/>
      <c r="CA547" s="12"/>
      <c r="CB547" s="12"/>
      <c r="CC547" s="12"/>
      <c r="CD547" s="12"/>
      <c r="CE547" s="12"/>
      <c r="CF547" s="12"/>
      <c r="CG547" s="12"/>
      <c r="CH547" s="12"/>
      <c r="CI547" s="12"/>
      <c r="CJ547" s="12"/>
      <c r="CK547" s="12"/>
      <c r="CL547" s="12"/>
      <c r="CM547" s="12"/>
      <c r="CN547" s="12"/>
      <c r="CO547" s="12">
        <f t="shared" si="17"/>
        <v>1</v>
      </c>
      <c r="CP547" s="149"/>
      <c r="CQ547" s="147"/>
      <c r="CR547" s="24"/>
    </row>
    <row r="548" spans="1:616" ht="65.25" customHeight="1">
      <c r="A548" s="40">
        <v>475</v>
      </c>
      <c r="B548" s="282">
        <v>150</v>
      </c>
      <c r="C548" s="270" t="s">
        <v>483</v>
      </c>
      <c r="D548" s="269" t="s">
        <v>0</v>
      </c>
      <c r="E548" s="34" t="s">
        <v>484</v>
      </c>
      <c r="F548" s="11" t="s">
        <v>2</v>
      </c>
      <c r="G548" s="269"/>
      <c r="H548" s="276" t="s">
        <v>484</v>
      </c>
      <c r="I548" s="297" t="s">
        <v>901</v>
      </c>
      <c r="J548" s="281" t="s">
        <v>624</v>
      </c>
      <c r="K548" s="281" t="s">
        <v>126</v>
      </c>
      <c r="L548" s="12" t="s">
        <v>114</v>
      </c>
      <c r="M548" s="11" t="s">
        <v>88</v>
      </c>
      <c r="N548" s="10" t="s">
        <v>171</v>
      </c>
      <c r="O548" s="50" t="s">
        <v>28</v>
      </c>
      <c r="P548" s="17">
        <v>1</v>
      </c>
      <c r="Q548" s="12"/>
      <c r="R548" s="12" t="s">
        <v>28</v>
      </c>
      <c r="S548" s="12"/>
      <c r="T548" s="12"/>
      <c r="U548" s="12"/>
      <c r="V548" s="12"/>
      <c r="W548" s="12"/>
      <c r="X548" s="12"/>
      <c r="Y548" s="71"/>
      <c r="Z548" s="71"/>
      <c r="AA548" s="12"/>
      <c r="AB548" s="41"/>
      <c r="AC548" s="41"/>
      <c r="AD548" s="41"/>
      <c r="AE548" s="41"/>
      <c r="AF548" s="41"/>
      <c r="AG548" s="41"/>
      <c r="AH548" s="41"/>
      <c r="AI548" s="41"/>
      <c r="AJ548" s="41"/>
      <c r="AK548" s="41"/>
      <c r="AL548" s="41"/>
      <c r="AM548" s="41"/>
      <c r="AN548" s="41"/>
      <c r="AO548" s="41"/>
      <c r="AP548" s="41"/>
      <c r="AQ548" s="41"/>
      <c r="AR548" s="41"/>
      <c r="AS548" s="41"/>
      <c r="AT548" s="41"/>
      <c r="AU548" s="41"/>
      <c r="AV548" s="41"/>
      <c r="AW548" s="41"/>
      <c r="AX548" s="41"/>
      <c r="AY548" s="41"/>
      <c r="AZ548" s="41"/>
      <c r="BA548" s="41"/>
      <c r="BB548" s="41"/>
      <c r="BC548" s="41"/>
      <c r="BD548" s="41"/>
      <c r="BE548" s="41"/>
      <c r="BF548" s="41"/>
      <c r="BG548" s="41"/>
      <c r="BH548" s="41"/>
      <c r="BI548" s="41"/>
      <c r="BJ548" s="41"/>
      <c r="BK548" s="41"/>
      <c r="BL548" s="41"/>
      <c r="BM548" s="12"/>
      <c r="BN548" s="12"/>
      <c r="BO548" s="12"/>
      <c r="BP548" s="12"/>
      <c r="BQ548" s="12"/>
      <c r="BR548" s="12"/>
      <c r="BS548" s="12"/>
      <c r="BT548" s="12"/>
      <c r="BU548" s="12"/>
      <c r="BV548" s="12"/>
      <c r="BW548" s="12"/>
      <c r="BX548" s="12"/>
      <c r="BY548" s="12"/>
      <c r="BZ548" s="12"/>
      <c r="CA548" s="12"/>
      <c r="CB548" s="12"/>
      <c r="CC548" s="12"/>
      <c r="CD548" s="12"/>
      <c r="CE548" s="12"/>
      <c r="CF548" s="12"/>
      <c r="CG548" s="12"/>
      <c r="CH548" s="12"/>
      <c r="CI548" s="12"/>
      <c r="CJ548" s="12"/>
      <c r="CK548" s="12"/>
      <c r="CL548" s="12"/>
      <c r="CM548" s="12"/>
      <c r="CN548" s="12"/>
      <c r="CO548" s="12">
        <f t="shared" si="17"/>
        <v>1</v>
      </c>
      <c r="CP548" s="202"/>
      <c r="CQ548" s="292"/>
      <c r="CR548" s="278"/>
      <c r="WR548" s="162"/>
    </row>
    <row r="549" spans="1:616" s="16" customFormat="1" ht="33.75" hidden="1" customHeight="1">
      <c r="A549" s="18"/>
      <c r="B549" s="284"/>
      <c r="C549" s="382" t="s">
        <v>51</v>
      </c>
      <c r="D549" s="382"/>
      <c r="E549" s="383"/>
      <c r="F549" s="11"/>
      <c r="G549" s="279">
        <f>COUNTIF(G550:G556,"x")</f>
        <v>0</v>
      </c>
      <c r="H549" s="280"/>
      <c r="I549" s="280"/>
      <c r="J549" s="281"/>
      <c r="K549" s="281"/>
      <c r="L549" s="12"/>
      <c r="M549" s="14" t="s">
        <v>82</v>
      </c>
      <c r="N549" s="14" t="s">
        <v>82</v>
      </c>
      <c r="O549" s="15">
        <f>COUNTIF(O550:O556,"x")</f>
        <v>5</v>
      </c>
      <c r="P549" s="15">
        <f>SUM(P550:P556)</f>
        <v>4</v>
      </c>
      <c r="Q549" s="15" t="s">
        <v>141</v>
      </c>
      <c r="R549" s="15" t="s">
        <v>141</v>
      </c>
      <c r="S549" s="15" t="s">
        <v>141</v>
      </c>
      <c r="T549" s="15" t="s">
        <v>141</v>
      </c>
      <c r="U549" s="15" t="s">
        <v>141</v>
      </c>
      <c r="V549" s="15" t="s">
        <v>141</v>
      </c>
      <c r="W549" s="15" t="s">
        <v>141</v>
      </c>
      <c r="X549" s="15" t="s">
        <v>141</v>
      </c>
      <c r="Y549" s="15"/>
      <c r="Z549" s="15"/>
      <c r="AA549" s="15" t="s">
        <v>141</v>
      </c>
      <c r="AB549" s="41"/>
      <c r="AC549" s="41"/>
      <c r="AD549" s="41"/>
      <c r="AE549" s="41"/>
      <c r="AF549" s="41"/>
      <c r="AG549" s="41"/>
      <c r="AH549" s="41"/>
      <c r="AI549" s="41"/>
      <c r="AJ549" s="41"/>
      <c r="AK549" s="41"/>
      <c r="AL549" s="41"/>
      <c r="AM549" s="41"/>
      <c r="AN549" s="41"/>
      <c r="AO549" s="41"/>
      <c r="AP549" s="41"/>
      <c r="AQ549" s="41"/>
      <c r="AR549" s="41"/>
      <c r="AS549" s="41"/>
      <c r="AT549" s="41"/>
      <c r="AU549" s="41"/>
      <c r="AV549" s="41"/>
      <c r="AW549" s="41"/>
      <c r="AX549" s="41"/>
      <c r="AY549" s="41"/>
      <c r="AZ549" s="41"/>
      <c r="BA549" s="41"/>
      <c r="BB549" s="41"/>
      <c r="BC549" s="41"/>
      <c r="BD549" s="41"/>
      <c r="BE549" s="41"/>
      <c r="BF549" s="41"/>
      <c r="BG549" s="41"/>
      <c r="BH549" s="41"/>
      <c r="BI549" s="41"/>
      <c r="BJ549" s="41"/>
      <c r="BK549" s="41"/>
      <c r="BL549" s="41"/>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81"/>
      <c r="CP549" s="281"/>
      <c r="CQ549" s="285"/>
      <c r="CR549" s="285"/>
      <c r="WR549" s="152"/>
    </row>
    <row r="550" spans="1:616" ht="62.25" hidden="1" customHeight="1">
      <c r="A550" s="69">
        <v>485</v>
      </c>
      <c r="B550" s="67">
        <v>151</v>
      </c>
      <c r="C550" s="34" t="s">
        <v>485</v>
      </c>
      <c r="D550" s="11" t="s">
        <v>0</v>
      </c>
      <c r="E550" s="34" t="s">
        <v>486</v>
      </c>
      <c r="F550" s="11" t="s">
        <v>1</v>
      </c>
      <c r="G550" s="11"/>
      <c r="H550" s="35" t="s">
        <v>486</v>
      </c>
      <c r="I550" s="58" t="s">
        <v>1200</v>
      </c>
      <c r="J550" s="12"/>
      <c r="K550" s="140" t="s">
        <v>127</v>
      </c>
      <c r="L550" s="12" t="s">
        <v>114</v>
      </c>
      <c r="M550" s="11" t="s">
        <v>88</v>
      </c>
      <c r="N550" s="10" t="s">
        <v>171</v>
      </c>
      <c r="O550" s="10" t="s">
        <v>28</v>
      </c>
      <c r="P550" s="12"/>
      <c r="Q550" s="12"/>
      <c r="R550" s="12" t="s">
        <v>28</v>
      </c>
      <c r="S550" s="12"/>
      <c r="T550" s="12"/>
      <c r="U550" s="12"/>
      <c r="V550" s="12"/>
      <c r="W550" s="12"/>
      <c r="X550" s="12"/>
      <c r="Y550" s="71"/>
      <c r="Z550" s="71"/>
      <c r="AA550" s="12"/>
      <c r="AB550" s="41"/>
      <c r="AC550" s="41"/>
      <c r="AD550" s="41"/>
      <c r="AE550" s="41"/>
      <c r="AF550" s="41"/>
      <c r="AG550" s="41"/>
      <c r="AH550" s="41"/>
      <c r="AI550" s="41"/>
      <c r="AJ550" s="41"/>
      <c r="AK550" s="41"/>
      <c r="AL550" s="41"/>
      <c r="AM550" s="41"/>
      <c r="AN550" s="41"/>
      <c r="AO550" s="41"/>
      <c r="AP550" s="41"/>
      <c r="AQ550" s="41"/>
      <c r="AR550" s="41"/>
      <c r="AS550" s="41"/>
      <c r="AT550" s="41"/>
      <c r="AU550" s="41"/>
      <c r="AV550" s="41"/>
      <c r="AW550" s="41"/>
      <c r="AX550" s="41"/>
      <c r="AY550" s="41"/>
      <c r="AZ550" s="41"/>
      <c r="BA550" s="41"/>
      <c r="BB550" s="41"/>
      <c r="BC550" s="41"/>
      <c r="BD550" s="41"/>
      <c r="BE550" s="41"/>
      <c r="BF550" s="41"/>
      <c r="BG550" s="41"/>
      <c r="BH550" s="41"/>
      <c r="BI550" s="41"/>
      <c r="BJ550" s="41"/>
      <c r="BK550" s="41"/>
      <c r="BL550" s="41"/>
      <c r="BM550" s="12"/>
      <c r="BN550" s="12"/>
      <c r="BO550" s="12"/>
      <c r="BP550" s="12"/>
      <c r="BQ550" s="12"/>
      <c r="BR550" s="12"/>
      <c r="BS550" s="12"/>
      <c r="BT550" s="12"/>
      <c r="BU550" s="12"/>
      <c r="BV550" s="12"/>
      <c r="BW550" s="12"/>
      <c r="BX550" s="12"/>
      <c r="BY550" s="12"/>
      <c r="BZ550" s="12"/>
      <c r="CA550" s="12"/>
      <c r="CB550" s="12"/>
      <c r="CC550" s="12"/>
      <c r="CD550" s="12"/>
      <c r="CE550" s="12"/>
      <c r="CF550" s="12"/>
      <c r="CG550" s="12"/>
      <c r="CH550" s="12"/>
      <c r="CI550" s="12"/>
      <c r="CJ550" s="12"/>
      <c r="CK550" s="12"/>
      <c r="CL550" s="12"/>
      <c r="CM550" s="12"/>
      <c r="CN550" s="12"/>
      <c r="CO550" s="12">
        <f t="shared" si="17"/>
        <v>1</v>
      </c>
      <c r="CP550" s="149"/>
      <c r="CQ550" s="147"/>
      <c r="CR550" s="24"/>
    </row>
    <row r="551" spans="1:616" ht="105" hidden="1" customHeight="1">
      <c r="A551" s="385">
        <v>495</v>
      </c>
      <c r="B551" s="323">
        <v>152</v>
      </c>
      <c r="C551" s="34" t="s">
        <v>160</v>
      </c>
      <c r="D551" s="11" t="s">
        <v>0</v>
      </c>
      <c r="E551" s="34" t="s">
        <v>487</v>
      </c>
      <c r="F551" s="11" t="s">
        <v>1</v>
      </c>
      <c r="G551" s="11"/>
      <c r="H551" s="35" t="s">
        <v>488</v>
      </c>
      <c r="I551" s="58" t="s">
        <v>902</v>
      </c>
      <c r="J551" s="320" t="s">
        <v>625</v>
      </c>
      <c r="K551" s="140" t="s">
        <v>127</v>
      </c>
      <c r="L551" s="12" t="s">
        <v>114</v>
      </c>
      <c r="M551" s="11" t="s">
        <v>88</v>
      </c>
      <c r="N551" s="10" t="s">
        <v>171</v>
      </c>
      <c r="O551" s="323" t="s">
        <v>28</v>
      </c>
      <c r="P551" s="320">
        <v>1</v>
      </c>
      <c r="Q551" s="12"/>
      <c r="R551" s="12"/>
      <c r="S551" s="12"/>
      <c r="T551" s="12" t="s">
        <v>28</v>
      </c>
      <c r="U551" s="12"/>
      <c r="V551" s="12"/>
      <c r="W551" s="12"/>
      <c r="X551" s="12"/>
      <c r="Y551" s="71"/>
      <c r="Z551" s="71"/>
      <c r="AA551" s="12"/>
      <c r="AB551" s="41"/>
      <c r="AC551" s="41"/>
      <c r="AD551" s="41"/>
      <c r="AE551" s="41"/>
      <c r="AF551" s="41"/>
      <c r="AG551" s="41"/>
      <c r="AH551" s="41"/>
      <c r="AI551" s="41"/>
      <c r="AJ551" s="41"/>
      <c r="AK551" s="41"/>
      <c r="AL551" s="41"/>
      <c r="AM551" s="41"/>
      <c r="AN551" s="41"/>
      <c r="AO551" s="41"/>
      <c r="AP551" s="41"/>
      <c r="AQ551" s="41"/>
      <c r="AR551" s="41"/>
      <c r="AS551" s="41"/>
      <c r="AT551" s="41"/>
      <c r="AU551" s="41"/>
      <c r="AV551" s="41"/>
      <c r="AW551" s="41"/>
      <c r="AX551" s="41"/>
      <c r="AY551" s="41"/>
      <c r="AZ551" s="41"/>
      <c r="BA551" s="41"/>
      <c r="BB551" s="41"/>
      <c r="BC551" s="41"/>
      <c r="BD551" s="41"/>
      <c r="BE551" s="41"/>
      <c r="BF551" s="41"/>
      <c r="BG551" s="41"/>
      <c r="BH551" s="41"/>
      <c r="BI551" s="41"/>
      <c r="BJ551" s="41"/>
      <c r="BK551" s="41"/>
      <c r="BL551" s="41"/>
      <c r="BM551" s="12"/>
      <c r="BN551" s="12"/>
      <c r="BO551" s="12"/>
      <c r="BP551" s="12"/>
      <c r="BQ551" s="12"/>
      <c r="BR551" s="12"/>
      <c r="BS551" s="12"/>
      <c r="BT551" s="12"/>
      <c r="BU551" s="12"/>
      <c r="BV551" s="12"/>
      <c r="BW551" s="12"/>
      <c r="BX551" s="12"/>
      <c r="BY551" s="12"/>
      <c r="BZ551" s="12"/>
      <c r="CA551" s="12"/>
      <c r="CB551" s="12"/>
      <c r="CC551" s="12"/>
      <c r="CD551" s="12"/>
      <c r="CE551" s="12"/>
      <c r="CF551" s="12"/>
      <c r="CG551" s="12"/>
      <c r="CH551" s="12"/>
      <c r="CI551" s="12"/>
      <c r="CJ551" s="12"/>
      <c r="CK551" s="12"/>
      <c r="CL551" s="12"/>
      <c r="CM551" s="12"/>
      <c r="CN551" s="12"/>
      <c r="CO551" s="12">
        <f t="shared" si="17"/>
        <v>1</v>
      </c>
      <c r="CP551" s="154"/>
      <c r="CQ551" s="10"/>
      <c r="CR551" s="24"/>
    </row>
    <row r="552" spans="1:616" s="118" customFormat="1" ht="105" hidden="1" customHeight="1">
      <c r="A552" s="387"/>
      <c r="B552" s="318"/>
      <c r="C552" s="34" t="s">
        <v>160</v>
      </c>
      <c r="D552" s="114" t="s">
        <v>0</v>
      </c>
      <c r="E552" s="34" t="s">
        <v>487</v>
      </c>
      <c r="F552" s="114" t="s">
        <v>1</v>
      </c>
      <c r="G552" s="114"/>
      <c r="H552" s="116" t="s">
        <v>488</v>
      </c>
      <c r="I552" s="58" t="s">
        <v>902</v>
      </c>
      <c r="J552" s="321"/>
      <c r="K552" s="140" t="s">
        <v>127</v>
      </c>
      <c r="L552" s="140" t="s">
        <v>114</v>
      </c>
      <c r="M552" s="141" t="s">
        <v>88</v>
      </c>
      <c r="N552" s="138" t="s">
        <v>171</v>
      </c>
      <c r="O552" s="318"/>
      <c r="P552" s="321"/>
      <c r="Q552" s="115"/>
      <c r="R552" s="115"/>
      <c r="S552" s="115"/>
      <c r="T552" s="115"/>
      <c r="U552" s="115"/>
      <c r="V552" s="115"/>
      <c r="W552" s="115" t="s">
        <v>28</v>
      </c>
      <c r="X552" s="115"/>
      <c r="Y552" s="115"/>
      <c r="Z552" s="115"/>
      <c r="AA552" s="115"/>
      <c r="AB552" s="41"/>
      <c r="AC552" s="41"/>
      <c r="AD552" s="41"/>
      <c r="AE552" s="41"/>
      <c r="AF552" s="41"/>
      <c r="AG552" s="41"/>
      <c r="AH552" s="41"/>
      <c r="AI552" s="41"/>
      <c r="AJ552" s="41"/>
      <c r="AK552" s="41"/>
      <c r="AL552" s="41"/>
      <c r="AM552" s="41"/>
      <c r="AN552" s="41"/>
      <c r="AO552" s="41"/>
      <c r="AP552" s="41"/>
      <c r="AQ552" s="41"/>
      <c r="AR552" s="41"/>
      <c r="AS552" s="41"/>
      <c r="AT552" s="41"/>
      <c r="AU552" s="41"/>
      <c r="AV552" s="41"/>
      <c r="AW552" s="41"/>
      <c r="AX552" s="41"/>
      <c r="AY552" s="41"/>
      <c r="AZ552" s="41"/>
      <c r="BA552" s="41"/>
      <c r="BB552" s="41"/>
      <c r="BC552" s="41"/>
      <c r="BD552" s="41"/>
      <c r="BE552" s="41"/>
      <c r="BF552" s="41"/>
      <c r="BG552" s="41"/>
      <c r="BH552" s="41"/>
      <c r="BI552" s="41"/>
      <c r="BJ552" s="41"/>
      <c r="BK552" s="41"/>
      <c r="BL552" s="41"/>
      <c r="BM552" s="115"/>
      <c r="BN552" s="115"/>
      <c r="BO552" s="115"/>
      <c r="BP552" s="115"/>
      <c r="BQ552" s="115"/>
      <c r="BR552" s="115"/>
      <c r="BS552" s="115"/>
      <c r="BT552" s="115"/>
      <c r="BU552" s="115"/>
      <c r="BV552" s="115"/>
      <c r="BW552" s="115"/>
      <c r="BX552" s="115"/>
      <c r="BY552" s="115"/>
      <c r="BZ552" s="115"/>
      <c r="CA552" s="115"/>
      <c r="CB552" s="115"/>
      <c r="CC552" s="115"/>
      <c r="CD552" s="115"/>
      <c r="CE552" s="115"/>
      <c r="CF552" s="115"/>
      <c r="CG552" s="115"/>
      <c r="CH552" s="115"/>
      <c r="CI552" s="115"/>
      <c r="CJ552" s="115"/>
      <c r="CK552" s="115"/>
      <c r="CL552" s="115"/>
      <c r="CM552" s="115"/>
      <c r="CN552" s="115"/>
      <c r="CO552" s="135">
        <f t="shared" si="17"/>
        <v>1</v>
      </c>
      <c r="CP552" s="154"/>
      <c r="CQ552" s="117"/>
      <c r="CR552" s="24"/>
    </row>
    <row r="553" spans="1:616" s="118" customFormat="1" ht="105" hidden="1" customHeight="1">
      <c r="A553" s="386"/>
      <c r="B553" s="319"/>
      <c r="C553" s="34" t="s">
        <v>160</v>
      </c>
      <c r="D553" s="114" t="s">
        <v>0</v>
      </c>
      <c r="E553" s="34" t="s">
        <v>487</v>
      </c>
      <c r="F553" s="114" t="s">
        <v>1</v>
      </c>
      <c r="G553" s="114"/>
      <c r="H553" s="116" t="s">
        <v>488</v>
      </c>
      <c r="I553" s="58" t="s">
        <v>902</v>
      </c>
      <c r="J553" s="322"/>
      <c r="K553" s="140" t="s">
        <v>127</v>
      </c>
      <c r="L553" s="140" t="s">
        <v>114</v>
      </c>
      <c r="M553" s="141" t="s">
        <v>88</v>
      </c>
      <c r="N553" s="138" t="s">
        <v>171</v>
      </c>
      <c r="O553" s="319"/>
      <c r="P553" s="322"/>
      <c r="Q553" s="115"/>
      <c r="R553" s="115"/>
      <c r="S553" s="115"/>
      <c r="T553" s="115"/>
      <c r="U553" s="115"/>
      <c r="V553" s="115"/>
      <c r="W553" s="115"/>
      <c r="X553" s="115"/>
      <c r="Y553" s="115" t="s">
        <v>28</v>
      </c>
      <c r="Z553" s="115"/>
      <c r="AA553" s="115"/>
      <c r="AB553" s="41"/>
      <c r="AC553" s="41"/>
      <c r="AD553" s="41"/>
      <c r="AE553" s="41"/>
      <c r="AF553" s="41"/>
      <c r="AG553" s="41"/>
      <c r="AH553" s="41"/>
      <c r="AI553" s="41"/>
      <c r="AJ553" s="41"/>
      <c r="AK553" s="41"/>
      <c r="AL553" s="41"/>
      <c r="AM553" s="41"/>
      <c r="AN553" s="41"/>
      <c r="AO553" s="41"/>
      <c r="AP553" s="41"/>
      <c r="AQ553" s="41"/>
      <c r="AR553" s="41"/>
      <c r="AS553" s="41"/>
      <c r="AT553" s="41"/>
      <c r="AU553" s="41"/>
      <c r="AV553" s="41"/>
      <c r="AW553" s="41"/>
      <c r="AX553" s="41"/>
      <c r="AY553" s="41"/>
      <c r="AZ553" s="41"/>
      <c r="BA553" s="41"/>
      <c r="BB553" s="41"/>
      <c r="BC553" s="41"/>
      <c r="BD553" s="41"/>
      <c r="BE553" s="41"/>
      <c r="BF553" s="41"/>
      <c r="BG553" s="41"/>
      <c r="BH553" s="41"/>
      <c r="BI553" s="41"/>
      <c r="BJ553" s="41"/>
      <c r="BK553" s="41"/>
      <c r="BL553" s="41"/>
      <c r="BM553" s="115"/>
      <c r="BN553" s="115"/>
      <c r="BO553" s="115"/>
      <c r="BP553" s="115"/>
      <c r="BQ553" s="115"/>
      <c r="BR553" s="115"/>
      <c r="BS553" s="115"/>
      <c r="BT553" s="115"/>
      <c r="BU553" s="115"/>
      <c r="BV553" s="115"/>
      <c r="BW553" s="115"/>
      <c r="BX553" s="115"/>
      <c r="BY553" s="115"/>
      <c r="BZ553" s="115"/>
      <c r="CA553" s="115"/>
      <c r="CB553" s="115"/>
      <c r="CC553" s="115"/>
      <c r="CD553" s="115"/>
      <c r="CE553" s="115"/>
      <c r="CF553" s="115"/>
      <c r="CG553" s="115"/>
      <c r="CH553" s="115"/>
      <c r="CI553" s="115"/>
      <c r="CJ553" s="115"/>
      <c r="CK553" s="115"/>
      <c r="CL553" s="115"/>
      <c r="CM553" s="115"/>
      <c r="CN553" s="115"/>
      <c r="CO553" s="135">
        <f t="shared" si="17"/>
        <v>1</v>
      </c>
      <c r="CP553" s="154"/>
      <c r="CQ553" s="117"/>
      <c r="CR553" s="24"/>
    </row>
    <row r="554" spans="1:616" ht="69.75" hidden="1" customHeight="1">
      <c r="A554" s="69">
        <v>496</v>
      </c>
      <c r="B554" s="67">
        <v>153</v>
      </c>
      <c r="C554" s="34" t="s">
        <v>160</v>
      </c>
      <c r="D554" s="11" t="s">
        <v>0</v>
      </c>
      <c r="E554" s="34" t="s">
        <v>489</v>
      </c>
      <c r="F554" s="11" t="s">
        <v>1</v>
      </c>
      <c r="G554" s="11"/>
      <c r="H554" s="35" t="s">
        <v>489</v>
      </c>
      <c r="I554" s="58" t="s">
        <v>903</v>
      </c>
      <c r="J554" s="12" t="s">
        <v>626</v>
      </c>
      <c r="K554" s="12" t="s">
        <v>126</v>
      </c>
      <c r="L554" s="12" t="s">
        <v>114</v>
      </c>
      <c r="M554" s="11" t="s">
        <v>88</v>
      </c>
      <c r="N554" s="10" t="s">
        <v>171</v>
      </c>
      <c r="O554" s="10" t="s">
        <v>28</v>
      </c>
      <c r="P554" s="12">
        <v>1</v>
      </c>
      <c r="Q554" s="12"/>
      <c r="R554" s="12"/>
      <c r="S554" s="12"/>
      <c r="T554" s="12"/>
      <c r="U554" s="12" t="s">
        <v>28</v>
      </c>
      <c r="V554" s="12"/>
      <c r="W554" s="12"/>
      <c r="X554" s="12"/>
      <c r="Y554" s="71"/>
      <c r="Z554" s="71"/>
      <c r="AA554" s="12"/>
      <c r="AB554" s="41"/>
      <c r="AC554" s="41"/>
      <c r="AD554" s="41"/>
      <c r="AE554" s="41"/>
      <c r="AF554" s="41"/>
      <c r="AG554" s="41"/>
      <c r="AH554" s="41"/>
      <c r="AI554" s="41"/>
      <c r="AJ554" s="41"/>
      <c r="AK554" s="41"/>
      <c r="AL554" s="41"/>
      <c r="AM554" s="41"/>
      <c r="AN554" s="41"/>
      <c r="AO554" s="41"/>
      <c r="AP554" s="41"/>
      <c r="AQ554" s="41"/>
      <c r="AR554" s="41"/>
      <c r="AS554" s="41"/>
      <c r="AT554" s="41"/>
      <c r="AU554" s="41"/>
      <c r="AV554" s="41"/>
      <c r="AW554" s="41"/>
      <c r="AX554" s="41"/>
      <c r="AY554" s="41"/>
      <c r="AZ554" s="41"/>
      <c r="BA554" s="41"/>
      <c r="BB554" s="41"/>
      <c r="BC554" s="41"/>
      <c r="BD554" s="41"/>
      <c r="BE554" s="41"/>
      <c r="BF554" s="41"/>
      <c r="BG554" s="41"/>
      <c r="BH554" s="41"/>
      <c r="BI554" s="41"/>
      <c r="BJ554" s="41"/>
      <c r="BK554" s="41"/>
      <c r="BL554" s="41"/>
      <c r="BM554" s="12"/>
      <c r="BN554" s="12"/>
      <c r="BO554" s="12"/>
      <c r="BP554" s="12"/>
      <c r="BQ554" s="12"/>
      <c r="BR554" s="12"/>
      <c r="BS554" s="12"/>
      <c r="BT554" s="12"/>
      <c r="BU554" s="12"/>
      <c r="BV554" s="12"/>
      <c r="BW554" s="12"/>
      <c r="BX554" s="12"/>
      <c r="BY554" s="12"/>
      <c r="BZ554" s="12"/>
      <c r="CA554" s="12"/>
      <c r="CB554" s="12"/>
      <c r="CC554" s="12"/>
      <c r="CD554" s="12"/>
      <c r="CE554" s="12"/>
      <c r="CF554" s="12"/>
      <c r="CG554" s="12"/>
      <c r="CH554" s="12"/>
      <c r="CI554" s="12"/>
      <c r="CJ554" s="12"/>
      <c r="CK554" s="12"/>
      <c r="CL554" s="12"/>
      <c r="CM554" s="12"/>
      <c r="CN554" s="12"/>
      <c r="CO554" s="135">
        <f t="shared" si="17"/>
        <v>1</v>
      </c>
      <c r="CP554" s="154"/>
      <c r="CQ554" s="10"/>
      <c r="CR554" s="24"/>
    </row>
    <row r="555" spans="1:616" ht="59.25" hidden="1" customHeight="1">
      <c r="A555" s="69">
        <v>497</v>
      </c>
      <c r="B555" s="67">
        <v>154</v>
      </c>
      <c r="C555" s="34" t="s">
        <v>160</v>
      </c>
      <c r="D555" s="11" t="s">
        <v>0</v>
      </c>
      <c r="E555" s="34" t="s">
        <v>490</v>
      </c>
      <c r="F555" s="11" t="s">
        <v>1</v>
      </c>
      <c r="G555" s="11"/>
      <c r="H555" s="35" t="s">
        <v>490</v>
      </c>
      <c r="I555" s="58" t="s">
        <v>904</v>
      </c>
      <c r="J555" s="12" t="s">
        <v>627</v>
      </c>
      <c r="K555" s="12" t="s">
        <v>126</v>
      </c>
      <c r="L555" s="12" t="s">
        <v>114</v>
      </c>
      <c r="M555" s="11" t="s">
        <v>88</v>
      </c>
      <c r="N555" s="10" t="s">
        <v>171</v>
      </c>
      <c r="O555" s="10" t="s">
        <v>28</v>
      </c>
      <c r="P555" s="12">
        <v>1</v>
      </c>
      <c r="Q555" s="12"/>
      <c r="R555" s="12"/>
      <c r="S555" s="12"/>
      <c r="T555" s="12"/>
      <c r="U555" s="12"/>
      <c r="V555" s="12"/>
      <c r="W555" s="12" t="s">
        <v>28</v>
      </c>
      <c r="X555" s="12"/>
      <c r="Y555" s="71"/>
      <c r="Z555" s="71"/>
      <c r="AA555" s="12"/>
      <c r="AB555" s="41"/>
      <c r="AC555" s="41"/>
      <c r="AD555" s="41"/>
      <c r="AE555" s="41"/>
      <c r="AF555" s="41"/>
      <c r="AG555" s="41"/>
      <c r="AH555" s="41"/>
      <c r="AI555" s="41"/>
      <c r="AJ555" s="41"/>
      <c r="AK555" s="41"/>
      <c r="AL555" s="41"/>
      <c r="AM555" s="41"/>
      <c r="AN555" s="41"/>
      <c r="AO555" s="41"/>
      <c r="AP555" s="41"/>
      <c r="AQ555" s="41"/>
      <c r="AR555" s="41"/>
      <c r="AS555" s="41"/>
      <c r="AT555" s="41"/>
      <c r="AU555" s="41"/>
      <c r="AV555" s="41"/>
      <c r="AW555" s="41"/>
      <c r="AX555" s="41"/>
      <c r="AY555" s="41"/>
      <c r="AZ555" s="41"/>
      <c r="BA555" s="41"/>
      <c r="BB555" s="41"/>
      <c r="BC555" s="41"/>
      <c r="BD555" s="41"/>
      <c r="BE555" s="41"/>
      <c r="BF555" s="41"/>
      <c r="BG555" s="41"/>
      <c r="BH555" s="41"/>
      <c r="BI555" s="41"/>
      <c r="BJ555" s="41"/>
      <c r="BK555" s="41"/>
      <c r="BL555" s="41"/>
      <c r="BM555" s="12"/>
      <c r="BN555" s="12"/>
      <c r="BO555" s="12"/>
      <c r="BP555" s="12"/>
      <c r="BQ555" s="12"/>
      <c r="BR555" s="12"/>
      <c r="BS555" s="12"/>
      <c r="BT555" s="12"/>
      <c r="BU555" s="12"/>
      <c r="BV555" s="12"/>
      <c r="BW555" s="12"/>
      <c r="BX555" s="12"/>
      <c r="BY555" s="12"/>
      <c r="BZ555" s="12"/>
      <c r="CA555" s="12"/>
      <c r="CB555" s="12"/>
      <c r="CC555" s="12"/>
      <c r="CD555" s="12"/>
      <c r="CE555" s="12"/>
      <c r="CF555" s="12"/>
      <c r="CG555" s="12"/>
      <c r="CH555" s="12"/>
      <c r="CI555" s="12"/>
      <c r="CJ555" s="12"/>
      <c r="CK555" s="12"/>
      <c r="CL555" s="12"/>
      <c r="CM555" s="12"/>
      <c r="CN555" s="12"/>
      <c r="CO555" s="135">
        <f t="shared" si="17"/>
        <v>1</v>
      </c>
      <c r="CP555" s="154"/>
      <c r="CQ555" s="10"/>
      <c r="CR555" s="24"/>
    </row>
    <row r="556" spans="1:616" ht="48" hidden="1" customHeight="1">
      <c r="A556" s="69">
        <v>498</v>
      </c>
      <c r="B556" s="67">
        <v>155</v>
      </c>
      <c r="C556" s="34" t="s">
        <v>160</v>
      </c>
      <c r="D556" s="11" t="s">
        <v>0</v>
      </c>
      <c r="E556" s="34" t="s">
        <v>491</v>
      </c>
      <c r="F556" s="11" t="s">
        <v>1</v>
      </c>
      <c r="G556" s="11"/>
      <c r="H556" s="35" t="s">
        <v>491</v>
      </c>
      <c r="I556" s="58" t="s">
        <v>909</v>
      </c>
      <c r="J556" s="12" t="s">
        <v>628</v>
      </c>
      <c r="K556" s="12" t="s">
        <v>126</v>
      </c>
      <c r="L556" s="12" t="s">
        <v>114</v>
      </c>
      <c r="M556" s="11" t="s">
        <v>88</v>
      </c>
      <c r="N556" s="10" t="s">
        <v>171</v>
      </c>
      <c r="O556" s="10" t="s">
        <v>28</v>
      </c>
      <c r="P556" s="12">
        <v>1</v>
      </c>
      <c r="Q556" s="12"/>
      <c r="R556" s="12"/>
      <c r="S556" s="12"/>
      <c r="T556" s="12" t="s">
        <v>28</v>
      </c>
      <c r="U556" s="12"/>
      <c r="V556" s="12"/>
      <c r="W556" s="12"/>
      <c r="X556" s="12"/>
      <c r="Y556" s="71"/>
      <c r="Z556" s="71"/>
      <c r="AA556" s="12"/>
      <c r="AB556" s="41"/>
      <c r="AC556" s="41"/>
      <c r="AD556" s="41"/>
      <c r="AE556" s="41"/>
      <c r="AF556" s="41"/>
      <c r="AG556" s="41"/>
      <c r="AH556" s="41"/>
      <c r="AI556" s="41"/>
      <c r="AJ556" s="41"/>
      <c r="AK556" s="41"/>
      <c r="AL556" s="41"/>
      <c r="AM556" s="41"/>
      <c r="AN556" s="41"/>
      <c r="AO556" s="41"/>
      <c r="AP556" s="41"/>
      <c r="AQ556" s="41"/>
      <c r="AR556" s="41"/>
      <c r="AS556" s="41"/>
      <c r="AT556" s="41"/>
      <c r="AU556" s="41"/>
      <c r="AV556" s="41"/>
      <c r="AW556" s="41"/>
      <c r="AX556" s="41"/>
      <c r="AY556" s="41"/>
      <c r="AZ556" s="41"/>
      <c r="BA556" s="41"/>
      <c r="BB556" s="41"/>
      <c r="BC556" s="41"/>
      <c r="BD556" s="41"/>
      <c r="BE556" s="41"/>
      <c r="BF556" s="41"/>
      <c r="BG556" s="41"/>
      <c r="BH556" s="41"/>
      <c r="BI556" s="41"/>
      <c r="BJ556" s="41"/>
      <c r="BK556" s="41"/>
      <c r="BL556" s="41"/>
      <c r="BM556" s="12"/>
      <c r="BN556" s="12"/>
      <c r="BO556" s="12"/>
      <c r="BP556" s="12"/>
      <c r="BQ556" s="12"/>
      <c r="BR556" s="12"/>
      <c r="BS556" s="12"/>
      <c r="BT556" s="12"/>
      <c r="BU556" s="12"/>
      <c r="BV556" s="12"/>
      <c r="BW556" s="12"/>
      <c r="BX556" s="12"/>
      <c r="BY556" s="12"/>
      <c r="BZ556" s="12"/>
      <c r="CA556" s="12"/>
      <c r="CB556" s="12"/>
      <c r="CC556" s="12"/>
      <c r="CD556" s="12"/>
      <c r="CE556" s="12"/>
      <c r="CF556" s="12"/>
      <c r="CG556" s="12"/>
      <c r="CH556" s="12"/>
      <c r="CI556" s="12"/>
      <c r="CJ556" s="12"/>
      <c r="CK556" s="12"/>
      <c r="CL556" s="12"/>
      <c r="CM556" s="12"/>
      <c r="CN556" s="12"/>
      <c r="CO556" s="135">
        <f t="shared" si="17"/>
        <v>1</v>
      </c>
      <c r="CP556" s="148"/>
      <c r="CQ556" s="146"/>
      <c r="CR556" s="24"/>
    </row>
    <row r="557" spans="1:616" ht="81" customHeight="1">
      <c r="A557" s="67"/>
      <c r="B557" s="284"/>
      <c r="C557" s="382" t="s">
        <v>52</v>
      </c>
      <c r="D557" s="382"/>
      <c r="E557" s="383"/>
      <c r="F557" s="11"/>
      <c r="G557" s="279">
        <f>COUNTIF(G558:G568,"x")</f>
        <v>2</v>
      </c>
      <c r="H557" s="280"/>
      <c r="I557" s="280"/>
      <c r="J557" s="281"/>
      <c r="K557" s="281"/>
      <c r="L557" s="12"/>
      <c r="M557" s="14" t="s">
        <v>82</v>
      </c>
      <c r="N557" s="14" t="s">
        <v>82</v>
      </c>
      <c r="O557" s="15">
        <f>COUNTIF(O558:O568,"x")</f>
        <v>6</v>
      </c>
      <c r="P557" s="15">
        <f>SUM(P558:P568)</f>
        <v>1</v>
      </c>
      <c r="Q557" s="15" t="s">
        <v>141</v>
      </c>
      <c r="R557" s="15" t="s">
        <v>141</v>
      </c>
      <c r="S557" s="15" t="s">
        <v>141</v>
      </c>
      <c r="T557" s="15" t="s">
        <v>141</v>
      </c>
      <c r="U557" s="15" t="s">
        <v>141</v>
      </c>
      <c r="V557" s="15" t="s">
        <v>141</v>
      </c>
      <c r="W557" s="15" t="s">
        <v>141</v>
      </c>
      <c r="X557" s="15" t="s">
        <v>141</v>
      </c>
      <c r="Y557" s="15"/>
      <c r="Z557" s="15"/>
      <c r="AA557" s="15" t="s">
        <v>141</v>
      </c>
      <c r="AB557" s="41"/>
      <c r="AC557" s="41"/>
      <c r="AD557" s="41"/>
      <c r="AE557" s="41"/>
      <c r="AF557" s="41"/>
      <c r="AG557" s="41"/>
      <c r="AH557" s="41"/>
      <c r="AI557" s="41"/>
      <c r="AJ557" s="41"/>
      <c r="AK557" s="41"/>
      <c r="AL557" s="41"/>
      <c r="AM557" s="41"/>
      <c r="AN557" s="41"/>
      <c r="AO557" s="41"/>
      <c r="AP557" s="41"/>
      <c r="AQ557" s="41"/>
      <c r="AR557" s="41"/>
      <c r="AS557" s="41"/>
      <c r="AT557" s="41"/>
      <c r="AU557" s="41"/>
      <c r="AV557" s="41"/>
      <c r="AW557" s="41"/>
      <c r="AX557" s="41"/>
      <c r="AY557" s="41"/>
      <c r="AZ557" s="41"/>
      <c r="BA557" s="41"/>
      <c r="BB557" s="41"/>
      <c r="BC557" s="41"/>
      <c r="BD557" s="41"/>
      <c r="BE557" s="41"/>
      <c r="BF557" s="41"/>
      <c r="BG557" s="41"/>
      <c r="BH557" s="41"/>
      <c r="BI557" s="41"/>
      <c r="BJ557" s="41"/>
      <c r="BK557" s="41"/>
      <c r="BL557" s="41"/>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81">
        <f t="shared" ref="CO557:CO576" si="18">COUNTIF(Q557:AA557,"x")</f>
        <v>0</v>
      </c>
      <c r="CP557" s="281"/>
      <c r="CQ557" s="285"/>
      <c r="CR557" s="285"/>
      <c r="WR557" s="162"/>
    </row>
    <row r="558" spans="1:616" ht="92.25" hidden="1" customHeight="1">
      <c r="A558" s="69">
        <v>508</v>
      </c>
      <c r="B558" s="67">
        <v>156</v>
      </c>
      <c r="C558" s="34" t="s">
        <v>161</v>
      </c>
      <c r="D558" s="11" t="s">
        <v>0</v>
      </c>
      <c r="E558" s="34" t="s">
        <v>162</v>
      </c>
      <c r="F558" s="11" t="s">
        <v>2</v>
      </c>
      <c r="G558" s="11"/>
      <c r="H558" s="35" t="s">
        <v>492</v>
      </c>
      <c r="I558" s="56" t="s">
        <v>912</v>
      </c>
      <c r="J558" s="12"/>
      <c r="K558" s="12" t="s">
        <v>127</v>
      </c>
      <c r="L558" s="12" t="s">
        <v>114</v>
      </c>
      <c r="M558" s="11" t="s">
        <v>88</v>
      </c>
      <c r="N558" s="10" t="s">
        <v>303</v>
      </c>
      <c r="O558" s="10" t="s">
        <v>28</v>
      </c>
      <c r="P558" s="12"/>
      <c r="Q558" s="12"/>
      <c r="R558" s="12" t="s">
        <v>28</v>
      </c>
      <c r="S558" s="12"/>
      <c r="T558" s="12"/>
      <c r="U558" s="12"/>
      <c r="V558" s="12"/>
      <c r="W558" s="12"/>
      <c r="X558" s="12"/>
      <c r="Y558" s="71"/>
      <c r="Z558" s="71"/>
      <c r="AA558" s="12"/>
      <c r="AB558" s="41"/>
      <c r="AC558" s="41"/>
      <c r="AD558" s="41"/>
      <c r="AE558" s="41"/>
      <c r="AF558" s="41"/>
      <c r="AG558" s="41"/>
      <c r="AH558" s="41"/>
      <c r="AI558" s="41"/>
      <c r="AJ558" s="41"/>
      <c r="AK558" s="41"/>
      <c r="AL558" s="41"/>
      <c r="AM558" s="41"/>
      <c r="AN558" s="41"/>
      <c r="AO558" s="41"/>
      <c r="AP558" s="41"/>
      <c r="AQ558" s="41"/>
      <c r="AR558" s="41"/>
      <c r="AS558" s="41"/>
      <c r="AT558" s="41"/>
      <c r="AU558" s="41"/>
      <c r="AV558" s="41"/>
      <c r="AW558" s="41"/>
      <c r="AX558" s="41"/>
      <c r="AY558" s="41"/>
      <c r="AZ558" s="41"/>
      <c r="BA558" s="41"/>
      <c r="BB558" s="41"/>
      <c r="BC558" s="41"/>
      <c r="BD558" s="41"/>
      <c r="BE558" s="41"/>
      <c r="BF558" s="41"/>
      <c r="BG558" s="41"/>
      <c r="BH558" s="41"/>
      <c r="BI558" s="41"/>
      <c r="BJ558" s="41"/>
      <c r="BK558" s="41"/>
      <c r="BL558" s="41"/>
      <c r="BM558" s="12"/>
      <c r="BN558" s="12"/>
      <c r="BO558" s="12"/>
      <c r="BP558" s="12"/>
      <c r="BQ558" s="12"/>
      <c r="BR558" s="12"/>
      <c r="BS558" s="12"/>
      <c r="BT558" s="12"/>
      <c r="BU558" s="12"/>
      <c r="BV558" s="12"/>
      <c r="BW558" s="12"/>
      <c r="BX558" s="12"/>
      <c r="BY558" s="12"/>
      <c r="BZ558" s="12"/>
      <c r="CA558" s="12"/>
      <c r="CB558" s="12"/>
      <c r="CC558" s="12"/>
      <c r="CD558" s="12"/>
      <c r="CE558" s="12"/>
      <c r="CF558" s="12"/>
      <c r="CG558" s="12"/>
      <c r="CH558" s="12"/>
      <c r="CI558" s="12"/>
      <c r="CJ558" s="12"/>
      <c r="CK558" s="12"/>
      <c r="CL558" s="12"/>
      <c r="CM558" s="12"/>
      <c r="CN558" s="12"/>
      <c r="CO558" s="135">
        <f t="shared" si="18"/>
        <v>1</v>
      </c>
      <c r="CP558" s="149"/>
      <c r="CQ558" s="147"/>
      <c r="CR558" s="24"/>
    </row>
    <row r="559" spans="1:616" ht="80.25" hidden="1" customHeight="1">
      <c r="A559" s="119">
        <v>510</v>
      </c>
      <c r="B559" s="117">
        <v>157</v>
      </c>
      <c r="C559" s="34" t="s">
        <v>493</v>
      </c>
      <c r="D559" s="11" t="s">
        <v>0</v>
      </c>
      <c r="E559" s="34" t="s">
        <v>494</v>
      </c>
      <c r="F559" s="11" t="s">
        <v>2</v>
      </c>
      <c r="G559" s="11"/>
      <c r="H559" s="35" t="s">
        <v>494</v>
      </c>
      <c r="I559" s="58" t="s">
        <v>905</v>
      </c>
      <c r="J559" s="12"/>
      <c r="K559" s="12" t="s">
        <v>127</v>
      </c>
      <c r="L559" s="12" t="s">
        <v>114</v>
      </c>
      <c r="M559" s="11" t="s">
        <v>88</v>
      </c>
      <c r="N559" s="10" t="s">
        <v>171</v>
      </c>
      <c r="O559" s="10" t="s">
        <v>28</v>
      </c>
      <c r="P559" s="12"/>
      <c r="Q559" s="12"/>
      <c r="R559" s="12" t="s">
        <v>28</v>
      </c>
      <c r="S559" s="12"/>
      <c r="T559" s="12"/>
      <c r="U559" s="12"/>
      <c r="V559" s="12"/>
      <c r="W559" s="12"/>
      <c r="X559" s="12"/>
      <c r="Y559" s="71"/>
      <c r="Z559" s="71"/>
      <c r="AA559" s="12"/>
      <c r="AB559" s="41"/>
      <c r="AC559" s="41"/>
      <c r="AD559" s="41"/>
      <c r="AE559" s="41"/>
      <c r="AF559" s="41"/>
      <c r="AG559" s="41"/>
      <c r="AH559" s="41"/>
      <c r="AI559" s="41"/>
      <c r="AJ559" s="41"/>
      <c r="AK559" s="41"/>
      <c r="AL559" s="41"/>
      <c r="AM559" s="41"/>
      <c r="AN559" s="41"/>
      <c r="AO559" s="41"/>
      <c r="AP559" s="41"/>
      <c r="AQ559" s="41"/>
      <c r="AR559" s="41"/>
      <c r="AS559" s="41"/>
      <c r="AT559" s="41"/>
      <c r="AU559" s="41"/>
      <c r="AV559" s="41"/>
      <c r="AW559" s="41"/>
      <c r="AX559" s="41"/>
      <c r="AY559" s="41"/>
      <c r="AZ559" s="41"/>
      <c r="BA559" s="41"/>
      <c r="BB559" s="41"/>
      <c r="BC559" s="41"/>
      <c r="BD559" s="41"/>
      <c r="BE559" s="41"/>
      <c r="BF559" s="41"/>
      <c r="BG559" s="41"/>
      <c r="BH559" s="41"/>
      <c r="BI559" s="41"/>
      <c r="BJ559" s="41"/>
      <c r="BK559" s="41"/>
      <c r="BL559" s="41"/>
      <c r="BM559" s="12"/>
      <c r="BN559" s="12"/>
      <c r="BO559" s="12"/>
      <c r="BP559" s="12"/>
      <c r="BQ559" s="12"/>
      <c r="BR559" s="12"/>
      <c r="BS559" s="12"/>
      <c r="BT559" s="12"/>
      <c r="BU559" s="12"/>
      <c r="BV559" s="12"/>
      <c r="BW559" s="12"/>
      <c r="BX559" s="12"/>
      <c r="BY559" s="12"/>
      <c r="BZ559" s="12"/>
      <c r="CA559" s="12"/>
      <c r="CB559" s="12"/>
      <c r="CC559" s="12"/>
      <c r="CD559" s="12"/>
      <c r="CE559" s="12"/>
      <c r="CF559" s="12"/>
      <c r="CG559" s="12"/>
      <c r="CH559" s="12"/>
      <c r="CI559" s="12"/>
      <c r="CJ559" s="12"/>
      <c r="CK559" s="12"/>
      <c r="CL559" s="12"/>
      <c r="CM559" s="12"/>
      <c r="CN559" s="12"/>
      <c r="CO559" s="135">
        <f t="shared" si="18"/>
        <v>1</v>
      </c>
      <c r="CP559" s="154"/>
      <c r="CQ559" s="10"/>
      <c r="CR559" s="24"/>
    </row>
    <row r="560" spans="1:616" ht="90.75" hidden="1" customHeight="1">
      <c r="A560" s="69">
        <v>517</v>
      </c>
      <c r="B560" s="67">
        <v>158</v>
      </c>
      <c r="C560" s="34" t="s">
        <v>495</v>
      </c>
      <c r="D560" s="11" t="s">
        <v>0</v>
      </c>
      <c r="E560" s="34" t="s">
        <v>496</v>
      </c>
      <c r="F560" s="11" t="s">
        <v>2</v>
      </c>
      <c r="G560" s="11"/>
      <c r="H560" s="35" t="s">
        <v>496</v>
      </c>
      <c r="I560" s="58" t="s">
        <v>906</v>
      </c>
      <c r="J560" s="12"/>
      <c r="K560" s="12" t="s">
        <v>127</v>
      </c>
      <c r="L560" s="12" t="s">
        <v>114</v>
      </c>
      <c r="M560" s="11" t="s">
        <v>88</v>
      </c>
      <c r="N560" s="10" t="s">
        <v>171</v>
      </c>
      <c r="O560" s="10" t="s">
        <v>28</v>
      </c>
      <c r="P560" s="12">
        <v>1</v>
      </c>
      <c r="Q560" s="12"/>
      <c r="R560" s="12"/>
      <c r="S560" s="12"/>
      <c r="T560" s="12"/>
      <c r="U560" s="12"/>
      <c r="V560" s="12"/>
      <c r="W560" s="12"/>
      <c r="X560" s="12"/>
      <c r="Y560" s="71"/>
      <c r="Z560" s="71"/>
      <c r="AA560" s="12" t="s">
        <v>28</v>
      </c>
      <c r="AB560" s="41"/>
      <c r="AC560" s="41"/>
      <c r="AD560" s="41"/>
      <c r="AE560" s="41"/>
      <c r="AF560" s="41"/>
      <c r="AG560" s="41"/>
      <c r="AH560" s="41"/>
      <c r="AI560" s="41"/>
      <c r="AJ560" s="41"/>
      <c r="AK560" s="41"/>
      <c r="AL560" s="41"/>
      <c r="AM560" s="41"/>
      <c r="AN560" s="41"/>
      <c r="AO560" s="41"/>
      <c r="AP560" s="41"/>
      <c r="AQ560" s="41"/>
      <c r="AR560" s="41"/>
      <c r="AS560" s="41"/>
      <c r="AT560" s="41"/>
      <c r="AU560" s="41"/>
      <c r="AV560" s="41"/>
      <c r="AW560" s="41"/>
      <c r="AX560" s="41"/>
      <c r="AY560" s="41"/>
      <c r="AZ560" s="41"/>
      <c r="BA560" s="41"/>
      <c r="BB560" s="41"/>
      <c r="BC560" s="41"/>
      <c r="BD560" s="41"/>
      <c r="BE560" s="41"/>
      <c r="BF560" s="41"/>
      <c r="BG560" s="41"/>
      <c r="BH560" s="41"/>
      <c r="BI560" s="41"/>
      <c r="BJ560" s="41"/>
      <c r="BK560" s="41"/>
      <c r="BL560" s="41"/>
      <c r="BM560" s="12"/>
      <c r="BN560" s="12"/>
      <c r="BO560" s="12"/>
      <c r="BP560" s="12"/>
      <c r="BQ560" s="12"/>
      <c r="BR560" s="12"/>
      <c r="BS560" s="12"/>
      <c r="BT560" s="12"/>
      <c r="BU560" s="12"/>
      <c r="BV560" s="12"/>
      <c r="BW560" s="12"/>
      <c r="BX560" s="12"/>
      <c r="BY560" s="12"/>
      <c r="BZ560" s="12"/>
      <c r="CA560" s="12"/>
      <c r="CB560" s="12"/>
      <c r="CC560" s="12"/>
      <c r="CD560" s="12"/>
      <c r="CE560" s="12"/>
      <c r="CF560" s="12"/>
      <c r="CG560" s="12"/>
      <c r="CH560" s="12"/>
      <c r="CI560" s="12"/>
      <c r="CJ560" s="12"/>
      <c r="CK560" s="12"/>
      <c r="CL560" s="12"/>
      <c r="CM560" s="12"/>
      <c r="CN560" s="12"/>
      <c r="CO560" s="135">
        <f t="shared" si="18"/>
        <v>1</v>
      </c>
      <c r="CP560" s="154"/>
      <c r="CQ560" s="10"/>
      <c r="CR560" s="24"/>
    </row>
    <row r="561" spans="1:616" ht="97.5" hidden="1" customHeight="1">
      <c r="A561" s="69">
        <v>520</v>
      </c>
      <c r="B561" s="67">
        <v>159</v>
      </c>
      <c r="C561" s="34" t="s">
        <v>497</v>
      </c>
      <c r="D561" s="11" t="s">
        <v>2</v>
      </c>
      <c r="E561" s="34" t="s">
        <v>498</v>
      </c>
      <c r="F561" s="11" t="s">
        <v>2</v>
      </c>
      <c r="G561" s="11"/>
      <c r="H561" s="35" t="s">
        <v>498</v>
      </c>
      <c r="I561" s="58" t="s">
        <v>907</v>
      </c>
      <c r="J561" s="12"/>
      <c r="K561" s="12" t="s">
        <v>127</v>
      </c>
      <c r="L561" s="12" t="s">
        <v>114</v>
      </c>
      <c r="M561" s="11" t="s">
        <v>88</v>
      </c>
      <c r="N561" s="10" t="s">
        <v>171</v>
      </c>
      <c r="O561" s="10" t="s">
        <v>28</v>
      </c>
      <c r="P561" s="12"/>
      <c r="Q561" s="12"/>
      <c r="R561" s="12"/>
      <c r="S561" s="12"/>
      <c r="T561" s="12"/>
      <c r="U561" s="12"/>
      <c r="V561" s="12"/>
      <c r="W561" s="12"/>
      <c r="X561" s="12"/>
      <c r="Y561" s="71"/>
      <c r="Z561" s="71"/>
      <c r="AA561" s="12" t="s">
        <v>28</v>
      </c>
      <c r="AB561" s="41"/>
      <c r="AC561" s="41"/>
      <c r="AD561" s="41"/>
      <c r="AE561" s="41"/>
      <c r="AF561" s="41"/>
      <c r="AG561" s="41"/>
      <c r="AH561" s="41"/>
      <c r="AI561" s="41"/>
      <c r="AJ561" s="41"/>
      <c r="AK561" s="41"/>
      <c r="AL561" s="41"/>
      <c r="AM561" s="41"/>
      <c r="AN561" s="41"/>
      <c r="AO561" s="41"/>
      <c r="AP561" s="41"/>
      <c r="AQ561" s="41"/>
      <c r="AR561" s="41"/>
      <c r="AS561" s="41"/>
      <c r="AT561" s="41"/>
      <c r="AU561" s="41"/>
      <c r="AV561" s="41"/>
      <c r="AW561" s="41"/>
      <c r="AX561" s="41"/>
      <c r="AY561" s="41"/>
      <c r="AZ561" s="41"/>
      <c r="BA561" s="41"/>
      <c r="BB561" s="41"/>
      <c r="BC561" s="41"/>
      <c r="BD561" s="41"/>
      <c r="BE561" s="41"/>
      <c r="BF561" s="41"/>
      <c r="BG561" s="41"/>
      <c r="BH561" s="41"/>
      <c r="BI561" s="41"/>
      <c r="BJ561" s="41"/>
      <c r="BK561" s="41"/>
      <c r="BL561" s="41"/>
      <c r="BM561" s="12"/>
      <c r="BN561" s="12"/>
      <c r="BO561" s="12"/>
      <c r="BP561" s="12"/>
      <c r="BQ561" s="12"/>
      <c r="BR561" s="12"/>
      <c r="BS561" s="12"/>
      <c r="BT561" s="12"/>
      <c r="BU561" s="12"/>
      <c r="BV561" s="12"/>
      <c r="BW561" s="12"/>
      <c r="BX561" s="12"/>
      <c r="BY561" s="12"/>
      <c r="BZ561" s="12"/>
      <c r="CA561" s="12"/>
      <c r="CB561" s="12"/>
      <c r="CC561" s="12"/>
      <c r="CD561" s="12"/>
      <c r="CE561" s="12"/>
      <c r="CF561" s="12"/>
      <c r="CG561" s="12"/>
      <c r="CH561" s="12"/>
      <c r="CI561" s="12"/>
      <c r="CJ561" s="12"/>
      <c r="CK561" s="12"/>
      <c r="CL561" s="12"/>
      <c r="CM561" s="12"/>
      <c r="CN561" s="12"/>
      <c r="CO561" s="135">
        <f t="shared" si="18"/>
        <v>1</v>
      </c>
      <c r="CP561" s="154"/>
      <c r="CQ561" s="10"/>
      <c r="CR561" s="24"/>
    </row>
    <row r="562" spans="1:616" ht="74.25" hidden="1" customHeight="1">
      <c r="A562" s="69">
        <v>523</v>
      </c>
      <c r="B562" s="67">
        <v>160</v>
      </c>
      <c r="C562" s="61" t="s">
        <v>102</v>
      </c>
      <c r="D562" s="62" t="s">
        <v>3</v>
      </c>
      <c r="E562" s="61" t="s">
        <v>101</v>
      </c>
      <c r="F562" s="11" t="s">
        <v>3</v>
      </c>
      <c r="G562" s="12" t="s">
        <v>28</v>
      </c>
      <c r="H562" s="63" t="s">
        <v>101</v>
      </c>
      <c r="I562" s="64" t="s">
        <v>908</v>
      </c>
      <c r="J562" s="12"/>
      <c r="K562" s="12" t="s">
        <v>499</v>
      </c>
      <c r="L562" s="12" t="s">
        <v>114</v>
      </c>
      <c r="M562" s="11" t="s">
        <v>88</v>
      </c>
      <c r="N562" s="10" t="s">
        <v>83</v>
      </c>
      <c r="O562" s="50" t="s">
        <v>28</v>
      </c>
      <c r="P562" s="12"/>
      <c r="Q562" s="12"/>
      <c r="R562" s="12"/>
      <c r="S562" s="12"/>
      <c r="T562" s="12"/>
      <c r="U562" s="12"/>
      <c r="V562" s="12"/>
      <c r="W562" s="12"/>
      <c r="X562" s="12"/>
      <c r="Y562" s="71"/>
      <c r="Z562" s="71"/>
      <c r="AA562" s="12" t="s">
        <v>28</v>
      </c>
      <c r="AB562" s="41"/>
      <c r="AC562" s="41"/>
      <c r="AD562" s="41"/>
      <c r="AE562" s="41"/>
      <c r="AF562" s="41"/>
      <c r="AG562" s="41"/>
      <c r="AH562" s="41"/>
      <c r="AI562" s="41"/>
      <c r="AJ562" s="41"/>
      <c r="AK562" s="41"/>
      <c r="AL562" s="41"/>
      <c r="AM562" s="41"/>
      <c r="AN562" s="41"/>
      <c r="AO562" s="41"/>
      <c r="AP562" s="41"/>
      <c r="AQ562" s="41"/>
      <c r="AR562" s="41"/>
      <c r="AS562" s="41"/>
      <c r="AT562" s="41"/>
      <c r="AU562" s="41"/>
      <c r="AV562" s="41"/>
      <c r="AW562" s="41"/>
      <c r="AX562" s="41"/>
      <c r="AY562" s="41"/>
      <c r="AZ562" s="41"/>
      <c r="BA562" s="41"/>
      <c r="BB562" s="41"/>
      <c r="BC562" s="41"/>
      <c r="BD562" s="41"/>
      <c r="BE562" s="41"/>
      <c r="BF562" s="41"/>
      <c r="BG562" s="41"/>
      <c r="BH562" s="41"/>
      <c r="BI562" s="41"/>
      <c r="BJ562" s="41"/>
      <c r="BK562" s="41"/>
      <c r="BL562" s="41"/>
      <c r="BM562" s="12"/>
      <c r="BN562" s="12"/>
      <c r="BO562" s="12"/>
      <c r="BP562" s="12"/>
      <c r="BQ562" s="12"/>
      <c r="BR562" s="12"/>
      <c r="BS562" s="12"/>
      <c r="BT562" s="12"/>
      <c r="BU562" s="12"/>
      <c r="BV562" s="12"/>
      <c r="BW562" s="12"/>
      <c r="BX562" s="12"/>
      <c r="BY562" s="12"/>
      <c r="BZ562" s="12"/>
      <c r="CA562" s="12"/>
      <c r="CB562" s="12"/>
      <c r="CC562" s="12"/>
      <c r="CD562" s="12"/>
      <c r="CE562" s="12"/>
      <c r="CF562" s="12"/>
      <c r="CG562" s="12"/>
      <c r="CH562" s="12"/>
      <c r="CI562" s="12"/>
      <c r="CJ562" s="12"/>
      <c r="CK562" s="12"/>
      <c r="CL562" s="12"/>
      <c r="CM562" s="12"/>
      <c r="CN562" s="12"/>
      <c r="CO562" s="135">
        <f t="shared" si="18"/>
        <v>1</v>
      </c>
      <c r="CP562" s="148"/>
      <c r="CQ562" s="146"/>
      <c r="CR562" s="24"/>
    </row>
    <row r="563" spans="1:616" s="144" customFormat="1" ht="65.25" customHeight="1">
      <c r="A563" s="223"/>
      <c r="B563" s="316">
        <v>161</v>
      </c>
      <c r="C563" s="336" t="s">
        <v>100</v>
      </c>
      <c r="D563" s="338" t="s">
        <v>3</v>
      </c>
      <c r="E563" s="61"/>
      <c r="F563" s="222"/>
      <c r="G563" s="281"/>
      <c r="H563" s="336" t="s">
        <v>500</v>
      </c>
      <c r="I563" s="298" t="s">
        <v>1380</v>
      </c>
      <c r="J563" s="281"/>
      <c r="K563" s="281"/>
      <c r="L563" s="220"/>
      <c r="M563" s="222"/>
      <c r="N563" s="216"/>
      <c r="O563" s="50"/>
      <c r="P563" s="220"/>
      <c r="Q563" s="220"/>
      <c r="R563" s="220"/>
      <c r="S563" s="220"/>
      <c r="T563" s="220"/>
      <c r="U563" s="220"/>
      <c r="V563" s="220"/>
      <c r="W563" s="220"/>
      <c r="X563" s="220"/>
      <c r="Y563" s="220"/>
      <c r="Z563" s="220"/>
      <c r="AA563" s="220"/>
      <c r="AB563" s="41"/>
      <c r="AC563" s="41"/>
      <c r="AD563" s="41"/>
      <c r="AE563" s="41"/>
      <c r="AF563" s="41"/>
      <c r="AG563" s="41"/>
      <c r="AH563" s="41"/>
      <c r="AI563" s="41"/>
      <c r="AJ563" s="41"/>
      <c r="AK563" s="41"/>
      <c r="AL563" s="41"/>
      <c r="AM563" s="41"/>
      <c r="AN563" s="41"/>
      <c r="AO563" s="41"/>
      <c r="AP563" s="41"/>
      <c r="AQ563" s="41"/>
      <c r="AR563" s="41"/>
      <c r="AS563" s="41"/>
      <c r="AT563" s="41"/>
      <c r="AU563" s="41"/>
      <c r="AV563" s="41"/>
      <c r="AW563" s="41"/>
      <c r="AX563" s="41"/>
      <c r="AY563" s="41"/>
      <c r="AZ563" s="41"/>
      <c r="BA563" s="41"/>
      <c r="BB563" s="41"/>
      <c r="BC563" s="41"/>
      <c r="BD563" s="41"/>
      <c r="BE563" s="41"/>
      <c r="BF563" s="41"/>
      <c r="BG563" s="41"/>
      <c r="BH563" s="41"/>
      <c r="BI563" s="41"/>
      <c r="BJ563" s="41"/>
      <c r="BK563" s="41"/>
      <c r="BL563" s="41"/>
      <c r="BM563" s="220"/>
      <c r="BN563" s="220"/>
      <c r="BO563" s="220"/>
      <c r="BP563" s="220"/>
      <c r="BQ563" s="220"/>
      <c r="BR563" s="220"/>
      <c r="BS563" s="220"/>
      <c r="BT563" s="220"/>
      <c r="BU563" s="220"/>
      <c r="BV563" s="220"/>
      <c r="BW563" s="220"/>
      <c r="BX563" s="220"/>
      <c r="BY563" s="220"/>
      <c r="BZ563" s="220"/>
      <c r="CA563" s="220"/>
      <c r="CB563" s="220"/>
      <c r="CC563" s="220"/>
      <c r="CD563" s="220"/>
      <c r="CE563" s="220"/>
      <c r="CF563" s="220"/>
      <c r="CG563" s="220"/>
      <c r="CH563" s="220"/>
      <c r="CI563" s="220"/>
      <c r="CJ563" s="220"/>
      <c r="CK563" s="220"/>
      <c r="CL563" s="220"/>
      <c r="CM563" s="220"/>
      <c r="CN563" s="220"/>
      <c r="CO563" s="181"/>
      <c r="CP563" s="299"/>
      <c r="CQ563" s="191" t="s">
        <v>697</v>
      </c>
      <c r="CR563" s="278"/>
      <c r="WR563" s="162"/>
    </row>
    <row r="564" spans="1:616" ht="36.75" customHeight="1">
      <c r="A564" s="335">
        <v>524</v>
      </c>
      <c r="B564" s="317"/>
      <c r="C564" s="337"/>
      <c r="D564" s="339"/>
      <c r="E564" s="53" t="s">
        <v>163</v>
      </c>
      <c r="F564" s="109" t="s">
        <v>3</v>
      </c>
      <c r="G564" s="326" t="s">
        <v>28</v>
      </c>
      <c r="H564" s="337"/>
      <c r="I564" s="276" t="s">
        <v>894</v>
      </c>
      <c r="J564" s="281"/>
      <c r="K564" s="281" t="s">
        <v>127</v>
      </c>
      <c r="L564" s="12" t="s">
        <v>114</v>
      </c>
      <c r="M564" s="11" t="s">
        <v>88</v>
      </c>
      <c r="N564" s="10" t="s">
        <v>83</v>
      </c>
      <c r="O564" s="335" t="s">
        <v>28</v>
      </c>
      <c r="P564" s="12"/>
      <c r="Q564" s="12" t="s">
        <v>28</v>
      </c>
      <c r="R564" s="12"/>
      <c r="S564" s="12"/>
      <c r="T564" s="12"/>
      <c r="U564" s="12"/>
      <c r="V564" s="12"/>
      <c r="W564" s="12"/>
      <c r="X564" s="12"/>
      <c r="Y564" s="71"/>
      <c r="Z564" s="71"/>
      <c r="AA564" s="12"/>
      <c r="AB564" s="41"/>
      <c r="AC564" s="41"/>
      <c r="AD564" s="41" t="s">
        <v>697</v>
      </c>
      <c r="AE564" s="41"/>
      <c r="AF564" s="41"/>
      <c r="AG564" s="41"/>
      <c r="AH564" s="41"/>
      <c r="AI564" s="41"/>
      <c r="AJ564" s="41"/>
      <c r="AK564" s="41"/>
      <c r="AL564" s="41"/>
      <c r="AM564" s="41"/>
      <c r="AN564" s="41"/>
      <c r="AO564" s="41"/>
      <c r="AP564" s="41"/>
      <c r="AQ564" s="41"/>
      <c r="AR564" s="41"/>
      <c r="AS564" s="41"/>
      <c r="AT564" s="41"/>
      <c r="AU564" s="41"/>
      <c r="AV564" s="41"/>
      <c r="AW564" s="41"/>
      <c r="AX564" s="41"/>
      <c r="AY564" s="41"/>
      <c r="AZ564" s="41"/>
      <c r="BA564" s="41"/>
      <c r="BB564" s="41"/>
      <c r="BC564" s="41"/>
      <c r="BD564" s="41"/>
      <c r="BE564" s="41"/>
      <c r="BF564" s="41"/>
      <c r="BG564" s="41"/>
      <c r="BH564" s="41"/>
      <c r="BI564" s="41"/>
      <c r="BJ564" s="41"/>
      <c r="BK564" s="41"/>
      <c r="BL564" s="41"/>
      <c r="BM564" s="12"/>
      <c r="BN564" s="12"/>
      <c r="BO564" s="12"/>
      <c r="BP564" s="12"/>
      <c r="BQ564" s="12"/>
      <c r="BR564" s="12"/>
      <c r="BS564" s="12"/>
      <c r="BT564" s="12"/>
      <c r="BU564" s="12"/>
      <c r="BV564" s="12"/>
      <c r="BW564" s="12"/>
      <c r="BX564" s="12"/>
      <c r="BY564" s="12"/>
      <c r="BZ564" s="12"/>
      <c r="CA564" s="12"/>
      <c r="CB564" s="12"/>
      <c r="CC564" s="12"/>
      <c r="CD564" s="12"/>
      <c r="CE564" s="12"/>
      <c r="CF564" s="12"/>
      <c r="CG564" s="12"/>
      <c r="CH564" s="12"/>
      <c r="CI564" s="12"/>
      <c r="CJ564" s="12"/>
      <c r="CK564" s="12"/>
      <c r="CL564" s="12"/>
      <c r="CM564" s="12"/>
      <c r="CN564" s="12"/>
      <c r="CO564" s="181">
        <f t="shared" si="18"/>
        <v>1</v>
      </c>
      <c r="CP564" s="202"/>
      <c r="CQ564" s="202" t="s">
        <v>670</v>
      </c>
      <c r="CR564" s="278"/>
      <c r="WR564" s="162"/>
    </row>
    <row r="565" spans="1:616" s="110" customFormat="1" ht="110.25" hidden="1" customHeight="1">
      <c r="A565" s="335"/>
      <c r="B565" s="318"/>
      <c r="C565" s="53" t="s">
        <v>100</v>
      </c>
      <c r="D565" s="113" t="s">
        <v>3</v>
      </c>
      <c r="E565" s="53" t="s">
        <v>163</v>
      </c>
      <c r="F565" s="109" t="s">
        <v>3</v>
      </c>
      <c r="G565" s="327"/>
      <c r="H565" s="55" t="s">
        <v>898</v>
      </c>
      <c r="I565" s="112" t="s">
        <v>899</v>
      </c>
      <c r="J565" s="111"/>
      <c r="K565" s="140" t="s">
        <v>127</v>
      </c>
      <c r="L565" s="140" t="s">
        <v>114</v>
      </c>
      <c r="M565" s="141" t="s">
        <v>88</v>
      </c>
      <c r="N565" s="138" t="s">
        <v>83</v>
      </c>
      <c r="O565" s="335"/>
      <c r="P565" s="111"/>
      <c r="Q565" s="111"/>
      <c r="R565" s="111"/>
      <c r="S565" s="111"/>
      <c r="T565" s="111" t="s">
        <v>28</v>
      </c>
      <c r="U565" s="111"/>
      <c r="V565" s="111"/>
      <c r="W565" s="111"/>
      <c r="X565" s="111"/>
      <c r="Y565" s="111"/>
      <c r="Z565" s="111"/>
      <c r="AA565" s="111"/>
      <c r="AB565" s="41"/>
      <c r="AC565" s="41"/>
      <c r="AD565" s="41"/>
      <c r="AE565" s="41"/>
      <c r="AF565" s="41"/>
      <c r="AG565" s="41"/>
      <c r="AH565" s="41"/>
      <c r="AI565" s="41"/>
      <c r="AJ565" s="41"/>
      <c r="AK565" s="41"/>
      <c r="AL565" s="41"/>
      <c r="AM565" s="41"/>
      <c r="AN565" s="41"/>
      <c r="AO565" s="41"/>
      <c r="AP565" s="41"/>
      <c r="AQ565" s="41"/>
      <c r="AR565" s="41"/>
      <c r="AS565" s="41"/>
      <c r="AT565" s="41"/>
      <c r="AU565" s="41"/>
      <c r="AV565" s="41"/>
      <c r="AW565" s="41"/>
      <c r="AX565" s="41"/>
      <c r="AY565" s="41"/>
      <c r="AZ565" s="41"/>
      <c r="BA565" s="41"/>
      <c r="BB565" s="41"/>
      <c r="BC565" s="41"/>
      <c r="BD565" s="41"/>
      <c r="BE565" s="41"/>
      <c r="BF565" s="41"/>
      <c r="BG565" s="41"/>
      <c r="BH565" s="41"/>
      <c r="BI565" s="41"/>
      <c r="BJ565" s="41"/>
      <c r="BK565" s="41"/>
      <c r="BL565" s="41"/>
      <c r="BM565" s="111"/>
      <c r="BN565" s="111"/>
      <c r="BO565" s="111"/>
      <c r="BP565" s="111"/>
      <c r="BQ565" s="111"/>
      <c r="BR565" s="111"/>
      <c r="BS565" s="111"/>
      <c r="BT565" s="111"/>
      <c r="BU565" s="111"/>
      <c r="BV565" s="111"/>
      <c r="BW565" s="111"/>
      <c r="BX565" s="111"/>
      <c r="BY565" s="111"/>
      <c r="BZ565" s="111"/>
      <c r="CA565" s="111"/>
      <c r="CB565" s="111"/>
      <c r="CC565" s="111"/>
      <c r="CD565" s="111"/>
      <c r="CE565" s="111"/>
      <c r="CF565" s="111"/>
      <c r="CG565" s="111"/>
      <c r="CH565" s="111"/>
      <c r="CI565" s="111"/>
      <c r="CJ565" s="111"/>
      <c r="CK565" s="111"/>
      <c r="CL565" s="111"/>
      <c r="CM565" s="111"/>
      <c r="CN565" s="111"/>
      <c r="CO565" s="135">
        <f t="shared" si="18"/>
        <v>1</v>
      </c>
      <c r="CP565" s="149"/>
      <c r="CQ565" s="147"/>
      <c r="CR565" s="24"/>
    </row>
    <row r="566" spans="1:616" ht="110.25" hidden="1" customHeight="1">
      <c r="A566" s="335"/>
      <c r="B566" s="318"/>
      <c r="C566" s="53" t="s">
        <v>100</v>
      </c>
      <c r="D566" s="113" t="s">
        <v>3</v>
      </c>
      <c r="E566" s="53" t="s">
        <v>163</v>
      </c>
      <c r="F566" s="109" t="s">
        <v>3</v>
      </c>
      <c r="G566" s="327"/>
      <c r="H566" s="55" t="s">
        <v>501</v>
      </c>
      <c r="I566" s="35" t="s">
        <v>895</v>
      </c>
      <c r="J566" s="12"/>
      <c r="K566" s="12" t="s">
        <v>127</v>
      </c>
      <c r="L566" s="12" t="s">
        <v>114</v>
      </c>
      <c r="M566" s="11" t="s">
        <v>88</v>
      </c>
      <c r="N566" s="10" t="s">
        <v>83</v>
      </c>
      <c r="O566" s="335"/>
      <c r="P566" s="12"/>
      <c r="Q566" s="12"/>
      <c r="R566" s="12"/>
      <c r="S566" s="12"/>
      <c r="T566" s="12" t="s">
        <v>28</v>
      </c>
      <c r="U566" s="12"/>
      <c r="V566" s="12"/>
      <c r="W566" s="12"/>
      <c r="X566" s="12"/>
      <c r="Y566" s="71"/>
      <c r="Z566" s="71"/>
      <c r="AA566" s="12"/>
      <c r="AB566" s="41"/>
      <c r="AC566" s="41"/>
      <c r="AD566" s="41"/>
      <c r="AE566" s="41"/>
      <c r="AF566" s="41"/>
      <c r="AG566" s="41"/>
      <c r="AH566" s="41"/>
      <c r="AI566" s="41"/>
      <c r="AJ566" s="41"/>
      <c r="AK566" s="41"/>
      <c r="AL566" s="41"/>
      <c r="AM566" s="41"/>
      <c r="AN566" s="41"/>
      <c r="AO566" s="41"/>
      <c r="AP566" s="41"/>
      <c r="AQ566" s="41"/>
      <c r="AR566" s="41"/>
      <c r="AS566" s="41"/>
      <c r="AT566" s="41"/>
      <c r="AU566" s="41"/>
      <c r="AV566" s="41"/>
      <c r="AW566" s="41"/>
      <c r="AX566" s="41"/>
      <c r="AY566" s="41"/>
      <c r="AZ566" s="41"/>
      <c r="BA566" s="41"/>
      <c r="BB566" s="41"/>
      <c r="BC566" s="41"/>
      <c r="BD566" s="41"/>
      <c r="BE566" s="41"/>
      <c r="BF566" s="41"/>
      <c r="BG566" s="41"/>
      <c r="BH566" s="41"/>
      <c r="BI566" s="41"/>
      <c r="BJ566" s="41"/>
      <c r="BK566" s="41"/>
      <c r="BL566" s="41"/>
      <c r="BM566" s="12"/>
      <c r="BN566" s="12"/>
      <c r="BO566" s="12"/>
      <c r="BP566" s="12"/>
      <c r="BQ566" s="12"/>
      <c r="BR566" s="12"/>
      <c r="BS566" s="12"/>
      <c r="BT566" s="12"/>
      <c r="BU566" s="12"/>
      <c r="BV566" s="12"/>
      <c r="BW566" s="12"/>
      <c r="BX566" s="12"/>
      <c r="BY566" s="12"/>
      <c r="BZ566" s="12"/>
      <c r="CA566" s="12"/>
      <c r="CB566" s="12"/>
      <c r="CC566" s="12"/>
      <c r="CD566" s="12"/>
      <c r="CE566" s="12"/>
      <c r="CF566" s="12"/>
      <c r="CG566" s="12"/>
      <c r="CH566" s="12"/>
      <c r="CI566" s="12"/>
      <c r="CJ566" s="12"/>
      <c r="CK566" s="12"/>
      <c r="CL566" s="12"/>
      <c r="CM566" s="12"/>
      <c r="CN566" s="12"/>
      <c r="CO566" s="135">
        <f t="shared" si="18"/>
        <v>1</v>
      </c>
      <c r="CP566" s="154"/>
      <c r="CQ566" s="10"/>
      <c r="CR566" s="24"/>
    </row>
    <row r="567" spans="1:616" ht="105" hidden="1" customHeight="1">
      <c r="A567" s="335"/>
      <c r="B567" s="318"/>
      <c r="C567" s="53" t="s">
        <v>100</v>
      </c>
      <c r="D567" s="113" t="s">
        <v>3</v>
      </c>
      <c r="E567" s="53" t="s">
        <v>163</v>
      </c>
      <c r="F567" s="109" t="s">
        <v>3</v>
      </c>
      <c r="G567" s="327"/>
      <c r="H567" s="55" t="s">
        <v>502</v>
      </c>
      <c r="I567" s="56" t="s">
        <v>896</v>
      </c>
      <c r="J567" s="12"/>
      <c r="K567" s="12" t="s">
        <v>127</v>
      </c>
      <c r="L567" s="12" t="s">
        <v>114</v>
      </c>
      <c r="M567" s="11" t="s">
        <v>88</v>
      </c>
      <c r="N567" s="10" t="s">
        <v>83</v>
      </c>
      <c r="O567" s="335"/>
      <c r="P567" s="12"/>
      <c r="Q567" s="12"/>
      <c r="R567" s="12"/>
      <c r="S567" s="12"/>
      <c r="T567" s="12"/>
      <c r="U567" s="12" t="s">
        <v>28</v>
      </c>
      <c r="V567" s="12"/>
      <c r="W567" s="12"/>
      <c r="X567" s="12"/>
      <c r="Y567" s="71"/>
      <c r="Z567" s="71"/>
      <c r="AA567" s="12"/>
      <c r="AB567" s="41"/>
      <c r="AC567" s="41"/>
      <c r="AD567" s="41"/>
      <c r="AE567" s="41"/>
      <c r="AF567" s="41"/>
      <c r="AG567" s="41"/>
      <c r="AH567" s="41"/>
      <c r="AI567" s="41"/>
      <c r="AJ567" s="41"/>
      <c r="AK567" s="41"/>
      <c r="AL567" s="41"/>
      <c r="AM567" s="41"/>
      <c r="AN567" s="41"/>
      <c r="AO567" s="41"/>
      <c r="AP567" s="41"/>
      <c r="AQ567" s="41"/>
      <c r="AR567" s="41"/>
      <c r="AS567" s="41"/>
      <c r="AT567" s="41"/>
      <c r="AU567" s="41"/>
      <c r="AV567" s="41"/>
      <c r="AW567" s="41"/>
      <c r="AX567" s="41"/>
      <c r="AY567" s="41"/>
      <c r="AZ567" s="41"/>
      <c r="BA567" s="41"/>
      <c r="BB567" s="41"/>
      <c r="BC567" s="41"/>
      <c r="BD567" s="41"/>
      <c r="BE567" s="41"/>
      <c r="BF567" s="41"/>
      <c r="BG567" s="41"/>
      <c r="BH567" s="41"/>
      <c r="BI567" s="41"/>
      <c r="BJ567" s="41"/>
      <c r="BK567" s="41"/>
      <c r="BL567" s="41"/>
      <c r="BM567" s="12"/>
      <c r="BN567" s="12"/>
      <c r="BO567" s="12"/>
      <c r="BP567" s="12"/>
      <c r="BQ567" s="12"/>
      <c r="BR567" s="12"/>
      <c r="BS567" s="12"/>
      <c r="BT567" s="12"/>
      <c r="BU567" s="12"/>
      <c r="BV567" s="12"/>
      <c r="BW567" s="12"/>
      <c r="BX567" s="12"/>
      <c r="BY567" s="12"/>
      <c r="BZ567" s="12"/>
      <c r="CA567" s="12"/>
      <c r="CB567" s="12"/>
      <c r="CC567" s="12"/>
      <c r="CD567" s="12"/>
      <c r="CE567" s="12"/>
      <c r="CF567" s="12"/>
      <c r="CG567" s="12"/>
      <c r="CH567" s="12"/>
      <c r="CI567" s="12"/>
      <c r="CJ567" s="12"/>
      <c r="CK567" s="12"/>
      <c r="CL567" s="12"/>
      <c r="CM567" s="12"/>
      <c r="CN567" s="12"/>
      <c r="CO567" s="135">
        <f t="shared" si="18"/>
        <v>1</v>
      </c>
      <c r="CP567" s="154"/>
      <c r="CQ567" s="10"/>
      <c r="CR567" s="24"/>
    </row>
    <row r="568" spans="1:616" ht="105" hidden="1" customHeight="1">
      <c r="A568" s="335"/>
      <c r="B568" s="319"/>
      <c r="C568" s="53" t="s">
        <v>100</v>
      </c>
      <c r="D568" s="113" t="s">
        <v>3</v>
      </c>
      <c r="E568" s="53" t="s">
        <v>163</v>
      </c>
      <c r="F568" s="109" t="s">
        <v>3</v>
      </c>
      <c r="G568" s="327"/>
      <c r="H568" s="55" t="s">
        <v>503</v>
      </c>
      <c r="I568" s="56" t="s">
        <v>897</v>
      </c>
      <c r="J568" s="12"/>
      <c r="K568" s="12" t="s">
        <v>127</v>
      </c>
      <c r="L568" s="12" t="s">
        <v>114</v>
      </c>
      <c r="M568" s="11" t="s">
        <v>88</v>
      </c>
      <c r="N568" s="10" t="s">
        <v>83</v>
      </c>
      <c r="O568" s="335"/>
      <c r="P568" s="12"/>
      <c r="Q568" s="12"/>
      <c r="R568" s="12"/>
      <c r="S568" s="12"/>
      <c r="T568" s="12"/>
      <c r="U568" s="12"/>
      <c r="V568" s="12"/>
      <c r="W568" s="12"/>
      <c r="X568" s="12"/>
      <c r="Y568" s="71"/>
      <c r="Z568" s="71"/>
      <c r="AA568" s="12" t="s">
        <v>28</v>
      </c>
      <c r="AB568" s="41"/>
      <c r="AC568" s="41"/>
      <c r="AD568" s="41"/>
      <c r="AE568" s="41"/>
      <c r="AF568" s="41"/>
      <c r="AG568" s="41"/>
      <c r="AH568" s="41"/>
      <c r="AI568" s="41"/>
      <c r="AJ568" s="41"/>
      <c r="AK568" s="41"/>
      <c r="AL568" s="41"/>
      <c r="AM568" s="41"/>
      <c r="AN568" s="41"/>
      <c r="AO568" s="41"/>
      <c r="AP568" s="41"/>
      <c r="AQ568" s="41"/>
      <c r="AR568" s="41"/>
      <c r="AS568" s="41"/>
      <c r="AT568" s="41"/>
      <c r="AU568" s="41"/>
      <c r="AV568" s="41"/>
      <c r="AW568" s="41"/>
      <c r="AX568" s="41"/>
      <c r="AY568" s="41"/>
      <c r="AZ568" s="41"/>
      <c r="BA568" s="41"/>
      <c r="BB568" s="41"/>
      <c r="BC568" s="41"/>
      <c r="BD568" s="41"/>
      <c r="BE568" s="41"/>
      <c r="BF568" s="41"/>
      <c r="BG568" s="41"/>
      <c r="BH568" s="41"/>
      <c r="BI568" s="41"/>
      <c r="BJ568" s="41"/>
      <c r="BK568" s="41"/>
      <c r="BL568" s="41"/>
      <c r="BM568" s="12"/>
      <c r="BN568" s="12"/>
      <c r="BO568" s="12"/>
      <c r="BP568" s="12"/>
      <c r="BQ568" s="12"/>
      <c r="BR568" s="12"/>
      <c r="BS568" s="12"/>
      <c r="BT568" s="12"/>
      <c r="BU568" s="12"/>
      <c r="BV568" s="12"/>
      <c r="BW568" s="12"/>
      <c r="BX568" s="12"/>
      <c r="BY568" s="12"/>
      <c r="BZ568" s="12"/>
      <c r="CA568" s="12"/>
      <c r="CB568" s="12"/>
      <c r="CC568" s="12"/>
      <c r="CD568" s="12"/>
      <c r="CE568" s="12"/>
      <c r="CF568" s="12"/>
      <c r="CG568" s="12"/>
      <c r="CH568" s="12"/>
      <c r="CI568" s="12"/>
      <c r="CJ568" s="12"/>
      <c r="CK568" s="12"/>
      <c r="CL568" s="12"/>
      <c r="CM568" s="12"/>
      <c r="CN568" s="12"/>
      <c r="CO568" s="135">
        <f t="shared" si="18"/>
        <v>1</v>
      </c>
      <c r="CP568" s="148"/>
      <c r="CQ568" s="146"/>
      <c r="CR568" s="24"/>
    </row>
    <row r="569" spans="1:616" ht="36" customHeight="1">
      <c r="A569" s="18"/>
      <c r="B569" s="284"/>
      <c r="C569" s="324" t="s">
        <v>53</v>
      </c>
      <c r="D569" s="324"/>
      <c r="E569" s="325"/>
      <c r="F569" s="11"/>
      <c r="G569" s="279">
        <f>G570+G593</f>
        <v>0</v>
      </c>
      <c r="H569" s="280"/>
      <c r="I569" s="280"/>
      <c r="J569" s="281"/>
      <c r="K569" s="281"/>
      <c r="L569" s="12"/>
      <c r="M569" s="14" t="s">
        <v>82</v>
      </c>
      <c r="N569" s="14" t="s">
        <v>82</v>
      </c>
      <c r="O569" s="15">
        <f>O570+O593</f>
        <v>9</v>
      </c>
      <c r="P569" s="15">
        <f>P570+P593</f>
        <v>1</v>
      </c>
      <c r="Q569" s="15" t="s">
        <v>141</v>
      </c>
      <c r="R569" s="15" t="s">
        <v>141</v>
      </c>
      <c r="S569" s="15" t="s">
        <v>141</v>
      </c>
      <c r="T569" s="15" t="s">
        <v>141</v>
      </c>
      <c r="U569" s="15" t="s">
        <v>141</v>
      </c>
      <c r="V569" s="15" t="s">
        <v>141</v>
      </c>
      <c r="W569" s="15" t="s">
        <v>141</v>
      </c>
      <c r="X569" s="15" t="s">
        <v>141</v>
      </c>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82"/>
      <c r="CP569" s="279"/>
      <c r="CQ569" s="285"/>
      <c r="CR569" s="285"/>
      <c r="WR569" s="162"/>
    </row>
    <row r="570" spans="1:616" ht="51" customHeight="1">
      <c r="A570" s="18"/>
      <c r="B570" s="284"/>
      <c r="C570" s="324" t="s">
        <v>54</v>
      </c>
      <c r="D570" s="324"/>
      <c r="E570" s="325"/>
      <c r="F570" s="11"/>
      <c r="G570" s="279">
        <f>COUNTIF(G571:G592,"x")</f>
        <v>0</v>
      </c>
      <c r="H570" s="280"/>
      <c r="I570" s="280"/>
      <c r="J570" s="281"/>
      <c r="K570" s="281"/>
      <c r="L570" s="12"/>
      <c r="M570" s="14" t="s">
        <v>82</v>
      </c>
      <c r="N570" s="14" t="s">
        <v>82</v>
      </c>
      <c r="O570" s="15">
        <f>COUNTIF(O571:O592,"x")</f>
        <v>6</v>
      </c>
      <c r="P570" s="15">
        <f>SUM(P571:P592)</f>
        <v>0</v>
      </c>
      <c r="Q570" s="15" t="s">
        <v>141</v>
      </c>
      <c r="R570" s="15" t="s">
        <v>141</v>
      </c>
      <c r="S570" s="15" t="s">
        <v>141</v>
      </c>
      <c r="T570" s="15" t="s">
        <v>141</v>
      </c>
      <c r="U570" s="15" t="s">
        <v>141</v>
      </c>
      <c r="V570" s="15" t="s">
        <v>141</v>
      </c>
      <c r="W570" s="15" t="s">
        <v>141</v>
      </c>
      <c r="X570" s="15" t="s">
        <v>141</v>
      </c>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82"/>
      <c r="CP570" s="279"/>
      <c r="CQ570" s="285"/>
      <c r="CR570" s="285"/>
      <c r="WR570" s="162"/>
    </row>
    <row r="571" spans="1:616" ht="178.5" customHeight="1">
      <c r="A571" s="385">
        <v>525</v>
      </c>
      <c r="B571" s="316">
        <v>162</v>
      </c>
      <c r="C571" s="270" t="s">
        <v>86</v>
      </c>
      <c r="D571" s="269" t="s">
        <v>0</v>
      </c>
      <c r="E571" s="34" t="s">
        <v>504</v>
      </c>
      <c r="F571" s="11" t="s">
        <v>2</v>
      </c>
      <c r="G571" s="269"/>
      <c r="H571" s="276" t="s">
        <v>504</v>
      </c>
      <c r="I571" s="297" t="s">
        <v>911</v>
      </c>
      <c r="J571" s="281"/>
      <c r="K571" s="281" t="s">
        <v>127</v>
      </c>
      <c r="L571" s="12" t="s">
        <v>114</v>
      </c>
      <c r="M571" s="11" t="s">
        <v>88</v>
      </c>
      <c r="N571" s="10" t="s">
        <v>171</v>
      </c>
      <c r="O571" s="323" t="s">
        <v>28</v>
      </c>
      <c r="P571" s="12"/>
      <c r="Q571" s="12" t="s">
        <v>28</v>
      </c>
      <c r="R571" s="12"/>
      <c r="S571" s="12"/>
      <c r="T571" s="12"/>
      <c r="U571" s="12"/>
      <c r="V571" s="12"/>
      <c r="W571" s="12"/>
      <c r="X571" s="12"/>
      <c r="Y571" s="71"/>
      <c r="Z571" s="71"/>
      <c r="AA571" s="12"/>
      <c r="AB571" s="41"/>
      <c r="AC571" s="41"/>
      <c r="AD571" s="41"/>
      <c r="AE571" s="41"/>
      <c r="AF571" s="41"/>
      <c r="AG571" s="41"/>
      <c r="AH571" s="41"/>
      <c r="AI571" s="41"/>
      <c r="AJ571" s="41"/>
      <c r="AK571" s="41"/>
      <c r="AL571" s="41"/>
      <c r="AM571" s="41"/>
      <c r="AN571" s="41"/>
      <c r="AO571" s="41"/>
      <c r="AP571" s="41"/>
      <c r="AQ571" s="41"/>
      <c r="AR571" s="41"/>
      <c r="AS571" s="41"/>
      <c r="AT571" s="41"/>
      <c r="AU571" s="41"/>
      <c r="AV571" s="41"/>
      <c r="AW571" s="41"/>
      <c r="AX571" s="41"/>
      <c r="AY571" s="41"/>
      <c r="AZ571" s="41"/>
      <c r="BA571" s="41"/>
      <c r="BB571" s="41"/>
      <c r="BC571" s="41"/>
      <c r="BD571" s="41"/>
      <c r="BE571" s="41"/>
      <c r="BF571" s="41"/>
      <c r="BG571" s="41"/>
      <c r="BH571" s="41"/>
      <c r="BI571" s="41"/>
      <c r="BJ571" s="41"/>
      <c r="BK571" s="41"/>
      <c r="BL571" s="41"/>
      <c r="BM571" s="12"/>
      <c r="BN571" s="12"/>
      <c r="BO571" s="12"/>
      <c r="BP571" s="12"/>
      <c r="BQ571" s="12"/>
      <c r="BR571" s="12"/>
      <c r="BS571" s="12"/>
      <c r="BT571" s="12"/>
      <c r="BU571" s="12"/>
      <c r="BV571" s="12"/>
      <c r="BW571" s="12"/>
      <c r="BX571" s="12"/>
      <c r="BY571" s="12"/>
      <c r="BZ571" s="12"/>
      <c r="CA571" s="12"/>
      <c r="CB571" s="12"/>
      <c r="CC571" s="12"/>
      <c r="CD571" s="12"/>
      <c r="CE571" s="12"/>
      <c r="CF571" s="12"/>
      <c r="CG571" s="12"/>
      <c r="CH571" s="12"/>
      <c r="CI571" s="12"/>
      <c r="CJ571" s="12"/>
      <c r="CK571" s="12"/>
      <c r="CL571" s="12"/>
      <c r="CM571" s="12"/>
      <c r="CN571" s="12"/>
      <c r="CO571" s="181">
        <f t="shared" si="18"/>
        <v>1</v>
      </c>
      <c r="CP571" s="202" t="s">
        <v>698</v>
      </c>
      <c r="CQ571" s="278"/>
      <c r="CR571" s="202" t="s">
        <v>698</v>
      </c>
      <c r="WR571" s="162"/>
    </row>
    <row r="572" spans="1:616" s="118" customFormat="1" ht="89.25" hidden="1" customHeight="1">
      <c r="A572" s="386"/>
      <c r="B572" s="319"/>
      <c r="C572" s="34" t="s">
        <v>86</v>
      </c>
      <c r="D572" s="114" t="s">
        <v>0</v>
      </c>
      <c r="E572" s="34" t="s">
        <v>504</v>
      </c>
      <c r="F572" s="114" t="s">
        <v>2</v>
      </c>
      <c r="G572" s="114"/>
      <c r="H572" s="116" t="s">
        <v>504</v>
      </c>
      <c r="I572" s="56" t="s">
        <v>910</v>
      </c>
      <c r="J572" s="115"/>
      <c r="K572" s="140" t="s">
        <v>127</v>
      </c>
      <c r="L572" s="140" t="s">
        <v>114</v>
      </c>
      <c r="M572" s="141" t="s">
        <v>88</v>
      </c>
      <c r="N572" s="138" t="s">
        <v>171</v>
      </c>
      <c r="O572" s="319"/>
      <c r="P572" s="115"/>
      <c r="Q572" s="115"/>
      <c r="R572" s="115"/>
      <c r="S572" s="115"/>
      <c r="T572" s="115"/>
      <c r="U572" s="115"/>
      <c r="V572" s="115"/>
      <c r="W572" s="115" t="s">
        <v>28</v>
      </c>
      <c r="X572" s="115"/>
      <c r="Y572" s="115"/>
      <c r="Z572" s="115"/>
      <c r="AA572" s="115"/>
      <c r="AB572" s="41"/>
      <c r="AC572" s="41"/>
      <c r="AD572" s="41"/>
      <c r="AE572" s="41"/>
      <c r="AF572" s="41"/>
      <c r="AG572" s="41"/>
      <c r="AH572" s="41"/>
      <c r="AI572" s="41"/>
      <c r="AJ572" s="41"/>
      <c r="AK572" s="41"/>
      <c r="AL572" s="41"/>
      <c r="AM572" s="41"/>
      <c r="AN572" s="41"/>
      <c r="AO572" s="41"/>
      <c r="AP572" s="41"/>
      <c r="AQ572" s="41"/>
      <c r="AR572" s="41"/>
      <c r="AS572" s="41"/>
      <c r="AT572" s="41"/>
      <c r="AU572" s="41"/>
      <c r="AV572" s="41"/>
      <c r="AW572" s="41"/>
      <c r="AX572" s="41"/>
      <c r="AY572" s="41"/>
      <c r="AZ572" s="41"/>
      <c r="BA572" s="41"/>
      <c r="BB572" s="41"/>
      <c r="BC572" s="41"/>
      <c r="BD572" s="41"/>
      <c r="BE572" s="41"/>
      <c r="BF572" s="41"/>
      <c r="BG572" s="41"/>
      <c r="BH572" s="41"/>
      <c r="BI572" s="41"/>
      <c r="BJ572" s="41"/>
      <c r="BK572" s="41"/>
      <c r="BL572" s="41"/>
      <c r="BM572" s="115"/>
      <c r="BN572" s="115"/>
      <c r="BO572" s="115"/>
      <c r="BP572" s="115"/>
      <c r="BQ572" s="115"/>
      <c r="BR572" s="115"/>
      <c r="BS572" s="115"/>
      <c r="BT572" s="115"/>
      <c r="BU572" s="115"/>
      <c r="BV572" s="115"/>
      <c r="BW572" s="115"/>
      <c r="BX572" s="115"/>
      <c r="BY572" s="115"/>
      <c r="BZ572" s="115"/>
      <c r="CA572" s="115"/>
      <c r="CB572" s="115"/>
      <c r="CC572" s="115"/>
      <c r="CD572" s="115"/>
      <c r="CE572" s="115"/>
      <c r="CF572" s="115"/>
      <c r="CG572" s="115"/>
      <c r="CH572" s="115"/>
      <c r="CI572" s="115"/>
      <c r="CJ572" s="115"/>
      <c r="CK572" s="115"/>
      <c r="CL572" s="115"/>
      <c r="CM572" s="115"/>
      <c r="CN572" s="115"/>
      <c r="CO572" s="135">
        <f t="shared" si="18"/>
        <v>1</v>
      </c>
      <c r="CP572" s="149"/>
      <c r="CQ572" s="147"/>
      <c r="CR572" s="24"/>
    </row>
    <row r="573" spans="1:616" ht="97.5" hidden="1" customHeight="1">
      <c r="A573" s="385">
        <v>529</v>
      </c>
      <c r="B573" s="323">
        <v>163</v>
      </c>
      <c r="C573" s="34" t="s">
        <v>505</v>
      </c>
      <c r="D573" s="11" t="s">
        <v>0</v>
      </c>
      <c r="E573" s="34" t="s">
        <v>506</v>
      </c>
      <c r="F573" s="11" t="s">
        <v>2</v>
      </c>
      <c r="G573" s="11"/>
      <c r="H573" s="35" t="s">
        <v>506</v>
      </c>
      <c r="I573" s="58" t="s">
        <v>914</v>
      </c>
      <c r="J573" s="12"/>
      <c r="K573" s="12" t="s">
        <v>127</v>
      </c>
      <c r="L573" s="140" t="s">
        <v>114</v>
      </c>
      <c r="M573" s="11" t="s">
        <v>88</v>
      </c>
      <c r="N573" s="10" t="s">
        <v>171</v>
      </c>
      <c r="O573" s="10" t="s">
        <v>28</v>
      </c>
      <c r="P573" s="12"/>
      <c r="Q573" s="12"/>
      <c r="R573" s="12" t="s">
        <v>28</v>
      </c>
      <c r="S573" s="12"/>
      <c r="T573" s="12"/>
      <c r="U573" s="12"/>
      <c r="V573" s="12"/>
      <c r="W573" s="12"/>
      <c r="X573" s="12"/>
      <c r="Y573" s="71"/>
      <c r="Z573" s="71"/>
      <c r="AA573" s="12"/>
      <c r="AB573" s="41" t="s">
        <v>682</v>
      </c>
      <c r="AC573" s="41"/>
      <c r="AD573" s="41"/>
      <c r="AE573" s="41"/>
      <c r="AF573" s="41"/>
      <c r="AG573" s="41"/>
      <c r="AH573" s="41"/>
      <c r="AI573" s="41"/>
      <c r="AJ573" s="41"/>
      <c r="AK573" s="41"/>
      <c r="AL573" s="41"/>
      <c r="AM573" s="41"/>
      <c r="AN573" s="41"/>
      <c r="AO573" s="41"/>
      <c r="AP573" s="41"/>
      <c r="AQ573" s="41"/>
      <c r="AR573" s="41"/>
      <c r="AS573" s="41"/>
      <c r="AT573" s="41"/>
      <c r="AU573" s="41"/>
      <c r="AV573" s="41"/>
      <c r="AW573" s="41"/>
      <c r="AX573" s="41"/>
      <c r="AY573" s="41"/>
      <c r="AZ573" s="41"/>
      <c r="BA573" s="41"/>
      <c r="BB573" s="41"/>
      <c r="BC573" s="41"/>
      <c r="BD573" s="41"/>
      <c r="BE573" s="41"/>
      <c r="BF573" s="41"/>
      <c r="BG573" s="41"/>
      <c r="BH573" s="41"/>
      <c r="BI573" s="41"/>
      <c r="BJ573" s="41"/>
      <c r="BK573" s="41"/>
      <c r="BL573" s="41"/>
      <c r="BM573" s="12"/>
      <c r="BN573" s="12"/>
      <c r="BO573" s="12"/>
      <c r="BP573" s="12"/>
      <c r="BQ573" s="12"/>
      <c r="BR573" s="12"/>
      <c r="BS573" s="12"/>
      <c r="BT573" s="12"/>
      <c r="BU573" s="12"/>
      <c r="BV573" s="12"/>
      <c r="BW573" s="12"/>
      <c r="BX573" s="12"/>
      <c r="BY573" s="12"/>
      <c r="BZ573" s="12"/>
      <c r="CA573" s="12"/>
      <c r="CB573" s="12"/>
      <c r="CC573" s="12"/>
      <c r="CD573" s="12"/>
      <c r="CE573" s="12"/>
      <c r="CF573" s="12"/>
      <c r="CG573" s="12"/>
      <c r="CH573" s="12"/>
      <c r="CI573" s="12"/>
      <c r="CJ573" s="12"/>
      <c r="CK573" s="12"/>
      <c r="CL573" s="12"/>
      <c r="CM573" s="12"/>
      <c r="CN573" s="12"/>
      <c r="CO573" s="135">
        <f t="shared" si="18"/>
        <v>1</v>
      </c>
      <c r="CP573" s="148"/>
      <c r="CQ573" s="146"/>
      <c r="CR573" s="24"/>
    </row>
    <row r="574" spans="1:616" s="118" customFormat="1" ht="116.25" customHeight="1">
      <c r="A574" s="386"/>
      <c r="B574" s="384"/>
      <c r="C574" s="270" t="s">
        <v>505</v>
      </c>
      <c r="D574" s="269" t="s">
        <v>0</v>
      </c>
      <c r="E574" s="34" t="s">
        <v>506</v>
      </c>
      <c r="F574" s="114" t="s">
        <v>2</v>
      </c>
      <c r="G574" s="269"/>
      <c r="H574" s="276" t="s">
        <v>506</v>
      </c>
      <c r="I574" s="283" t="s">
        <v>913</v>
      </c>
      <c r="J574" s="281"/>
      <c r="K574" s="281" t="s">
        <v>127</v>
      </c>
      <c r="L574" s="140" t="s">
        <v>114</v>
      </c>
      <c r="M574" s="141" t="s">
        <v>88</v>
      </c>
      <c r="N574" s="138" t="s">
        <v>171</v>
      </c>
      <c r="O574" s="117"/>
      <c r="P574" s="115"/>
      <c r="Q574" s="115" t="s">
        <v>28</v>
      </c>
      <c r="R574" s="115"/>
      <c r="S574" s="115"/>
      <c r="T574" s="115"/>
      <c r="U574" s="115"/>
      <c r="V574" s="115"/>
      <c r="W574" s="115"/>
      <c r="X574" s="115"/>
      <c r="Y574" s="115"/>
      <c r="Z574" s="115"/>
      <c r="AA574" s="115"/>
      <c r="AB574" s="41"/>
      <c r="AC574" s="41"/>
      <c r="AD574" s="41"/>
      <c r="AE574" s="41"/>
      <c r="AF574" s="41"/>
      <c r="AG574" s="41"/>
      <c r="AH574" s="41"/>
      <c r="AI574" s="41"/>
      <c r="AJ574" s="41"/>
      <c r="AK574" s="41"/>
      <c r="AL574" s="41"/>
      <c r="AM574" s="41"/>
      <c r="AN574" s="41"/>
      <c r="AO574" s="41"/>
      <c r="AP574" s="41"/>
      <c r="AQ574" s="41"/>
      <c r="AR574" s="41"/>
      <c r="AS574" s="41"/>
      <c r="AT574" s="41"/>
      <c r="AU574" s="41"/>
      <c r="AV574" s="41"/>
      <c r="AW574" s="41"/>
      <c r="AX574" s="41"/>
      <c r="AY574" s="41"/>
      <c r="AZ574" s="41"/>
      <c r="BA574" s="41"/>
      <c r="BB574" s="41"/>
      <c r="BC574" s="41"/>
      <c r="BD574" s="41"/>
      <c r="BE574" s="41"/>
      <c r="BF574" s="41"/>
      <c r="BG574" s="41"/>
      <c r="BH574" s="41"/>
      <c r="BI574" s="41"/>
      <c r="BJ574" s="41"/>
      <c r="BK574" s="41"/>
      <c r="BL574" s="41"/>
      <c r="BM574" s="115"/>
      <c r="BN574" s="115"/>
      <c r="BO574" s="115"/>
      <c r="BP574" s="115"/>
      <c r="BQ574" s="115"/>
      <c r="BR574" s="115"/>
      <c r="BS574" s="115"/>
      <c r="BT574" s="115"/>
      <c r="BU574" s="115"/>
      <c r="BV574" s="115"/>
      <c r="BW574" s="115"/>
      <c r="BX574" s="115"/>
      <c r="BY574" s="115"/>
      <c r="BZ574" s="115"/>
      <c r="CA574" s="115"/>
      <c r="CB574" s="115"/>
      <c r="CC574" s="115"/>
      <c r="CD574" s="115"/>
      <c r="CE574" s="115"/>
      <c r="CF574" s="115"/>
      <c r="CG574" s="115"/>
      <c r="CH574" s="115"/>
      <c r="CI574" s="115"/>
      <c r="CJ574" s="115"/>
      <c r="CK574" s="115"/>
      <c r="CL574" s="115"/>
      <c r="CM574" s="115"/>
      <c r="CN574" s="115"/>
      <c r="CO574" s="181">
        <f t="shared" si="18"/>
        <v>1</v>
      </c>
      <c r="CP574" s="202" t="s">
        <v>682</v>
      </c>
      <c r="CQ574" s="202" t="s">
        <v>682</v>
      </c>
      <c r="CR574" s="202" t="s">
        <v>682</v>
      </c>
      <c r="WR574" s="162"/>
    </row>
    <row r="575" spans="1:616" ht="80.25" customHeight="1">
      <c r="A575" s="385">
        <v>532</v>
      </c>
      <c r="B575" s="316">
        <v>164</v>
      </c>
      <c r="C575" s="270" t="s">
        <v>507</v>
      </c>
      <c r="D575" s="269" t="s">
        <v>0</v>
      </c>
      <c r="E575" s="34" t="s">
        <v>508</v>
      </c>
      <c r="F575" s="11" t="s">
        <v>0</v>
      </c>
      <c r="G575" s="269"/>
      <c r="H575" s="276" t="s">
        <v>508</v>
      </c>
      <c r="I575" s="283" t="s">
        <v>915</v>
      </c>
      <c r="J575" s="281"/>
      <c r="K575" s="281" t="s">
        <v>127</v>
      </c>
      <c r="L575" s="12" t="s">
        <v>206</v>
      </c>
      <c r="M575" s="11" t="s">
        <v>88</v>
      </c>
      <c r="N575" s="10" t="s">
        <v>171</v>
      </c>
      <c r="O575" s="323" t="s">
        <v>28</v>
      </c>
      <c r="P575" s="12"/>
      <c r="Q575" s="12" t="s">
        <v>28</v>
      </c>
      <c r="R575" s="12"/>
      <c r="S575" s="12"/>
      <c r="T575" s="12"/>
      <c r="U575" s="12"/>
      <c r="V575" s="12" t="s">
        <v>28</v>
      </c>
      <c r="W575" s="12"/>
      <c r="X575" s="12"/>
      <c r="Y575" s="71"/>
      <c r="Z575" s="71"/>
      <c r="AA575" s="12"/>
      <c r="AB575" s="41"/>
      <c r="AC575" s="41"/>
      <c r="AD575" s="41"/>
      <c r="AE575" s="41"/>
      <c r="AF575" s="41"/>
      <c r="AG575" s="41"/>
      <c r="AH575" s="41"/>
      <c r="AI575" s="41"/>
      <c r="AJ575" s="41"/>
      <c r="AK575" s="41"/>
      <c r="AL575" s="41"/>
      <c r="AM575" s="41"/>
      <c r="AN575" s="41"/>
      <c r="AO575" s="41"/>
      <c r="AP575" s="41"/>
      <c r="AQ575" s="41"/>
      <c r="AR575" s="41"/>
      <c r="AS575" s="41"/>
      <c r="AT575" s="41"/>
      <c r="AU575" s="41"/>
      <c r="AV575" s="41"/>
      <c r="AW575" s="41"/>
      <c r="AX575" s="41"/>
      <c r="AY575" s="41"/>
      <c r="AZ575" s="41"/>
      <c r="BA575" s="41"/>
      <c r="BB575" s="41"/>
      <c r="BC575" s="41"/>
      <c r="BD575" s="41"/>
      <c r="BE575" s="41"/>
      <c r="BF575" s="41"/>
      <c r="BG575" s="41"/>
      <c r="BH575" s="41"/>
      <c r="BI575" s="41"/>
      <c r="BJ575" s="41"/>
      <c r="BK575" s="41"/>
      <c r="BL575" s="41"/>
      <c r="BM575" s="12"/>
      <c r="BN575" s="12"/>
      <c r="BO575" s="12"/>
      <c r="BP575" s="12"/>
      <c r="BQ575" s="12"/>
      <c r="BR575" s="12"/>
      <c r="BS575" s="12"/>
      <c r="BT575" s="12"/>
      <c r="BU575" s="12"/>
      <c r="BV575" s="12"/>
      <c r="BW575" s="12"/>
      <c r="BX575" s="12"/>
      <c r="BY575" s="12"/>
      <c r="BZ575" s="12"/>
      <c r="CA575" s="12"/>
      <c r="CB575" s="12"/>
      <c r="CC575" s="12"/>
      <c r="CD575" s="12"/>
      <c r="CE575" s="12"/>
      <c r="CF575" s="12"/>
      <c r="CG575" s="12"/>
      <c r="CH575" s="12"/>
      <c r="CI575" s="12"/>
      <c r="CJ575" s="12"/>
      <c r="CK575" s="12"/>
      <c r="CL575" s="12"/>
      <c r="CM575" s="12"/>
      <c r="CN575" s="12"/>
      <c r="CO575" s="181">
        <f>COUNTIF(R575:AA575,"x")</f>
        <v>1</v>
      </c>
      <c r="CP575" s="202" t="s">
        <v>698</v>
      </c>
      <c r="CQ575" s="202" t="s">
        <v>698</v>
      </c>
      <c r="CR575" s="278"/>
      <c r="WR575" s="162"/>
    </row>
    <row r="576" spans="1:616" s="118" customFormat="1" ht="63" hidden="1" customHeight="1">
      <c r="A576" s="387"/>
      <c r="B576" s="318"/>
      <c r="C576" s="34" t="s">
        <v>507</v>
      </c>
      <c r="D576" s="114" t="s">
        <v>0</v>
      </c>
      <c r="E576" s="34" t="s">
        <v>508</v>
      </c>
      <c r="F576" s="114" t="s">
        <v>0</v>
      </c>
      <c r="G576" s="114"/>
      <c r="H576" s="116" t="s">
        <v>508</v>
      </c>
      <c r="I576" s="58" t="s">
        <v>915</v>
      </c>
      <c r="J576" s="115"/>
      <c r="K576" s="140" t="s">
        <v>127</v>
      </c>
      <c r="L576" s="140" t="s">
        <v>206</v>
      </c>
      <c r="M576" s="141" t="s">
        <v>88</v>
      </c>
      <c r="N576" s="138" t="s">
        <v>171</v>
      </c>
      <c r="O576" s="318"/>
      <c r="P576" s="115"/>
      <c r="Q576" s="115"/>
      <c r="R576" s="115" t="s">
        <v>28</v>
      </c>
      <c r="S576" s="115"/>
      <c r="T576" s="115"/>
      <c r="U576" s="115"/>
      <c r="V576" s="115"/>
      <c r="W576" s="115"/>
      <c r="X576" s="115"/>
      <c r="Y576" s="115"/>
      <c r="Z576" s="115"/>
      <c r="AA576" s="115"/>
      <c r="AB576" s="41"/>
      <c r="AC576" s="41"/>
      <c r="AD576" s="41"/>
      <c r="AE576" s="41"/>
      <c r="AF576" s="41"/>
      <c r="AG576" s="41"/>
      <c r="AH576" s="41"/>
      <c r="AI576" s="41"/>
      <c r="AJ576" s="41"/>
      <c r="AK576" s="41"/>
      <c r="AL576" s="41"/>
      <c r="AM576" s="41"/>
      <c r="AN576" s="41"/>
      <c r="AO576" s="41"/>
      <c r="AP576" s="41"/>
      <c r="AQ576" s="41"/>
      <c r="AR576" s="41"/>
      <c r="AS576" s="41"/>
      <c r="AT576" s="41"/>
      <c r="AU576" s="41"/>
      <c r="AV576" s="41"/>
      <c r="AW576" s="41"/>
      <c r="AX576" s="41"/>
      <c r="AY576" s="41"/>
      <c r="AZ576" s="41"/>
      <c r="BA576" s="41"/>
      <c r="BB576" s="41"/>
      <c r="BC576" s="41"/>
      <c r="BD576" s="41"/>
      <c r="BE576" s="41"/>
      <c r="BF576" s="41"/>
      <c r="BG576" s="41"/>
      <c r="BH576" s="41"/>
      <c r="BI576" s="41"/>
      <c r="BJ576" s="41"/>
      <c r="BK576" s="41"/>
      <c r="BL576" s="41"/>
      <c r="BM576" s="115"/>
      <c r="BN576" s="115"/>
      <c r="BO576" s="115"/>
      <c r="BP576" s="115"/>
      <c r="BQ576" s="115"/>
      <c r="BR576" s="115"/>
      <c r="BS576" s="115"/>
      <c r="BT576" s="115"/>
      <c r="BU576" s="115"/>
      <c r="BV576" s="115"/>
      <c r="BW576" s="115"/>
      <c r="BX576" s="115"/>
      <c r="BY576" s="115"/>
      <c r="BZ576" s="115"/>
      <c r="CA576" s="115"/>
      <c r="CB576" s="115"/>
      <c r="CC576" s="115"/>
      <c r="CD576" s="115"/>
      <c r="CE576" s="115"/>
      <c r="CF576" s="115"/>
      <c r="CG576" s="115"/>
      <c r="CH576" s="115"/>
      <c r="CI576" s="115"/>
      <c r="CJ576" s="115"/>
      <c r="CK576" s="115"/>
      <c r="CL576" s="115"/>
      <c r="CM576" s="115"/>
      <c r="CN576" s="115"/>
      <c r="CO576" s="135">
        <f t="shared" si="18"/>
        <v>1</v>
      </c>
      <c r="CP576" s="149"/>
      <c r="CQ576" s="147"/>
      <c r="CR576" s="24"/>
    </row>
    <row r="577" spans="1:680" s="118" customFormat="1" ht="63" hidden="1" customHeight="1">
      <c r="A577" s="387"/>
      <c r="B577" s="318"/>
      <c r="C577" s="34" t="s">
        <v>507</v>
      </c>
      <c r="D577" s="114" t="s">
        <v>0</v>
      </c>
      <c r="E577" s="34" t="s">
        <v>508</v>
      </c>
      <c r="F577" s="114" t="s">
        <v>0</v>
      </c>
      <c r="G577" s="114"/>
      <c r="H577" s="116" t="s">
        <v>508</v>
      </c>
      <c r="I577" s="58" t="s">
        <v>915</v>
      </c>
      <c r="J577" s="115"/>
      <c r="K577" s="140" t="s">
        <v>127</v>
      </c>
      <c r="L577" s="140" t="s">
        <v>206</v>
      </c>
      <c r="M577" s="141" t="s">
        <v>88</v>
      </c>
      <c r="N577" s="138" t="s">
        <v>171</v>
      </c>
      <c r="O577" s="318"/>
      <c r="P577" s="115"/>
      <c r="Q577" s="115"/>
      <c r="R577" s="115"/>
      <c r="S577" s="115" t="s">
        <v>28</v>
      </c>
      <c r="T577" s="115"/>
      <c r="U577" s="115"/>
      <c r="V577" s="115"/>
      <c r="W577" s="115"/>
      <c r="X577" s="115"/>
      <c r="Y577" s="115"/>
      <c r="Z577" s="115"/>
      <c r="AA577" s="115"/>
      <c r="AB577" s="41"/>
      <c r="AC577" s="41"/>
      <c r="AD577" s="41"/>
      <c r="AE577" s="41"/>
      <c r="AF577" s="41"/>
      <c r="AG577" s="41"/>
      <c r="AH577" s="41"/>
      <c r="AI577" s="41"/>
      <c r="AJ577" s="41"/>
      <c r="AK577" s="41"/>
      <c r="AL577" s="41"/>
      <c r="AM577" s="41"/>
      <c r="AN577" s="41"/>
      <c r="AO577" s="41"/>
      <c r="AP577" s="41"/>
      <c r="AQ577" s="41"/>
      <c r="AR577" s="41"/>
      <c r="AS577" s="41"/>
      <c r="AT577" s="41"/>
      <c r="AU577" s="41"/>
      <c r="AV577" s="41"/>
      <c r="AW577" s="41"/>
      <c r="AX577" s="41"/>
      <c r="AY577" s="41"/>
      <c r="AZ577" s="41"/>
      <c r="BA577" s="41"/>
      <c r="BB577" s="41"/>
      <c r="BC577" s="41"/>
      <c r="BD577" s="41"/>
      <c r="BE577" s="41"/>
      <c r="BF577" s="41"/>
      <c r="BG577" s="41"/>
      <c r="BH577" s="41"/>
      <c r="BI577" s="41"/>
      <c r="BJ577" s="41"/>
      <c r="BK577" s="41"/>
      <c r="BL577" s="41"/>
      <c r="BM577" s="115"/>
      <c r="BN577" s="115"/>
      <c r="BO577" s="115"/>
      <c r="BP577" s="115"/>
      <c r="BQ577" s="115"/>
      <c r="BR577" s="115"/>
      <c r="BS577" s="115"/>
      <c r="BT577" s="115"/>
      <c r="BU577" s="115"/>
      <c r="BV577" s="115"/>
      <c r="BW577" s="115"/>
      <c r="BX577" s="115"/>
      <c r="BY577" s="115"/>
      <c r="BZ577" s="115"/>
      <c r="CA577" s="115"/>
      <c r="CB577" s="115"/>
      <c r="CC577" s="115"/>
      <c r="CD577" s="115"/>
      <c r="CE577" s="115"/>
      <c r="CF577" s="115"/>
      <c r="CG577" s="115"/>
      <c r="CH577" s="115"/>
      <c r="CI577" s="115"/>
      <c r="CJ577" s="115"/>
      <c r="CK577" s="115"/>
      <c r="CL577" s="115"/>
      <c r="CM577" s="115"/>
      <c r="CN577" s="115"/>
      <c r="CO577" s="134">
        <f t="shared" ref="CO577:CO648" si="19">COUNTIF(Q577:AA577,"x")</f>
        <v>1</v>
      </c>
      <c r="CP577" s="154"/>
      <c r="CQ577" s="117"/>
      <c r="CR577" s="24"/>
    </row>
    <row r="578" spans="1:680" s="118" customFormat="1" ht="63" hidden="1" customHeight="1">
      <c r="A578" s="387"/>
      <c r="B578" s="318"/>
      <c r="C578" s="34" t="s">
        <v>507</v>
      </c>
      <c r="D578" s="114" t="s">
        <v>0</v>
      </c>
      <c r="E578" s="34" t="s">
        <v>508</v>
      </c>
      <c r="F578" s="114" t="s">
        <v>0</v>
      </c>
      <c r="G578" s="114"/>
      <c r="H578" s="116" t="s">
        <v>508</v>
      </c>
      <c r="I578" s="58" t="s">
        <v>915</v>
      </c>
      <c r="J578" s="115"/>
      <c r="K578" s="140" t="s">
        <v>127</v>
      </c>
      <c r="L578" s="140" t="s">
        <v>206</v>
      </c>
      <c r="M578" s="141" t="s">
        <v>88</v>
      </c>
      <c r="N578" s="138" t="s">
        <v>171</v>
      </c>
      <c r="O578" s="318"/>
      <c r="P578" s="115"/>
      <c r="Q578" s="115"/>
      <c r="R578" s="115"/>
      <c r="S578" s="115"/>
      <c r="T578" s="115" t="s">
        <v>28</v>
      </c>
      <c r="U578" s="115"/>
      <c r="V578" s="115"/>
      <c r="W578" s="115"/>
      <c r="X578" s="115"/>
      <c r="Y578" s="115"/>
      <c r="Z578" s="115"/>
      <c r="AA578" s="115"/>
      <c r="AB578" s="41"/>
      <c r="AC578" s="41"/>
      <c r="AD578" s="41"/>
      <c r="AE578" s="41"/>
      <c r="AF578" s="41"/>
      <c r="AG578" s="41"/>
      <c r="AH578" s="41"/>
      <c r="AI578" s="41"/>
      <c r="AJ578" s="41"/>
      <c r="AK578" s="41"/>
      <c r="AL578" s="41"/>
      <c r="AM578" s="41"/>
      <c r="AN578" s="41"/>
      <c r="AO578" s="41"/>
      <c r="AP578" s="41"/>
      <c r="AQ578" s="41"/>
      <c r="AR578" s="41"/>
      <c r="AS578" s="41"/>
      <c r="AT578" s="41"/>
      <c r="AU578" s="41"/>
      <c r="AV578" s="41"/>
      <c r="AW578" s="41"/>
      <c r="AX578" s="41"/>
      <c r="AY578" s="41"/>
      <c r="AZ578" s="41"/>
      <c r="BA578" s="41"/>
      <c r="BB578" s="41"/>
      <c r="BC578" s="41"/>
      <c r="BD578" s="41"/>
      <c r="BE578" s="41"/>
      <c r="BF578" s="41"/>
      <c r="BG578" s="41"/>
      <c r="BH578" s="41"/>
      <c r="BI578" s="41"/>
      <c r="BJ578" s="41"/>
      <c r="BK578" s="41"/>
      <c r="BL578" s="41"/>
      <c r="BM578" s="115"/>
      <c r="BN578" s="115"/>
      <c r="BO578" s="115"/>
      <c r="BP578" s="115"/>
      <c r="BQ578" s="115"/>
      <c r="BR578" s="115"/>
      <c r="BS578" s="115"/>
      <c r="BT578" s="115"/>
      <c r="BU578" s="115"/>
      <c r="BV578" s="115"/>
      <c r="BW578" s="115"/>
      <c r="BX578" s="115"/>
      <c r="BY578" s="115"/>
      <c r="BZ578" s="115"/>
      <c r="CA578" s="115"/>
      <c r="CB578" s="115"/>
      <c r="CC578" s="115"/>
      <c r="CD578" s="115"/>
      <c r="CE578" s="115"/>
      <c r="CF578" s="115"/>
      <c r="CG578" s="115"/>
      <c r="CH578" s="115"/>
      <c r="CI578" s="115"/>
      <c r="CJ578" s="115"/>
      <c r="CK578" s="115"/>
      <c r="CL578" s="115"/>
      <c r="CM578" s="115"/>
      <c r="CN578" s="115"/>
      <c r="CO578" s="134">
        <f t="shared" si="19"/>
        <v>1</v>
      </c>
      <c r="CP578" s="154"/>
      <c r="CQ578" s="117"/>
      <c r="CR578" s="24"/>
    </row>
    <row r="579" spans="1:680" s="118" customFormat="1" ht="63" hidden="1" customHeight="1">
      <c r="A579" s="387"/>
      <c r="B579" s="318"/>
      <c r="C579" s="34" t="s">
        <v>507</v>
      </c>
      <c r="D579" s="114" t="s">
        <v>0</v>
      </c>
      <c r="E579" s="34" t="s">
        <v>508</v>
      </c>
      <c r="F579" s="114" t="s">
        <v>0</v>
      </c>
      <c r="G579" s="114"/>
      <c r="H579" s="116" t="s">
        <v>508</v>
      </c>
      <c r="I579" s="58" t="s">
        <v>915</v>
      </c>
      <c r="J579" s="115"/>
      <c r="K579" s="140" t="s">
        <v>127</v>
      </c>
      <c r="L579" s="140" t="s">
        <v>206</v>
      </c>
      <c r="M579" s="141" t="s">
        <v>88</v>
      </c>
      <c r="N579" s="138" t="s">
        <v>171</v>
      </c>
      <c r="O579" s="318"/>
      <c r="P579" s="115"/>
      <c r="Q579" s="115"/>
      <c r="R579" s="115"/>
      <c r="S579" s="115"/>
      <c r="T579" s="115"/>
      <c r="U579" s="115" t="s">
        <v>28</v>
      </c>
      <c r="V579" s="115"/>
      <c r="W579" s="115"/>
      <c r="X579" s="115"/>
      <c r="Y579" s="115"/>
      <c r="Z579" s="115"/>
      <c r="AA579" s="115"/>
      <c r="AB579" s="41"/>
      <c r="AC579" s="41"/>
      <c r="AD579" s="41"/>
      <c r="AE579" s="41"/>
      <c r="AF579" s="41"/>
      <c r="AG579" s="41"/>
      <c r="AH579" s="41"/>
      <c r="AI579" s="41"/>
      <c r="AJ579" s="41"/>
      <c r="AK579" s="41"/>
      <c r="AL579" s="41"/>
      <c r="AM579" s="41"/>
      <c r="AN579" s="41"/>
      <c r="AO579" s="41"/>
      <c r="AP579" s="41"/>
      <c r="AQ579" s="41"/>
      <c r="AR579" s="41"/>
      <c r="AS579" s="41"/>
      <c r="AT579" s="41"/>
      <c r="AU579" s="41"/>
      <c r="AV579" s="41"/>
      <c r="AW579" s="41"/>
      <c r="AX579" s="41"/>
      <c r="AY579" s="41"/>
      <c r="AZ579" s="41"/>
      <c r="BA579" s="41"/>
      <c r="BB579" s="41"/>
      <c r="BC579" s="41"/>
      <c r="BD579" s="41"/>
      <c r="BE579" s="41"/>
      <c r="BF579" s="41"/>
      <c r="BG579" s="41"/>
      <c r="BH579" s="41"/>
      <c r="BI579" s="41"/>
      <c r="BJ579" s="41"/>
      <c r="BK579" s="41"/>
      <c r="BL579" s="41"/>
      <c r="BM579" s="115"/>
      <c r="BN579" s="115"/>
      <c r="BO579" s="115"/>
      <c r="BP579" s="115"/>
      <c r="BQ579" s="115"/>
      <c r="BR579" s="115"/>
      <c r="BS579" s="115"/>
      <c r="BT579" s="115"/>
      <c r="BU579" s="115"/>
      <c r="BV579" s="115"/>
      <c r="BW579" s="115"/>
      <c r="BX579" s="115"/>
      <c r="BY579" s="115"/>
      <c r="BZ579" s="115"/>
      <c r="CA579" s="115"/>
      <c r="CB579" s="115"/>
      <c r="CC579" s="115"/>
      <c r="CD579" s="115"/>
      <c r="CE579" s="115"/>
      <c r="CF579" s="115"/>
      <c r="CG579" s="115"/>
      <c r="CH579" s="115"/>
      <c r="CI579" s="115"/>
      <c r="CJ579" s="115"/>
      <c r="CK579" s="115"/>
      <c r="CL579" s="115"/>
      <c r="CM579" s="115"/>
      <c r="CN579" s="115"/>
      <c r="CO579" s="134">
        <f t="shared" si="19"/>
        <v>1</v>
      </c>
      <c r="CP579" s="154"/>
      <c r="CQ579" s="117"/>
      <c r="CR579" s="24"/>
    </row>
    <row r="580" spans="1:680" s="118" customFormat="1" ht="63" hidden="1" customHeight="1">
      <c r="A580" s="387"/>
      <c r="B580" s="318"/>
      <c r="C580" s="34" t="s">
        <v>507</v>
      </c>
      <c r="D580" s="114" t="s">
        <v>0</v>
      </c>
      <c r="E580" s="34" t="s">
        <v>508</v>
      </c>
      <c r="F580" s="114" t="s">
        <v>0</v>
      </c>
      <c r="G580" s="114"/>
      <c r="H580" s="116" t="s">
        <v>508</v>
      </c>
      <c r="I580" s="58" t="s">
        <v>915</v>
      </c>
      <c r="J580" s="115"/>
      <c r="K580" s="140" t="s">
        <v>127</v>
      </c>
      <c r="L580" s="140" t="s">
        <v>206</v>
      </c>
      <c r="M580" s="141" t="s">
        <v>88</v>
      </c>
      <c r="N580" s="138" t="s">
        <v>171</v>
      </c>
      <c r="O580" s="318"/>
      <c r="P580" s="115"/>
      <c r="Q580" s="115"/>
      <c r="R580" s="115"/>
      <c r="S580" s="115"/>
      <c r="T580" s="115"/>
      <c r="U580" s="115"/>
      <c r="V580" s="115" t="s">
        <v>28</v>
      </c>
      <c r="W580" s="115"/>
      <c r="X580" s="115"/>
      <c r="Y580" s="115"/>
      <c r="Z580" s="115"/>
      <c r="AA580" s="115"/>
      <c r="AB580" s="41"/>
      <c r="AC580" s="41"/>
      <c r="AD580" s="41"/>
      <c r="AE580" s="41"/>
      <c r="AF580" s="41"/>
      <c r="AG580" s="41"/>
      <c r="AH580" s="41"/>
      <c r="AI580" s="41"/>
      <c r="AJ580" s="41"/>
      <c r="AK580" s="41"/>
      <c r="AL580" s="41"/>
      <c r="AM580" s="41"/>
      <c r="AN580" s="41"/>
      <c r="AO580" s="41"/>
      <c r="AP580" s="41"/>
      <c r="AQ580" s="41"/>
      <c r="AR580" s="41"/>
      <c r="AS580" s="41"/>
      <c r="AT580" s="41"/>
      <c r="AU580" s="41"/>
      <c r="AV580" s="41"/>
      <c r="AW580" s="41"/>
      <c r="AX580" s="41"/>
      <c r="AY580" s="41"/>
      <c r="AZ580" s="41"/>
      <c r="BA580" s="41"/>
      <c r="BB580" s="41"/>
      <c r="BC580" s="41"/>
      <c r="BD580" s="41"/>
      <c r="BE580" s="41"/>
      <c r="BF580" s="41"/>
      <c r="BG580" s="41"/>
      <c r="BH580" s="41"/>
      <c r="BI580" s="41"/>
      <c r="BJ580" s="41"/>
      <c r="BK580" s="41"/>
      <c r="BL580" s="41"/>
      <c r="BM580" s="115"/>
      <c r="BN580" s="115"/>
      <c r="BO580" s="115"/>
      <c r="BP580" s="115"/>
      <c r="BQ580" s="115"/>
      <c r="BR580" s="115"/>
      <c r="BS580" s="115"/>
      <c r="BT580" s="115"/>
      <c r="BU580" s="115"/>
      <c r="BV580" s="115"/>
      <c r="BW580" s="115"/>
      <c r="BX580" s="115"/>
      <c r="BY580" s="115"/>
      <c r="BZ580" s="115"/>
      <c r="CA580" s="115"/>
      <c r="CB580" s="115"/>
      <c r="CC580" s="115"/>
      <c r="CD580" s="115"/>
      <c r="CE580" s="115"/>
      <c r="CF580" s="115"/>
      <c r="CG580" s="115"/>
      <c r="CH580" s="115"/>
      <c r="CI580" s="115"/>
      <c r="CJ580" s="115"/>
      <c r="CK580" s="115"/>
      <c r="CL580" s="115"/>
      <c r="CM580" s="115"/>
      <c r="CN580" s="115"/>
      <c r="CO580" s="134">
        <f t="shared" si="19"/>
        <v>1</v>
      </c>
      <c r="CP580" s="154"/>
      <c r="CQ580" s="117"/>
      <c r="CR580" s="24"/>
    </row>
    <row r="581" spans="1:680" s="118" customFormat="1" ht="63" hidden="1" customHeight="1">
      <c r="A581" s="387"/>
      <c r="B581" s="318"/>
      <c r="C581" s="34" t="s">
        <v>507</v>
      </c>
      <c r="D581" s="114" t="s">
        <v>0</v>
      </c>
      <c r="E581" s="34" t="s">
        <v>508</v>
      </c>
      <c r="F581" s="114" t="s">
        <v>0</v>
      </c>
      <c r="G581" s="114"/>
      <c r="H581" s="116" t="s">
        <v>508</v>
      </c>
      <c r="I581" s="58" t="s">
        <v>915</v>
      </c>
      <c r="J581" s="115"/>
      <c r="K581" s="140" t="s">
        <v>127</v>
      </c>
      <c r="L581" s="140" t="s">
        <v>206</v>
      </c>
      <c r="M581" s="141" t="s">
        <v>88</v>
      </c>
      <c r="N581" s="138" t="s">
        <v>171</v>
      </c>
      <c r="O581" s="318"/>
      <c r="P581" s="115"/>
      <c r="Q581" s="115"/>
      <c r="R581" s="115"/>
      <c r="S581" s="115"/>
      <c r="T581" s="115"/>
      <c r="U581" s="115"/>
      <c r="V581" s="115"/>
      <c r="W581" s="115" t="s">
        <v>28</v>
      </c>
      <c r="X581" s="115"/>
      <c r="Y581" s="115"/>
      <c r="Z581" s="115"/>
      <c r="AA581" s="115"/>
      <c r="AB581" s="41"/>
      <c r="AC581" s="41"/>
      <c r="AD581" s="41"/>
      <c r="AE581" s="41"/>
      <c r="AF581" s="41"/>
      <c r="AG581" s="41"/>
      <c r="AH581" s="41"/>
      <c r="AI581" s="41"/>
      <c r="AJ581" s="41"/>
      <c r="AK581" s="41"/>
      <c r="AL581" s="41"/>
      <c r="AM581" s="41"/>
      <c r="AN581" s="41"/>
      <c r="AO581" s="41"/>
      <c r="AP581" s="41"/>
      <c r="AQ581" s="41"/>
      <c r="AR581" s="41"/>
      <c r="AS581" s="41"/>
      <c r="AT581" s="41"/>
      <c r="AU581" s="41"/>
      <c r="AV581" s="41"/>
      <c r="AW581" s="41"/>
      <c r="AX581" s="41"/>
      <c r="AY581" s="41"/>
      <c r="AZ581" s="41"/>
      <c r="BA581" s="41"/>
      <c r="BB581" s="41"/>
      <c r="BC581" s="41"/>
      <c r="BD581" s="41"/>
      <c r="BE581" s="41"/>
      <c r="BF581" s="41"/>
      <c r="BG581" s="41"/>
      <c r="BH581" s="41"/>
      <c r="BI581" s="41"/>
      <c r="BJ581" s="41"/>
      <c r="BK581" s="41"/>
      <c r="BL581" s="41"/>
      <c r="BM581" s="115"/>
      <c r="BN581" s="115"/>
      <c r="BO581" s="115"/>
      <c r="BP581" s="115"/>
      <c r="BQ581" s="115"/>
      <c r="BR581" s="115"/>
      <c r="BS581" s="115"/>
      <c r="BT581" s="115"/>
      <c r="BU581" s="115"/>
      <c r="BV581" s="115"/>
      <c r="BW581" s="115"/>
      <c r="BX581" s="115"/>
      <c r="BY581" s="115"/>
      <c r="BZ581" s="115"/>
      <c r="CA581" s="115"/>
      <c r="CB581" s="115"/>
      <c r="CC581" s="115"/>
      <c r="CD581" s="115"/>
      <c r="CE581" s="115"/>
      <c r="CF581" s="115"/>
      <c r="CG581" s="115"/>
      <c r="CH581" s="115"/>
      <c r="CI581" s="115"/>
      <c r="CJ581" s="115"/>
      <c r="CK581" s="115"/>
      <c r="CL581" s="115"/>
      <c r="CM581" s="115"/>
      <c r="CN581" s="115"/>
      <c r="CO581" s="135">
        <f t="shared" si="19"/>
        <v>1</v>
      </c>
      <c r="CP581" s="154"/>
      <c r="CQ581" s="117"/>
      <c r="CR581" s="24"/>
    </row>
    <row r="582" spans="1:680" s="118" customFormat="1" ht="63" hidden="1" customHeight="1">
      <c r="A582" s="387"/>
      <c r="B582" s="318"/>
      <c r="C582" s="34" t="s">
        <v>507</v>
      </c>
      <c r="D582" s="114" t="s">
        <v>0</v>
      </c>
      <c r="E582" s="34" t="s">
        <v>508</v>
      </c>
      <c r="F582" s="114" t="s">
        <v>0</v>
      </c>
      <c r="G582" s="114"/>
      <c r="H582" s="116" t="s">
        <v>508</v>
      </c>
      <c r="I582" s="58" t="s">
        <v>915</v>
      </c>
      <c r="J582" s="115"/>
      <c r="K582" s="140" t="s">
        <v>127</v>
      </c>
      <c r="L582" s="140" t="s">
        <v>206</v>
      </c>
      <c r="M582" s="141" t="s">
        <v>88</v>
      </c>
      <c r="N582" s="138" t="s">
        <v>171</v>
      </c>
      <c r="O582" s="318"/>
      <c r="P582" s="115"/>
      <c r="Q582" s="115"/>
      <c r="R582" s="115"/>
      <c r="S582" s="115"/>
      <c r="T582" s="115"/>
      <c r="U582" s="115"/>
      <c r="V582" s="115"/>
      <c r="W582" s="115"/>
      <c r="X582" s="115" t="s">
        <v>28</v>
      </c>
      <c r="Y582" s="115"/>
      <c r="Z582" s="115"/>
      <c r="AA582" s="115"/>
      <c r="AB582" s="41"/>
      <c r="AC582" s="41"/>
      <c r="AD582" s="41"/>
      <c r="AE582" s="41"/>
      <c r="AF582" s="41"/>
      <c r="AG582" s="41"/>
      <c r="AH582" s="41"/>
      <c r="AI582" s="41"/>
      <c r="AJ582" s="41"/>
      <c r="AK582" s="41"/>
      <c r="AL582" s="41"/>
      <c r="AM582" s="41"/>
      <c r="AN582" s="41"/>
      <c r="AO582" s="41"/>
      <c r="AP582" s="41"/>
      <c r="AQ582" s="41"/>
      <c r="AR582" s="41"/>
      <c r="AS582" s="41"/>
      <c r="AT582" s="41"/>
      <c r="AU582" s="41"/>
      <c r="AV582" s="41"/>
      <c r="AW582" s="41"/>
      <c r="AX582" s="41"/>
      <c r="AY582" s="41"/>
      <c r="AZ582" s="41"/>
      <c r="BA582" s="41"/>
      <c r="BB582" s="41"/>
      <c r="BC582" s="41"/>
      <c r="BD582" s="41"/>
      <c r="BE582" s="41"/>
      <c r="BF582" s="41"/>
      <c r="BG582" s="41"/>
      <c r="BH582" s="41"/>
      <c r="BI582" s="41"/>
      <c r="BJ582" s="41"/>
      <c r="BK582" s="41"/>
      <c r="BL582" s="41"/>
      <c r="BM582" s="115"/>
      <c r="BN582" s="115"/>
      <c r="BO582" s="115"/>
      <c r="BP582" s="115"/>
      <c r="BQ582" s="115"/>
      <c r="BR582" s="115"/>
      <c r="BS582" s="115"/>
      <c r="BT582" s="115"/>
      <c r="BU582" s="115"/>
      <c r="BV582" s="115"/>
      <c r="BW582" s="115"/>
      <c r="BX582" s="115"/>
      <c r="BY582" s="115"/>
      <c r="BZ582" s="115"/>
      <c r="CA582" s="115"/>
      <c r="CB582" s="115"/>
      <c r="CC582" s="115"/>
      <c r="CD582" s="115"/>
      <c r="CE582" s="115"/>
      <c r="CF582" s="115"/>
      <c r="CG582" s="115"/>
      <c r="CH582" s="115"/>
      <c r="CI582" s="115"/>
      <c r="CJ582" s="115"/>
      <c r="CK582" s="115"/>
      <c r="CL582" s="115"/>
      <c r="CM582" s="115"/>
      <c r="CN582" s="115"/>
      <c r="CO582" s="135">
        <f t="shared" si="19"/>
        <v>1</v>
      </c>
      <c r="CP582" s="154"/>
      <c r="CQ582" s="117"/>
      <c r="CR582" s="24"/>
    </row>
    <row r="583" spans="1:680" s="118" customFormat="1" ht="63" hidden="1" customHeight="1">
      <c r="A583" s="387"/>
      <c r="B583" s="318"/>
      <c r="C583" s="34" t="s">
        <v>507</v>
      </c>
      <c r="D583" s="114" t="s">
        <v>0</v>
      </c>
      <c r="E583" s="34" t="s">
        <v>508</v>
      </c>
      <c r="F583" s="114" t="s">
        <v>0</v>
      </c>
      <c r="G583" s="114"/>
      <c r="H583" s="116" t="s">
        <v>508</v>
      </c>
      <c r="I583" s="58" t="s">
        <v>915</v>
      </c>
      <c r="J583" s="115"/>
      <c r="K583" s="140" t="s">
        <v>127</v>
      </c>
      <c r="L583" s="140" t="s">
        <v>206</v>
      </c>
      <c r="M583" s="141" t="s">
        <v>88</v>
      </c>
      <c r="N583" s="138" t="s">
        <v>171</v>
      </c>
      <c r="O583" s="318"/>
      <c r="P583" s="115"/>
      <c r="Q583" s="115"/>
      <c r="R583" s="115"/>
      <c r="S583" s="115"/>
      <c r="T583" s="115"/>
      <c r="U583" s="115"/>
      <c r="V583" s="115"/>
      <c r="W583" s="115"/>
      <c r="X583" s="115"/>
      <c r="Y583" s="115" t="s">
        <v>28</v>
      </c>
      <c r="Z583" s="115"/>
      <c r="AA583" s="115"/>
      <c r="AB583" s="41"/>
      <c r="AC583" s="41"/>
      <c r="AD583" s="41"/>
      <c r="AE583" s="41"/>
      <c r="AF583" s="41"/>
      <c r="AG583" s="41"/>
      <c r="AH583" s="41"/>
      <c r="AI583" s="41"/>
      <c r="AJ583" s="41"/>
      <c r="AK583" s="41"/>
      <c r="AL583" s="41"/>
      <c r="AM583" s="41"/>
      <c r="AN583" s="41"/>
      <c r="AO583" s="41"/>
      <c r="AP583" s="41"/>
      <c r="AQ583" s="41"/>
      <c r="AR583" s="41"/>
      <c r="AS583" s="41"/>
      <c r="AT583" s="41"/>
      <c r="AU583" s="41"/>
      <c r="AV583" s="41"/>
      <c r="AW583" s="41"/>
      <c r="AX583" s="41"/>
      <c r="AY583" s="41"/>
      <c r="AZ583" s="41"/>
      <c r="BA583" s="41"/>
      <c r="BB583" s="41"/>
      <c r="BC583" s="41"/>
      <c r="BD583" s="41"/>
      <c r="BE583" s="41"/>
      <c r="BF583" s="41"/>
      <c r="BG583" s="41"/>
      <c r="BH583" s="41"/>
      <c r="BI583" s="41"/>
      <c r="BJ583" s="41"/>
      <c r="BK583" s="41"/>
      <c r="BL583" s="41"/>
      <c r="BM583" s="115"/>
      <c r="BN583" s="115"/>
      <c r="BO583" s="115"/>
      <c r="BP583" s="115"/>
      <c r="BQ583" s="115"/>
      <c r="BR583" s="115"/>
      <c r="BS583" s="115"/>
      <c r="BT583" s="115"/>
      <c r="BU583" s="115"/>
      <c r="BV583" s="115"/>
      <c r="BW583" s="115"/>
      <c r="BX583" s="115"/>
      <c r="BY583" s="115"/>
      <c r="BZ583" s="115"/>
      <c r="CA583" s="115"/>
      <c r="CB583" s="115"/>
      <c r="CC583" s="115"/>
      <c r="CD583" s="115"/>
      <c r="CE583" s="115"/>
      <c r="CF583" s="115"/>
      <c r="CG583" s="115"/>
      <c r="CH583" s="115"/>
      <c r="CI583" s="115"/>
      <c r="CJ583" s="115"/>
      <c r="CK583" s="115"/>
      <c r="CL583" s="115"/>
      <c r="CM583" s="115"/>
      <c r="CN583" s="115"/>
      <c r="CO583" s="135">
        <f t="shared" si="19"/>
        <v>1</v>
      </c>
      <c r="CP583" s="154"/>
      <c r="CQ583" s="117"/>
      <c r="CR583" s="24"/>
    </row>
    <row r="584" spans="1:680" s="118" customFormat="1" ht="63" hidden="1" customHeight="1">
      <c r="A584" s="387"/>
      <c r="B584" s="318"/>
      <c r="C584" s="34" t="s">
        <v>507</v>
      </c>
      <c r="D584" s="114" t="s">
        <v>0</v>
      </c>
      <c r="E584" s="34" t="s">
        <v>508</v>
      </c>
      <c r="F584" s="114" t="s">
        <v>0</v>
      </c>
      <c r="G584" s="114"/>
      <c r="H584" s="116" t="s">
        <v>508</v>
      </c>
      <c r="I584" s="58" t="s">
        <v>915</v>
      </c>
      <c r="J584" s="115"/>
      <c r="K584" s="140" t="s">
        <v>127</v>
      </c>
      <c r="L584" s="140" t="s">
        <v>206</v>
      </c>
      <c r="M584" s="141" t="s">
        <v>88</v>
      </c>
      <c r="N584" s="138" t="s">
        <v>171</v>
      </c>
      <c r="O584" s="318"/>
      <c r="P584" s="115"/>
      <c r="Q584" s="115"/>
      <c r="R584" s="115"/>
      <c r="S584" s="115"/>
      <c r="T584" s="115"/>
      <c r="U584" s="115"/>
      <c r="V584" s="115"/>
      <c r="W584" s="115"/>
      <c r="X584" s="115"/>
      <c r="Y584" s="115"/>
      <c r="Z584" s="115" t="s">
        <v>28</v>
      </c>
      <c r="AA584" s="115"/>
      <c r="AB584" s="41"/>
      <c r="AC584" s="41"/>
      <c r="AD584" s="41"/>
      <c r="AE584" s="41"/>
      <c r="AF584" s="41"/>
      <c r="AG584" s="41"/>
      <c r="AH584" s="41"/>
      <c r="AI584" s="41"/>
      <c r="AJ584" s="41"/>
      <c r="AK584" s="41"/>
      <c r="AL584" s="41"/>
      <c r="AM584" s="41"/>
      <c r="AN584" s="41"/>
      <c r="AO584" s="41"/>
      <c r="AP584" s="41"/>
      <c r="AQ584" s="41"/>
      <c r="AR584" s="41"/>
      <c r="AS584" s="41"/>
      <c r="AT584" s="41"/>
      <c r="AU584" s="41"/>
      <c r="AV584" s="41"/>
      <c r="AW584" s="41"/>
      <c r="AX584" s="41"/>
      <c r="AY584" s="41"/>
      <c r="AZ584" s="41"/>
      <c r="BA584" s="41"/>
      <c r="BB584" s="41"/>
      <c r="BC584" s="41"/>
      <c r="BD584" s="41"/>
      <c r="BE584" s="41"/>
      <c r="BF584" s="41"/>
      <c r="BG584" s="41"/>
      <c r="BH584" s="41"/>
      <c r="BI584" s="41"/>
      <c r="BJ584" s="41"/>
      <c r="BK584" s="41"/>
      <c r="BL584" s="41"/>
      <c r="BM584" s="115"/>
      <c r="BN584" s="115"/>
      <c r="BO584" s="115"/>
      <c r="BP584" s="115"/>
      <c r="BQ584" s="115"/>
      <c r="BR584" s="115"/>
      <c r="BS584" s="115"/>
      <c r="BT584" s="115"/>
      <c r="BU584" s="115"/>
      <c r="BV584" s="115"/>
      <c r="BW584" s="115"/>
      <c r="BX584" s="115"/>
      <c r="BY584" s="115"/>
      <c r="BZ584" s="115"/>
      <c r="CA584" s="115"/>
      <c r="CB584" s="115"/>
      <c r="CC584" s="115"/>
      <c r="CD584" s="115"/>
      <c r="CE584" s="115"/>
      <c r="CF584" s="115"/>
      <c r="CG584" s="115"/>
      <c r="CH584" s="115"/>
      <c r="CI584" s="115"/>
      <c r="CJ584" s="115"/>
      <c r="CK584" s="115"/>
      <c r="CL584" s="115"/>
      <c r="CM584" s="115"/>
      <c r="CN584" s="115"/>
      <c r="CO584" s="135">
        <f t="shared" si="19"/>
        <v>1</v>
      </c>
      <c r="CP584" s="154"/>
      <c r="CQ584" s="117"/>
      <c r="CR584" s="24"/>
    </row>
    <row r="585" spans="1:680" s="118" customFormat="1" ht="63" hidden="1" customHeight="1">
      <c r="A585" s="386"/>
      <c r="B585" s="319"/>
      <c r="C585" s="34" t="s">
        <v>507</v>
      </c>
      <c r="D585" s="114" t="s">
        <v>0</v>
      </c>
      <c r="E585" s="34" t="s">
        <v>508</v>
      </c>
      <c r="F585" s="114" t="s">
        <v>0</v>
      </c>
      <c r="G585" s="114"/>
      <c r="H585" s="116" t="s">
        <v>508</v>
      </c>
      <c r="I585" s="58" t="s">
        <v>915</v>
      </c>
      <c r="J585" s="115"/>
      <c r="K585" s="140" t="s">
        <v>127</v>
      </c>
      <c r="L585" s="140" t="s">
        <v>206</v>
      </c>
      <c r="M585" s="141" t="s">
        <v>88</v>
      </c>
      <c r="N585" s="138" t="s">
        <v>171</v>
      </c>
      <c r="O585" s="319"/>
      <c r="P585" s="115"/>
      <c r="Q585" s="115"/>
      <c r="R585" s="115"/>
      <c r="S585" s="115"/>
      <c r="T585" s="115"/>
      <c r="U585" s="115"/>
      <c r="V585" s="115"/>
      <c r="W585" s="115"/>
      <c r="X585" s="115"/>
      <c r="Y585" s="115"/>
      <c r="Z585" s="115"/>
      <c r="AA585" s="115" t="s">
        <v>28</v>
      </c>
      <c r="AB585" s="41"/>
      <c r="AC585" s="41"/>
      <c r="AD585" s="41"/>
      <c r="AE585" s="41"/>
      <c r="AF585" s="41"/>
      <c r="AG585" s="41"/>
      <c r="AH585" s="41"/>
      <c r="AI585" s="41"/>
      <c r="AJ585" s="41"/>
      <c r="AK585" s="41"/>
      <c r="AL585" s="41"/>
      <c r="AM585" s="41"/>
      <c r="AN585" s="41"/>
      <c r="AO585" s="41"/>
      <c r="AP585" s="41"/>
      <c r="AQ585" s="41"/>
      <c r="AR585" s="41"/>
      <c r="AS585" s="41"/>
      <c r="AT585" s="41"/>
      <c r="AU585" s="41"/>
      <c r="AV585" s="41"/>
      <c r="AW585" s="41"/>
      <c r="AX585" s="41"/>
      <c r="AY585" s="41"/>
      <c r="AZ585" s="41"/>
      <c r="BA585" s="41"/>
      <c r="BB585" s="41"/>
      <c r="BC585" s="41"/>
      <c r="BD585" s="41"/>
      <c r="BE585" s="41"/>
      <c r="BF585" s="41"/>
      <c r="BG585" s="41"/>
      <c r="BH585" s="41"/>
      <c r="BI585" s="41"/>
      <c r="BJ585" s="41"/>
      <c r="BK585" s="41"/>
      <c r="BL585" s="41"/>
      <c r="BM585" s="115"/>
      <c r="BN585" s="115"/>
      <c r="BO585" s="115"/>
      <c r="BP585" s="115"/>
      <c r="BQ585" s="115"/>
      <c r="BR585" s="115"/>
      <c r="BS585" s="115"/>
      <c r="BT585" s="115"/>
      <c r="BU585" s="115"/>
      <c r="BV585" s="115"/>
      <c r="BW585" s="115"/>
      <c r="BX585" s="115"/>
      <c r="BY585" s="115"/>
      <c r="BZ585" s="115"/>
      <c r="CA585" s="115"/>
      <c r="CB585" s="115"/>
      <c r="CC585" s="115"/>
      <c r="CD585" s="115"/>
      <c r="CE585" s="115"/>
      <c r="CF585" s="115"/>
      <c r="CG585" s="115"/>
      <c r="CH585" s="115"/>
      <c r="CI585" s="115"/>
      <c r="CJ585" s="115"/>
      <c r="CK585" s="115"/>
      <c r="CL585" s="115"/>
      <c r="CM585" s="115"/>
      <c r="CN585" s="115"/>
      <c r="CO585" s="135">
        <f t="shared" si="19"/>
        <v>1</v>
      </c>
      <c r="CP585" s="148"/>
      <c r="CQ585" s="146"/>
      <c r="CR585" s="24"/>
    </row>
    <row r="586" spans="1:680" s="144" customFormat="1" ht="115.5" customHeight="1">
      <c r="A586" s="261"/>
      <c r="B586" s="316">
        <v>165</v>
      </c>
      <c r="C586" s="332" t="s">
        <v>509</v>
      </c>
      <c r="D586" s="332" t="s">
        <v>0</v>
      </c>
      <c r="E586" s="34"/>
      <c r="F586" s="259"/>
      <c r="G586" s="269"/>
      <c r="H586" s="332" t="s">
        <v>510</v>
      </c>
      <c r="I586" s="283" t="s">
        <v>1420</v>
      </c>
      <c r="J586" s="281"/>
      <c r="K586" s="281"/>
      <c r="L586" s="258"/>
      <c r="M586" s="259"/>
      <c r="N586" s="260"/>
      <c r="O586" s="257"/>
      <c r="P586" s="258"/>
      <c r="Q586" s="258"/>
      <c r="R586" s="258"/>
      <c r="S586" s="258"/>
      <c r="T586" s="258"/>
      <c r="U586" s="258"/>
      <c r="V586" s="258"/>
      <c r="W586" s="258"/>
      <c r="X586" s="258"/>
      <c r="Y586" s="258"/>
      <c r="Z586" s="258"/>
      <c r="AA586" s="258"/>
      <c r="AB586" s="41"/>
      <c r="AC586" s="41"/>
      <c r="AD586" s="41"/>
      <c r="AE586" s="41"/>
      <c r="AF586" s="41"/>
      <c r="AG586" s="41"/>
      <c r="AH586" s="41"/>
      <c r="AI586" s="41"/>
      <c r="AJ586" s="41"/>
      <c r="AK586" s="41"/>
      <c r="AL586" s="41"/>
      <c r="AM586" s="41"/>
      <c r="AN586" s="41"/>
      <c r="AO586" s="41"/>
      <c r="AP586" s="41"/>
      <c r="AQ586" s="41"/>
      <c r="AR586" s="41"/>
      <c r="AS586" s="41"/>
      <c r="AT586" s="41"/>
      <c r="AU586" s="41"/>
      <c r="AV586" s="41"/>
      <c r="AW586" s="41"/>
      <c r="AX586" s="41"/>
      <c r="AY586" s="41"/>
      <c r="AZ586" s="41"/>
      <c r="BA586" s="41"/>
      <c r="BB586" s="41"/>
      <c r="BC586" s="41"/>
      <c r="BD586" s="41"/>
      <c r="BE586" s="41"/>
      <c r="BF586" s="41"/>
      <c r="BG586" s="41"/>
      <c r="BH586" s="41"/>
      <c r="BI586" s="41"/>
      <c r="BJ586" s="41"/>
      <c r="BK586" s="41"/>
      <c r="BL586" s="41"/>
      <c r="BM586" s="258"/>
      <c r="BN586" s="258"/>
      <c r="BO586" s="258"/>
      <c r="BP586" s="258"/>
      <c r="BQ586" s="258"/>
      <c r="BR586" s="258"/>
      <c r="BS586" s="258"/>
      <c r="BT586" s="258"/>
      <c r="BU586" s="258"/>
      <c r="BV586" s="258"/>
      <c r="BW586" s="258"/>
      <c r="BX586" s="258"/>
      <c r="BY586" s="258"/>
      <c r="BZ586" s="258"/>
      <c r="CA586" s="258"/>
      <c r="CB586" s="258"/>
      <c r="CC586" s="258"/>
      <c r="CD586" s="258"/>
      <c r="CE586" s="258"/>
      <c r="CF586" s="258"/>
      <c r="CG586" s="258"/>
      <c r="CH586" s="258"/>
      <c r="CI586" s="258"/>
      <c r="CJ586" s="258"/>
      <c r="CK586" s="258"/>
      <c r="CL586" s="258"/>
      <c r="CM586" s="258"/>
      <c r="CN586" s="258"/>
      <c r="CO586" s="181"/>
      <c r="CP586" s="202" t="s">
        <v>670</v>
      </c>
      <c r="CQ586" s="278"/>
      <c r="CR586" s="278"/>
      <c r="WR586" s="162"/>
    </row>
    <row r="587" spans="1:680" ht="127.5" hidden="1" customHeight="1">
      <c r="A587" s="69">
        <v>534</v>
      </c>
      <c r="B587" s="384"/>
      <c r="C587" s="334"/>
      <c r="D587" s="334"/>
      <c r="E587" s="34" t="s">
        <v>510</v>
      </c>
      <c r="F587" s="11" t="s">
        <v>2</v>
      </c>
      <c r="G587" s="269"/>
      <c r="H587" s="334"/>
      <c r="I587" s="283" t="s">
        <v>918</v>
      </c>
      <c r="J587" s="281"/>
      <c r="K587" s="281" t="s">
        <v>127</v>
      </c>
      <c r="L587" s="12" t="s">
        <v>206</v>
      </c>
      <c r="M587" s="11" t="s">
        <v>88</v>
      </c>
      <c r="N587" s="10" t="s">
        <v>171</v>
      </c>
      <c r="O587" s="10" t="s">
        <v>28</v>
      </c>
      <c r="P587" s="12"/>
      <c r="Q587" s="12" t="s">
        <v>28</v>
      </c>
      <c r="R587" s="12"/>
      <c r="S587" s="12"/>
      <c r="T587" s="12"/>
      <c r="U587" s="12"/>
      <c r="V587" s="12"/>
      <c r="W587" s="12"/>
      <c r="X587" s="12"/>
      <c r="Y587" s="71"/>
      <c r="Z587" s="71"/>
      <c r="AA587" s="12"/>
      <c r="AB587" s="41" t="s">
        <v>677</v>
      </c>
      <c r="AC587" s="41"/>
      <c r="AD587" s="41"/>
      <c r="AE587" s="41"/>
      <c r="AF587" s="41"/>
      <c r="AG587" s="41"/>
      <c r="AH587" s="41"/>
      <c r="AI587" s="41"/>
      <c r="AJ587" s="41"/>
      <c r="AK587" s="41"/>
      <c r="AL587" s="41"/>
      <c r="AM587" s="41"/>
      <c r="AN587" s="41"/>
      <c r="AO587" s="41"/>
      <c r="AP587" s="41"/>
      <c r="AQ587" s="41"/>
      <c r="AR587" s="41"/>
      <c r="AS587" s="41"/>
      <c r="AT587" s="41"/>
      <c r="AU587" s="41"/>
      <c r="AV587" s="41"/>
      <c r="AW587" s="41"/>
      <c r="AX587" s="41"/>
      <c r="AY587" s="41"/>
      <c r="AZ587" s="41"/>
      <c r="BA587" s="41"/>
      <c r="BB587" s="41"/>
      <c r="BC587" s="41"/>
      <c r="BD587" s="41"/>
      <c r="BE587" s="41"/>
      <c r="BF587" s="41"/>
      <c r="BG587" s="41"/>
      <c r="BH587" s="41"/>
      <c r="BI587" s="41"/>
      <c r="BJ587" s="41"/>
      <c r="BK587" s="41"/>
      <c r="BL587" s="41"/>
      <c r="BM587" s="12"/>
      <c r="BN587" s="12"/>
      <c r="BO587" s="12"/>
      <c r="BP587" s="12"/>
      <c r="BQ587" s="12"/>
      <c r="BR587" s="12"/>
      <c r="BS587" s="12"/>
      <c r="BT587" s="12"/>
      <c r="BU587" s="12"/>
      <c r="BV587" s="12"/>
      <c r="BW587" s="12"/>
      <c r="BX587" s="12"/>
      <c r="BY587" s="12"/>
      <c r="BZ587" s="12"/>
      <c r="CA587" s="12"/>
      <c r="CB587" s="12"/>
      <c r="CC587" s="12"/>
      <c r="CD587" s="12"/>
      <c r="CE587" s="12"/>
      <c r="CF587" s="12"/>
      <c r="CG587" s="12"/>
      <c r="CH587" s="12"/>
      <c r="CI587" s="12"/>
      <c r="CJ587" s="12"/>
      <c r="CK587" s="12"/>
      <c r="CL587" s="12"/>
      <c r="CM587" s="12"/>
      <c r="CN587" s="12"/>
      <c r="CO587" s="181">
        <f t="shared" si="19"/>
        <v>1</v>
      </c>
      <c r="CP587" s="202"/>
      <c r="CQ587" s="296"/>
      <c r="CR587" s="278"/>
      <c r="WR587" s="162"/>
      <c r="WS587" s="239"/>
      <c r="WT587" s="239"/>
      <c r="WU587" s="239"/>
      <c r="WV587" s="239"/>
      <c r="WW587" s="239"/>
      <c r="WX587" s="239"/>
      <c r="WY587" s="239"/>
      <c r="WZ587" s="239"/>
      <c r="XA587" s="239"/>
      <c r="XB587" s="239"/>
      <c r="XC587" s="239"/>
      <c r="XD587" s="239"/>
      <c r="XE587" s="239"/>
      <c r="XF587" s="239"/>
      <c r="XG587" s="239"/>
      <c r="XH587" s="239"/>
      <c r="XI587" s="239"/>
      <c r="XJ587" s="239"/>
      <c r="XK587" s="239"/>
      <c r="XL587" s="239"/>
      <c r="XM587" s="239"/>
      <c r="XN587" s="239"/>
      <c r="XO587" s="239"/>
      <c r="XP587" s="239"/>
      <c r="XQ587" s="239"/>
      <c r="XR587" s="239"/>
      <c r="XS587" s="239"/>
      <c r="XT587" s="239"/>
      <c r="XU587" s="239"/>
      <c r="XV587" s="239"/>
      <c r="XW587" s="239"/>
      <c r="XX587" s="239"/>
      <c r="XY587" s="239"/>
      <c r="XZ587" s="239"/>
      <c r="YA587" s="239"/>
      <c r="YB587" s="239"/>
      <c r="YC587" s="239"/>
      <c r="YD587" s="239"/>
      <c r="YE587" s="239"/>
      <c r="YF587" s="239"/>
      <c r="YG587" s="239"/>
      <c r="YH587" s="239"/>
      <c r="YI587" s="239"/>
      <c r="YJ587" s="239"/>
      <c r="YK587" s="239"/>
      <c r="YL587" s="239"/>
      <c r="YM587" s="239"/>
      <c r="YN587" s="239"/>
      <c r="YO587" s="239"/>
      <c r="YP587" s="239"/>
      <c r="YQ587" s="239"/>
      <c r="YR587" s="239"/>
      <c r="YS587" s="239"/>
      <c r="YT587" s="239"/>
      <c r="YU587" s="239"/>
      <c r="YV587" s="239"/>
      <c r="YW587" s="239"/>
      <c r="YX587" s="239"/>
      <c r="YY587" s="239"/>
      <c r="YZ587" s="239"/>
      <c r="ZA587" s="239"/>
      <c r="ZB587" s="239"/>
      <c r="ZC587" s="239"/>
      <c r="ZD587" s="239"/>
    </row>
    <row r="588" spans="1:680" ht="65.25" hidden="1" customHeight="1">
      <c r="A588" s="431">
        <v>538</v>
      </c>
      <c r="B588" s="335">
        <v>166</v>
      </c>
      <c r="C588" s="34" t="s">
        <v>917</v>
      </c>
      <c r="D588" s="34" t="s">
        <v>2</v>
      </c>
      <c r="E588" s="34" t="s">
        <v>916</v>
      </c>
      <c r="F588" s="34" t="s">
        <v>2</v>
      </c>
      <c r="G588" s="11"/>
      <c r="H588" s="34" t="s">
        <v>916</v>
      </c>
      <c r="I588" s="58" t="s">
        <v>1201</v>
      </c>
      <c r="J588" s="12"/>
      <c r="K588" s="12" t="s">
        <v>127</v>
      </c>
      <c r="L588" s="12" t="s">
        <v>206</v>
      </c>
      <c r="M588" s="11" t="s">
        <v>88</v>
      </c>
      <c r="N588" s="10" t="s">
        <v>171</v>
      </c>
      <c r="O588" s="335" t="s">
        <v>28</v>
      </c>
      <c r="P588" s="12"/>
      <c r="Q588" s="12"/>
      <c r="R588" s="12"/>
      <c r="S588" s="12" t="s">
        <v>28</v>
      </c>
      <c r="T588" s="12"/>
      <c r="U588" s="12"/>
      <c r="V588" s="12"/>
      <c r="W588" s="12"/>
      <c r="X588" s="12"/>
      <c r="Y588" s="71"/>
      <c r="Z588" s="71"/>
      <c r="AA588" s="12"/>
      <c r="AB588" s="41"/>
      <c r="AC588" s="41"/>
      <c r="AD588" s="41"/>
      <c r="AE588" s="41"/>
      <c r="AF588" s="41"/>
      <c r="AG588" s="41"/>
      <c r="AH588" s="41"/>
      <c r="AI588" s="41"/>
      <c r="AJ588" s="41"/>
      <c r="AK588" s="41"/>
      <c r="AL588" s="41"/>
      <c r="AM588" s="41"/>
      <c r="AN588" s="41"/>
      <c r="AO588" s="41"/>
      <c r="AP588" s="41"/>
      <c r="AQ588" s="41"/>
      <c r="AR588" s="41"/>
      <c r="AS588" s="41"/>
      <c r="AT588" s="41"/>
      <c r="AU588" s="41"/>
      <c r="AV588" s="41"/>
      <c r="AW588" s="41"/>
      <c r="AX588" s="41"/>
      <c r="AY588" s="41"/>
      <c r="AZ588" s="41"/>
      <c r="BA588" s="41"/>
      <c r="BB588" s="41"/>
      <c r="BC588" s="41"/>
      <c r="BD588" s="41"/>
      <c r="BE588" s="41"/>
      <c r="BF588" s="41"/>
      <c r="BG588" s="41"/>
      <c r="BH588" s="41"/>
      <c r="BI588" s="41"/>
      <c r="BJ588" s="41"/>
      <c r="BK588" s="41"/>
      <c r="BL588" s="41"/>
      <c r="BM588" s="12"/>
      <c r="BN588" s="12"/>
      <c r="BO588" s="12"/>
      <c r="BP588" s="12"/>
      <c r="BQ588" s="12"/>
      <c r="BR588" s="12"/>
      <c r="BS588" s="12"/>
      <c r="BT588" s="12"/>
      <c r="BU588" s="12"/>
      <c r="BV588" s="12"/>
      <c r="BW588" s="12"/>
      <c r="BX588" s="12"/>
      <c r="BY588" s="12"/>
      <c r="BZ588" s="12"/>
      <c r="CA588" s="12"/>
      <c r="CB588" s="12"/>
      <c r="CC588" s="12"/>
      <c r="CD588" s="12"/>
      <c r="CE588" s="12"/>
      <c r="CF588" s="12"/>
      <c r="CG588" s="12"/>
      <c r="CH588" s="12"/>
      <c r="CI588" s="12"/>
      <c r="CJ588" s="12"/>
      <c r="CK588" s="12"/>
      <c r="CL588" s="12"/>
      <c r="CM588" s="12"/>
      <c r="CN588" s="12"/>
      <c r="CO588" s="135">
        <f t="shared" si="19"/>
        <v>1</v>
      </c>
      <c r="CP588" s="149"/>
      <c r="CQ588" s="147"/>
      <c r="CR588" s="24"/>
    </row>
    <row r="589" spans="1:680" ht="65.25" hidden="1" customHeight="1">
      <c r="A589" s="431"/>
      <c r="B589" s="335"/>
      <c r="C589" s="34" t="s">
        <v>917</v>
      </c>
      <c r="D589" s="34" t="s">
        <v>2</v>
      </c>
      <c r="E589" s="34" t="s">
        <v>916</v>
      </c>
      <c r="F589" s="34" t="s">
        <v>2</v>
      </c>
      <c r="G589" s="11"/>
      <c r="H589" s="34" t="s">
        <v>916</v>
      </c>
      <c r="I589" s="58" t="s">
        <v>1202</v>
      </c>
      <c r="J589" s="12"/>
      <c r="K589" s="12" t="s">
        <v>127</v>
      </c>
      <c r="L589" s="12" t="s">
        <v>206</v>
      </c>
      <c r="M589" s="11" t="s">
        <v>88</v>
      </c>
      <c r="N589" s="10" t="s">
        <v>171</v>
      </c>
      <c r="O589" s="335"/>
      <c r="P589" s="12"/>
      <c r="Q589" s="12"/>
      <c r="R589" s="12"/>
      <c r="S589" s="12"/>
      <c r="T589" s="12"/>
      <c r="U589" s="12"/>
      <c r="V589" s="12" t="s">
        <v>28</v>
      </c>
      <c r="W589" s="12"/>
      <c r="X589" s="12"/>
      <c r="Y589" s="71"/>
      <c r="Z589" s="71"/>
      <c r="AA589" s="12"/>
      <c r="AB589" s="41"/>
      <c r="AC589" s="41"/>
      <c r="AD589" s="41"/>
      <c r="AE589" s="41"/>
      <c r="AF589" s="41"/>
      <c r="AG589" s="41"/>
      <c r="AH589" s="41"/>
      <c r="AI589" s="41"/>
      <c r="AJ589" s="41"/>
      <c r="AK589" s="41"/>
      <c r="AL589" s="41"/>
      <c r="AM589" s="41"/>
      <c r="AN589" s="41"/>
      <c r="AO589" s="41"/>
      <c r="AP589" s="41"/>
      <c r="AQ589" s="41"/>
      <c r="AR589" s="41"/>
      <c r="AS589" s="41"/>
      <c r="AT589" s="41"/>
      <c r="AU589" s="41"/>
      <c r="AV589" s="41"/>
      <c r="AW589" s="41"/>
      <c r="AX589" s="41"/>
      <c r="AY589" s="41"/>
      <c r="AZ589" s="41"/>
      <c r="BA589" s="41"/>
      <c r="BB589" s="41"/>
      <c r="BC589" s="41"/>
      <c r="BD589" s="41"/>
      <c r="BE589" s="41"/>
      <c r="BF589" s="41"/>
      <c r="BG589" s="41"/>
      <c r="BH589" s="41"/>
      <c r="BI589" s="41"/>
      <c r="BJ589" s="41"/>
      <c r="BK589" s="41"/>
      <c r="BL589" s="41"/>
      <c r="BM589" s="12"/>
      <c r="BN589" s="12"/>
      <c r="BO589" s="12"/>
      <c r="BP589" s="12"/>
      <c r="BQ589" s="12"/>
      <c r="BR589" s="12"/>
      <c r="BS589" s="12"/>
      <c r="BT589" s="12"/>
      <c r="BU589" s="12"/>
      <c r="BV589" s="12"/>
      <c r="BW589" s="12"/>
      <c r="BX589" s="12"/>
      <c r="BY589" s="12"/>
      <c r="BZ589" s="12"/>
      <c r="CA589" s="12"/>
      <c r="CB589" s="12"/>
      <c r="CC589" s="12"/>
      <c r="CD589" s="12"/>
      <c r="CE589" s="12"/>
      <c r="CF589" s="12"/>
      <c r="CG589" s="12"/>
      <c r="CH589" s="12"/>
      <c r="CI589" s="12"/>
      <c r="CJ589" s="12"/>
      <c r="CK589" s="12"/>
      <c r="CL589" s="12"/>
      <c r="CM589" s="12"/>
      <c r="CN589" s="12"/>
      <c r="CO589" s="135">
        <f t="shared" si="19"/>
        <v>1</v>
      </c>
      <c r="CP589" s="154"/>
      <c r="CQ589" s="10"/>
      <c r="CR589" s="24"/>
    </row>
    <row r="590" spans="1:680" ht="65.25" hidden="1" customHeight="1">
      <c r="A590" s="431"/>
      <c r="B590" s="335"/>
      <c r="C590" s="34" t="s">
        <v>917</v>
      </c>
      <c r="D590" s="34" t="s">
        <v>2</v>
      </c>
      <c r="E590" s="34" t="s">
        <v>916</v>
      </c>
      <c r="F590" s="34" t="s">
        <v>2</v>
      </c>
      <c r="G590" s="11"/>
      <c r="H590" s="34" t="s">
        <v>916</v>
      </c>
      <c r="I590" s="58" t="s">
        <v>1203</v>
      </c>
      <c r="J590" s="12"/>
      <c r="K590" s="12" t="s">
        <v>127</v>
      </c>
      <c r="L590" s="12" t="s">
        <v>206</v>
      </c>
      <c r="M590" s="11" t="s">
        <v>88</v>
      </c>
      <c r="N590" s="10" t="s">
        <v>171</v>
      </c>
      <c r="O590" s="335"/>
      <c r="P590" s="12"/>
      <c r="Q590" s="12"/>
      <c r="R590" s="12"/>
      <c r="S590" s="12"/>
      <c r="T590" s="10"/>
      <c r="U590" s="12"/>
      <c r="V590" s="12"/>
      <c r="W590" s="12"/>
      <c r="X590" s="12" t="s">
        <v>28</v>
      </c>
      <c r="Y590" s="71"/>
      <c r="Z590" s="71"/>
      <c r="AA590" s="12"/>
      <c r="AB590" s="41"/>
      <c r="AC590" s="41"/>
      <c r="AD590" s="41"/>
      <c r="AE590" s="41"/>
      <c r="AF590" s="41"/>
      <c r="AG590" s="41"/>
      <c r="AH590" s="41"/>
      <c r="AI590" s="41"/>
      <c r="AJ590" s="41"/>
      <c r="AK590" s="41"/>
      <c r="AL590" s="41"/>
      <c r="AM590" s="41"/>
      <c r="AN590" s="41"/>
      <c r="AO590" s="41"/>
      <c r="AP590" s="41"/>
      <c r="AQ590" s="41"/>
      <c r="AR590" s="41"/>
      <c r="AS590" s="41"/>
      <c r="AT590" s="41"/>
      <c r="AU590" s="41"/>
      <c r="AV590" s="41"/>
      <c r="AW590" s="41"/>
      <c r="AX590" s="41"/>
      <c r="AY590" s="41"/>
      <c r="AZ590" s="41"/>
      <c r="BA590" s="41"/>
      <c r="BB590" s="41"/>
      <c r="BC590" s="41"/>
      <c r="BD590" s="41"/>
      <c r="BE590" s="41"/>
      <c r="BF590" s="41"/>
      <c r="BG590" s="41"/>
      <c r="BH590" s="41"/>
      <c r="BI590" s="41"/>
      <c r="BJ590" s="41"/>
      <c r="BK590" s="41"/>
      <c r="BL590" s="41"/>
      <c r="BM590" s="12"/>
      <c r="BN590" s="12"/>
      <c r="BO590" s="12"/>
      <c r="BP590" s="12"/>
      <c r="BQ590" s="12"/>
      <c r="BR590" s="12"/>
      <c r="BS590" s="12"/>
      <c r="BT590" s="12"/>
      <c r="BU590" s="12"/>
      <c r="BV590" s="12"/>
      <c r="BW590" s="12"/>
      <c r="BX590" s="12"/>
      <c r="BY590" s="12"/>
      <c r="BZ590" s="12"/>
      <c r="CA590" s="12"/>
      <c r="CB590" s="12"/>
      <c r="CC590" s="12"/>
      <c r="CD590" s="12"/>
      <c r="CE590" s="12"/>
      <c r="CF590" s="12"/>
      <c r="CG590" s="12"/>
      <c r="CH590" s="12"/>
      <c r="CI590" s="12"/>
      <c r="CJ590" s="12"/>
      <c r="CK590" s="12"/>
      <c r="CL590" s="12"/>
      <c r="CM590" s="12"/>
      <c r="CN590" s="12"/>
      <c r="CO590" s="135">
        <f t="shared" si="19"/>
        <v>1</v>
      </c>
      <c r="CP590" s="154"/>
      <c r="CQ590" s="10"/>
      <c r="CR590" s="24"/>
    </row>
    <row r="591" spans="1:680" ht="65.25" hidden="1" customHeight="1">
      <c r="A591" s="431"/>
      <c r="B591" s="335"/>
      <c r="C591" s="34" t="s">
        <v>917</v>
      </c>
      <c r="D591" s="34" t="s">
        <v>2</v>
      </c>
      <c r="E591" s="34" t="s">
        <v>916</v>
      </c>
      <c r="F591" s="34" t="s">
        <v>2</v>
      </c>
      <c r="G591" s="11"/>
      <c r="H591" s="34" t="s">
        <v>916</v>
      </c>
      <c r="I591" s="58" t="s">
        <v>1204</v>
      </c>
      <c r="J591" s="12"/>
      <c r="K591" s="12" t="s">
        <v>127</v>
      </c>
      <c r="L591" s="12" t="s">
        <v>206</v>
      </c>
      <c r="M591" s="11" t="s">
        <v>88</v>
      </c>
      <c r="N591" s="10" t="s">
        <v>171</v>
      </c>
      <c r="O591" s="335"/>
      <c r="P591" s="12"/>
      <c r="Q591" s="12"/>
      <c r="R591" s="12"/>
      <c r="S591" s="12"/>
      <c r="T591" s="12"/>
      <c r="U591" s="12"/>
      <c r="V591" s="12"/>
      <c r="W591" s="12"/>
      <c r="X591" s="12"/>
      <c r="Y591" s="71" t="s">
        <v>28</v>
      </c>
      <c r="Z591" s="71"/>
      <c r="AA591" s="12"/>
      <c r="AB591" s="41"/>
      <c r="AC591" s="41"/>
      <c r="AD591" s="41"/>
      <c r="AE591" s="41"/>
      <c r="AF591" s="41"/>
      <c r="AG591" s="41"/>
      <c r="AH591" s="41"/>
      <c r="AI591" s="41"/>
      <c r="AJ591" s="41"/>
      <c r="AK591" s="41"/>
      <c r="AL591" s="41"/>
      <c r="AM591" s="41"/>
      <c r="AN591" s="41"/>
      <c r="AO591" s="41"/>
      <c r="AP591" s="41"/>
      <c r="AQ591" s="41"/>
      <c r="AR591" s="41"/>
      <c r="AS591" s="41"/>
      <c r="AT591" s="41"/>
      <c r="AU591" s="41"/>
      <c r="AV591" s="41"/>
      <c r="AW591" s="41"/>
      <c r="AX591" s="41"/>
      <c r="AY591" s="41"/>
      <c r="AZ591" s="41"/>
      <c r="BA591" s="41"/>
      <c r="BB591" s="41"/>
      <c r="BC591" s="41"/>
      <c r="BD591" s="41"/>
      <c r="BE591" s="41"/>
      <c r="BF591" s="41"/>
      <c r="BG591" s="41"/>
      <c r="BH591" s="41"/>
      <c r="BI591" s="41"/>
      <c r="BJ591" s="41"/>
      <c r="BK591" s="41"/>
      <c r="BL591" s="41"/>
      <c r="BM591" s="12"/>
      <c r="BN591" s="12"/>
      <c r="BO591" s="12"/>
      <c r="BP591" s="12"/>
      <c r="BQ591" s="12"/>
      <c r="BR591" s="12"/>
      <c r="BS591" s="12"/>
      <c r="BT591" s="12"/>
      <c r="BU591" s="12"/>
      <c r="BV591" s="12"/>
      <c r="BW591" s="12"/>
      <c r="BX591" s="12"/>
      <c r="BY591" s="12"/>
      <c r="BZ591" s="12"/>
      <c r="CA591" s="12"/>
      <c r="CB591" s="12"/>
      <c r="CC591" s="12"/>
      <c r="CD591" s="12"/>
      <c r="CE591" s="12"/>
      <c r="CF591" s="12"/>
      <c r="CG591" s="12"/>
      <c r="CH591" s="12"/>
      <c r="CI591" s="12"/>
      <c r="CJ591" s="12"/>
      <c r="CK591" s="12"/>
      <c r="CL591" s="12"/>
      <c r="CM591" s="12"/>
      <c r="CN591" s="12"/>
      <c r="CO591" s="135">
        <f t="shared" si="19"/>
        <v>1</v>
      </c>
      <c r="CP591" s="154"/>
      <c r="CQ591" s="10"/>
      <c r="CR591" s="24"/>
    </row>
    <row r="592" spans="1:680" ht="69.75" hidden="1" customHeight="1">
      <c r="A592" s="69">
        <v>541</v>
      </c>
      <c r="B592" s="67">
        <v>167</v>
      </c>
      <c r="C592" s="34" t="s">
        <v>71</v>
      </c>
      <c r="D592" s="11" t="s">
        <v>2</v>
      </c>
      <c r="E592" s="34" t="s">
        <v>32</v>
      </c>
      <c r="F592" s="11" t="s">
        <v>2</v>
      </c>
      <c r="G592" s="11"/>
      <c r="H592" s="35" t="s">
        <v>32</v>
      </c>
      <c r="I592" s="58" t="s">
        <v>919</v>
      </c>
      <c r="J592" s="12"/>
      <c r="K592" s="12" t="s">
        <v>127</v>
      </c>
      <c r="L592" s="12" t="s">
        <v>206</v>
      </c>
      <c r="M592" s="11" t="s">
        <v>88</v>
      </c>
      <c r="N592" s="10" t="s">
        <v>83</v>
      </c>
      <c r="O592" s="10" t="s">
        <v>28</v>
      </c>
      <c r="P592" s="12"/>
      <c r="Q592" s="12"/>
      <c r="R592" s="12"/>
      <c r="S592" s="12"/>
      <c r="T592" s="12"/>
      <c r="U592" s="12"/>
      <c r="V592" s="12"/>
      <c r="W592" s="12" t="s">
        <v>28</v>
      </c>
      <c r="X592" s="12"/>
      <c r="Y592" s="71"/>
      <c r="Z592" s="71"/>
      <c r="AA592" s="12"/>
      <c r="AB592" s="41"/>
      <c r="AC592" s="41"/>
      <c r="AD592" s="41"/>
      <c r="AE592" s="41"/>
      <c r="AF592" s="41"/>
      <c r="AG592" s="41"/>
      <c r="AH592" s="41"/>
      <c r="AI592" s="41"/>
      <c r="AJ592" s="41"/>
      <c r="AK592" s="41"/>
      <c r="AL592" s="41"/>
      <c r="AM592" s="41"/>
      <c r="AN592" s="41"/>
      <c r="AO592" s="41"/>
      <c r="AP592" s="41"/>
      <c r="AQ592" s="41"/>
      <c r="AR592" s="41"/>
      <c r="AS592" s="41"/>
      <c r="AT592" s="41"/>
      <c r="AU592" s="41"/>
      <c r="AV592" s="41"/>
      <c r="AW592" s="41"/>
      <c r="AX592" s="41"/>
      <c r="AY592" s="41"/>
      <c r="AZ592" s="41"/>
      <c r="BA592" s="41"/>
      <c r="BB592" s="41"/>
      <c r="BC592" s="41"/>
      <c r="BD592" s="41"/>
      <c r="BE592" s="41"/>
      <c r="BF592" s="41"/>
      <c r="BG592" s="41"/>
      <c r="BH592" s="41"/>
      <c r="BI592" s="41"/>
      <c r="BJ592" s="41"/>
      <c r="BK592" s="41"/>
      <c r="BL592" s="41"/>
      <c r="BM592" s="12"/>
      <c r="BN592" s="12"/>
      <c r="BO592" s="12"/>
      <c r="BP592" s="12"/>
      <c r="BQ592" s="12"/>
      <c r="BR592" s="12"/>
      <c r="BS592" s="12"/>
      <c r="BT592" s="12"/>
      <c r="BU592" s="12"/>
      <c r="BV592" s="12"/>
      <c r="BW592" s="12"/>
      <c r="BX592" s="12"/>
      <c r="BY592" s="12"/>
      <c r="BZ592" s="12"/>
      <c r="CA592" s="12"/>
      <c r="CB592" s="12"/>
      <c r="CC592" s="12"/>
      <c r="CD592" s="12"/>
      <c r="CE592" s="12"/>
      <c r="CF592" s="12"/>
      <c r="CG592" s="12"/>
      <c r="CH592" s="12"/>
      <c r="CI592" s="12"/>
      <c r="CJ592" s="12"/>
      <c r="CK592" s="12"/>
      <c r="CL592" s="12"/>
      <c r="CM592" s="12"/>
      <c r="CN592" s="12"/>
      <c r="CO592" s="135">
        <f t="shared" si="19"/>
        <v>1</v>
      </c>
      <c r="CP592" s="148"/>
      <c r="CQ592" s="146"/>
      <c r="CR592" s="24"/>
    </row>
    <row r="593" spans="1:680" ht="25.5" hidden="1" customHeight="1">
      <c r="A593" s="67"/>
      <c r="B593" s="284"/>
      <c r="C593" s="382" t="s">
        <v>55</v>
      </c>
      <c r="D593" s="382"/>
      <c r="E593" s="383"/>
      <c r="F593" s="11"/>
      <c r="G593" s="279">
        <f>COUNTIF(G594:G596,"x")</f>
        <v>0</v>
      </c>
      <c r="H593" s="280"/>
      <c r="I593" s="280"/>
      <c r="J593" s="281"/>
      <c r="K593" s="281"/>
      <c r="L593" s="12"/>
      <c r="M593" s="14" t="s">
        <v>82</v>
      </c>
      <c r="N593" s="14" t="s">
        <v>82</v>
      </c>
      <c r="O593" s="15">
        <f>COUNTIF(O594:O596,"x")</f>
        <v>3</v>
      </c>
      <c r="P593" s="15">
        <f>SUM(P594:P596)</f>
        <v>1</v>
      </c>
      <c r="Q593" s="15" t="s">
        <v>141</v>
      </c>
      <c r="R593" s="15" t="s">
        <v>141</v>
      </c>
      <c r="S593" s="15" t="s">
        <v>141</v>
      </c>
      <c r="T593" s="15" t="s">
        <v>141</v>
      </c>
      <c r="U593" s="15" t="s">
        <v>141</v>
      </c>
      <c r="V593" s="15" t="s">
        <v>141</v>
      </c>
      <c r="W593" s="15" t="s">
        <v>141</v>
      </c>
      <c r="X593" s="15" t="s">
        <v>141</v>
      </c>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82"/>
      <c r="CP593" s="279"/>
      <c r="CQ593" s="300"/>
      <c r="CR593" s="285"/>
      <c r="WR593" s="162"/>
      <c r="WS593" s="239"/>
      <c r="WT593" s="239"/>
      <c r="WU593" s="239"/>
      <c r="WV593" s="239"/>
      <c r="WW593" s="239"/>
      <c r="WX593" s="239"/>
      <c r="WY593" s="239"/>
      <c r="WZ593" s="239"/>
      <c r="XA593" s="239"/>
      <c r="XB593" s="239"/>
      <c r="XC593" s="239"/>
      <c r="XD593" s="239"/>
      <c r="XE593" s="239"/>
      <c r="XF593" s="239"/>
      <c r="XG593" s="239"/>
      <c r="XH593" s="239"/>
      <c r="XI593" s="239"/>
      <c r="XJ593" s="239"/>
      <c r="XK593" s="239"/>
      <c r="XL593" s="239"/>
      <c r="XM593" s="239"/>
      <c r="XN593" s="239"/>
      <c r="XO593" s="239"/>
      <c r="XP593" s="239"/>
      <c r="XQ593" s="239"/>
      <c r="XR593" s="239"/>
      <c r="XS593" s="239"/>
      <c r="XT593" s="239"/>
      <c r="XU593" s="239"/>
      <c r="XV593" s="239"/>
      <c r="XW593" s="239"/>
      <c r="XX593" s="239"/>
      <c r="XY593" s="239"/>
      <c r="XZ593" s="239"/>
      <c r="YA593" s="239"/>
      <c r="YB593" s="239"/>
      <c r="YC593" s="239"/>
      <c r="YD593" s="239"/>
      <c r="YE593" s="239"/>
      <c r="YF593" s="239"/>
      <c r="YG593" s="239"/>
      <c r="YH593" s="239"/>
      <c r="YI593" s="239"/>
      <c r="YJ593" s="239"/>
      <c r="YK593" s="239"/>
      <c r="YL593" s="239"/>
      <c r="YM593" s="239"/>
      <c r="YN593" s="239"/>
      <c r="YO593" s="239"/>
      <c r="YP593" s="239"/>
      <c r="YQ593" s="239"/>
      <c r="YR593" s="239"/>
      <c r="YS593" s="239"/>
      <c r="YT593" s="239"/>
      <c r="YU593" s="239"/>
      <c r="YV593" s="239"/>
      <c r="YW593" s="239"/>
      <c r="YX593" s="239"/>
      <c r="YY593" s="239"/>
      <c r="YZ593" s="239"/>
      <c r="ZA593" s="239"/>
      <c r="ZB593" s="239"/>
      <c r="ZC593" s="239"/>
      <c r="ZD593" s="239"/>
    </row>
    <row r="594" spans="1:680" ht="156" hidden="1" customHeight="1">
      <c r="A594" s="69">
        <v>547</v>
      </c>
      <c r="B594" s="69">
        <v>168</v>
      </c>
      <c r="C594" s="34" t="s">
        <v>165</v>
      </c>
      <c r="D594" s="11" t="s">
        <v>0</v>
      </c>
      <c r="E594" s="35" t="s">
        <v>136</v>
      </c>
      <c r="F594" s="11" t="s">
        <v>2</v>
      </c>
      <c r="G594" s="14"/>
      <c r="H594" s="35" t="s">
        <v>136</v>
      </c>
      <c r="I594" s="35" t="s">
        <v>920</v>
      </c>
      <c r="J594" s="12"/>
      <c r="K594" s="12" t="s">
        <v>127</v>
      </c>
      <c r="L594" s="12" t="s">
        <v>206</v>
      </c>
      <c r="M594" s="11" t="s">
        <v>88</v>
      </c>
      <c r="N594" s="10" t="s">
        <v>83</v>
      </c>
      <c r="O594" s="10" t="s">
        <v>28</v>
      </c>
      <c r="P594" s="12"/>
      <c r="Q594" s="15"/>
      <c r="R594" s="15"/>
      <c r="S594" s="115" t="s">
        <v>28</v>
      </c>
      <c r="T594" s="15"/>
      <c r="U594" s="15"/>
      <c r="V594" s="15"/>
      <c r="W594" s="15"/>
      <c r="X594" s="15"/>
      <c r="Y594" s="15"/>
      <c r="Z594" s="15"/>
      <c r="AA594" s="15"/>
      <c r="AB594" s="41"/>
      <c r="AC594" s="41"/>
      <c r="AD594" s="41"/>
      <c r="AE594" s="41"/>
      <c r="AF594" s="41"/>
      <c r="AG594" s="41"/>
      <c r="AH594" s="41"/>
      <c r="AI594" s="41"/>
      <c r="AJ594" s="41"/>
      <c r="AK594" s="41"/>
      <c r="AL594" s="41"/>
      <c r="AM594" s="41"/>
      <c r="AN594" s="41"/>
      <c r="AO594" s="41"/>
      <c r="AP594" s="41"/>
      <c r="AQ594" s="41"/>
      <c r="AR594" s="41"/>
      <c r="AS594" s="41"/>
      <c r="AT594" s="41"/>
      <c r="AU594" s="41"/>
      <c r="AV594" s="41"/>
      <c r="AW594" s="41"/>
      <c r="AX594" s="41"/>
      <c r="AY594" s="41"/>
      <c r="AZ594" s="41"/>
      <c r="BA594" s="41"/>
      <c r="BB594" s="41"/>
      <c r="BC594" s="41"/>
      <c r="BD594" s="41"/>
      <c r="BE594" s="41"/>
      <c r="BF594" s="41"/>
      <c r="BG594" s="41"/>
      <c r="BH594" s="41"/>
      <c r="BI594" s="41"/>
      <c r="BJ594" s="41"/>
      <c r="BK594" s="41"/>
      <c r="BL594" s="41"/>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35">
        <f t="shared" si="19"/>
        <v>1</v>
      </c>
      <c r="CP594" s="149"/>
      <c r="CQ594" s="187"/>
      <c r="CR594" s="176"/>
    </row>
    <row r="595" spans="1:680" ht="103.5" hidden="1" customHeight="1">
      <c r="A595" s="69">
        <v>548</v>
      </c>
      <c r="B595" s="69">
        <v>169</v>
      </c>
      <c r="C595" s="34" t="s">
        <v>137</v>
      </c>
      <c r="D595" s="11" t="s">
        <v>0</v>
      </c>
      <c r="E595" s="35" t="s">
        <v>138</v>
      </c>
      <c r="F595" s="11" t="s">
        <v>2</v>
      </c>
      <c r="G595" s="11"/>
      <c r="H595" s="35" t="s">
        <v>138</v>
      </c>
      <c r="I595" s="58" t="s">
        <v>921</v>
      </c>
      <c r="J595" s="12" t="s">
        <v>629</v>
      </c>
      <c r="K595" s="12" t="s">
        <v>127</v>
      </c>
      <c r="L595" s="12" t="s">
        <v>206</v>
      </c>
      <c r="M595" s="11" t="s">
        <v>88</v>
      </c>
      <c r="N595" s="10" t="s">
        <v>83</v>
      </c>
      <c r="O595" s="10" t="s">
        <v>28</v>
      </c>
      <c r="P595" s="115">
        <v>1</v>
      </c>
      <c r="Q595" s="15"/>
      <c r="R595" s="12"/>
      <c r="S595" s="12"/>
      <c r="T595" s="12"/>
      <c r="U595" s="12" t="s">
        <v>28</v>
      </c>
      <c r="V595" s="12"/>
      <c r="W595" s="15"/>
      <c r="X595" s="15"/>
      <c r="Y595" s="15"/>
      <c r="Z595" s="15"/>
      <c r="AA595" s="15"/>
      <c r="AB595" s="41"/>
      <c r="AC595" s="41"/>
      <c r="AD595" s="41"/>
      <c r="AE595" s="41"/>
      <c r="AF595" s="41"/>
      <c r="AG595" s="41"/>
      <c r="AH595" s="41"/>
      <c r="AI595" s="41"/>
      <c r="AJ595" s="41"/>
      <c r="AK595" s="41"/>
      <c r="AL595" s="41"/>
      <c r="AM595" s="41"/>
      <c r="AN595" s="41"/>
      <c r="AO595" s="41"/>
      <c r="AP595" s="41"/>
      <c r="AQ595" s="41"/>
      <c r="AR595" s="41"/>
      <c r="AS595" s="41"/>
      <c r="AT595" s="41"/>
      <c r="AU595" s="41"/>
      <c r="AV595" s="41"/>
      <c r="AW595" s="41"/>
      <c r="AX595" s="41"/>
      <c r="AY595" s="41"/>
      <c r="AZ595" s="41"/>
      <c r="BA595" s="41"/>
      <c r="BB595" s="41"/>
      <c r="BC595" s="41"/>
      <c r="BD595" s="41"/>
      <c r="BE595" s="41"/>
      <c r="BF595" s="41"/>
      <c r="BG595" s="41"/>
      <c r="BH595" s="41"/>
      <c r="BI595" s="41"/>
      <c r="BJ595" s="41"/>
      <c r="BK595" s="41"/>
      <c r="BL595" s="41"/>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2">
        <f t="shared" si="19"/>
        <v>1</v>
      </c>
      <c r="CP595" s="154"/>
      <c r="CQ595" s="14"/>
      <c r="CR595" s="176"/>
    </row>
    <row r="596" spans="1:680" ht="91.5" hidden="1" customHeight="1">
      <c r="A596" s="40">
        <v>549</v>
      </c>
      <c r="B596" s="50">
        <v>170</v>
      </c>
      <c r="C596" s="34" t="s">
        <v>511</v>
      </c>
      <c r="D596" s="11" t="s">
        <v>0</v>
      </c>
      <c r="E596" s="34" t="s">
        <v>512</v>
      </c>
      <c r="F596" s="11" t="s">
        <v>2</v>
      </c>
      <c r="G596" s="11"/>
      <c r="H596" s="35" t="s">
        <v>512</v>
      </c>
      <c r="I596" s="58" t="s">
        <v>922</v>
      </c>
      <c r="J596" s="12" t="s">
        <v>630</v>
      </c>
      <c r="K596" s="12" t="s">
        <v>127</v>
      </c>
      <c r="L596" s="12" t="s">
        <v>206</v>
      </c>
      <c r="M596" s="11" t="s">
        <v>88</v>
      </c>
      <c r="N596" s="10" t="s">
        <v>83</v>
      </c>
      <c r="O596" s="10" t="s">
        <v>28</v>
      </c>
      <c r="P596" s="17"/>
      <c r="Q596" s="12"/>
      <c r="R596" s="12"/>
      <c r="S596" s="12"/>
      <c r="T596" s="12"/>
      <c r="U596" s="12"/>
      <c r="V596" s="12"/>
      <c r="W596" s="12"/>
      <c r="X596" s="12"/>
      <c r="Y596" s="71" t="s">
        <v>28</v>
      </c>
      <c r="Z596" s="71"/>
      <c r="AA596" s="12"/>
      <c r="AB596" s="41"/>
      <c r="AC596" s="41"/>
      <c r="AD596" s="41"/>
      <c r="AE596" s="41"/>
      <c r="AF596" s="41"/>
      <c r="AG596" s="41"/>
      <c r="AH596" s="41"/>
      <c r="AI596" s="41"/>
      <c r="AJ596" s="41"/>
      <c r="AK596" s="41"/>
      <c r="AL596" s="41"/>
      <c r="AM596" s="41"/>
      <c r="AN596" s="41"/>
      <c r="AO596" s="41"/>
      <c r="AP596" s="41"/>
      <c r="AQ596" s="41"/>
      <c r="AR596" s="41"/>
      <c r="AS596" s="41"/>
      <c r="AT596" s="41"/>
      <c r="AU596" s="41"/>
      <c r="AV596" s="41"/>
      <c r="AW596" s="41"/>
      <c r="AX596" s="41"/>
      <c r="AY596" s="41"/>
      <c r="AZ596" s="41"/>
      <c r="BA596" s="41"/>
      <c r="BB596" s="41"/>
      <c r="BC596" s="41"/>
      <c r="BD596" s="41"/>
      <c r="BE596" s="41"/>
      <c r="BF596" s="41"/>
      <c r="BG596" s="41"/>
      <c r="BH596" s="41"/>
      <c r="BI596" s="41"/>
      <c r="BJ596" s="41"/>
      <c r="BK596" s="41"/>
      <c r="BL596" s="41"/>
      <c r="BM596" s="12"/>
      <c r="BN596" s="12"/>
      <c r="BO596" s="12"/>
      <c r="BP596" s="12"/>
      <c r="BQ596" s="12"/>
      <c r="BR596" s="12"/>
      <c r="BS596" s="12"/>
      <c r="BT596" s="12"/>
      <c r="BU596" s="12"/>
      <c r="BV596" s="12"/>
      <c r="BW596" s="12"/>
      <c r="BX596" s="12"/>
      <c r="BY596" s="12"/>
      <c r="BZ596" s="12"/>
      <c r="CA596" s="12"/>
      <c r="CB596" s="12"/>
      <c r="CC596" s="12"/>
      <c r="CD596" s="12"/>
      <c r="CE596" s="12"/>
      <c r="CF596" s="12"/>
      <c r="CG596" s="12"/>
      <c r="CH596" s="12"/>
      <c r="CI596" s="12"/>
      <c r="CJ596" s="12"/>
      <c r="CK596" s="12"/>
      <c r="CL596" s="12"/>
      <c r="CM596" s="12"/>
      <c r="CN596" s="12"/>
      <c r="CO596" s="12">
        <f t="shared" si="19"/>
        <v>1</v>
      </c>
      <c r="CP596" s="148"/>
      <c r="CQ596" s="146"/>
      <c r="CR596" s="24"/>
    </row>
    <row r="597" spans="1:680" s="38" customFormat="1" ht="45.75" customHeight="1">
      <c r="A597" s="67"/>
      <c r="B597" s="284"/>
      <c r="C597" s="430" t="s">
        <v>26</v>
      </c>
      <c r="D597" s="430"/>
      <c r="E597" s="383"/>
      <c r="F597" s="11"/>
      <c r="G597" s="279">
        <f>G598+G611+G728</f>
        <v>0</v>
      </c>
      <c r="H597" s="280"/>
      <c r="I597" s="282"/>
      <c r="J597" s="281"/>
      <c r="K597" s="281"/>
      <c r="L597" s="12"/>
      <c r="M597" s="14" t="s">
        <v>82</v>
      </c>
      <c r="N597" s="14" t="s">
        <v>82</v>
      </c>
      <c r="O597" s="15">
        <f>O598+O611+O728</f>
        <v>17</v>
      </c>
      <c r="P597" s="15">
        <f>P598+P611+P728</f>
        <v>60</v>
      </c>
      <c r="Q597" s="15" t="s">
        <v>141</v>
      </c>
      <c r="R597" s="15" t="s">
        <v>141</v>
      </c>
      <c r="S597" s="15" t="s">
        <v>141</v>
      </c>
      <c r="T597" s="15" t="s">
        <v>141</v>
      </c>
      <c r="U597" s="15" t="s">
        <v>141</v>
      </c>
      <c r="V597" s="15" t="s">
        <v>141</v>
      </c>
      <c r="W597" s="15" t="s">
        <v>141</v>
      </c>
      <c r="X597" s="15" t="s">
        <v>141</v>
      </c>
      <c r="Y597" s="15"/>
      <c r="Z597" s="15"/>
      <c r="AA597" s="15" t="s">
        <v>141</v>
      </c>
      <c r="AB597" s="41"/>
      <c r="AC597" s="41"/>
      <c r="AD597" s="41"/>
      <c r="AE597" s="41"/>
      <c r="AF597" s="41"/>
      <c r="AG597" s="41"/>
      <c r="AH597" s="41"/>
      <c r="AI597" s="41"/>
      <c r="AJ597" s="41"/>
      <c r="AK597" s="41"/>
      <c r="AL597" s="41"/>
      <c r="AM597" s="41"/>
      <c r="AN597" s="41"/>
      <c r="AO597" s="41"/>
      <c r="AP597" s="41"/>
      <c r="AQ597" s="41"/>
      <c r="AR597" s="41"/>
      <c r="AS597" s="41"/>
      <c r="AT597" s="41"/>
      <c r="AU597" s="41"/>
      <c r="AV597" s="41"/>
      <c r="AW597" s="41"/>
      <c r="AX597" s="41"/>
      <c r="AY597" s="41"/>
      <c r="AZ597" s="41"/>
      <c r="BA597" s="41"/>
      <c r="BB597" s="41"/>
      <c r="BC597" s="41"/>
      <c r="BD597" s="41"/>
      <c r="BE597" s="41"/>
      <c r="BF597" s="41"/>
      <c r="BG597" s="41"/>
      <c r="BH597" s="41"/>
      <c r="BI597" s="41"/>
      <c r="BJ597" s="41"/>
      <c r="BK597" s="41"/>
      <c r="BL597" s="41"/>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81"/>
      <c r="CP597" s="281"/>
      <c r="CQ597" s="300"/>
      <c r="CR597" s="285"/>
      <c r="WR597" s="162"/>
      <c r="WS597" s="239"/>
      <c r="WT597" s="239"/>
      <c r="WU597" s="239"/>
      <c r="WV597" s="239"/>
      <c r="WW597" s="239"/>
      <c r="WX597" s="239"/>
      <c r="WY597" s="239"/>
      <c r="WZ597" s="239"/>
      <c r="XA597" s="239"/>
      <c r="XB597" s="239"/>
      <c r="XC597" s="239"/>
      <c r="XD597" s="239"/>
      <c r="XE597" s="239"/>
      <c r="XF597" s="239"/>
      <c r="XG597" s="239"/>
      <c r="XH597" s="239"/>
      <c r="XI597" s="239"/>
      <c r="XJ597" s="239"/>
      <c r="XK597" s="239"/>
      <c r="XL597" s="239"/>
      <c r="XM597" s="239"/>
      <c r="XN597" s="239"/>
      <c r="XO597" s="239"/>
      <c r="XP597" s="239"/>
      <c r="XQ597" s="239"/>
      <c r="XR597" s="239"/>
      <c r="XS597" s="239"/>
      <c r="XT597" s="239"/>
      <c r="XU597" s="239"/>
      <c r="XV597" s="239"/>
      <c r="XW597" s="239"/>
      <c r="XX597" s="239"/>
      <c r="XY597" s="239"/>
      <c r="XZ597" s="239"/>
      <c r="YA597" s="239"/>
      <c r="YB597" s="239"/>
      <c r="YC597" s="239"/>
      <c r="YD597" s="239"/>
      <c r="YE597" s="239"/>
      <c r="YF597" s="239"/>
      <c r="YG597" s="239"/>
      <c r="YH597" s="239"/>
      <c r="YI597" s="239"/>
      <c r="YJ597" s="239"/>
      <c r="YK597" s="239"/>
      <c r="YL597" s="239"/>
      <c r="YM597" s="239"/>
      <c r="YN597" s="239"/>
      <c r="YO597" s="239"/>
      <c r="YP597" s="239"/>
      <c r="YQ597" s="239"/>
      <c r="YR597" s="239"/>
      <c r="YS597" s="239"/>
      <c r="YT597" s="239"/>
      <c r="YU597" s="239"/>
      <c r="YV597" s="239"/>
      <c r="YW597" s="239"/>
      <c r="YX597" s="239"/>
      <c r="YY597" s="239"/>
      <c r="YZ597" s="239"/>
      <c r="ZA597" s="239"/>
      <c r="ZB597" s="239"/>
      <c r="ZC597" s="239"/>
      <c r="ZD597" s="239"/>
    </row>
    <row r="598" spans="1:680" ht="95.25" customHeight="1">
      <c r="A598" s="67"/>
      <c r="B598" s="284"/>
      <c r="C598" s="382" t="s">
        <v>56</v>
      </c>
      <c r="D598" s="382"/>
      <c r="E598" s="383"/>
      <c r="F598" s="11"/>
      <c r="G598" s="279">
        <f>COUNTIF(G599:G610,"x")</f>
        <v>0</v>
      </c>
      <c r="H598" s="280"/>
      <c r="I598" s="282"/>
      <c r="J598" s="281"/>
      <c r="K598" s="281"/>
      <c r="L598" s="12"/>
      <c r="M598" s="14" t="s">
        <v>82</v>
      </c>
      <c r="N598" s="14" t="s">
        <v>82</v>
      </c>
      <c r="O598" s="15">
        <f>COUNTIF(O599:O610,"x")</f>
        <v>3</v>
      </c>
      <c r="P598" s="15">
        <f>SUM(P599:P610)</f>
        <v>0</v>
      </c>
      <c r="Q598" s="15" t="s">
        <v>141</v>
      </c>
      <c r="R598" s="15" t="s">
        <v>141</v>
      </c>
      <c r="S598" s="15" t="s">
        <v>141</v>
      </c>
      <c r="T598" s="15" t="s">
        <v>141</v>
      </c>
      <c r="U598" s="15" t="s">
        <v>141</v>
      </c>
      <c r="V598" s="15" t="s">
        <v>141</v>
      </c>
      <c r="W598" s="15" t="s">
        <v>141</v>
      </c>
      <c r="X598" s="15" t="s">
        <v>141</v>
      </c>
      <c r="Y598" s="15"/>
      <c r="Z598" s="15"/>
      <c r="AA598" s="15" t="s">
        <v>141</v>
      </c>
      <c r="AB598" s="41"/>
      <c r="AC598" s="41"/>
      <c r="AD598" s="41"/>
      <c r="AE598" s="41"/>
      <c r="AF598" s="41"/>
      <c r="AG598" s="41"/>
      <c r="AH598" s="41"/>
      <c r="AI598" s="41"/>
      <c r="AJ598" s="41"/>
      <c r="AK598" s="41"/>
      <c r="AL598" s="41"/>
      <c r="AM598" s="41"/>
      <c r="AN598" s="41"/>
      <c r="AO598" s="41"/>
      <c r="AP598" s="41"/>
      <c r="AQ598" s="41"/>
      <c r="AR598" s="41"/>
      <c r="AS598" s="41"/>
      <c r="AT598" s="41"/>
      <c r="AU598" s="41"/>
      <c r="AV598" s="41"/>
      <c r="AW598" s="41"/>
      <c r="AX598" s="41"/>
      <c r="AY598" s="41"/>
      <c r="AZ598" s="41"/>
      <c r="BA598" s="41"/>
      <c r="BB598" s="41"/>
      <c r="BC598" s="41"/>
      <c r="BD598" s="41"/>
      <c r="BE598" s="41"/>
      <c r="BF598" s="41"/>
      <c r="BG598" s="41"/>
      <c r="BH598" s="41"/>
      <c r="BI598" s="41"/>
      <c r="BJ598" s="41"/>
      <c r="BK598" s="41"/>
      <c r="BL598" s="41"/>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81"/>
      <c r="CP598" s="281"/>
      <c r="CQ598" s="285"/>
      <c r="CR598" s="285"/>
      <c r="WR598" s="162"/>
    </row>
    <row r="599" spans="1:680" ht="243.75" customHeight="1">
      <c r="A599" s="69">
        <v>554</v>
      </c>
      <c r="B599" s="278">
        <v>171</v>
      </c>
      <c r="C599" s="270" t="s">
        <v>601</v>
      </c>
      <c r="D599" s="269" t="s">
        <v>0</v>
      </c>
      <c r="E599" s="34" t="s">
        <v>72</v>
      </c>
      <c r="F599" s="11" t="s">
        <v>2</v>
      </c>
      <c r="G599" s="269"/>
      <c r="H599" s="270" t="s">
        <v>513</v>
      </c>
      <c r="I599" s="283" t="s">
        <v>1205</v>
      </c>
      <c r="J599" s="281"/>
      <c r="K599" s="281" t="s">
        <v>127</v>
      </c>
      <c r="L599" s="12" t="s">
        <v>206</v>
      </c>
      <c r="M599" s="11" t="s">
        <v>81</v>
      </c>
      <c r="N599" s="10" t="s">
        <v>171</v>
      </c>
      <c r="O599" s="335" t="s">
        <v>28</v>
      </c>
      <c r="P599" s="12"/>
      <c r="Q599" s="12" t="s">
        <v>28</v>
      </c>
      <c r="R599" s="12"/>
      <c r="S599" s="12"/>
      <c r="T599" s="12"/>
      <c r="U599" s="12"/>
      <c r="V599" s="12"/>
      <c r="W599" s="12"/>
      <c r="X599" s="12"/>
      <c r="Y599" s="71"/>
      <c r="Z599" s="71"/>
      <c r="AA599" s="12"/>
      <c r="AB599" s="41"/>
      <c r="AC599" s="41" t="s">
        <v>682</v>
      </c>
      <c r="AD599" s="41" t="s">
        <v>679</v>
      </c>
      <c r="AE599" s="41"/>
      <c r="AF599" s="41"/>
      <c r="AG599" s="41"/>
      <c r="AH599" s="41"/>
      <c r="AI599" s="41"/>
      <c r="AJ599" s="41"/>
      <c r="AK599" s="41"/>
      <c r="AL599" s="41"/>
      <c r="AM599" s="41"/>
      <c r="AN599" s="41"/>
      <c r="AO599" s="41"/>
      <c r="AP599" s="41"/>
      <c r="AQ599" s="41"/>
      <c r="AR599" s="41"/>
      <c r="AS599" s="41"/>
      <c r="AT599" s="41"/>
      <c r="AU599" s="41"/>
      <c r="AV599" s="41"/>
      <c r="AW599" s="41"/>
      <c r="AX599" s="41"/>
      <c r="AY599" s="41"/>
      <c r="AZ599" s="41"/>
      <c r="BA599" s="41"/>
      <c r="BB599" s="41"/>
      <c r="BC599" s="41"/>
      <c r="BD599" s="41"/>
      <c r="BE599" s="41"/>
      <c r="BF599" s="41"/>
      <c r="BG599" s="41"/>
      <c r="BH599" s="41"/>
      <c r="BI599" s="41"/>
      <c r="BJ599" s="41"/>
      <c r="BK599" s="41"/>
      <c r="BL599" s="41"/>
      <c r="BM599" s="12"/>
      <c r="BN599" s="12"/>
      <c r="BO599" s="12"/>
      <c r="BP599" s="12"/>
      <c r="BQ599" s="12"/>
      <c r="BR599" s="12"/>
      <c r="BS599" s="12"/>
      <c r="BT599" s="12"/>
      <c r="BU599" s="12"/>
      <c r="BV599" s="12"/>
      <c r="BW599" s="12"/>
      <c r="BX599" s="12"/>
      <c r="BY599" s="12"/>
      <c r="BZ599" s="12"/>
      <c r="CA599" s="12"/>
      <c r="CB599" s="12"/>
      <c r="CC599" s="12"/>
      <c r="CD599" s="12"/>
      <c r="CE599" s="12"/>
      <c r="CF599" s="12"/>
      <c r="CG599" s="12"/>
      <c r="CH599" s="12"/>
      <c r="CI599" s="12"/>
      <c r="CJ599" s="12"/>
      <c r="CK599" s="12"/>
      <c r="CL599" s="12"/>
      <c r="CM599" s="12"/>
      <c r="CN599" s="12"/>
      <c r="CO599" s="181">
        <f t="shared" si="19"/>
        <v>1</v>
      </c>
      <c r="CP599" s="202" t="s">
        <v>682</v>
      </c>
      <c r="CQ599" s="202" t="s">
        <v>682</v>
      </c>
      <c r="CR599" s="202" t="s">
        <v>682</v>
      </c>
      <c r="WR599" s="162"/>
    </row>
    <row r="600" spans="1:680" s="133" customFormat="1" ht="160.5" hidden="1" customHeight="1">
      <c r="A600" s="132"/>
      <c r="B600" s="130"/>
      <c r="C600" s="34" t="s">
        <v>601</v>
      </c>
      <c r="D600" s="131" t="s">
        <v>0</v>
      </c>
      <c r="E600" s="34" t="s">
        <v>72</v>
      </c>
      <c r="F600" s="131" t="s">
        <v>2</v>
      </c>
      <c r="G600" s="131"/>
      <c r="H600" s="34" t="s">
        <v>1207</v>
      </c>
      <c r="I600" s="58" t="s">
        <v>1205</v>
      </c>
      <c r="J600" s="134"/>
      <c r="K600" s="140" t="s">
        <v>127</v>
      </c>
      <c r="L600" s="140" t="s">
        <v>206</v>
      </c>
      <c r="M600" s="141" t="s">
        <v>81</v>
      </c>
      <c r="N600" s="138" t="s">
        <v>171</v>
      </c>
      <c r="O600" s="335"/>
      <c r="P600" s="134"/>
      <c r="Q600" s="134"/>
      <c r="R600" s="134"/>
      <c r="S600" s="134"/>
      <c r="T600" s="134"/>
      <c r="U600" s="134"/>
      <c r="V600" s="134" t="s">
        <v>28</v>
      </c>
      <c r="W600" s="134"/>
      <c r="X600" s="134"/>
      <c r="Y600" s="134"/>
      <c r="Z600" s="134"/>
      <c r="AA600" s="134"/>
      <c r="AB600" s="41"/>
      <c r="AC600" s="41"/>
      <c r="AD600" s="41"/>
      <c r="AE600" s="41"/>
      <c r="AF600" s="41"/>
      <c r="AG600" s="41"/>
      <c r="AH600" s="41"/>
      <c r="AI600" s="41"/>
      <c r="AJ600" s="41"/>
      <c r="AK600" s="41"/>
      <c r="AL600" s="41"/>
      <c r="AM600" s="41"/>
      <c r="AN600" s="41"/>
      <c r="AO600" s="41"/>
      <c r="AP600" s="41"/>
      <c r="AQ600" s="41"/>
      <c r="AR600" s="41"/>
      <c r="AS600" s="41"/>
      <c r="AT600" s="41"/>
      <c r="AU600" s="41"/>
      <c r="AV600" s="41"/>
      <c r="AW600" s="41"/>
      <c r="AX600" s="41"/>
      <c r="AY600" s="41"/>
      <c r="AZ600" s="41"/>
      <c r="BA600" s="41"/>
      <c r="BB600" s="41"/>
      <c r="BC600" s="41"/>
      <c r="BD600" s="41"/>
      <c r="BE600" s="41"/>
      <c r="BF600" s="41"/>
      <c r="BG600" s="41"/>
      <c r="BH600" s="41"/>
      <c r="BI600" s="41"/>
      <c r="BJ600" s="41"/>
      <c r="BK600" s="41"/>
      <c r="BL600" s="41"/>
      <c r="BM600" s="134"/>
      <c r="BN600" s="134"/>
      <c r="BO600" s="134"/>
      <c r="BP600" s="134"/>
      <c r="BQ600" s="134"/>
      <c r="BR600" s="134"/>
      <c r="BS600" s="134"/>
      <c r="BT600" s="134"/>
      <c r="BU600" s="134"/>
      <c r="BV600" s="134"/>
      <c r="BW600" s="134"/>
      <c r="BX600" s="134"/>
      <c r="BY600" s="134"/>
      <c r="BZ600" s="134"/>
      <c r="CA600" s="134"/>
      <c r="CB600" s="134"/>
      <c r="CC600" s="134"/>
      <c r="CD600" s="134"/>
      <c r="CE600" s="134"/>
      <c r="CF600" s="134"/>
      <c r="CG600" s="134"/>
      <c r="CH600" s="134"/>
      <c r="CI600" s="134"/>
      <c r="CJ600" s="134"/>
      <c r="CK600" s="134"/>
      <c r="CL600" s="134"/>
      <c r="CM600" s="134"/>
      <c r="CN600" s="134"/>
      <c r="CO600" s="134">
        <f t="shared" si="19"/>
        <v>1</v>
      </c>
      <c r="CP600" s="149"/>
      <c r="CQ600" s="147"/>
      <c r="CR600" s="24"/>
    </row>
    <row r="601" spans="1:680" s="133" customFormat="1" ht="160.5" hidden="1" customHeight="1">
      <c r="A601" s="132"/>
      <c r="B601" s="130"/>
      <c r="C601" s="34" t="s">
        <v>601</v>
      </c>
      <c r="D601" s="131" t="s">
        <v>0</v>
      </c>
      <c r="E601" s="34" t="s">
        <v>72</v>
      </c>
      <c r="F601" s="131" t="s">
        <v>2</v>
      </c>
      <c r="G601" s="131"/>
      <c r="H601" s="34" t="s">
        <v>1208</v>
      </c>
      <c r="I601" s="58" t="s">
        <v>1205</v>
      </c>
      <c r="J601" s="134"/>
      <c r="K601" s="140" t="s">
        <v>127</v>
      </c>
      <c r="L601" s="140" t="s">
        <v>206</v>
      </c>
      <c r="M601" s="141" t="s">
        <v>81</v>
      </c>
      <c r="N601" s="138" t="s">
        <v>171</v>
      </c>
      <c r="O601" s="335"/>
      <c r="P601" s="134"/>
      <c r="Q601" s="134"/>
      <c r="R601" s="134"/>
      <c r="S601" s="134"/>
      <c r="T601" s="134"/>
      <c r="U601" s="134"/>
      <c r="V601" s="134"/>
      <c r="W601" s="134"/>
      <c r="X601" s="134"/>
      <c r="Y601" s="134" t="s">
        <v>28</v>
      </c>
      <c r="Z601" s="134"/>
      <c r="AA601" s="134"/>
      <c r="AB601" s="41"/>
      <c r="AC601" s="41"/>
      <c r="AD601" s="41"/>
      <c r="AE601" s="41"/>
      <c r="AF601" s="41"/>
      <c r="AG601" s="41"/>
      <c r="AH601" s="41"/>
      <c r="AI601" s="41"/>
      <c r="AJ601" s="41"/>
      <c r="AK601" s="41"/>
      <c r="AL601" s="41"/>
      <c r="AM601" s="41"/>
      <c r="AN601" s="41"/>
      <c r="AO601" s="41"/>
      <c r="AP601" s="41"/>
      <c r="AQ601" s="41"/>
      <c r="AR601" s="41"/>
      <c r="AS601" s="41"/>
      <c r="AT601" s="41"/>
      <c r="AU601" s="41"/>
      <c r="AV601" s="41"/>
      <c r="AW601" s="41"/>
      <c r="AX601" s="41"/>
      <c r="AY601" s="41"/>
      <c r="AZ601" s="41"/>
      <c r="BA601" s="41"/>
      <c r="BB601" s="41"/>
      <c r="BC601" s="41"/>
      <c r="BD601" s="41"/>
      <c r="BE601" s="41"/>
      <c r="BF601" s="41"/>
      <c r="BG601" s="41"/>
      <c r="BH601" s="41"/>
      <c r="BI601" s="41"/>
      <c r="BJ601" s="41"/>
      <c r="BK601" s="41"/>
      <c r="BL601" s="41"/>
      <c r="BM601" s="134"/>
      <c r="BN601" s="134"/>
      <c r="BO601" s="134"/>
      <c r="BP601" s="134"/>
      <c r="BQ601" s="134"/>
      <c r="BR601" s="134"/>
      <c r="BS601" s="134"/>
      <c r="BT601" s="134"/>
      <c r="BU601" s="134"/>
      <c r="BV601" s="134"/>
      <c r="BW601" s="134"/>
      <c r="BX601" s="134"/>
      <c r="BY601" s="134"/>
      <c r="BZ601" s="134"/>
      <c r="CA601" s="134"/>
      <c r="CB601" s="134"/>
      <c r="CC601" s="134"/>
      <c r="CD601" s="134"/>
      <c r="CE601" s="134"/>
      <c r="CF601" s="134"/>
      <c r="CG601" s="134"/>
      <c r="CH601" s="134"/>
      <c r="CI601" s="134"/>
      <c r="CJ601" s="134"/>
      <c r="CK601" s="134"/>
      <c r="CL601" s="134"/>
      <c r="CM601" s="134"/>
      <c r="CN601" s="134"/>
      <c r="CO601" s="134">
        <f t="shared" si="19"/>
        <v>1</v>
      </c>
      <c r="CP601" s="154"/>
      <c r="CQ601" s="130"/>
      <c r="CR601" s="24"/>
    </row>
    <row r="602" spans="1:680" ht="156.75" hidden="1" customHeight="1">
      <c r="A602" s="431">
        <v>554</v>
      </c>
      <c r="B602" s="335">
        <v>171</v>
      </c>
      <c r="C602" s="34" t="s">
        <v>601</v>
      </c>
      <c r="D602" s="11" t="s">
        <v>0</v>
      </c>
      <c r="E602" s="34" t="s">
        <v>72</v>
      </c>
      <c r="F602" s="11" t="s">
        <v>2</v>
      </c>
      <c r="G602" s="11"/>
      <c r="H602" s="34" t="s">
        <v>514</v>
      </c>
      <c r="I602" s="58" t="s">
        <v>1205</v>
      </c>
      <c r="J602" s="12"/>
      <c r="K602" s="12" t="s">
        <v>127</v>
      </c>
      <c r="L602" s="12" t="s">
        <v>206</v>
      </c>
      <c r="M602" s="11" t="s">
        <v>81</v>
      </c>
      <c r="N602" s="10" t="s">
        <v>171</v>
      </c>
      <c r="O602" s="335"/>
      <c r="P602" s="12"/>
      <c r="Q602" s="12"/>
      <c r="R602" s="12"/>
      <c r="S602" s="12"/>
      <c r="T602" s="12"/>
      <c r="U602" s="12"/>
      <c r="V602" s="12"/>
      <c r="W602" s="12" t="s">
        <v>28</v>
      </c>
      <c r="X602" s="12"/>
      <c r="Y602" s="71"/>
      <c r="Z602" s="71"/>
      <c r="AA602" s="12"/>
      <c r="AB602" s="41"/>
      <c r="AC602" s="41"/>
      <c r="AD602" s="41"/>
      <c r="AE602" s="41"/>
      <c r="AF602" s="41"/>
      <c r="AG602" s="41"/>
      <c r="AH602" s="41"/>
      <c r="AI602" s="41"/>
      <c r="AJ602" s="41"/>
      <c r="AK602" s="41"/>
      <c r="AL602" s="41"/>
      <c r="AM602" s="41"/>
      <c r="AN602" s="41"/>
      <c r="AO602" s="41"/>
      <c r="AP602" s="41"/>
      <c r="AQ602" s="41"/>
      <c r="AR602" s="41"/>
      <c r="AS602" s="41"/>
      <c r="AT602" s="41"/>
      <c r="AU602" s="41"/>
      <c r="AV602" s="41"/>
      <c r="AW602" s="41"/>
      <c r="AX602" s="41"/>
      <c r="AY602" s="41"/>
      <c r="AZ602" s="41"/>
      <c r="BA602" s="41"/>
      <c r="BB602" s="41"/>
      <c r="BC602" s="41"/>
      <c r="BD602" s="41"/>
      <c r="BE602" s="41"/>
      <c r="BF602" s="41"/>
      <c r="BG602" s="41"/>
      <c r="BH602" s="41"/>
      <c r="BI602" s="41"/>
      <c r="BJ602" s="41"/>
      <c r="BK602" s="41"/>
      <c r="BL602" s="41"/>
      <c r="BM602" s="12"/>
      <c r="BN602" s="12"/>
      <c r="BO602" s="12"/>
      <c r="BP602" s="12"/>
      <c r="BQ602" s="12"/>
      <c r="BR602" s="12"/>
      <c r="BS602" s="12"/>
      <c r="BT602" s="12"/>
      <c r="BU602" s="12"/>
      <c r="BV602" s="12"/>
      <c r="BW602" s="12"/>
      <c r="BX602" s="12"/>
      <c r="BY602" s="12"/>
      <c r="BZ602" s="12"/>
      <c r="CA602" s="12"/>
      <c r="CB602" s="12"/>
      <c r="CC602" s="12"/>
      <c r="CD602" s="12"/>
      <c r="CE602" s="12"/>
      <c r="CF602" s="12"/>
      <c r="CG602" s="12"/>
      <c r="CH602" s="12"/>
      <c r="CI602" s="12"/>
      <c r="CJ602" s="12"/>
      <c r="CK602" s="12"/>
      <c r="CL602" s="12"/>
      <c r="CM602" s="12"/>
      <c r="CN602" s="12"/>
      <c r="CO602" s="134">
        <f t="shared" si="19"/>
        <v>1</v>
      </c>
      <c r="CP602" s="154"/>
      <c r="CQ602" s="10"/>
      <c r="CR602" s="24"/>
    </row>
    <row r="603" spans="1:680" s="133" customFormat="1" ht="156.75" hidden="1" customHeight="1">
      <c r="A603" s="431"/>
      <c r="B603" s="335"/>
      <c r="C603" s="34" t="s">
        <v>601</v>
      </c>
      <c r="D603" s="131" t="s">
        <v>0</v>
      </c>
      <c r="E603" s="34" t="s">
        <v>72</v>
      </c>
      <c r="F603" s="131" t="s">
        <v>2</v>
      </c>
      <c r="G603" s="131"/>
      <c r="H603" s="34" t="s">
        <v>1209</v>
      </c>
      <c r="I603" s="58" t="s">
        <v>1205</v>
      </c>
      <c r="J603" s="134"/>
      <c r="K603" s="140" t="s">
        <v>127</v>
      </c>
      <c r="L603" s="140" t="s">
        <v>206</v>
      </c>
      <c r="M603" s="141" t="s">
        <v>81</v>
      </c>
      <c r="N603" s="138" t="s">
        <v>171</v>
      </c>
      <c r="O603" s="335"/>
      <c r="P603" s="134"/>
      <c r="Q603" s="134"/>
      <c r="R603" s="134"/>
      <c r="S603" s="134"/>
      <c r="T603" s="134"/>
      <c r="U603" s="134"/>
      <c r="V603" s="134"/>
      <c r="W603" s="134"/>
      <c r="X603" s="134"/>
      <c r="Y603" s="134"/>
      <c r="Z603" s="134"/>
      <c r="AA603" s="134" t="s">
        <v>28</v>
      </c>
      <c r="AB603" s="41"/>
      <c r="AC603" s="41"/>
      <c r="AD603" s="41"/>
      <c r="AE603" s="41"/>
      <c r="AF603" s="41"/>
      <c r="AG603" s="41"/>
      <c r="AH603" s="41"/>
      <c r="AI603" s="41"/>
      <c r="AJ603" s="41"/>
      <c r="AK603" s="41"/>
      <c r="AL603" s="41"/>
      <c r="AM603" s="41"/>
      <c r="AN603" s="41"/>
      <c r="AO603" s="41"/>
      <c r="AP603" s="41"/>
      <c r="AQ603" s="41"/>
      <c r="AR603" s="41"/>
      <c r="AS603" s="41"/>
      <c r="AT603" s="41"/>
      <c r="AU603" s="41"/>
      <c r="AV603" s="41"/>
      <c r="AW603" s="41"/>
      <c r="AX603" s="41"/>
      <c r="AY603" s="41"/>
      <c r="AZ603" s="41"/>
      <c r="BA603" s="41"/>
      <c r="BB603" s="41"/>
      <c r="BC603" s="41"/>
      <c r="BD603" s="41"/>
      <c r="BE603" s="41"/>
      <c r="BF603" s="41"/>
      <c r="BG603" s="41"/>
      <c r="BH603" s="41"/>
      <c r="BI603" s="41"/>
      <c r="BJ603" s="41"/>
      <c r="BK603" s="41"/>
      <c r="BL603" s="41"/>
      <c r="BM603" s="134"/>
      <c r="BN603" s="134"/>
      <c r="BO603" s="134"/>
      <c r="BP603" s="134"/>
      <c r="BQ603" s="134"/>
      <c r="BR603" s="134"/>
      <c r="BS603" s="134"/>
      <c r="BT603" s="134"/>
      <c r="BU603" s="134"/>
      <c r="BV603" s="134"/>
      <c r="BW603" s="134"/>
      <c r="BX603" s="134"/>
      <c r="BY603" s="134"/>
      <c r="BZ603" s="134"/>
      <c r="CA603" s="134"/>
      <c r="CB603" s="134"/>
      <c r="CC603" s="134"/>
      <c r="CD603" s="134"/>
      <c r="CE603" s="134"/>
      <c r="CF603" s="134"/>
      <c r="CG603" s="134"/>
      <c r="CH603" s="134"/>
      <c r="CI603" s="134"/>
      <c r="CJ603" s="134"/>
      <c r="CK603" s="134"/>
      <c r="CL603" s="134"/>
      <c r="CM603" s="134"/>
      <c r="CN603" s="134"/>
      <c r="CO603" s="134">
        <f t="shared" si="19"/>
        <v>1</v>
      </c>
      <c r="CP603" s="154"/>
      <c r="CQ603" s="130"/>
      <c r="CR603" s="24"/>
    </row>
    <row r="604" spans="1:680" ht="168" hidden="1" customHeight="1">
      <c r="A604" s="431"/>
      <c r="B604" s="335"/>
      <c r="C604" s="34" t="s">
        <v>601</v>
      </c>
      <c r="D604" s="11" t="s">
        <v>0</v>
      </c>
      <c r="E604" s="34" t="s">
        <v>72</v>
      </c>
      <c r="F604" s="11" t="s">
        <v>2</v>
      </c>
      <c r="G604" s="11"/>
      <c r="H604" s="34" t="s">
        <v>515</v>
      </c>
      <c r="I604" s="58" t="s">
        <v>1205</v>
      </c>
      <c r="J604" s="12"/>
      <c r="K604" s="12" t="s">
        <v>127</v>
      </c>
      <c r="L604" s="12" t="s">
        <v>206</v>
      </c>
      <c r="M604" s="11" t="s">
        <v>81</v>
      </c>
      <c r="N604" s="10" t="s">
        <v>171</v>
      </c>
      <c r="O604" s="335"/>
      <c r="P604" s="12"/>
      <c r="Q604" s="12"/>
      <c r="R604" s="12"/>
      <c r="S604" s="12"/>
      <c r="T604" s="12" t="s">
        <v>28</v>
      </c>
      <c r="U604" s="12"/>
      <c r="V604" s="12"/>
      <c r="W604" s="12"/>
      <c r="X604" s="12"/>
      <c r="Y604" s="71"/>
      <c r="Z604" s="71"/>
      <c r="AA604" s="12"/>
      <c r="AB604" s="41"/>
      <c r="AC604" s="41"/>
      <c r="AD604" s="41"/>
      <c r="AE604" s="41"/>
      <c r="AF604" s="41"/>
      <c r="AG604" s="41"/>
      <c r="AH604" s="41"/>
      <c r="AI604" s="41"/>
      <c r="AJ604" s="41"/>
      <c r="AK604" s="41"/>
      <c r="AL604" s="41"/>
      <c r="AM604" s="41"/>
      <c r="AN604" s="41"/>
      <c r="AO604" s="41"/>
      <c r="AP604" s="41"/>
      <c r="AQ604" s="41"/>
      <c r="AR604" s="41"/>
      <c r="AS604" s="41"/>
      <c r="AT604" s="41"/>
      <c r="AU604" s="41"/>
      <c r="AV604" s="41"/>
      <c r="AW604" s="41"/>
      <c r="AX604" s="41"/>
      <c r="AY604" s="41"/>
      <c r="AZ604" s="41"/>
      <c r="BA604" s="41"/>
      <c r="BB604" s="41"/>
      <c r="BC604" s="41"/>
      <c r="BD604" s="41"/>
      <c r="BE604" s="41"/>
      <c r="BF604" s="41"/>
      <c r="BG604" s="41"/>
      <c r="BH604" s="41"/>
      <c r="BI604" s="41"/>
      <c r="BJ604" s="41"/>
      <c r="BK604" s="41"/>
      <c r="BL604" s="41"/>
      <c r="BM604" s="12"/>
      <c r="BN604" s="12"/>
      <c r="BO604" s="12"/>
      <c r="BP604" s="12"/>
      <c r="BQ604" s="12"/>
      <c r="BR604" s="12"/>
      <c r="BS604" s="12"/>
      <c r="BT604" s="12"/>
      <c r="BU604" s="12"/>
      <c r="BV604" s="12"/>
      <c r="BW604" s="12"/>
      <c r="BX604" s="12"/>
      <c r="BY604" s="12"/>
      <c r="BZ604" s="12"/>
      <c r="CA604" s="12"/>
      <c r="CB604" s="12"/>
      <c r="CC604" s="12"/>
      <c r="CD604" s="12"/>
      <c r="CE604" s="12"/>
      <c r="CF604" s="12"/>
      <c r="CG604" s="12"/>
      <c r="CH604" s="12"/>
      <c r="CI604" s="12"/>
      <c r="CJ604" s="12"/>
      <c r="CK604" s="12"/>
      <c r="CL604" s="12"/>
      <c r="CM604" s="12"/>
      <c r="CN604" s="12"/>
      <c r="CO604" s="134">
        <f t="shared" si="19"/>
        <v>1</v>
      </c>
      <c r="CP604" s="154"/>
      <c r="CQ604" s="10"/>
      <c r="CR604" s="24"/>
    </row>
    <row r="605" spans="1:680" ht="189" hidden="1" customHeight="1">
      <c r="A605" s="323">
        <v>557</v>
      </c>
      <c r="B605" s="323">
        <v>172</v>
      </c>
      <c r="C605" s="35" t="s">
        <v>602</v>
      </c>
      <c r="D605" s="11" t="s">
        <v>0</v>
      </c>
      <c r="E605" s="35" t="s">
        <v>516</v>
      </c>
      <c r="F605" s="11" t="s">
        <v>0</v>
      </c>
      <c r="G605" s="11"/>
      <c r="H605" s="35" t="s">
        <v>166</v>
      </c>
      <c r="I605" s="58" t="s">
        <v>1206</v>
      </c>
      <c r="J605" s="12"/>
      <c r="K605" s="12" t="s">
        <v>127</v>
      </c>
      <c r="L605" s="12" t="s">
        <v>206</v>
      </c>
      <c r="M605" s="11" t="s">
        <v>81</v>
      </c>
      <c r="N605" s="10" t="s">
        <v>83</v>
      </c>
      <c r="O605" s="323" t="s">
        <v>28</v>
      </c>
      <c r="P605" s="12"/>
      <c r="Q605" s="12"/>
      <c r="R605" s="12" t="s">
        <v>28</v>
      </c>
      <c r="S605" s="12"/>
      <c r="T605" s="12"/>
      <c r="U605" s="12"/>
      <c r="V605" s="12"/>
      <c r="W605" s="12"/>
      <c r="X605" s="12"/>
      <c r="Y605" s="71"/>
      <c r="Z605" s="71"/>
      <c r="AA605" s="12"/>
      <c r="AB605" s="41"/>
      <c r="AC605" s="41"/>
      <c r="AD605" s="41"/>
      <c r="AE605" s="41"/>
      <c r="AF605" s="41"/>
      <c r="AG605" s="41"/>
      <c r="AH605" s="41"/>
      <c r="AI605" s="41"/>
      <c r="AJ605" s="41"/>
      <c r="AK605" s="41"/>
      <c r="AL605" s="41"/>
      <c r="AM605" s="41"/>
      <c r="AN605" s="41"/>
      <c r="AO605" s="41"/>
      <c r="AP605" s="41"/>
      <c r="AQ605" s="41"/>
      <c r="AR605" s="41"/>
      <c r="AS605" s="41"/>
      <c r="AT605" s="41"/>
      <c r="AU605" s="41"/>
      <c r="AV605" s="41"/>
      <c r="AW605" s="41"/>
      <c r="AX605" s="41"/>
      <c r="AY605" s="41"/>
      <c r="AZ605" s="41"/>
      <c r="BA605" s="41"/>
      <c r="BB605" s="41"/>
      <c r="BC605" s="41"/>
      <c r="BD605" s="41"/>
      <c r="BE605" s="41"/>
      <c r="BF605" s="41"/>
      <c r="BG605" s="41"/>
      <c r="BH605" s="41"/>
      <c r="BI605" s="41"/>
      <c r="BJ605" s="41"/>
      <c r="BK605" s="41"/>
      <c r="BL605" s="41"/>
      <c r="BM605" s="12"/>
      <c r="BN605" s="12"/>
      <c r="BO605" s="12"/>
      <c r="BP605" s="12"/>
      <c r="BQ605" s="12"/>
      <c r="BR605" s="12"/>
      <c r="BS605" s="12"/>
      <c r="BT605" s="12"/>
      <c r="BU605" s="12"/>
      <c r="BV605" s="12"/>
      <c r="BW605" s="12"/>
      <c r="BX605" s="12"/>
      <c r="BY605" s="12"/>
      <c r="BZ605" s="12"/>
      <c r="CA605" s="12"/>
      <c r="CB605" s="12"/>
      <c r="CC605" s="12"/>
      <c r="CD605" s="12"/>
      <c r="CE605" s="12"/>
      <c r="CF605" s="12"/>
      <c r="CG605" s="12"/>
      <c r="CH605" s="12"/>
      <c r="CI605" s="12"/>
      <c r="CJ605" s="12"/>
      <c r="CK605" s="12"/>
      <c r="CL605" s="12"/>
      <c r="CM605" s="12"/>
      <c r="CN605" s="12"/>
      <c r="CO605" s="134">
        <f t="shared" si="19"/>
        <v>1</v>
      </c>
      <c r="CP605" s="154"/>
      <c r="CQ605" s="10"/>
      <c r="CR605" s="24"/>
    </row>
    <row r="606" spans="1:680" s="133" customFormat="1" ht="189" hidden="1" customHeight="1">
      <c r="A606" s="318"/>
      <c r="B606" s="318"/>
      <c r="C606" s="125" t="s">
        <v>602</v>
      </c>
      <c r="D606" s="131" t="s">
        <v>0</v>
      </c>
      <c r="E606" s="125" t="s">
        <v>516</v>
      </c>
      <c r="F606" s="131" t="s">
        <v>0</v>
      </c>
      <c r="G606" s="131"/>
      <c r="H606" s="125" t="s">
        <v>1210</v>
      </c>
      <c r="I606" s="58" t="s">
        <v>1206</v>
      </c>
      <c r="J606" s="134"/>
      <c r="K606" s="140" t="s">
        <v>127</v>
      </c>
      <c r="L606" s="140" t="s">
        <v>206</v>
      </c>
      <c r="M606" s="141" t="s">
        <v>81</v>
      </c>
      <c r="N606" s="138" t="s">
        <v>83</v>
      </c>
      <c r="O606" s="318"/>
      <c r="P606" s="134"/>
      <c r="Q606" s="134"/>
      <c r="R606" s="134"/>
      <c r="S606" s="134" t="s">
        <v>28</v>
      </c>
      <c r="T606" s="134"/>
      <c r="U606" s="134"/>
      <c r="V606" s="134"/>
      <c r="W606" s="134"/>
      <c r="X606" s="134"/>
      <c r="Y606" s="134"/>
      <c r="Z606" s="134"/>
      <c r="AA606" s="134"/>
      <c r="AB606" s="41"/>
      <c r="AC606" s="41"/>
      <c r="AD606" s="41"/>
      <c r="AE606" s="41"/>
      <c r="AF606" s="41"/>
      <c r="AG606" s="41"/>
      <c r="AH606" s="41"/>
      <c r="AI606" s="41"/>
      <c r="AJ606" s="41"/>
      <c r="AK606" s="41"/>
      <c r="AL606" s="41"/>
      <c r="AM606" s="41"/>
      <c r="AN606" s="41"/>
      <c r="AO606" s="41"/>
      <c r="AP606" s="41"/>
      <c r="AQ606" s="41"/>
      <c r="AR606" s="41"/>
      <c r="AS606" s="41"/>
      <c r="AT606" s="41"/>
      <c r="AU606" s="41"/>
      <c r="AV606" s="41"/>
      <c r="AW606" s="41"/>
      <c r="AX606" s="41"/>
      <c r="AY606" s="41"/>
      <c r="AZ606" s="41"/>
      <c r="BA606" s="41"/>
      <c r="BB606" s="41"/>
      <c r="BC606" s="41"/>
      <c r="BD606" s="41"/>
      <c r="BE606" s="41"/>
      <c r="BF606" s="41"/>
      <c r="BG606" s="41"/>
      <c r="BH606" s="41"/>
      <c r="BI606" s="41"/>
      <c r="BJ606" s="41"/>
      <c r="BK606" s="41"/>
      <c r="BL606" s="41"/>
      <c r="BM606" s="134"/>
      <c r="BN606" s="134"/>
      <c r="BO606" s="134"/>
      <c r="BP606" s="134"/>
      <c r="BQ606" s="134"/>
      <c r="BR606" s="134"/>
      <c r="BS606" s="134"/>
      <c r="BT606" s="134"/>
      <c r="BU606" s="134"/>
      <c r="BV606" s="134"/>
      <c r="BW606" s="134"/>
      <c r="BX606" s="134"/>
      <c r="BY606" s="134"/>
      <c r="BZ606" s="134"/>
      <c r="CA606" s="134"/>
      <c r="CB606" s="134"/>
      <c r="CC606" s="134"/>
      <c r="CD606" s="134"/>
      <c r="CE606" s="134"/>
      <c r="CF606" s="134"/>
      <c r="CG606" s="134"/>
      <c r="CH606" s="134"/>
      <c r="CI606" s="134"/>
      <c r="CJ606" s="134"/>
      <c r="CK606" s="134"/>
      <c r="CL606" s="134"/>
      <c r="CM606" s="134"/>
      <c r="CN606" s="134"/>
      <c r="CO606" s="134">
        <f t="shared" si="19"/>
        <v>1</v>
      </c>
      <c r="CP606" s="154"/>
      <c r="CQ606" s="130"/>
      <c r="CR606" s="24"/>
    </row>
    <row r="607" spans="1:680" s="133" customFormat="1" ht="189" hidden="1" customHeight="1">
      <c r="A607" s="318"/>
      <c r="B607" s="318"/>
      <c r="C607" s="125" t="s">
        <v>602</v>
      </c>
      <c r="D607" s="131" t="s">
        <v>0</v>
      </c>
      <c r="E607" s="125" t="s">
        <v>516</v>
      </c>
      <c r="F607" s="131" t="s">
        <v>0</v>
      </c>
      <c r="G607" s="131"/>
      <c r="H607" s="125" t="s">
        <v>1211</v>
      </c>
      <c r="I607" s="58" t="s">
        <v>1206</v>
      </c>
      <c r="J607" s="134"/>
      <c r="K607" s="140" t="s">
        <v>127</v>
      </c>
      <c r="L607" s="140" t="s">
        <v>206</v>
      </c>
      <c r="M607" s="141" t="s">
        <v>81</v>
      </c>
      <c r="N607" s="138" t="s">
        <v>83</v>
      </c>
      <c r="O607" s="318"/>
      <c r="P607" s="134"/>
      <c r="Q607" s="134"/>
      <c r="R607" s="134"/>
      <c r="S607" s="134"/>
      <c r="T607" s="134"/>
      <c r="U607" s="134" t="s">
        <v>28</v>
      </c>
      <c r="V607" s="134"/>
      <c r="W607" s="134"/>
      <c r="X607" s="134"/>
      <c r="Y607" s="134"/>
      <c r="Z607" s="134"/>
      <c r="AA607" s="134"/>
      <c r="AB607" s="41"/>
      <c r="AC607" s="41"/>
      <c r="AD607" s="41"/>
      <c r="AE607" s="41"/>
      <c r="AF607" s="41"/>
      <c r="AG607" s="41"/>
      <c r="AH607" s="41"/>
      <c r="AI607" s="41"/>
      <c r="AJ607" s="41"/>
      <c r="AK607" s="41"/>
      <c r="AL607" s="41"/>
      <c r="AM607" s="41"/>
      <c r="AN607" s="41"/>
      <c r="AO607" s="41"/>
      <c r="AP607" s="41"/>
      <c r="AQ607" s="41"/>
      <c r="AR607" s="41"/>
      <c r="AS607" s="41"/>
      <c r="AT607" s="41"/>
      <c r="AU607" s="41"/>
      <c r="AV607" s="41"/>
      <c r="AW607" s="41"/>
      <c r="AX607" s="41"/>
      <c r="AY607" s="41"/>
      <c r="AZ607" s="41"/>
      <c r="BA607" s="41"/>
      <c r="BB607" s="41"/>
      <c r="BC607" s="41"/>
      <c r="BD607" s="41"/>
      <c r="BE607" s="41"/>
      <c r="BF607" s="41"/>
      <c r="BG607" s="41"/>
      <c r="BH607" s="41"/>
      <c r="BI607" s="41"/>
      <c r="BJ607" s="41"/>
      <c r="BK607" s="41"/>
      <c r="BL607" s="41"/>
      <c r="BM607" s="134"/>
      <c r="BN607" s="134"/>
      <c r="BO607" s="134"/>
      <c r="BP607" s="134"/>
      <c r="BQ607" s="134"/>
      <c r="BR607" s="134"/>
      <c r="BS607" s="134"/>
      <c r="BT607" s="134"/>
      <c r="BU607" s="134"/>
      <c r="BV607" s="134"/>
      <c r="BW607" s="134"/>
      <c r="BX607" s="134"/>
      <c r="BY607" s="134"/>
      <c r="BZ607" s="134"/>
      <c r="CA607" s="134"/>
      <c r="CB607" s="134"/>
      <c r="CC607" s="134"/>
      <c r="CD607" s="134"/>
      <c r="CE607" s="134"/>
      <c r="CF607" s="134"/>
      <c r="CG607" s="134"/>
      <c r="CH607" s="134"/>
      <c r="CI607" s="134"/>
      <c r="CJ607" s="134"/>
      <c r="CK607" s="134"/>
      <c r="CL607" s="134"/>
      <c r="CM607" s="134"/>
      <c r="CN607" s="134"/>
      <c r="CO607" s="134">
        <f t="shared" si="19"/>
        <v>1</v>
      </c>
      <c r="CP607" s="154"/>
      <c r="CQ607" s="130"/>
      <c r="CR607" s="24"/>
    </row>
    <row r="608" spans="1:680" s="133" customFormat="1" ht="189" hidden="1" customHeight="1">
      <c r="A608" s="318"/>
      <c r="B608" s="318"/>
      <c r="C608" s="125" t="s">
        <v>602</v>
      </c>
      <c r="D608" s="131" t="s">
        <v>0</v>
      </c>
      <c r="E608" s="125" t="s">
        <v>516</v>
      </c>
      <c r="F608" s="131" t="s">
        <v>0</v>
      </c>
      <c r="G608" s="131"/>
      <c r="H608" s="125" t="s">
        <v>1212</v>
      </c>
      <c r="I608" s="58" t="s">
        <v>1206</v>
      </c>
      <c r="J608" s="134"/>
      <c r="K608" s="140" t="s">
        <v>127</v>
      </c>
      <c r="L608" s="140" t="s">
        <v>206</v>
      </c>
      <c r="M608" s="141" t="s">
        <v>81</v>
      </c>
      <c r="N608" s="138" t="s">
        <v>83</v>
      </c>
      <c r="O608" s="318"/>
      <c r="P608" s="134"/>
      <c r="Q608" s="134"/>
      <c r="R608" s="134"/>
      <c r="S608" s="134"/>
      <c r="T608" s="134"/>
      <c r="U608" s="134"/>
      <c r="V608" s="134"/>
      <c r="W608" s="134"/>
      <c r="X608" s="134" t="s">
        <v>28</v>
      </c>
      <c r="Y608" s="134"/>
      <c r="Z608" s="134"/>
      <c r="AA608" s="134"/>
      <c r="AB608" s="41"/>
      <c r="AC608" s="41"/>
      <c r="AD608" s="41"/>
      <c r="AE608" s="41"/>
      <c r="AF608" s="41"/>
      <c r="AG608" s="41"/>
      <c r="AH608" s="41"/>
      <c r="AI608" s="41"/>
      <c r="AJ608" s="41"/>
      <c r="AK608" s="41"/>
      <c r="AL608" s="41"/>
      <c r="AM608" s="41"/>
      <c r="AN608" s="41"/>
      <c r="AO608" s="41"/>
      <c r="AP608" s="41"/>
      <c r="AQ608" s="41"/>
      <c r="AR608" s="41"/>
      <c r="AS608" s="41"/>
      <c r="AT608" s="41"/>
      <c r="AU608" s="41"/>
      <c r="AV608" s="41"/>
      <c r="AW608" s="41"/>
      <c r="AX608" s="41"/>
      <c r="AY608" s="41"/>
      <c r="AZ608" s="41"/>
      <c r="BA608" s="41"/>
      <c r="BB608" s="41"/>
      <c r="BC608" s="41"/>
      <c r="BD608" s="41"/>
      <c r="BE608" s="41"/>
      <c r="BF608" s="41"/>
      <c r="BG608" s="41"/>
      <c r="BH608" s="41"/>
      <c r="BI608" s="41"/>
      <c r="BJ608" s="41"/>
      <c r="BK608" s="41"/>
      <c r="BL608" s="41"/>
      <c r="BM608" s="134"/>
      <c r="BN608" s="134"/>
      <c r="BO608" s="134"/>
      <c r="BP608" s="134"/>
      <c r="BQ608" s="134"/>
      <c r="BR608" s="134"/>
      <c r="BS608" s="134"/>
      <c r="BT608" s="134"/>
      <c r="BU608" s="134"/>
      <c r="BV608" s="134"/>
      <c r="BW608" s="134"/>
      <c r="BX608" s="134"/>
      <c r="BY608" s="134"/>
      <c r="BZ608" s="134"/>
      <c r="CA608" s="134"/>
      <c r="CB608" s="134"/>
      <c r="CC608" s="134"/>
      <c r="CD608" s="134"/>
      <c r="CE608" s="134"/>
      <c r="CF608" s="134"/>
      <c r="CG608" s="134"/>
      <c r="CH608" s="134"/>
      <c r="CI608" s="134"/>
      <c r="CJ608" s="134"/>
      <c r="CK608" s="134"/>
      <c r="CL608" s="134"/>
      <c r="CM608" s="134"/>
      <c r="CN608" s="134"/>
      <c r="CO608" s="134">
        <f t="shared" si="19"/>
        <v>1</v>
      </c>
      <c r="CP608" s="154"/>
      <c r="CQ608" s="130"/>
      <c r="CR608" s="24"/>
    </row>
    <row r="609" spans="1:616" s="133" customFormat="1" ht="189" hidden="1" customHeight="1">
      <c r="A609" s="319"/>
      <c r="B609" s="319"/>
      <c r="C609" s="125" t="s">
        <v>602</v>
      </c>
      <c r="D609" s="131" t="s">
        <v>0</v>
      </c>
      <c r="E609" s="125" t="s">
        <v>516</v>
      </c>
      <c r="F609" s="131" t="s">
        <v>0</v>
      </c>
      <c r="G609" s="131"/>
      <c r="H609" s="125" t="s">
        <v>1213</v>
      </c>
      <c r="I609" s="58" t="s">
        <v>1206</v>
      </c>
      <c r="J609" s="134"/>
      <c r="K609" s="140" t="s">
        <v>127</v>
      </c>
      <c r="L609" s="140" t="s">
        <v>206</v>
      </c>
      <c r="M609" s="141" t="s">
        <v>81</v>
      </c>
      <c r="N609" s="138" t="s">
        <v>83</v>
      </c>
      <c r="O609" s="319"/>
      <c r="P609" s="134"/>
      <c r="Q609" s="134"/>
      <c r="R609" s="134"/>
      <c r="S609" s="134"/>
      <c r="T609" s="134"/>
      <c r="U609" s="134"/>
      <c r="V609" s="134"/>
      <c r="W609" s="134"/>
      <c r="X609" s="134"/>
      <c r="Y609" s="134"/>
      <c r="Z609" s="134" t="s">
        <v>28</v>
      </c>
      <c r="AA609" s="134"/>
      <c r="AB609" s="41"/>
      <c r="AC609" s="41"/>
      <c r="AD609" s="41"/>
      <c r="AE609" s="41"/>
      <c r="AF609" s="41"/>
      <c r="AG609" s="41"/>
      <c r="AH609" s="41"/>
      <c r="AI609" s="41"/>
      <c r="AJ609" s="41"/>
      <c r="AK609" s="41"/>
      <c r="AL609" s="41"/>
      <c r="AM609" s="41"/>
      <c r="AN609" s="41"/>
      <c r="AO609" s="41"/>
      <c r="AP609" s="41"/>
      <c r="AQ609" s="41"/>
      <c r="AR609" s="41"/>
      <c r="AS609" s="41"/>
      <c r="AT609" s="41"/>
      <c r="AU609" s="41"/>
      <c r="AV609" s="41"/>
      <c r="AW609" s="41"/>
      <c r="AX609" s="41"/>
      <c r="AY609" s="41"/>
      <c r="AZ609" s="41"/>
      <c r="BA609" s="41"/>
      <c r="BB609" s="41"/>
      <c r="BC609" s="41"/>
      <c r="BD609" s="41"/>
      <c r="BE609" s="41"/>
      <c r="BF609" s="41"/>
      <c r="BG609" s="41"/>
      <c r="BH609" s="41"/>
      <c r="BI609" s="41"/>
      <c r="BJ609" s="41"/>
      <c r="BK609" s="41"/>
      <c r="BL609" s="41"/>
      <c r="BM609" s="134"/>
      <c r="BN609" s="134"/>
      <c r="BO609" s="134"/>
      <c r="BP609" s="134"/>
      <c r="BQ609" s="134"/>
      <c r="BR609" s="134"/>
      <c r="BS609" s="134"/>
      <c r="BT609" s="134"/>
      <c r="BU609" s="134"/>
      <c r="BV609" s="134"/>
      <c r="BW609" s="134"/>
      <c r="BX609" s="134"/>
      <c r="BY609" s="134"/>
      <c r="BZ609" s="134"/>
      <c r="CA609" s="134"/>
      <c r="CB609" s="134"/>
      <c r="CC609" s="134"/>
      <c r="CD609" s="134"/>
      <c r="CE609" s="134"/>
      <c r="CF609" s="134"/>
      <c r="CG609" s="134"/>
      <c r="CH609" s="134"/>
      <c r="CI609" s="134"/>
      <c r="CJ609" s="134"/>
      <c r="CK609" s="134"/>
      <c r="CL609" s="134"/>
      <c r="CM609" s="134"/>
      <c r="CN609" s="134"/>
      <c r="CO609" s="134">
        <f t="shared" si="19"/>
        <v>1</v>
      </c>
      <c r="CP609" s="154"/>
      <c r="CQ609" s="130"/>
      <c r="CR609" s="24"/>
    </row>
    <row r="610" spans="1:616" ht="142.5" hidden="1" customHeight="1">
      <c r="A610" s="67">
        <v>558</v>
      </c>
      <c r="B610" s="67">
        <v>173</v>
      </c>
      <c r="C610" s="35" t="s">
        <v>33</v>
      </c>
      <c r="D610" s="11" t="s">
        <v>0</v>
      </c>
      <c r="E610" s="35" t="s">
        <v>167</v>
      </c>
      <c r="F610" s="11" t="s">
        <v>0</v>
      </c>
      <c r="G610" s="12"/>
      <c r="H610" s="35" t="s">
        <v>167</v>
      </c>
      <c r="I610" s="58" t="s">
        <v>1224</v>
      </c>
      <c r="J610" s="12"/>
      <c r="K610" s="12" t="s">
        <v>127</v>
      </c>
      <c r="L610" s="12" t="s">
        <v>206</v>
      </c>
      <c r="M610" s="11" t="s">
        <v>81</v>
      </c>
      <c r="N610" s="10" t="s">
        <v>171</v>
      </c>
      <c r="O610" s="10" t="s">
        <v>28</v>
      </c>
      <c r="P610" s="12"/>
      <c r="Q610" s="12"/>
      <c r="R610" s="12"/>
      <c r="S610" s="12"/>
      <c r="T610" s="12"/>
      <c r="U610" s="12" t="s">
        <v>28</v>
      </c>
      <c r="V610" s="12"/>
      <c r="W610" s="12"/>
      <c r="X610" s="12"/>
      <c r="Y610" s="71"/>
      <c r="Z610" s="71"/>
      <c r="AA610" s="12"/>
      <c r="AB610" s="41"/>
      <c r="AC610" s="41"/>
      <c r="AD610" s="41"/>
      <c r="AE610" s="41"/>
      <c r="AF610" s="41"/>
      <c r="AG610" s="41"/>
      <c r="AH610" s="41"/>
      <c r="AI610" s="41"/>
      <c r="AJ610" s="41"/>
      <c r="AK610" s="41"/>
      <c r="AL610" s="41"/>
      <c r="AM610" s="41"/>
      <c r="AN610" s="41"/>
      <c r="AO610" s="41"/>
      <c r="AP610" s="41"/>
      <c r="AQ610" s="41"/>
      <c r="AR610" s="41"/>
      <c r="AS610" s="41"/>
      <c r="AT610" s="41"/>
      <c r="AU610" s="41"/>
      <c r="AV610" s="41"/>
      <c r="AW610" s="41"/>
      <c r="AX610" s="41"/>
      <c r="AY610" s="41"/>
      <c r="AZ610" s="41"/>
      <c r="BA610" s="41"/>
      <c r="BB610" s="41"/>
      <c r="BC610" s="41"/>
      <c r="BD610" s="41"/>
      <c r="BE610" s="41"/>
      <c r="BF610" s="41"/>
      <c r="BG610" s="41"/>
      <c r="BH610" s="41"/>
      <c r="BI610" s="41"/>
      <c r="BJ610" s="41"/>
      <c r="BK610" s="41"/>
      <c r="BL610" s="41"/>
      <c r="BM610" s="12"/>
      <c r="BN610" s="12"/>
      <c r="BO610" s="12"/>
      <c r="BP610" s="12"/>
      <c r="BQ610" s="12"/>
      <c r="BR610" s="12"/>
      <c r="BS610" s="12"/>
      <c r="BT610" s="12"/>
      <c r="BU610" s="12"/>
      <c r="BV610" s="12"/>
      <c r="BW610" s="12"/>
      <c r="BX610" s="12"/>
      <c r="BY610" s="12"/>
      <c r="BZ610" s="12"/>
      <c r="CA610" s="12"/>
      <c r="CB610" s="12"/>
      <c r="CC610" s="12"/>
      <c r="CD610" s="12"/>
      <c r="CE610" s="12"/>
      <c r="CF610" s="12"/>
      <c r="CG610" s="12"/>
      <c r="CH610" s="12"/>
      <c r="CI610" s="12"/>
      <c r="CJ610" s="12"/>
      <c r="CK610" s="12"/>
      <c r="CL610" s="12"/>
      <c r="CM610" s="12"/>
      <c r="CN610" s="12"/>
      <c r="CO610" s="134">
        <f t="shared" si="19"/>
        <v>1</v>
      </c>
      <c r="CP610" s="148"/>
      <c r="CQ610" s="146"/>
      <c r="CR610" s="24"/>
    </row>
    <row r="611" spans="1:616" ht="99" customHeight="1">
      <c r="A611" s="67"/>
      <c r="B611" s="284"/>
      <c r="C611" s="423" t="s">
        <v>57</v>
      </c>
      <c r="D611" s="423"/>
      <c r="E611" s="422"/>
      <c r="F611" s="11"/>
      <c r="G611" s="279">
        <f>COUNTIF(G613:G717,"x")</f>
        <v>0</v>
      </c>
      <c r="H611" s="280"/>
      <c r="I611" s="301"/>
      <c r="J611" s="281"/>
      <c r="K611" s="281"/>
      <c r="L611" s="12"/>
      <c r="M611" s="14" t="s">
        <v>82</v>
      </c>
      <c r="N611" s="14" t="s">
        <v>82</v>
      </c>
      <c r="O611" s="15">
        <f>COUNTIF(O613:O717,"x")</f>
        <v>11</v>
      </c>
      <c r="P611" s="15">
        <f>SUM(P613:P717)</f>
        <v>53</v>
      </c>
      <c r="Q611" s="15" t="s">
        <v>141</v>
      </c>
      <c r="R611" s="15" t="s">
        <v>141</v>
      </c>
      <c r="S611" s="15" t="s">
        <v>141</v>
      </c>
      <c r="T611" s="15" t="s">
        <v>141</v>
      </c>
      <c r="U611" s="15" t="s">
        <v>141</v>
      </c>
      <c r="V611" s="15" t="s">
        <v>141</v>
      </c>
      <c r="W611" s="15" t="s">
        <v>141</v>
      </c>
      <c r="X611" s="15" t="s">
        <v>141</v>
      </c>
      <c r="Y611" s="15"/>
      <c r="Z611" s="15"/>
      <c r="AA611" s="15" t="s">
        <v>141</v>
      </c>
      <c r="AB611" s="41"/>
      <c r="AC611" s="41"/>
      <c r="AD611" s="41"/>
      <c r="AE611" s="41"/>
      <c r="AF611" s="41"/>
      <c r="AG611" s="41"/>
      <c r="AH611" s="41"/>
      <c r="AI611" s="41"/>
      <c r="AJ611" s="41"/>
      <c r="AK611" s="41"/>
      <c r="AL611" s="41"/>
      <c r="AM611" s="41"/>
      <c r="AN611" s="41"/>
      <c r="AO611" s="41"/>
      <c r="AP611" s="41"/>
      <c r="AQ611" s="41"/>
      <c r="AR611" s="41"/>
      <c r="AS611" s="41"/>
      <c r="AT611" s="41"/>
      <c r="AU611" s="41"/>
      <c r="AV611" s="41"/>
      <c r="AW611" s="41"/>
      <c r="AX611" s="41"/>
      <c r="AY611" s="41"/>
      <c r="AZ611" s="41"/>
      <c r="BA611" s="41"/>
      <c r="BB611" s="41"/>
      <c r="BC611" s="41"/>
      <c r="BD611" s="41"/>
      <c r="BE611" s="41"/>
      <c r="BF611" s="41"/>
      <c r="BG611" s="41"/>
      <c r="BH611" s="41"/>
      <c r="BI611" s="41"/>
      <c r="BJ611" s="41"/>
      <c r="BK611" s="41"/>
      <c r="BL611" s="41"/>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81">
        <f t="shared" si="19"/>
        <v>0</v>
      </c>
      <c r="CP611" s="281"/>
      <c r="CQ611" s="285"/>
      <c r="CR611" s="285"/>
      <c r="WR611" s="162"/>
    </row>
    <row r="612" spans="1:616" s="144" customFormat="1" ht="126.75" customHeight="1">
      <c r="A612" s="216"/>
      <c r="B612" s="316">
        <v>174</v>
      </c>
      <c r="C612" s="332" t="s">
        <v>517</v>
      </c>
      <c r="D612" s="332" t="s">
        <v>2</v>
      </c>
      <c r="E612" s="219"/>
      <c r="F612" s="222"/>
      <c r="G612" s="279"/>
      <c r="H612" s="332" t="s">
        <v>518</v>
      </c>
      <c r="I612" s="301" t="s">
        <v>1382</v>
      </c>
      <c r="J612" s="281"/>
      <c r="K612" s="281"/>
      <c r="L612" s="220"/>
      <c r="M612" s="14"/>
      <c r="N612" s="14"/>
      <c r="O612" s="15"/>
      <c r="P612" s="15"/>
      <c r="Q612" s="320" t="s">
        <v>28</v>
      </c>
      <c r="R612" s="15"/>
      <c r="S612" s="15"/>
      <c r="T612" s="15"/>
      <c r="U612" s="15"/>
      <c r="V612" s="15"/>
      <c r="W612" s="15"/>
      <c r="X612" s="15"/>
      <c r="Y612" s="15"/>
      <c r="Z612" s="15"/>
      <c r="AA612" s="15"/>
      <c r="AB612" s="41"/>
      <c r="AC612" s="41"/>
      <c r="AD612" s="41"/>
      <c r="AE612" s="41"/>
      <c r="AF612" s="41"/>
      <c r="AG612" s="41"/>
      <c r="AH612" s="41"/>
      <c r="AI612" s="41"/>
      <c r="AJ612" s="41"/>
      <c r="AK612" s="41"/>
      <c r="AL612" s="41"/>
      <c r="AM612" s="41"/>
      <c r="AN612" s="41"/>
      <c r="AO612" s="41"/>
      <c r="AP612" s="41"/>
      <c r="AQ612" s="41"/>
      <c r="AR612" s="41"/>
      <c r="AS612" s="41"/>
      <c r="AT612" s="41"/>
      <c r="AU612" s="41"/>
      <c r="AV612" s="41"/>
      <c r="AW612" s="41"/>
      <c r="AX612" s="41"/>
      <c r="AY612" s="41"/>
      <c r="AZ612" s="41"/>
      <c r="BA612" s="41"/>
      <c r="BB612" s="41"/>
      <c r="BC612" s="41"/>
      <c r="BD612" s="41"/>
      <c r="BE612" s="41"/>
      <c r="BF612" s="41"/>
      <c r="BG612" s="41"/>
      <c r="BH612" s="41"/>
      <c r="BI612" s="41"/>
      <c r="BJ612" s="41"/>
      <c r="BK612" s="41"/>
      <c r="BL612" s="41"/>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81"/>
      <c r="CP612" s="202" t="s">
        <v>679</v>
      </c>
      <c r="CQ612" s="285"/>
      <c r="CR612" s="285"/>
      <c r="WR612" s="162"/>
    </row>
    <row r="613" spans="1:616" ht="334.5" hidden="1" customHeight="1">
      <c r="A613" s="335">
        <v>559</v>
      </c>
      <c r="B613" s="317"/>
      <c r="C613" s="334"/>
      <c r="D613" s="334"/>
      <c r="E613" s="34" t="s">
        <v>518</v>
      </c>
      <c r="F613" s="34" t="s">
        <v>2</v>
      </c>
      <c r="G613" s="269"/>
      <c r="H613" s="334"/>
      <c r="I613" s="283" t="s">
        <v>1381</v>
      </c>
      <c r="J613" s="281"/>
      <c r="K613" s="281" t="s">
        <v>127</v>
      </c>
      <c r="L613" s="12" t="s">
        <v>114</v>
      </c>
      <c r="M613" s="11" t="s">
        <v>81</v>
      </c>
      <c r="N613" s="10" t="s">
        <v>171</v>
      </c>
      <c r="O613" s="335" t="s">
        <v>28</v>
      </c>
      <c r="P613" s="12"/>
      <c r="Q613" s="322"/>
      <c r="R613" s="12"/>
      <c r="S613" s="12"/>
      <c r="T613" s="12"/>
      <c r="U613" s="12"/>
      <c r="V613" s="12"/>
      <c r="W613" s="12"/>
      <c r="X613" s="12"/>
      <c r="Y613" s="71"/>
      <c r="Z613" s="71"/>
      <c r="AA613" s="12"/>
      <c r="AB613" s="41"/>
      <c r="AC613" s="41"/>
      <c r="AD613" s="41"/>
      <c r="AE613" s="41"/>
      <c r="AF613" s="41"/>
      <c r="AG613" s="41"/>
      <c r="AH613" s="41"/>
      <c r="AI613" s="41"/>
      <c r="AJ613" s="41"/>
      <c r="AK613" s="41"/>
      <c r="AL613" s="41"/>
      <c r="AM613" s="41"/>
      <c r="AN613" s="41"/>
      <c r="AO613" s="41"/>
      <c r="AP613" s="41"/>
      <c r="AQ613" s="41"/>
      <c r="AR613" s="41"/>
      <c r="AS613" s="41"/>
      <c r="AT613" s="41"/>
      <c r="AU613" s="41"/>
      <c r="AV613" s="41"/>
      <c r="AW613" s="41"/>
      <c r="AX613" s="41"/>
      <c r="AY613" s="41"/>
      <c r="AZ613" s="41"/>
      <c r="BA613" s="41"/>
      <c r="BB613" s="41"/>
      <c r="BC613" s="41"/>
      <c r="BD613" s="41"/>
      <c r="BE613" s="41"/>
      <c r="BF613" s="41"/>
      <c r="BG613" s="41"/>
      <c r="BH613" s="41"/>
      <c r="BI613" s="41"/>
      <c r="BJ613" s="41"/>
      <c r="BK613" s="41"/>
      <c r="BL613" s="41"/>
      <c r="BM613" s="12"/>
      <c r="BN613" s="12"/>
      <c r="BO613" s="12"/>
      <c r="BP613" s="12"/>
      <c r="BQ613" s="12"/>
      <c r="BR613" s="12"/>
      <c r="BS613" s="12"/>
      <c r="BT613" s="12"/>
      <c r="BU613" s="12"/>
      <c r="BV613" s="12"/>
      <c r="BW613" s="12"/>
      <c r="BX613" s="12"/>
      <c r="BY613" s="12"/>
      <c r="BZ613" s="12"/>
      <c r="CA613" s="12"/>
      <c r="CB613" s="12"/>
      <c r="CC613" s="12"/>
      <c r="CD613" s="12"/>
      <c r="CE613" s="12"/>
      <c r="CF613" s="12"/>
      <c r="CG613" s="12"/>
      <c r="CH613" s="12"/>
      <c r="CI613" s="12"/>
      <c r="CJ613" s="12"/>
      <c r="CK613" s="12"/>
      <c r="CL613" s="12"/>
      <c r="CM613" s="12"/>
      <c r="CN613" s="12"/>
      <c r="CO613" s="181">
        <f t="shared" si="19"/>
        <v>0</v>
      </c>
      <c r="CP613" s="202"/>
      <c r="CQ613" s="278"/>
      <c r="CR613" s="278"/>
      <c r="WR613" s="162"/>
    </row>
    <row r="614" spans="1:616" s="133" customFormat="1" ht="167.25" hidden="1" customHeight="1">
      <c r="A614" s="335"/>
      <c r="B614" s="318"/>
      <c r="C614" s="34" t="s">
        <v>517</v>
      </c>
      <c r="D614" s="34" t="s">
        <v>2</v>
      </c>
      <c r="E614" s="34" t="s">
        <v>518</v>
      </c>
      <c r="F614" s="34" t="s">
        <v>2</v>
      </c>
      <c r="G614" s="131"/>
      <c r="H614" s="125" t="s">
        <v>518</v>
      </c>
      <c r="I614" s="58" t="s">
        <v>1214</v>
      </c>
      <c r="J614" s="134"/>
      <c r="K614" s="140" t="s">
        <v>127</v>
      </c>
      <c r="L614" s="140" t="s">
        <v>114</v>
      </c>
      <c r="M614" s="141" t="s">
        <v>81</v>
      </c>
      <c r="N614" s="138" t="s">
        <v>171</v>
      </c>
      <c r="O614" s="335"/>
      <c r="P614" s="134"/>
      <c r="Q614" s="134"/>
      <c r="R614" s="134" t="s">
        <v>28</v>
      </c>
      <c r="S614" s="134"/>
      <c r="T614" s="134"/>
      <c r="U614" s="134"/>
      <c r="V614" s="134"/>
      <c r="W614" s="134"/>
      <c r="X614" s="134"/>
      <c r="Y614" s="134"/>
      <c r="Z614" s="134"/>
      <c r="AA614" s="134"/>
      <c r="AB614" s="41"/>
      <c r="AC614" s="41"/>
      <c r="AD614" s="41"/>
      <c r="AE614" s="41"/>
      <c r="AF614" s="41"/>
      <c r="AG614" s="41"/>
      <c r="AH614" s="41"/>
      <c r="AI614" s="41"/>
      <c r="AJ614" s="41"/>
      <c r="AK614" s="41"/>
      <c r="AL614" s="41"/>
      <c r="AM614" s="41"/>
      <c r="AN614" s="41"/>
      <c r="AO614" s="41"/>
      <c r="AP614" s="41"/>
      <c r="AQ614" s="41"/>
      <c r="AR614" s="41"/>
      <c r="AS614" s="41"/>
      <c r="AT614" s="41"/>
      <c r="AU614" s="41"/>
      <c r="AV614" s="41"/>
      <c r="AW614" s="41"/>
      <c r="AX614" s="41"/>
      <c r="AY614" s="41"/>
      <c r="AZ614" s="41"/>
      <c r="BA614" s="41"/>
      <c r="BB614" s="41"/>
      <c r="BC614" s="41"/>
      <c r="BD614" s="41"/>
      <c r="BE614" s="41"/>
      <c r="BF614" s="41"/>
      <c r="BG614" s="41"/>
      <c r="BH614" s="41"/>
      <c r="BI614" s="41"/>
      <c r="BJ614" s="41"/>
      <c r="BK614" s="41"/>
      <c r="BL614" s="41"/>
      <c r="BM614" s="134"/>
      <c r="BN614" s="134"/>
      <c r="BO614" s="134"/>
      <c r="BP614" s="134"/>
      <c r="BQ614" s="134"/>
      <c r="BR614" s="134"/>
      <c r="BS614" s="134"/>
      <c r="BT614" s="134"/>
      <c r="BU614" s="134"/>
      <c r="BV614" s="134"/>
      <c r="BW614" s="134"/>
      <c r="BX614" s="134"/>
      <c r="BY614" s="134"/>
      <c r="BZ614" s="134"/>
      <c r="CA614" s="134"/>
      <c r="CB614" s="134"/>
      <c r="CC614" s="134"/>
      <c r="CD614" s="134"/>
      <c r="CE614" s="134"/>
      <c r="CF614" s="134"/>
      <c r="CG614" s="134"/>
      <c r="CH614" s="134"/>
      <c r="CI614" s="134"/>
      <c r="CJ614" s="134"/>
      <c r="CK614" s="134"/>
      <c r="CL614" s="134"/>
      <c r="CM614" s="134"/>
      <c r="CN614" s="134"/>
      <c r="CO614" s="134">
        <f t="shared" si="19"/>
        <v>1</v>
      </c>
      <c r="CP614" s="149"/>
      <c r="CQ614" s="147"/>
      <c r="CR614" s="24"/>
    </row>
    <row r="615" spans="1:616" s="133" customFormat="1" ht="161.25" hidden="1" customHeight="1">
      <c r="A615" s="335"/>
      <c r="B615" s="318"/>
      <c r="C615" s="34" t="s">
        <v>517</v>
      </c>
      <c r="D615" s="34" t="s">
        <v>2</v>
      </c>
      <c r="E615" s="34" t="s">
        <v>518</v>
      </c>
      <c r="F615" s="34" t="s">
        <v>2</v>
      </c>
      <c r="G615" s="131"/>
      <c r="H615" s="125" t="s">
        <v>518</v>
      </c>
      <c r="I615" s="58" t="s">
        <v>1217</v>
      </c>
      <c r="J615" s="134"/>
      <c r="K615" s="140" t="s">
        <v>127</v>
      </c>
      <c r="L615" s="140" t="s">
        <v>114</v>
      </c>
      <c r="M615" s="141" t="s">
        <v>81</v>
      </c>
      <c r="N615" s="138" t="s">
        <v>171</v>
      </c>
      <c r="O615" s="335"/>
      <c r="P615" s="134"/>
      <c r="Q615" s="134"/>
      <c r="R615" s="134"/>
      <c r="S615" s="134" t="s">
        <v>28</v>
      </c>
      <c r="T615" s="134"/>
      <c r="U615" s="134"/>
      <c r="V615" s="134"/>
      <c r="W615" s="134"/>
      <c r="X615" s="134"/>
      <c r="Y615" s="134"/>
      <c r="Z615" s="134"/>
      <c r="AA615" s="134"/>
      <c r="AB615" s="41"/>
      <c r="AC615" s="41"/>
      <c r="AD615" s="41"/>
      <c r="AE615" s="41"/>
      <c r="AF615" s="41"/>
      <c r="AG615" s="41"/>
      <c r="AH615" s="41"/>
      <c r="AI615" s="41"/>
      <c r="AJ615" s="41"/>
      <c r="AK615" s="41"/>
      <c r="AL615" s="41"/>
      <c r="AM615" s="41"/>
      <c r="AN615" s="41"/>
      <c r="AO615" s="41"/>
      <c r="AP615" s="41"/>
      <c r="AQ615" s="41"/>
      <c r="AR615" s="41"/>
      <c r="AS615" s="41"/>
      <c r="AT615" s="41"/>
      <c r="AU615" s="41"/>
      <c r="AV615" s="41"/>
      <c r="AW615" s="41"/>
      <c r="AX615" s="41"/>
      <c r="AY615" s="41"/>
      <c r="AZ615" s="41"/>
      <c r="BA615" s="41"/>
      <c r="BB615" s="41"/>
      <c r="BC615" s="41"/>
      <c r="BD615" s="41"/>
      <c r="BE615" s="41"/>
      <c r="BF615" s="41"/>
      <c r="BG615" s="41"/>
      <c r="BH615" s="41"/>
      <c r="BI615" s="41"/>
      <c r="BJ615" s="41"/>
      <c r="BK615" s="41"/>
      <c r="BL615" s="41"/>
      <c r="BM615" s="134"/>
      <c r="BN615" s="134"/>
      <c r="BO615" s="134"/>
      <c r="BP615" s="134"/>
      <c r="BQ615" s="134"/>
      <c r="BR615" s="134"/>
      <c r="BS615" s="134"/>
      <c r="BT615" s="134"/>
      <c r="BU615" s="134"/>
      <c r="BV615" s="134"/>
      <c r="BW615" s="134"/>
      <c r="BX615" s="134"/>
      <c r="BY615" s="134"/>
      <c r="BZ615" s="134"/>
      <c r="CA615" s="134"/>
      <c r="CB615" s="134"/>
      <c r="CC615" s="134"/>
      <c r="CD615" s="134"/>
      <c r="CE615" s="134"/>
      <c r="CF615" s="134"/>
      <c r="CG615" s="134"/>
      <c r="CH615" s="134"/>
      <c r="CI615" s="134"/>
      <c r="CJ615" s="134"/>
      <c r="CK615" s="134"/>
      <c r="CL615" s="134"/>
      <c r="CM615" s="134"/>
      <c r="CN615" s="134"/>
      <c r="CO615" s="134">
        <f t="shared" si="19"/>
        <v>1</v>
      </c>
      <c r="CP615" s="154"/>
      <c r="CQ615" s="130"/>
      <c r="CR615" s="24"/>
    </row>
    <row r="616" spans="1:616" s="133" customFormat="1" ht="162" hidden="1" customHeight="1">
      <c r="A616" s="335"/>
      <c r="B616" s="318"/>
      <c r="C616" s="34" t="s">
        <v>517</v>
      </c>
      <c r="D616" s="34" t="s">
        <v>2</v>
      </c>
      <c r="E616" s="34" t="s">
        <v>518</v>
      </c>
      <c r="F616" s="34" t="s">
        <v>2</v>
      </c>
      <c r="G616" s="131"/>
      <c r="H616" s="125" t="s">
        <v>518</v>
      </c>
      <c r="I616" s="58" t="s">
        <v>1216</v>
      </c>
      <c r="J616" s="134"/>
      <c r="K616" s="140" t="s">
        <v>127</v>
      </c>
      <c r="L616" s="140" t="s">
        <v>114</v>
      </c>
      <c r="M616" s="141" t="s">
        <v>81</v>
      </c>
      <c r="N616" s="138" t="s">
        <v>171</v>
      </c>
      <c r="O616" s="335"/>
      <c r="P616" s="134"/>
      <c r="Q616" s="134"/>
      <c r="R616" s="134"/>
      <c r="S616" s="134"/>
      <c r="T616" s="134" t="s">
        <v>28</v>
      </c>
      <c r="U616" s="134"/>
      <c r="V616" s="134"/>
      <c r="W616" s="134"/>
      <c r="X616" s="134"/>
      <c r="Y616" s="134"/>
      <c r="Z616" s="134"/>
      <c r="AA616" s="134"/>
      <c r="AB616" s="41"/>
      <c r="AC616" s="41"/>
      <c r="AD616" s="41"/>
      <c r="AE616" s="41"/>
      <c r="AF616" s="41"/>
      <c r="AG616" s="41"/>
      <c r="AH616" s="41"/>
      <c r="AI616" s="41"/>
      <c r="AJ616" s="41"/>
      <c r="AK616" s="41"/>
      <c r="AL616" s="41"/>
      <c r="AM616" s="41"/>
      <c r="AN616" s="41"/>
      <c r="AO616" s="41"/>
      <c r="AP616" s="41"/>
      <c r="AQ616" s="41"/>
      <c r="AR616" s="41"/>
      <c r="AS616" s="41"/>
      <c r="AT616" s="41"/>
      <c r="AU616" s="41"/>
      <c r="AV616" s="41"/>
      <c r="AW616" s="41"/>
      <c r="AX616" s="41"/>
      <c r="AY616" s="41"/>
      <c r="AZ616" s="41"/>
      <c r="BA616" s="41"/>
      <c r="BB616" s="41"/>
      <c r="BC616" s="41"/>
      <c r="BD616" s="41"/>
      <c r="BE616" s="41"/>
      <c r="BF616" s="41"/>
      <c r="BG616" s="41"/>
      <c r="BH616" s="41"/>
      <c r="BI616" s="41"/>
      <c r="BJ616" s="41"/>
      <c r="BK616" s="41"/>
      <c r="BL616" s="41"/>
      <c r="BM616" s="134"/>
      <c r="BN616" s="134"/>
      <c r="BO616" s="134"/>
      <c r="BP616" s="134"/>
      <c r="BQ616" s="134"/>
      <c r="BR616" s="134"/>
      <c r="BS616" s="134"/>
      <c r="BT616" s="134"/>
      <c r="BU616" s="134"/>
      <c r="BV616" s="134"/>
      <c r="BW616" s="134"/>
      <c r="BX616" s="134"/>
      <c r="BY616" s="134"/>
      <c r="BZ616" s="134"/>
      <c r="CA616" s="134"/>
      <c r="CB616" s="134"/>
      <c r="CC616" s="134"/>
      <c r="CD616" s="134"/>
      <c r="CE616" s="134"/>
      <c r="CF616" s="134"/>
      <c r="CG616" s="134"/>
      <c r="CH616" s="134"/>
      <c r="CI616" s="134"/>
      <c r="CJ616" s="134"/>
      <c r="CK616" s="134"/>
      <c r="CL616" s="134"/>
      <c r="CM616" s="134"/>
      <c r="CN616" s="134"/>
      <c r="CO616" s="134">
        <f t="shared" si="19"/>
        <v>1</v>
      </c>
      <c r="CP616" s="154"/>
      <c r="CQ616" s="130"/>
      <c r="CR616" s="24"/>
    </row>
    <row r="617" spans="1:616" s="133" customFormat="1" ht="214.5" hidden="1" customHeight="1">
      <c r="A617" s="335"/>
      <c r="B617" s="318"/>
      <c r="C617" s="34" t="s">
        <v>517</v>
      </c>
      <c r="D617" s="34" t="s">
        <v>2</v>
      </c>
      <c r="E617" s="34" t="s">
        <v>518</v>
      </c>
      <c r="F617" s="34" t="s">
        <v>2</v>
      </c>
      <c r="G617" s="131"/>
      <c r="H617" s="125" t="s">
        <v>518</v>
      </c>
      <c r="I617" s="58" t="s">
        <v>1218</v>
      </c>
      <c r="J617" s="134"/>
      <c r="K617" s="140" t="s">
        <v>127</v>
      </c>
      <c r="L617" s="140" t="s">
        <v>114</v>
      </c>
      <c r="M617" s="141" t="s">
        <v>81</v>
      </c>
      <c r="N617" s="138" t="s">
        <v>171</v>
      </c>
      <c r="O617" s="335"/>
      <c r="P617" s="134"/>
      <c r="Q617" s="134"/>
      <c r="R617" s="134"/>
      <c r="S617" s="134"/>
      <c r="T617" s="134"/>
      <c r="U617" s="134" t="s">
        <v>28</v>
      </c>
      <c r="V617" s="134"/>
      <c r="W617" s="134"/>
      <c r="X617" s="134"/>
      <c r="Y617" s="134"/>
      <c r="Z617" s="134"/>
      <c r="AA617" s="134"/>
      <c r="AB617" s="41"/>
      <c r="AC617" s="41"/>
      <c r="AD617" s="41"/>
      <c r="AE617" s="41"/>
      <c r="AF617" s="41"/>
      <c r="AG617" s="41"/>
      <c r="AH617" s="41"/>
      <c r="AI617" s="41"/>
      <c r="AJ617" s="41"/>
      <c r="AK617" s="41"/>
      <c r="AL617" s="41"/>
      <c r="AM617" s="41"/>
      <c r="AN617" s="41"/>
      <c r="AO617" s="41"/>
      <c r="AP617" s="41"/>
      <c r="AQ617" s="41"/>
      <c r="AR617" s="41"/>
      <c r="AS617" s="41"/>
      <c r="AT617" s="41"/>
      <c r="AU617" s="41"/>
      <c r="AV617" s="41"/>
      <c r="AW617" s="41"/>
      <c r="AX617" s="41"/>
      <c r="AY617" s="41"/>
      <c r="AZ617" s="41"/>
      <c r="BA617" s="41"/>
      <c r="BB617" s="41"/>
      <c r="BC617" s="41"/>
      <c r="BD617" s="41"/>
      <c r="BE617" s="41"/>
      <c r="BF617" s="41"/>
      <c r="BG617" s="41"/>
      <c r="BH617" s="41"/>
      <c r="BI617" s="41"/>
      <c r="BJ617" s="41"/>
      <c r="BK617" s="41"/>
      <c r="BL617" s="41"/>
      <c r="BM617" s="134"/>
      <c r="BN617" s="134"/>
      <c r="BO617" s="134"/>
      <c r="BP617" s="134"/>
      <c r="BQ617" s="134"/>
      <c r="BR617" s="134"/>
      <c r="BS617" s="134"/>
      <c r="BT617" s="134"/>
      <c r="BU617" s="134"/>
      <c r="BV617" s="134"/>
      <c r="BW617" s="134"/>
      <c r="BX617" s="134"/>
      <c r="BY617" s="134"/>
      <c r="BZ617" s="134"/>
      <c r="CA617" s="134"/>
      <c r="CB617" s="134"/>
      <c r="CC617" s="134"/>
      <c r="CD617" s="134"/>
      <c r="CE617" s="134"/>
      <c r="CF617" s="134"/>
      <c r="CG617" s="134"/>
      <c r="CH617" s="134"/>
      <c r="CI617" s="134"/>
      <c r="CJ617" s="134"/>
      <c r="CK617" s="134"/>
      <c r="CL617" s="134"/>
      <c r="CM617" s="134"/>
      <c r="CN617" s="134"/>
      <c r="CO617" s="134">
        <f t="shared" si="19"/>
        <v>1</v>
      </c>
      <c r="CP617" s="154"/>
      <c r="CQ617" s="130"/>
      <c r="CR617" s="24"/>
    </row>
    <row r="618" spans="1:616" s="133" customFormat="1" ht="183" hidden="1" customHeight="1">
      <c r="A618" s="335"/>
      <c r="B618" s="318"/>
      <c r="C618" s="34" t="s">
        <v>517</v>
      </c>
      <c r="D618" s="34" t="s">
        <v>2</v>
      </c>
      <c r="E618" s="34" t="s">
        <v>518</v>
      </c>
      <c r="F618" s="34" t="s">
        <v>2</v>
      </c>
      <c r="G618" s="131"/>
      <c r="H618" s="125" t="s">
        <v>518</v>
      </c>
      <c r="I618" s="58" t="s">
        <v>1219</v>
      </c>
      <c r="J618" s="134"/>
      <c r="K618" s="140" t="s">
        <v>127</v>
      </c>
      <c r="L618" s="140" t="s">
        <v>114</v>
      </c>
      <c r="M618" s="141" t="s">
        <v>81</v>
      </c>
      <c r="N618" s="138" t="s">
        <v>171</v>
      </c>
      <c r="O618" s="335"/>
      <c r="P618" s="134"/>
      <c r="Q618" s="134"/>
      <c r="R618" s="134"/>
      <c r="S618" s="134"/>
      <c r="T618" s="134"/>
      <c r="U618" s="134"/>
      <c r="V618" s="134" t="s">
        <v>28</v>
      </c>
      <c r="W618" s="134"/>
      <c r="X618" s="134"/>
      <c r="Y618" s="134"/>
      <c r="Z618" s="134"/>
      <c r="AA618" s="134"/>
      <c r="AB618" s="41"/>
      <c r="AC618" s="41"/>
      <c r="AD618" s="41"/>
      <c r="AE618" s="41"/>
      <c r="AF618" s="41"/>
      <c r="AG618" s="41"/>
      <c r="AH618" s="41"/>
      <c r="AI618" s="41"/>
      <c r="AJ618" s="41"/>
      <c r="AK618" s="41"/>
      <c r="AL618" s="41"/>
      <c r="AM618" s="41"/>
      <c r="AN618" s="41"/>
      <c r="AO618" s="41"/>
      <c r="AP618" s="41"/>
      <c r="AQ618" s="41"/>
      <c r="AR618" s="41"/>
      <c r="AS618" s="41"/>
      <c r="AT618" s="41"/>
      <c r="AU618" s="41"/>
      <c r="AV618" s="41"/>
      <c r="AW618" s="41"/>
      <c r="AX618" s="41"/>
      <c r="AY618" s="41"/>
      <c r="AZ618" s="41"/>
      <c r="BA618" s="41"/>
      <c r="BB618" s="41"/>
      <c r="BC618" s="41"/>
      <c r="BD618" s="41"/>
      <c r="BE618" s="41"/>
      <c r="BF618" s="41"/>
      <c r="BG618" s="41"/>
      <c r="BH618" s="41"/>
      <c r="BI618" s="41"/>
      <c r="BJ618" s="41"/>
      <c r="BK618" s="41"/>
      <c r="BL618" s="41"/>
      <c r="BM618" s="134"/>
      <c r="BN618" s="134"/>
      <c r="BO618" s="134"/>
      <c r="BP618" s="134"/>
      <c r="BQ618" s="134"/>
      <c r="BR618" s="134"/>
      <c r="BS618" s="134"/>
      <c r="BT618" s="134"/>
      <c r="BU618" s="134"/>
      <c r="BV618" s="134"/>
      <c r="BW618" s="134"/>
      <c r="BX618" s="134"/>
      <c r="BY618" s="134"/>
      <c r="BZ618" s="134"/>
      <c r="CA618" s="134"/>
      <c r="CB618" s="134"/>
      <c r="CC618" s="134"/>
      <c r="CD618" s="134"/>
      <c r="CE618" s="134"/>
      <c r="CF618" s="134"/>
      <c r="CG618" s="134"/>
      <c r="CH618" s="134"/>
      <c r="CI618" s="134"/>
      <c r="CJ618" s="134"/>
      <c r="CK618" s="134"/>
      <c r="CL618" s="134"/>
      <c r="CM618" s="134"/>
      <c r="CN618" s="134"/>
      <c r="CO618" s="134">
        <f t="shared" si="19"/>
        <v>1</v>
      </c>
      <c r="CP618" s="154"/>
      <c r="CQ618" s="130"/>
      <c r="CR618" s="24"/>
    </row>
    <row r="619" spans="1:616" s="133" customFormat="1" ht="196.5" hidden="1" customHeight="1">
      <c r="A619" s="335"/>
      <c r="B619" s="318"/>
      <c r="C619" s="34" t="s">
        <v>517</v>
      </c>
      <c r="D619" s="34" t="s">
        <v>2</v>
      </c>
      <c r="E619" s="34" t="s">
        <v>518</v>
      </c>
      <c r="F619" s="34" t="s">
        <v>2</v>
      </c>
      <c r="G619" s="131"/>
      <c r="H619" s="125" t="s">
        <v>518</v>
      </c>
      <c r="I619" s="58" t="s">
        <v>1215</v>
      </c>
      <c r="J619" s="134"/>
      <c r="K619" s="140" t="s">
        <v>127</v>
      </c>
      <c r="L619" s="140" t="s">
        <v>114</v>
      </c>
      <c r="M619" s="141" t="s">
        <v>81</v>
      </c>
      <c r="N619" s="138" t="s">
        <v>171</v>
      </c>
      <c r="O619" s="335"/>
      <c r="P619" s="134"/>
      <c r="Q619" s="134"/>
      <c r="R619" s="134"/>
      <c r="S619" s="134"/>
      <c r="T619" s="134"/>
      <c r="U619" s="134"/>
      <c r="V619" s="134"/>
      <c r="W619" s="134" t="s">
        <v>28</v>
      </c>
      <c r="X619" s="134"/>
      <c r="Y619" s="134"/>
      <c r="Z619" s="134"/>
      <c r="AA619" s="134"/>
      <c r="AB619" s="41"/>
      <c r="AC619" s="41"/>
      <c r="AD619" s="41"/>
      <c r="AE619" s="41"/>
      <c r="AF619" s="41"/>
      <c r="AG619" s="41"/>
      <c r="AH619" s="41"/>
      <c r="AI619" s="41"/>
      <c r="AJ619" s="41"/>
      <c r="AK619" s="41"/>
      <c r="AL619" s="41"/>
      <c r="AM619" s="41"/>
      <c r="AN619" s="41"/>
      <c r="AO619" s="41"/>
      <c r="AP619" s="41"/>
      <c r="AQ619" s="41"/>
      <c r="AR619" s="41"/>
      <c r="AS619" s="41"/>
      <c r="AT619" s="41"/>
      <c r="AU619" s="41"/>
      <c r="AV619" s="41"/>
      <c r="AW619" s="41"/>
      <c r="AX619" s="41"/>
      <c r="AY619" s="41"/>
      <c r="AZ619" s="41"/>
      <c r="BA619" s="41"/>
      <c r="BB619" s="41"/>
      <c r="BC619" s="41"/>
      <c r="BD619" s="41"/>
      <c r="BE619" s="41"/>
      <c r="BF619" s="41"/>
      <c r="BG619" s="41"/>
      <c r="BH619" s="41"/>
      <c r="BI619" s="41"/>
      <c r="BJ619" s="41"/>
      <c r="BK619" s="41"/>
      <c r="BL619" s="41"/>
      <c r="BM619" s="134"/>
      <c r="BN619" s="134"/>
      <c r="BO619" s="134"/>
      <c r="BP619" s="134"/>
      <c r="BQ619" s="134"/>
      <c r="BR619" s="134"/>
      <c r="BS619" s="134"/>
      <c r="BT619" s="134"/>
      <c r="BU619" s="134"/>
      <c r="BV619" s="134"/>
      <c r="BW619" s="134"/>
      <c r="BX619" s="134"/>
      <c r="BY619" s="134"/>
      <c r="BZ619" s="134"/>
      <c r="CA619" s="134"/>
      <c r="CB619" s="134"/>
      <c r="CC619" s="134"/>
      <c r="CD619" s="134"/>
      <c r="CE619" s="134"/>
      <c r="CF619" s="134"/>
      <c r="CG619" s="134"/>
      <c r="CH619" s="134"/>
      <c r="CI619" s="134"/>
      <c r="CJ619" s="134"/>
      <c r="CK619" s="134"/>
      <c r="CL619" s="134"/>
      <c r="CM619" s="134"/>
      <c r="CN619" s="134"/>
      <c r="CO619" s="134">
        <f t="shared" si="19"/>
        <v>1</v>
      </c>
      <c r="CP619" s="154"/>
      <c r="CQ619" s="130"/>
      <c r="CR619" s="24"/>
    </row>
    <row r="620" spans="1:616" s="133" customFormat="1" ht="119.25" hidden="1" customHeight="1">
      <c r="A620" s="335"/>
      <c r="B620" s="318"/>
      <c r="C620" s="34" t="s">
        <v>517</v>
      </c>
      <c r="D620" s="34" t="s">
        <v>2</v>
      </c>
      <c r="E620" s="34" t="s">
        <v>518</v>
      </c>
      <c r="F620" s="34" t="s">
        <v>2</v>
      </c>
      <c r="G620" s="131"/>
      <c r="H620" s="125" t="s">
        <v>518</v>
      </c>
      <c r="I620" s="58" t="s">
        <v>1220</v>
      </c>
      <c r="J620" s="134"/>
      <c r="K620" s="140" t="s">
        <v>127</v>
      </c>
      <c r="L620" s="140" t="s">
        <v>114</v>
      </c>
      <c r="M620" s="141" t="s">
        <v>81</v>
      </c>
      <c r="N620" s="138" t="s">
        <v>171</v>
      </c>
      <c r="O620" s="335"/>
      <c r="P620" s="134"/>
      <c r="Q620" s="134"/>
      <c r="R620" s="134"/>
      <c r="S620" s="134"/>
      <c r="T620" s="134"/>
      <c r="U620" s="134"/>
      <c r="V620" s="134"/>
      <c r="W620" s="134"/>
      <c r="X620" s="134" t="s">
        <v>28</v>
      </c>
      <c r="Y620" s="134"/>
      <c r="Z620" s="134"/>
      <c r="AA620" s="134"/>
      <c r="AB620" s="41"/>
      <c r="AC620" s="41"/>
      <c r="AD620" s="41"/>
      <c r="AE620" s="41"/>
      <c r="AF620" s="41"/>
      <c r="AG620" s="41"/>
      <c r="AH620" s="41"/>
      <c r="AI620" s="41"/>
      <c r="AJ620" s="41"/>
      <c r="AK620" s="41"/>
      <c r="AL620" s="41"/>
      <c r="AM620" s="41"/>
      <c r="AN620" s="41"/>
      <c r="AO620" s="41"/>
      <c r="AP620" s="41"/>
      <c r="AQ620" s="41"/>
      <c r="AR620" s="41"/>
      <c r="AS620" s="41"/>
      <c r="AT620" s="41"/>
      <c r="AU620" s="41"/>
      <c r="AV620" s="41"/>
      <c r="AW620" s="41"/>
      <c r="AX620" s="41"/>
      <c r="AY620" s="41"/>
      <c r="AZ620" s="41"/>
      <c r="BA620" s="41"/>
      <c r="BB620" s="41"/>
      <c r="BC620" s="41"/>
      <c r="BD620" s="41"/>
      <c r="BE620" s="41"/>
      <c r="BF620" s="41"/>
      <c r="BG620" s="41"/>
      <c r="BH620" s="41"/>
      <c r="BI620" s="41"/>
      <c r="BJ620" s="41"/>
      <c r="BK620" s="41"/>
      <c r="BL620" s="41"/>
      <c r="BM620" s="134"/>
      <c r="BN620" s="134"/>
      <c r="BO620" s="134"/>
      <c r="BP620" s="134"/>
      <c r="BQ620" s="134"/>
      <c r="BR620" s="134"/>
      <c r="BS620" s="134"/>
      <c r="BT620" s="134"/>
      <c r="BU620" s="134"/>
      <c r="BV620" s="134"/>
      <c r="BW620" s="134"/>
      <c r="BX620" s="134"/>
      <c r="BY620" s="134"/>
      <c r="BZ620" s="134"/>
      <c r="CA620" s="134"/>
      <c r="CB620" s="134"/>
      <c r="CC620" s="134"/>
      <c r="CD620" s="134"/>
      <c r="CE620" s="134"/>
      <c r="CF620" s="134"/>
      <c r="CG620" s="134"/>
      <c r="CH620" s="134"/>
      <c r="CI620" s="134"/>
      <c r="CJ620" s="134"/>
      <c r="CK620" s="134"/>
      <c r="CL620" s="134"/>
      <c r="CM620" s="134"/>
      <c r="CN620" s="134"/>
      <c r="CO620" s="134">
        <f t="shared" si="19"/>
        <v>1</v>
      </c>
      <c r="CP620" s="154"/>
      <c r="CQ620" s="130"/>
      <c r="CR620" s="24"/>
    </row>
    <row r="621" spans="1:616" ht="96.75" hidden="1" customHeight="1">
      <c r="A621" s="335"/>
      <c r="B621" s="318"/>
      <c r="C621" s="34" t="s">
        <v>517</v>
      </c>
      <c r="D621" s="34" t="s">
        <v>2</v>
      </c>
      <c r="E621" s="34" t="s">
        <v>518</v>
      </c>
      <c r="F621" s="34" t="s">
        <v>2</v>
      </c>
      <c r="G621" s="11"/>
      <c r="H621" s="35" t="s">
        <v>518</v>
      </c>
      <c r="I621" s="58" t="s">
        <v>1223</v>
      </c>
      <c r="J621" s="12"/>
      <c r="K621" s="12" t="s">
        <v>127</v>
      </c>
      <c r="L621" s="12" t="s">
        <v>114</v>
      </c>
      <c r="M621" s="11" t="s">
        <v>81</v>
      </c>
      <c r="N621" s="10" t="s">
        <v>171</v>
      </c>
      <c r="O621" s="335"/>
      <c r="P621" s="12"/>
      <c r="Q621" s="12"/>
      <c r="R621" s="12"/>
      <c r="S621" s="12"/>
      <c r="T621" s="12"/>
      <c r="U621" s="12"/>
      <c r="V621" s="12"/>
      <c r="W621" s="12"/>
      <c r="X621" s="12"/>
      <c r="Y621" s="71" t="s">
        <v>28</v>
      </c>
      <c r="Z621" s="71"/>
      <c r="AA621" s="12"/>
      <c r="AB621" s="41"/>
      <c r="AC621" s="41"/>
      <c r="AD621" s="41"/>
      <c r="AE621" s="41"/>
      <c r="AF621" s="41"/>
      <c r="AG621" s="41"/>
      <c r="AH621" s="41"/>
      <c r="AI621" s="41"/>
      <c r="AJ621" s="41"/>
      <c r="AK621" s="41"/>
      <c r="AL621" s="41"/>
      <c r="AM621" s="41"/>
      <c r="AN621" s="41"/>
      <c r="AO621" s="41"/>
      <c r="AP621" s="41"/>
      <c r="AQ621" s="41"/>
      <c r="AR621" s="41"/>
      <c r="AS621" s="41"/>
      <c r="AT621" s="41"/>
      <c r="AU621" s="41"/>
      <c r="AV621" s="41"/>
      <c r="AW621" s="41"/>
      <c r="AX621" s="41"/>
      <c r="AY621" s="41"/>
      <c r="AZ621" s="41"/>
      <c r="BA621" s="41"/>
      <c r="BB621" s="41"/>
      <c r="BC621" s="41"/>
      <c r="BD621" s="41"/>
      <c r="BE621" s="41"/>
      <c r="BF621" s="41"/>
      <c r="BG621" s="41"/>
      <c r="BH621" s="41"/>
      <c r="BI621" s="41"/>
      <c r="BJ621" s="41"/>
      <c r="BK621" s="41"/>
      <c r="BL621" s="41"/>
      <c r="BM621" s="12"/>
      <c r="BN621" s="12"/>
      <c r="BO621" s="12"/>
      <c r="BP621" s="12"/>
      <c r="BQ621" s="12"/>
      <c r="BR621" s="12"/>
      <c r="BS621" s="12"/>
      <c r="BT621" s="12"/>
      <c r="BU621" s="12"/>
      <c r="BV621" s="12"/>
      <c r="BW621" s="12"/>
      <c r="BX621" s="12"/>
      <c r="BY621" s="12"/>
      <c r="BZ621" s="12"/>
      <c r="CA621" s="12"/>
      <c r="CB621" s="12"/>
      <c r="CC621" s="12"/>
      <c r="CD621" s="12"/>
      <c r="CE621" s="12"/>
      <c r="CF621" s="12"/>
      <c r="CG621" s="12"/>
      <c r="CH621" s="12"/>
      <c r="CI621" s="12"/>
      <c r="CJ621" s="12"/>
      <c r="CK621" s="12"/>
      <c r="CL621" s="12"/>
      <c r="CM621" s="12"/>
      <c r="CN621" s="12"/>
      <c r="CO621" s="134">
        <f t="shared" si="19"/>
        <v>1</v>
      </c>
      <c r="CP621" s="154"/>
      <c r="CQ621" s="10"/>
      <c r="CR621" s="24"/>
    </row>
    <row r="622" spans="1:616" ht="81.75" hidden="1" customHeight="1">
      <c r="A622" s="335"/>
      <c r="B622" s="318"/>
      <c r="C622" s="34" t="s">
        <v>517</v>
      </c>
      <c r="D622" s="34" t="s">
        <v>2</v>
      </c>
      <c r="E622" s="34" t="s">
        <v>518</v>
      </c>
      <c r="F622" s="34" t="s">
        <v>2</v>
      </c>
      <c r="G622" s="11"/>
      <c r="H622" s="35" t="s">
        <v>518</v>
      </c>
      <c r="I622" s="58" t="s">
        <v>1222</v>
      </c>
      <c r="J622" s="12"/>
      <c r="K622" s="12" t="s">
        <v>127</v>
      </c>
      <c r="L622" s="12" t="s">
        <v>114</v>
      </c>
      <c r="M622" s="11" t="s">
        <v>81</v>
      </c>
      <c r="N622" s="10" t="s">
        <v>171</v>
      </c>
      <c r="O622" s="335"/>
      <c r="P622" s="12"/>
      <c r="Q622" s="12"/>
      <c r="R622" s="12"/>
      <c r="S622" s="12"/>
      <c r="T622" s="12"/>
      <c r="U622" s="12"/>
      <c r="V622" s="12"/>
      <c r="W622" s="12"/>
      <c r="X622" s="12"/>
      <c r="Y622" s="71"/>
      <c r="Z622" s="71" t="s">
        <v>28</v>
      </c>
      <c r="AA622" s="12"/>
      <c r="AB622" s="41"/>
      <c r="AC622" s="41"/>
      <c r="AD622" s="41"/>
      <c r="AE622" s="41"/>
      <c r="AF622" s="41"/>
      <c r="AG622" s="41"/>
      <c r="AH622" s="41"/>
      <c r="AI622" s="41"/>
      <c r="AJ622" s="41"/>
      <c r="AK622" s="41"/>
      <c r="AL622" s="41"/>
      <c r="AM622" s="41"/>
      <c r="AN622" s="41"/>
      <c r="AO622" s="41"/>
      <c r="AP622" s="41"/>
      <c r="AQ622" s="41"/>
      <c r="AR622" s="41"/>
      <c r="AS622" s="41"/>
      <c r="AT622" s="41"/>
      <c r="AU622" s="41"/>
      <c r="AV622" s="41"/>
      <c r="AW622" s="41"/>
      <c r="AX622" s="41"/>
      <c r="AY622" s="41"/>
      <c r="AZ622" s="41"/>
      <c r="BA622" s="41"/>
      <c r="BB622" s="41"/>
      <c r="BC622" s="41"/>
      <c r="BD622" s="41"/>
      <c r="BE622" s="41"/>
      <c r="BF622" s="41"/>
      <c r="BG622" s="41"/>
      <c r="BH622" s="41"/>
      <c r="BI622" s="41"/>
      <c r="BJ622" s="41"/>
      <c r="BK622" s="41"/>
      <c r="BL622" s="41"/>
      <c r="BM622" s="12"/>
      <c r="BN622" s="12"/>
      <c r="BO622" s="12"/>
      <c r="BP622" s="12"/>
      <c r="BQ622" s="12"/>
      <c r="BR622" s="12"/>
      <c r="BS622" s="12"/>
      <c r="BT622" s="12"/>
      <c r="BU622" s="12"/>
      <c r="BV622" s="12"/>
      <c r="BW622" s="12"/>
      <c r="BX622" s="12"/>
      <c r="BY622" s="12"/>
      <c r="BZ622" s="12"/>
      <c r="CA622" s="12"/>
      <c r="CB622" s="12"/>
      <c r="CC622" s="12"/>
      <c r="CD622" s="12"/>
      <c r="CE622" s="12"/>
      <c r="CF622" s="12"/>
      <c r="CG622" s="12"/>
      <c r="CH622" s="12"/>
      <c r="CI622" s="12"/>
      <c r="CJ622" s="12"/>
      <c r="CK622" s="12"/>
      <c r="CL622" s="12"/>
      <c r="CM622" s="12"/>
      <c r="CN622" s="12"/>
      <c r="CO622" s="134">
        <f t="shared" si="19"/>
        <v>1</v>
      </c>
      <c r="CP622" s="154"/>
      <c r="CQ622" s="10"/>
      <c r="CR622" s="24"/>
    </row>
    <row r="623" spans="1:616" ht="115.5" hidden="1" customHeight="1">
      <c r="A623" s="335"/>
      <c r="B623" s="319"/>
      <c r="C623" s="34" t="s">
        <v>517</v>
      </c>
      <c r="D623" s="34" t="s">
        <v>2</v>
      </c>
      <c r="E623" s="34" t="s">
        <v>518</v>
      </c>
      <c r="F623" s="34" t="s">
        <v>2</v>
      </c>
      <c r="G623" s="11"/>
      <c r="H623" s="35" t="s">
        <v>518</v>
      </c>
      <c r="I623" s="58" t="s">
        <v>1221</v>
      </c>
      <c r="J623" s="12"/>
      <c r="K623" s="12" t="s">
        <v>127</v>
      </c>
      <c r="L623" s="12" t="s">
        <v>114</v>
      </c>
      <c r="M623" s="11" t="s">
        <v>81</v>
      </c>
      <c r="N623" s="10" t="s">
        <v>171</v>
      </c>
      <c r="O623" s="335"/>
      <c r="P623" s="12"/>
      <c r="Q623" s="12"/>
      <c r="R623" s="12"/>
      <c r="S623" s="12"/>
      <c r="T623" s="12"/>
      <c r="U623" s="12"/>
      <c r="V623" s="12"/>
      <c r="W623" s="12"/>
      <c r="X623" s="12"/>
      <c r="Y623" s="71"/>
      <c r="Z623" s="71"/>
      <c r="AA623" s="12" t="s">
        <v>28</v>
      </c>
      <c r="AB623" s="41"/>
      <c r="AC623" s="41"/>
      <c r="AD623" s="41"/>
      <c r="AE623" s="41"/>
      <c r="AF623" s="41"/>
      <c r="AG623" s="41"/>
      <c r="AH623" s="41"/>
      <c r="AI623" s="41"/>
      <c r="AJ623" s="41"/>
      <c r="AK623" s="41"/>
      <c r="AL623" s="41"/>
      <c r="AM623" s="41"/>
      <c r="AN623" s="41"/>
      <c r="AO623" s="41"/>
      <c r="AP623" s="41"/>
      <c r="AQ623" s="41"/>
      <c r="AR623" s="41"/>
      <c r="AS623" s="41"/>
      <c r="AT623" s="41"/>
      <c r="AU623" s="41"/>
      <c r="AV623" s="41"/>
      <c r="AW623" s="41"/>
      <c r="AX623" s="41"/>
      <c r="AY623" s="41"/>
      <c r="AZ623" s="41"/>
      <c r="BA623" s="41"/>
      <c r="BB623" s="41"/>
      <c r="BC623" s="41"/>
      <c r="BD623" s="41"/>
      <c r="BE623" s="41"/>
      <c r="BF623" s="41"/>
      <c r="BG623" s="41"/>
      <c r="BH623" s="41"/>
      <c r="BI623" s="41"/>
      <c r="BJ623" s="41"/>
      <c r="BK623" s="41"/>
      <c r="BL623" s="41"/>
      <c r="BM623" s="12"/>
      <c r="BN623" s="12"/>
      <c r="BO623" s="12"/>
      <c r="BP623" s="12"/>
      <c r="BQ623" s="12"/>
      <c r="BR623" s="12"/>
      <c r="BS623" s="12"/>
      <c r="BT623" s="12"/>
      <c r="BU623" s="12"/>
      <c r="BV623" s="12"/>
      <c r="BW623" s="12"/>
      <c r="BX623" s="12"/>
      <c r="BY623" s="12"/>
      <c r="BZ623" s="12"/>
      <c r="CA623" s="12"/>
      <c r="CB623" s="12"/>
      <c r="CC623" s="12"/>
      <c r="CD623" s="12"/>
      <c r="CE623" s="12"/>
      <c r="CF623" s="12"/>
      <c r="CG623" s="12"/>
      <c r="CH623" s="12"/>
      <c r="CI623" s="12"/>
      <c r="CJ623" s="12"/>
      <c r="CK623" s="12"/>
      <c r="CL623" s="12"/>
      <c r="CM623" s="12"/>
      <c r="CN623" s="12"/>
      <c r="CO623" s="134">
        <f t="shared" si="19"/>
        <v>1</v>
      </c>
      <c r="CP623" s="148"/>
      <c r="CQ623" s="146"/>
      <c r="CR623" s="24"/>
    </row>
    <row r="624" spans="1:616" ht="325.5" hidden="1" customHeight="1">
      <c r="A624" s="323">
        <v>563</v>
      </c>
      <c r="B624" s="316">
        <v>175</v>
      </c>
      <c r="C624" s="270" t="s">
        <v>519</v>
      </c>
      <c r="D624" s="270" t="s">
        <v>2</v>
      </c>
      <c r="E624" s="125" t="s">
        <v>701</v>
      </c>
      <c r="F624" s="34" t="s">
        <v>2</v>
      </c>
      <c r="G624" s="269"/>
      <c r="H624" s="276" t="s">
        <v>520</v>
      </c>
      <c r="I624" s="283" t="s">
        <v>926</v>
      </c>
      <c r="J624" s="281"/>
      <c r="K624" s="281" t="s">
        <v>127</v>
      </c>
      <c r="L624" s="12" t="s">
        <v>114</v>
      </c>
      <c r="M624" s="11" t="s">
        <v>81</v>
      </c>
      <c r="N624" s="10" t="s">
        <v>171</v>
      </c>
      <c r="O624" s="335" t="s">
        <v>28</v>
      </c>
      <c r="P624" s="327">
        <v>19</v>
      </c>
      <c r="Q624" s="12" t="s">
        <v>28</v>
      </c>
      <c r="R624" s="12"/>
      <c r="S624" s="12"/>
      <c r="T624" s="12"/>
      <c r="U624" s="12"/>
      <c r="V624" s="12"/>
      <c r="W624" s="12"/>
      <c r="X624" s="12"/>
      <c r="Y624" s="71"/>
      <c r="Z624" s="71"/>
      <c r="AA624" s="12"/>
      <c r="AB624" s="41"/>
      <c r="AC624" s="41" t="s">
        <v>670</v>
      </c>
      <c r="AD624" s="41"/>
      <c r="AE624" s="41"/>
      <c r="AF624" s="41"/>
      <c r="AG624" s="41"/>
      <c r="AH624" s="41"/>
      <c r="AI624" s="41"/>
      <c r="AJ624" s="41"/>
      <c r="AK624" s="41"/>
      <c r="AL624" s="41"/>
      <c r="AM624" s="41"/>
      <c r="AN624" s="41"/>
      <c r="AO624" s="41"/>
      <c r="AP624" s="41"/>
      <c r="AQ624" s="41"/>
      <c r="AR624" s="41"/>
      <c r="AS624" s="41"/>
      <c r="AT624" s="41"/>
      <c r="AU624" s="41"/>
      <c r="AV624" s="41"/>
      <c r="AW624" s="41"/>
      <c r="AX624" s="41"/>
      <c r="AY624" s="41"/>
      <c r="AZ624" s="41"/>
      <c r="BA624" s="41"/>
      <c r="BB624" s="41"/>
      <c r="BC624" s="41"/>
      <c r="BD624" s="41"/>
      <c r="BE624" s="41"/>
      <c r="BF624" s="41"/>
      <c r="BG624" s="41"/>
      <c r="BH624" s="41"/>
      <c r="BI624" s="41"/>
      <c r="BJ624" s="41"/>
      <c r="BK624" s="41"/>
      <c r="BL624" s="41"/>
      <c r="BM624" s="12"/>
      <c r="BN624" s="12"/>
      <c r="BO624" s="12"/>
      <c r="BP624" s="12"/>
      <c r="BQ624" s="12"/>
      <c r="BR624" s="12"/>
      <c r="BS624" s="12"/>
      <c r="BT624" s="12"/>
      <c r="BU624" s="12"/>
      <c r="BV624" s="12"/>
      <c r="BW624" s="12"/>
      <c r="BX624" s="12"/>
      <c r="BY624" s="12"/>
      <c r="BZ624" s="12"/>
      <c r="CA624" s="12"/>
      <c r="CB624" s="12"/>
      <c r="CC624" s="12"/>
      <c r="CD624" s="12"/>
      <c r="CE624" s="12"/>
      <c r="CF624" s="12"/>
      <c r="CG624" s="12"/>
      <c r="CH624" s="12"/>
      <c r="CI624" s="12"/>
      <c r="CJ624" s="12"/>
      <c r="CK624" s="12"/>
      <c r="CL624" s="12"/>
      <c r="CM624" s="12"/>
      <c r="CN624" s="12"/>
      <c r="CO624" s="181">
        <f t="shared" si="19"/>
        <v>1</v>
      </c>
      <c r="CP624" s="281"/>
      <c r="CQ624" s="278"/>
      <c r="CR624" s="278"/>
      <c r="WR624" s="162"/>
    </row>
    <row r="625" spans="1:616" ht="238.5" hidden="1" customHeight="1">
      <c r="A625" s="318"/>
      <c r="B625" s="318"/>
      <c r="C625" s="34" t="s">
        <v>519</v>
      </c>
      <c r="D625" s="34" t="s">
        <v>2</v>
      </c>
      <c r="E625" s="125" t="s">
        <v>701</v>
      </c>
      <c r="F625" s="34" t="s">
        <v>2</v>
      </c>
      <c r="G625" s="11"/>
      <c r="H625" s="35" t="s">
        <v>521</v>
      </c>
      <c r="I625" s="58" t="s">
        <v>927</v>
      </c>
      <c r="J625" s="12"/>
      <c r="K625" s="12" t="s">
        <v>127</v>
      </c>
      <c r="L625" s="12" t="s">
        <v>114</v>
      </c>
      <c r="M625" s="11" t="s">
        <v>81</v>
      </c>
      <c r="N625" s="10" t="s">
        <v>171</v>
      </c>
      <c r="O625" s="335"/>
      <c r="P625" s="327"/>
      <c r="Q625" s="12"/>
      <c r="R625" s="12" t="s">
        <v>28</v>
      </c>
      <c r="S625" s="12"/>
      <c r="T625" s="12"/>
      <c r="U625" s="12"/>
      <c r="V625" s="12"/>
      <c r="W625" s="12"/>
      <c r="X625" s="12"/>
      <c r="Y625" s="71"/>
      <c r="Z625" s="71"/>
      <c r="AA625" s="12"/>
      <c r="AB625" s="41"/>
      <c r="AC625" s="41"/>
      <c r="AD625" s="41"/>
      <c r="AE625" s="41"/>
      <c r="AF625" s="41"/>
      <c r="AG625" s="41"/>
      <c r="AH625" s="41"/>
      <c r="AI625" s="41"/>
      <c r="AJ625" s="41"/>
      <c r="AK625" s="41"/>
      <c r="AL625" s="41"/>
      <c r="AM625" s="41"/>
      <c r="AN625" s="41"/>
      <c r="AO625" s="41"/>
      <c r="AP625" s="41"/>
      <c r="AQ625" s="41"/>
      <c r="AR625" s="41"/>
      <c r="AS625" s="41"/>
      <c r="AT625" s="41"/>
      <c r="AU625" s="41"/>
      <c r="AV625" s="41"/>
      <c r="AW625" s="41"/>
      <c r="AX625" s="41"/>
      <c r="AY625" s="41"/>
      <c r="AZ625" s="41"/>
      <c r="BA625" s="41"/>
      <c r="BB625" s="41"/>
      <c r="BC625" s="41"/>
      <c r="BD625" s="41"/>
      <c r="BE625" s="41"/>
      <c r="BF625" s="41"/>
      <c r="BG625" s="41"/>
      <c r="BH625" s="41"/>
      <c r="BI625" s="41"/>
      <c r="BJ625" s="41"/>
      <c r="BK625" s="41"/>
      <c r="BL625" s="41"/>
      <c r="BM625" s="12"/>
      <c r="BN625" s="12"/>
      <c r="BO625" s="12"/>
      <c r="BP625" s="12"/>
      <c r="BQ625" s="12"/>
      <c r="BR625" s="12"/>
      <c r="BS625" s="12"/>
      <c r="BT625" s="12"/>
      <c r="BU625" s="12"/>
      <c r="BV625" s="12"/>
      <c r="BW625" s="12"/>
      <c r="BX625" s="12"/>
      <c r="BY625" s="12"/>
      <c r="BZ625" s="12"/>
      <c r="CA625" s="12"/>
      <c r="CB625" s="12"/>
      <c r="CC625" s="12"/>
      <c r="CD625" s="12"/>
      <c r="CE625" s="12"/>
      <c r="CF625" s="12"/>
      <c r="CG625" s="12"/>
      <c r="CH625" s="12"/>
      <c r="CI625" s="12"/>
      <c r="CJ625" s="12"/>
      <c r="CK625" s="12"/>
      <c r="CL625" s="12"/>
      <c r="CM625" s="12"/>
      <c r="CN625" s="12"/>
      <c r="CO625" s="134">
        <f t="shared" si="19"/>
        <v>1</v>
      </c>
      <c r="CP625" s="149"/>
      <c r="CQ625" s="147"/>
      <c r="CR625" s="24"/>
    </row>
    <row r="626" spans="1:616" ht="187.5" hidden="1" customHeight="1">
      <c r="A626" s="318"/>
      <c r="B626" s="318"/>
      <c r="C626" s="34" t="s">
        <v>519</v>
      </c>
      <c r="D626" s="34" t="s">
        <v>2</v>
      </c>
      <c r="E626" s="125" t="s">
        <v>523</v>
      </c>
      <c r="F626" s="34" t="s">
        <v>2</v>
      </c>
      <c r="G626" s="121"/>
      <c r="H626" s="35" t="s">
        <v>523</v>
      </c>
      <c r="I626" s="58" t="s">
        <v>928</v>
      </c>
      <c r="J626" s="12"/>
      <c r="K626" s="12" t="s">
        <v>127</v>
      </c>
      <c r="L626" s="12" t="s">
        <v>114</v>
      </c>
      <c r="M626" s="11" t="s">
        <v>81</v>
      </c>
      <c r="N626" s="10" t="s">
        <v>171</v>
      </c>
      <c r="O626" s="335"/>
      <c r="P626" s="12"/>
      <c r="Q626" s="12"/>
      <c r="R626" s="12"/>
      <c r="S626" s="12" t="s">
        <v>28</v>
      </c>
      <c r="T626" s="12"/>
      <c r="U626" s="12"/>
      <c r="V626" s="12"/>
      <c r="W626" s="12"/>
      <c r="X626" s="12"/>
      <c r="Y626" s="71"/>
      <c r="Z626" s="71"/>
      <c r="AA626" s="12"/>
      <c r="AB626" s="41"/>
      <c r="AC626" s="41"/>
      <c r="AD626" s="41"/>
      <c r="AE626" s="41"/>
      <c r="AF626" s="41"/>
      <c r="AG626" s="41"/>
      <c r="AH626" s="41"/>
      <c r="AI626" s="41"/>
      <c r="AJ626" s="41"/>
      <c r="AK626" s="41"/>
      <c r="AL626" s="41"/>
      <c r="AM626" s="41"/>
      <c r="AN626" s="41"/>
      <c r="AO626" s="41"/>
      <c r="AP626" s="41"/>
      <c r="AQ626" s="41"/>
      <c r="AR626" s="41"/>
      <c r="AS626" s="41"/>
      <c r="AT626" s="41"/>
      <c r="AU626" s="41"/>
      <c r="AV626" s="41"/>
      <c r="AW626" s="41"/>
      <c r="AX626" s="41"/>
      <c r="AY626" s="41"/>
      <c r="AZ626" s="41"/>
      <c r="BA626" s="41"/>
      <c r="BB626" s="41"/>
      <c r="BC626" s="41"/>
      <c r="BD626" s="41"/>
      <c r="BE626" s="41"/>
      <c r="BF626" s="41"/>
      <c r="BG626" s="41"/>
      <c r="BH626" s="41"/>
      <c r="BI626" s="41"/>
      <c r="BJ626" s="41"/>
      <c r="BK626" s="41"/>
      <c r="BL626" s="41"/>
      <c r="BM626" s="12"/>
      <c r="BN626" s="12"/>
      <c r="BO626" s="12"/>
      <c r="BP626" s="12"/>
      <c r="BQ626" s="12"/>
      <c r="BR626" s="12"/>
      <c r="BS626" s="12"/>
      <c r="BT626" s="12"/>
      <c r="BU626" s="12"/>
      <c r="BV626" s="12"/>
      <c r="BW626" s="12"/>
      <c r="BX626" s="12"/>
      <c r="BY626" s="12"/>
      <c r="BZ626" s="12"/>
      <c r="CA626" s="12"/>
      <c r="CB626" s="12"/>
      <c r="CC626" s="12"/>
      <c r="CD626" s="12"/>
      <c r="CE626" s="12"/>
      <c r="CF626" s="12"/>
      <c r="CG626" s="12"/>
      <c r="CH626" s="12"/>
      <c r="CI626" s="12"/>
      <c r="CJ626" s="12"/>
      <c r="CK626" s="12"/>
      <c r="CL626" s="12"/>
      <c r="CM626" s="12"/>
      <c r="CN626" s="12"/>
      <c r="CO626" s="134">
        <f t="shared" si="19"/>
        <v>1</v>
      </c>
      <c r="CP626" s="154"/>
      <c r="CQ626" s="10"/>
      <c r="CR626" s="24"/>
    </row>
    <row r="627" spans="1:616" ht="187.5" hidden="1" customHeight="1">
      <c r="A627" s="318"/>
      <c r="B627" s="318"/>
      <c r="C627" s="34" t="s">
        <v>519</v>
      </c>
      <c r="D627" s="34" t="s">
        <v>2</v>
      </c>
      <c r="E627" s="125" t="s">
        <v>524</v>
      </c>
      <c r="F627" s="34" t="s">
        <v>2</v>
      </c>
      <c r="G627" s="121"/>
      <c r="H627" s="35" t="s">
        <v>524</v>
      </c>
      <c r="I627" s="58" t="s">
        <v>929</v>
      </c>
      <c r="J627" s="12"/>
      <c r="K627" s="12" t="s">
        <v>127</v>
      </c>
      <c r="L627" s="12" t="s">
        <v>114</v>
      </c>
      <c r="M627" s="11" t="s">
        <v>81</v>
      </c>
      <c r="N627" s="10" t="s">
        <v>171</v>
      </c>
      <c r="O627" s="335"/>
      <c r="P627" s="12"/>
      <c r="Q627" s="12"/>
      <c r="R627" s="12"/>
      <c r="S627" s="12"/>
      <c r="T627" s="12" t="s">
        <v>28</v>
      </c>
      <c r="U627" s="12"/>
      <c r="V627" s="12"/>
      <c r="W627" s="12"/>
      <c r="X627" s="12"/>
      <c r="Y627" s="71"/>
      <c r="Z627" s="71"/>
      <c r="AA627" s="12"/>
      <c r="AB627" s="41"/>
      <c r="AC627" s="41"/>
      <c r="AD627" s="41"/>
      <c r="AE627" s="41"/>
      <c r="AF627" s="41"/>
      <c r="AG627" s="41"/>
      <c r="AH627" s="41"/>
      <c r="AI627" s="41"/>
      <c r="AJ627" s="41"/>
      <c r="AK627" s="41"/>
      <c r="AL627" s="41"/>
      <c r="AM627" s="41"/>
      <c r="AN627" s="41"/>
      <c r="AO627" s="41"/>
      <c r="AP627" s="41"/>
      <c r="AQ627" s="41"/>
      <c r="AR627" s="41"/>
      <c r="AS627" s="41"/>
      <c r="AT627" s="41"/>
      <c r="AU627" s="41"/>
      <c r="AV627" s="41"/>
      <c r="AW627" s="41"/>
      <c r="AX627" s="41"/>
      <c r="AY627" s="41"/>
      <c r="AZ627" s="41"/>
      <c r="BA627" s="41"/>
      <c r="BB627" s="41"/>
      <c r="BC627" s="41"/>
      <c r="BD627" s="41"/>
      <c r="BE627" s="41"/>
      <c r="BF627" s="41"/>
      <c r="BG627" s="41"/>
      <c r="BH627" s="41"/>
      <c r="BI627" s="41"/>
      <c r="BJ627" s="41"/>
      <c r="BK627" s="41"/>
      <c r="BL627" s="41"/>
      <c r="BM627" s="12"/>
      <c r="BN627" s="12"/>
      <c r="BO627" s="12"/>
      <c r="BP627" s="12"/>
      <c r="BQ627" s="12"/>
      <c r="BR627" s="12"/>
      <c r="BS627" s="12"/>
      <c r="BT627" s="12"/>
      <c r="BU627" s="12"/>
      <c r="BV627" s="12"/>
      <c r="BW627" s="12"/>
      <c r="BX627" s="12"/>
      <c r="BY627" s="12"/>
      <c r="BZ627" s="12"/>
      <c r="CA627" s="12"/>
      <c r="CB627" s="12"/>
      <c r="CC627" s="12"/>
      <c r="CD627" s="12"/>
      <c r="CE627" s="12"/>
      <c r="CF627" s="12"/>
      <c r="CG627" s="12"/>
      <c r="CH627" s="12"/>
      <c r="CI627" s="12"/>
      <c r="CJ627" s="12"/>
      <c r="CK627" s="12"/>
      <c r="CL627" s="12"/>
      <c r="CM627" s="12"/>
      <c r="CN627" s="12"/>
      <c r="CO627" s="134">
        <f t="shared" si="19"/>
        <v>1</v>
      </c>
      <c r="CP627" s="154"/>
      <c r="CQ627" s="10"/>
      <c r="CR627" s="24"/>
    </row>
    <row r="628" spans="1:616" ht="88.5" hidden="1" customHeight="1">
      <c r="A628" s="318"/>
      <c r="B628" s="318"/>
      <c r="C628" s="34" t="s">
        <v>519</v>
      </c>
      <c r="D628" s="34" t="s">
        <v>2</v>
      </c>
      <c r="E628" s="125" t="s">
        <v>525</v>
      </c>
      <c r="F628" s="34" t="s">
        <v>2</v>
      </c>
      <c r="G628" s="121"/>
      <c r="H628" s="125" t="s">
        <v>525</v>
      </c>
      <c r="I628" s="58" t="s">
        <v>930</v>
      </c>
      <c r="J628" s="12"/>
      <c r="K628" s="12" t="s">
        <v>127</v>
      </c>
      <c r="L628" s="12" t="s">
        <v>114</v>
      </c>
      <c r="M628" s="11" t="s">
        <v>81</v>
      </c>
      <c r="N628" s="10" t="s">
        <v>171</v>
      </c>
      <c r="O628" s="335"/>
      <c r="P628" s="12"/>
      <c r="Q628" s="12"/>
      <c r="R628" s="12"/>
      <c r="S628" s="12"/>
      <c r="T628" s="12"/>
      <c r="U628" s="12" t="s">
        <v>28</v>
      </c>
      <c r="V628" s="12"/>
      <c r="W628" s="12"/>
      <c r="X628" s="12"/>
      <c r="Y628" s="71"/>
      <c r="Z628" s="71"/>
      <c r="AA628" s="12"/>
      <c r="AB628" s="41"/>
      <c r="AC628" s="41"/>
      <c r="AD628" s="41"/>
      <c r="AE628" s="41"/>
      <c r="AF628" s="41"/>
      <c r="AG628" s="41"/>
      <c r="AH628" s="41"/>
      <c r="AI628" s="41"/>
      <c r="AJ628" s="41"/>
      <c r="AK628" s="41"/>
      <c r="AL628" s="41"/>
      <c r="AM628" s="41"/>
      <c r="AN628" s="41"/>
      <c r="AO628" s="41"/>
      <c r="AP628" s="41"/>
      <c r="AQ628" s="41"/>
      <c r="AR628" s="41"/>
      <c r="AS628" s="41"/>
      <c r="AT628" s="41"/>
      <c r="AU628" s="41"/>
      <c r="AV628" s="41"/>
      <c r="AW628" s="41"/>
      <c r="AX628" s="41"/>
      <c r="AY628" s="41"/>
      <c r="AZ628" s="41"/>
      <c r="BA628" s="41"/>
      <c r="BB628" s="41"/>
      <c r="BC628" s="41"/>
      <c r="BD628" s="41"/>
      <c r="BE628" s="41"/>
      <c r="BF628" s="41"/>
      <c r="BG628" s="41"/>
      <c r="BH628" s="41"/>
      <c r="BI628" s="41"/>
      <c r="BJ628" s="41"/>
      <c r="BK628" s="41"/>
      <c r="BL628" s="41"/>
      <c r="BM628" s="12"/>
      <c r="BN628" s="12"/>
      <c r="BO628" s="12"/>
      <c r="BP628" s="12"/>
      <c r="BQ628" s="12"/>
      <c r="BR628" s="12"/>
      <c r="BS628" s="12"/>
      <c r="BT628" s="12"/>
      <c r="BU628" s="12"/>
      <c r="BV628" s="12"/>
      <c r="BW628" s="12"/>
      <c r="BX628" s="12"/>
      <c r="BY628" s="12"/>
      <c r="BZ628" s="12"/>
      <c r="CA628" s="12"/>
      <c r="CB628" s="12"/>
      <c r="CC628" s="12"/>
      <c r="CD628" s="12"/>
      <c r="CE628" s="12"/>
      <c r="CF628" s="12"/>
      <c r="CG628" s="12"/>
      <c r="CH628" s="12"/>
      <c r="CI628" s="12"/>
      <c r="CJ628" s="12"/>
      <c r="CK628" s="12"/>
      <c r="CL628" s="12"/>
      <c r="CM628" s="12"/>
      <c r="CN628" s="12"/>
      <c r="CO628" s="134">
        <f t="shared" si="19"/>
        <v>1</v>
      </c>
      <c r="CP628" s="154"/>
      <c r="CQ628" s="10"/>
      <c r="CR628" s="24"/>
    </row>
    <row r="629" spans="1:616" ht="120.75" hidden="1" customHeight="1">
      <c r="A629" s="318"/>
      <c r="B629" s="318"/>
      <c r="C629" s="34" t="s">
        <v>519</v>
      </c>
      <c r="D629" s="34" t="s">
        <v>2</v>
      </c>
      <c r="E629" s="125" t="s">
        <v>526</v>
      </c>
      <c r="F629" s="34" t="s">
        <v>2</v>
      </c>
      <c r="G629" s="121"/>
      <c r="H629" s="125" t="s">
        <v>526</v>
      </c>
      <c r="I629" s="58" t="s">
        <v>931</v>
      </c>
      <c r="J629" s="12"/>
      <c r="K629" s="12" t="s">
        <v>127</v>
      </c>
      <c r="L629" s="12" t="s">
        <v>114</v>
      </c>
      <c r="M629" s="11" t="s">
        <v>81</v>
      </c>
      <c r="N629" s="10" t="s">
        <v>171</v>
      </c>
      <c r="O629" s="335"/>
      <c r="P629" s="12"/>
      <c r="Q629" s="12"/>
      <c r="R629" s="12"/>
      <c r="S629" s="12"/>
      <c r="T629" s="12"/>
      <c r="U629" s="12"/>
      <c r="V629" s="12" t="s">
        <v>28</v>
      </c>
      <c r="W629" s="12"/>
      <c r="X629" s="12"/>
      <c r="Y629" s="71"/>
      <c r="Z629" s="71"/>
      <c r="AA629" s="12"/>
      <c r="AB629" s="41"/>
      <c r="AC629" s="41"/>
      <c r="AD629" s="41"/>
      <c r="AE629" s="41"/>
      <c r="AF629" s="41"/>
      <c r="AG629" s="41"/>
      <c r="AH629" s="41"/>
      <c r="AI629" s="41"/>
      <c r="AJ629" s="41"/>
      <c r="AK629" s="41"/>
      <c r="AL629" s="41"/>
      <c r="AM629" s="41"/>
      <c r="AN629" s="41"/>
      <c r="AO629" s="41"/>
      <c r="AP629" s="41"/>
      <c r="AQ629" s="41"/>
      <c r="AR629" s="41"/>
      <c r="AS629" s="41"/>
      <c r="AT629" s="41"/>
      <c r="AU629" s="41"/>
      <c r="AV629" s="41"/>
      <c r="AW629" s="41"/>
      <c r="AX629" s="41"/>
      <c r="AY629" s="41"/>
      <c r="AZ629" s="41"/>
      <c r="BA629" s="41"/>
      <c r="BB629" s="41"/>
      <c r="BC629" s="41"/>
      <c r="BD629" s="41"/>
      <c r="BE629" s="41"/>
      <c r="BF629" s="41"/>
      <c r="BG629" s="41"/>
      <c r="BH629" s="41"/>
      <c r="BI629" s="41"/>
      <c r="BJ629" s="41"/>
      <c r="BK629" s="41"/>
      <c r="BL629" s="41"/>
      <c r="BM629" s="12"/>
      <c r="BN629" s="12"/>
      <c r="BO629" s="12"/>
      <c r="BP629" s="12"/>
      <c r="BQ629" s="12"/>
      <c r="BR629" s="12"/>
      <c r="BS629" s="12"/>
      <c r="BT629" s="12"/>
      <c r="BU629" s="12"/>
      <c r="BV629" s="12"/>
      <c r="BW629" s="12"/>
      <c r="BX629" s="12"/>
      <c r="BY629" s="12"/>
      <c r="BZ629" s="12"/>
      <c r="CA629" s="12"/>
      <c r="CB629" s="12"/>
      <c r="CC629" s="12"/>
      <c r="CD629" s="12"/>
      <c r="CE629" s="12"/>
      <c r="CF629" s="12"/>
      <c r="CG629" s="12"/>
      <c r="CH629" s="12"/>
      <c r="CI629" s="12"/>
      <c r="CJ629" s="12"/>
      <c r="CK629" s="12"/>
      <c r="CL629" s="12"/>
      <c r="CM629" s="12"/>
      <c r="CN629" s="12"/>
      <c r="CO629" s="134">
        <f t="shared" si="19"/>
        <v>1</v>
      </c>
      <c r="CP629" s="154"/>
      <c r="CQ629" s="10"/>
      <c r="CR629" s="24"/>
    </row>
    <row r="630" spans="1:616" ht="166.5" hidden="1" customHeight="1">
      <c r="A630" s="318"/>
      <c r="B630" s="318"/>
      <c r="C630" s="34" t="s">
        <v>519</v>
      </c>
      <c r="D630" s="34" t="s">
        <v>2</v>
      </c>
      <c r="E630" s="125" t="s">
        <v>522</v>
      </c>
      <c r="F630" s="34" t="s">
        <v>2</v>
      </c>
      <c r="G630" s="121"/>
      <c r="H630" s="35" t="s">
        <v>522</v>
      </c>
      <c r="I630" s="58" t="s">
        <v>932</v>
      </c>
      <c r="J630" s="12"/>
      <c r="K630" s="12" t="s">
        <v>127</v>
      </c>
      <c r="L630" s="12" t="s">
        <v>114</v>
      </c>
      <c r="M630" s="11" t="s">
        <v>81</v>
      </c>
      <c r="N630" s="10" t="s">
        <v>171</v>
      </c>
      <c r="O630" s="335"/>
      <c r="P630" s="12"/>
      <c r="Q630" s="12"/>
      <c r="R630" s="12"/>
      <c r="S630" s="12"/>
      <c r="T630" s="12"/>
      <c r="U630" s="12"/>
      <c r="V630" s="12"/>
      <c r="W630" s="12" t="s">
        <v>28</v>
      </c>
      <c r="X630" s="12"/>
      <c r="Y630" s="71"/>
      <c r="Z630" s="71"/>
      <c r="AA630" s="12"/>
      <c r="AB630" s="41"/>
      <c r="AC630" s="41"/>
      <c r="AD630" s="41"/>
      <c r="AE630" s="41"/>
      <c r="AF630" s="41"/>
      <c r="AG630" s="41"/>
      <c r="AH630" s="41"/>
      <c r="AI630" s="41"/>
      <c r="AJ630" s="41"/>
      <c r="AK630" s="41"/>
      <c r="AL630" s="41"/>
      <c r="AM630" s="41"/>
      <c r="AN630" s="41"/>
      <c r="AO630" s="41"/>
      <c r="AP630" s="41"/>
      <c r="AQ630" s="41"/>
      <c r="AR630" s="41"/>
      <c r="AS630" s="41"/>
      <c r="AT630" s="41"/>
      <c r="AU630" s="41"/>
      <c r="AV630" s="41"/>
      <c r="AW630" s="41"/>
      <c r="AX630" s="41"/>
      <c r="AY630" s="41"/>
      <c r="AZ630" s="41"/>
      <c r="BA630" s="41"/>
      <c r="BB630" s="41"/>
      <c r="BC630" s="41"/>
      <c r="BD630" s="41"/>
      <c r="BE630" s="41"/>
      <c r="BF630" s="41"/>
      <c r="BG630" s="41"/>
      <c r="BH630" s="41"/>
      <c r="BI630" s="41"/>
      <c r="BJ630" s="41"/>
      <c r="BK630" s="41"/>
      <c r="BL630" s="41"/>
      <c r="BM630" s="12"/>
      <c r="BN630" s="12"/>
      <c r="BO630" s="12"/>
      <c r="BP630" s="12"/>
      <c r="BQ630" s="12"/>
      <c r="BR630" s="12"/>
      <c r="BS630" s="12"/>
      <c r="BT630" s="12"/>
      <c r="BU630" s="12"/>
      <c r="BV630" s="12"/>
      <c r="BW630" s="12"/>
      <c r="BX630" s="12"/>
      <c r="BY630" s="12"/>
      <c r="BZ630" s="12"/>
      <c r="CA630" s="12"/>
      <c r="CB630" s="12"/>
      <c r="CC630" s="12"/>
      <c r="CD630" s="12"/>
      <c r="CE630" s="12"/>
      <c r="CF630" s="12"/>
      <c r="CG630" s="12"/>
      <c r="CH630" s="12"/>
      <c r="CI630" s="12"/>
      <c r="CJ630" s="12"/>
      <c r="CK630" s="12"/>
      <c r="CL630" s="12"/>
      <c r="CM630" s="12"/>
      <c r="CN630" s="12"/>
      <c r="CO630" s="134">
        <f t="shared" si="19"/>
        <v>1</v>
      </c>
      <c r="CP630" s="154"/>
      <c r="CQ630" s="10"/>
      <c r="CR630" s="24"/>
    </row>
    <row r="631" spans="1:616" ht="123" hidden="1" customHeight="1">
      <c r="A631" s="318"/>
      <c r="B631" s="318"/>
      <c r="C631" s="34" t="s">
        <v>519</v>
      </c>
      <c r="D631" s="34" t="s">
        <v>2</v>
      </c>
      <c r="E631" s="125" t="s">
        <v>527</v>
      </c>
      <c r="F631" s="34" t="s">
        <v>2</v>
      </c>
      <c r="G631" s="121"/>
      <c r="H631" s="35" t="s">
        <v>527</v>
      </c>
      <c r="I631" s="58" t="s">
        <v>933</v>
      </c>
      <c r="J631" s="12"/>
      <c r="K631" s="12" t="s">
        <v>127</v>
      </c>
      <c r="L631" s="12" t="s">
        <v>114</v>
      </c>
      <c r="M631" s="11" t="s">
        <v>81</v>
      </c>
      <c r="N631" s="10" t="s">
        <v>171</v>
      </c>
      <c r="O631" s="335"/>
      <c r="P631" s="12"/>
      <c r="Q631" s="12"/>
      <c r="R631" s="12"/>
      <c r="S631" s="12"/>
      <c r="T631" s="12"/>
      <c r="U631" s="12"/>
      <c r="V631" s="12"/>
      <c r="W631" s="12"/>
      <c r="X631" s="12" t="s">
        <v>28</v>
      </c>
      <c r="Y631" s="71"/>
      <c r="Z631" s="71"/>
      <c r="AA631" s="12"/>
      <c r="AB631" s="41"/>
      <c r="AC631" s="41"/>
      <c r="AD631" s="41"/>
      <c r="AE631" s="41"/>
      <c r="AF631" s="41"/>
      <c r="AG631" s="41"/>
      <c r="AH631" s="41"/>
      <c r="AI631" s="41"/>
      <c r="AJ631" s="41"/>
      <c r="AK631" s="41"/>
      <c r="AL631" s="41"/>
      <c r="AM631" s="41"/>
      <c r="AN631" s="41"/>
      <c r="AO631" s="41"/>
      <c r="AP631" s="41"/>
      <c r="AQ631" s="41"/>
      <c r="AR631" s="41"/>
      <c r="AS631" s="41"/>
      <c r="AT631" s="41"/>
      <c r="AU631" s="41"/>
      <c r="AV631" s="41"/>
      <c r="AW631" s="41"/>
      <c r="AX631" s="41"/>
      <c r="AY631" s="41"/>
      <c r="AZ631" s="41"/>
      <c r="BA631" s="41"/>
      <c r="BB631" s="41"/>
      <c r="BC631" s="41"/>
      <c r="BD631" s="41"/>
      <c r="BE631" s="41"/>
      <c r="BF631" s="41"/>
      <c r="BG631" s="41"/>
      <c r="BH631" s="41"/>
      <c r="BI631" s="41"/>
      <c r="BJ631" s="41"/>
      <c r="BK631" s="41"/>
      <c r="BL631" s="41"/>
      <c r="BM631" s="12"/>
      <c r="BN631" s="12"/>
      <c r="BO631" s="12"/>
      <c r="BP631" s="12"/>
      <c r="BQ631" s="12"/>
      <c r="BR631" s="12"/>
      <c r="BS631" s="12"/>
      <c r="BT631" s="12"/>
      <c r="BU631" s="12"/>
      <c r="BV631" s="12"/>
      <c r="BW631" s="12"/>
      <c r="BX631" s="12"/>
      <c r="BY631" s="12"/>
      <c r="BZ631" s="12"/>
      <c r="CA631" s="12"/>
      <c r="CB631" s="12"/>
      <c r="CC631" s="12"/>
      <c r="CD631" s="12"/>
      <c r="CE631" s="12"/>
      <c r="CF631" s="12"/>
      <c r="CG631" s="12"/>
      <c r="CH631" s="12"/>
      <c r="CI631" s="12"/>
      <c r="CJ631" s="12"/>
      <c r="CK631" s="12"/>
      <c r="CL631" s="12"/>
      <c r="CM631" s="12"/>
      <c r="CN631" s="12"/>
      <c r="CO631" s="134">
        <f t="shared" si="19"/>
        <v>1</v>
      </c>
      <c r="CP631" s="154"/>
      <c r="CQ631" s="10"/>
      <c r="CR631" s="24"/>
    </row>
    <row r="632" spans="1:616" s="122" customFormat="1" ht="270" hidden="1" customHeight="1">
      <c r="A632" s="318"/>
      <c r="B632" s="318"/>
      <c r="C632" s="34" t="s">
        <v>519</v>
      </c>
      <c r="D632" s="34" t="s">
        <v>2</v>
      </c>
      <c r="E632" s="125" t="s">
        <v>923</v>
      </c>
      <c r="F632" s="34" t="s">
        <v>2</v>
      </c>
      <c r="G632" s="121"/>
      <c r="H632" s="125" t="s">
        <v>923</v>
      </c>
      <c r="I632" s="58" t="s">
        <v>982</v>
      </c>
      <c r="J632" s="124"/>
      <c r="K632" s="140" t="s">
        <v>127</v>
      </c>
      <c r="L632" s="140" t="s">
        <v>114</v>
      </c>
      <c r="M632" s="141" t="s">
        <v>81</v>
      </c>
      <c r="N632" s="138" t="s">
        <v>171</v>
      </c>
      <c r="O632" s="335"/>
      <c r="P632" s="124"/>
      <c r="Q632" s="124"/>
      <c r="R632" s="124"/>
      <c r="S632" s="124"/>
      <c r="T632" s="124"/>
      <c r="U632" s="124"/>
      <c r="V632" s="124"/>
      <c r="W632" s="124"/>
      <c r="X632" s="124"/>
      <c r="Y632" s="124" t="s">
        <v>28</v>
      </c>
      <c r="Z632" s="124"/>
      <c r="AA632" s="124"/>
      <c r="AB632" s="41"/>
      <c r="AC632" s="41"/>
      <c r="AD632" s="41"/>
      <c r="AE632" s="41"/>
      <c r="AF632" s="41"/>
      <c r="AG632" s="41"/>
      <c r="AH632" s="41"/>
      <c r="AI632" s="41"/>
      <c r="AJ632" s="41"/>
      <c r="AK632" s="41"/>
      <c r="AL632" s="41"/>
      <c r="AM632" s="41"/>
      <c r="AN632" s="41"/>
      <c r="AO632" s="41"/>
      <c r="AP632" s="41"/>
      <c r="AQ632" s="41"/>
      <c r="AR632" s="41"/>
      <c r="AS632" s="41"/>
      <c r="AT632" s="41"/>
      <c r="AU632" s="41"/>
      <c r="AV632" s="41"/>
      <c r="AW632" s="41"/>
      <c r="AX632" s="41"/>
      <c r="AY632" s="41"/>
      <c r="AZ632" s="41"/>
      <c r="BA632" s="41"/>
      <c r="BB632" s="41"/>
      <c r="BC632" s="41"/>
      <c r="BD632" s="41"/>
      <c r="BE632" s="41"/>
      <c r="BF632" s="41"/>
      <c r="BG632" s="41"/>
      <c r="BH632" s="41"/>
      <c r="BI632" s="41"/>
      <c r="BJ632" s="41"/>
      <c r="BK632" s="41"/>
      <c r="BL632" s="41"/>
      <c r="BM632" s="124"/>
      <c r="BN632" s="124"/>
      <c r="BO632" s="124"/>
      <c r="BP632" s="124"/>
      <c r="BQ632" s="124"/>
      <c r="BR632" s="124"/>
      <c r="BS632" s="124"/>
      <c r="BT632" s="124"/>
      <c r="BU632" s="124"/>
      <c r="BV632" s="124"/>
      <c r="BW632" s="124"/>
      <c r="BX632" s="124"/>
      <c r="BY632" s="124"/>
      <c r="BZ632" s="124"/>
      <c r="CA632" s="124"/>
      <c r="CB632" s="124"/>
      <c r="CC632" s="124"/>
      <c r="CD632" s="124"/>
      <c r="CE632" s="124"/>
      <c r="CF632" s="124"/>
      <c r="CG632" s="124"/>
      <c r="CH632" s="124"/>
      <c r="CI632" s="124"/>
      <c r="CJ632" s="124"/>
      <c r="CK632" s="124"/>
      <c r="CL632" s="124"/>
      <c r="CM632" s="124"/>
      <c r="CN632" s="124"/>
      <c r="CO632" s="134">
        <f t="shared" si="19"/>
        <v>1</v>
      </c>
      <c r="CP632" s="154"/>
      <c r="CQ632" s="120"/>
      <c r="CR632" s="24"/>
    </row>
    <row r="633" spans="1:616" s="122" customFormat="1" ht="61.5" hidden="1" customHeight="1">
      <c r="A633" s="318"/>
      <c r="B633" s="318"/>
      <c r="C633" s="34" t="s">
        <v>519</v>
      </c>
      <c r="D633" s="34" t="s">
        <v>2</v>
      </c>
      <c r="E633" s="125" t="s">
        <v>924</v>
      </c>
      <c r="F633" s="34" t="s">
        <v>2</v>
      </c>
      <c r="G633" s="121"/>
      <c r="H633" s="125" t="s">
        <v>924</v>
      </c>
      <c r="I633" s="58" t="s">
        <v>935</v>
      </c>
      <c r="J633" s="124"/>
      <c r="K633" s="140" t="s">
        <v>127</v>
      </c>
      <c r="L633" s="140" t="s">
        <v>114</v>
      </c>
      <c r="M633" s="141" t="s">
        <v>81</v>
      </c>
      <c r="N633" s="138" t="s">
        <v>171</v>
      </c>
      <c r="O633" s="335"/>
      <c r="P633" s="124"/>
      <c r="Q633" s="124"/>
      <c r="R633" s="124"/>
      <c r="S633" s="124"/>
      <c r="T633" s="124"/>
      <c r="U633" s="124"/>
      <c r="V633" s="124"/>
      <c r="W633" s="124"/>
      <c r="X633" s="124"/>
      <c r="Y633" s="124"/>
      <c r="Z633" s="124" t="s">
        <v>28</v>
      </c>
      <c r="AA633" s="124"/>
      <c r="AB633" s="41"/>
      <c r="AC633" s="41"/>
      <c r="AD633" s="41"/>
      <c r="AE633" s="41"/>
      <c r="AF633" s="41"/>
      <c r="AG633" s="41"/>
      <c r="AH633" s="41"/>
      <c r="AI633" s="41"/>
      <c r="AJ633" s="41"/>
      <c r="AK633" s="41"/>
      <c r="AL633" s="41"/>
      <c r="AM633" s="41"/>
      <c r="AN633" s="41"/>
      <c r="AO633" s="41"/>
      <c r="AP633" s="41"/>
      <c r="AQ633" s="41"/>
      <c r="AR633" s="41"/>
      <c r="AS633" s="41"/>
      <c r="AT633" s="41"/>
      <c r="AU633" s="41"/>
      <c r="AV633" s="41"/>
      <c r="AW633" s="41"/>
      <c r="AX633" s="41"/>
      <c r="AY633" s="41"/>
      <c r="AZ633" s="41"/>
      <c r="BA633" s="41"/>
      <c r="BB633" s="41"/>
      <c r="BC633" s="41"/>
      <c r="BD633" s="41"/>
      <c r="BE633" s="41"/>
      <c r="BF633" s="41"/>
      <c r="BG633" s="41"/>
      <c r="BH633" s="41"/>
      <c r="BI633" s="41"/>
      <c r="BJ633" s="41"/>
      <c r="BK633" s="41"/>
      <c r="BL633" s="41"/>
      <c r="BM633" s="124"/>
      <c r="BN633" s="124"/>
      <c r="BO633" s="124"/>
      <c r="BP633" s="124"/>
      <c r="BQ633" s="124"/>
      <c r="BR633" s="124"/>
      <c r="BS633" s="124"/>
      <c r="BT633" s="124"/>
      <c r="BU633" s="124"/>
      <c r="BV633" s="124"/>
      <c r="BW633" s="124"/>
      <c r="BX633" s="124"/>
      <c r="BY633" s="124"/>
      <c r="BZ633" s="124"/>
      <c r="CA633" s="124"/>
      <c r="CB633" s="124"/>
      <c r="CC633" s="124"/>
      <c r="CD633" s="124"/>
      <c r="CE633" s="124"/>
      <c r="CF633" s="124"/>
      <c r="CG633" s="124"/>
      <c r="CH633" s="124"/>
      <c r="CI633" s="124"/>
      <c r="CJ633" s="124"/>
      <c r="CK633" s="124"/>
      <c r="CL633" s="124"/>
      <c r="CM633" s="124"/>
      <c r="CN633" s="124"/>
      <c r="CO633" s="134">
        <f t="shared" si="19"/>
        <v>1</v>
      </c>
      <c r="CP633" s="154"/>
      <c r="CQ633" s="120"/>
      <c r="CR633" s="24"/>
    </row>
    <row r="634" spans="1:616" ht="117.75" hidden="1" customHeight="1">
      <c r="A634" s="319"/>
      <c r="B634" s="319"/>
      <c r="C634" s="34" t="s">
        <v>519</v>
      </c>
      <c r="D634" s="34" t="s">
        <v>2</v>
      </c>
      <c r="E634" s="35" t="s">
        <v>925</v>
      </c>
      <c r="F634" s="34" t="s">
        <v>2</v>
      </c>
      <c r="G634" s="11"/>
      <c r="H634" s="35" t="s">
        <v>925</v>
      </c>
      <c r="I634" s="58" t="s">
        <v>936</v>
      </c>
      <c r="J634" s="12"/>
      <c r="K634" s="140" t="s">
        <v>127</v>
      </c>
      <c r="L634" s="140" t="s">
        <v>114</v>
      </c>
      <c r="M634" s="141" t="s">
        <v>81</v>
      </c>
      <c r="N634" s="138" t="s">
        <v>171</v>
      </c>
      <c r="O634" s="335"/>
      <c r="P634" s="12"/>
      <c r="Q634" s="12"/>
      <c r="R634" s="12"/>
      <c r="S634" s="12"/>
      <c r="T634" s="12"/>
      <c r="U634" s="12"/>
      <c r="V634" s="12"/>
      <c r="W634" s="12"/>
      <c r="X634" s="12"/>
      <c r="Y634" s="71"/>
      <c r="Z634" s="71"/>
      <c r="AA634" s="12" t="s">
        <v>28</v>
      </c>
      <c r="AB634" s="41"/>
      <c r="AC634" s="41"/>
      <c r="AD634" s="41"/>
      <c r="AE634" s="41"/>
      <c r="AF634" s="41"/>
      <c r="AG634" s="41"/>
      <c r="AH634" s="41"/>
      <c r="AI634" s="41"/>
      <c r="AJ634" s="41"/>
      <c r="AK634" s="41"/>
      <c r="AL634" s="41"/>
      <c r="AM634" s="41"/>
      <c r="AN634" s="41"/>
      <c r="AO634" s="41"/>
      <c r="AP634" s="41"/>
      <c r="AQ634" s="41"/>
      <c r="AR634" s="41"/>
      <c r="AS634" s="41"/>
      <c r="AT634" s="41"/>
      <c r="AU634" s="41"/>
      <c r="AV634" s="41"/>
      <c r="AW634" s="41"/>
      <c r="AX634" s="41"/>
      <c r="AY634" s="41"/>
      <c r="AZ634" s="41"/>
      <c r="BA634" s="41"/>
      <c r="BB634" s="41"/>
      <c r="BC634" s="41"/>
      <c r="BD634" s="41"/>
      <c r="BE634" s="41"/>
      <c r="BF634" s="41"/>
      <c r="BG634" s="41"/>
      <c r="BH634" s="41"/>
      <c r="BI634" s="41"/>
      <c r="BJ634" s="41"/>
      <c r="BK634" s="41"/>
      <c r="BL634" s="41"/>
      <c r="BM634" s="12"/>
      <c r="BN634" s="12"/>
      <c r="BO634" s="12"/>
      <c r="BP634" s="12"/>
      <c r="BQ634" s="12"/>
      <c r="BR634" s="12"/>
      <c r="BS634" s="12"/>
      <c r="BT634" s="12"/>
      <c r="BU634" s="12"/>
      <c r="BV634" s="12"/>
      <c r="BW634" s="12"/>
      <c r="BX634" s="12"/>
      <c r="BY634" s="12"/>
      <c r="BZ634" s="12"/>
      <c r="CA634" s="12"/>
      <c r="CB634" s="12"/>
      <c r="CC634" s="12"/>
      <c r="CD634" s="12"/>
      <c r="CE634" s="12"/>
      <c r="CF634" s="12"/>
      <c r="CG634" s="12"/>
      <c r="CH634" s="12"/>
      <c r="CI634" s="12"/>
      <c r="CJ634" s="12"/>
      <c r="CK634" s="12"/>
      <c r="CL634" s="12"/>
      <c r="CM634" s="12"/>
      <c r="CN634" s="12"/>
      <c r="CO634" s="134">
        <f t="shared" si="19"/>
        <v>1</v>
      </c>
      <c r="CP634" s="148"/>
      <c r="CQ634" s="146"/>
      <c r="CR634" s="24"/>
    </row>
    <row r="635" spans="1:616" s="144" customFormat="1" ht="60.75" customHeight="1">
      <c r="A635" s="432">
        <v>566</v>
      </c>
      <c r="B635" s="316">
        <v>176</v>
      </c>
      <c r="C635" s="332" t="s">
        <v>528</v>
      </c>
      <c r="D635" s="332" t="s">
        <v>0</v>
      </c>
      <c r="E635" s="329" t="s">
        <v>937</v>
      </c>
      <c r="F635" s="329" t="s">
        <v>2</v>
      </c>
      <c r="G635" s="332"/>
      <c r="H635" s="332" t="s">
        <v>938</v>
      </c>
      <c r="I635" s="302" t="s">
        <v>1387</v>
      </c>
      <c r="J635" s="281"/>
      <c r="K635" s="281"/>
      <c r="L635" s="204"/>
      <c r="M635" s="208"/>
      <c r="N635" s="206"/>
      <c r="O635" s="206"/>
      <c r="P635" s="204"/>
      <c r="Q635" s="320" t="s">
        <v>28</v>
      </c>
      <c r="R635" s="204"/>
      <c r="S635" s="204"/>
      <c r="T635" s="204"/>
      <c r="U635" s="204"/>
      <c r="V635" s="204"/>
      <c r="W635" s="204"/>
      <c r="X635" s="204"/>
      <c r="Y635" s="204"/>
      <c r="Z635" s="204"/>
      <c r="AA635" s="204"/>
      <c r="AB635" s="41"/>
      <c r="AC635" s="41"/>
      <c r="AD635" s="41"/>
      <c r="AE635" s="41"/>
      <c r="AF635" s="41"/>
      <c r="AG635" s="41"/>
      <c r="AH635" s="41"/>
      <c r="AI635" s="41"/>
      <c r="AJ635" s="41"/>
      <c r="AK635" s="41"/>
      <c r="AL635" s="41"/>
      <c r="AM635" s="41"/>
      <c r="AN635" s="41"/>
      <c r="AO635" s="41"/>
      <c r="AP635" s="41"/>
      <c r="AQ635" s="41"/>
      <c r="AR635" s="41"/>
      <c r="AS635" s="41"/>
      <c r="AT635" s="41"/>
      <c r="AU635" s="41"/>
      <c r="AV635" s="41"/>
      <c r="AW635" s="41"/>
      <c r="AX635" s="41"/>
      <c r="AY635" s="41"/>
      <c r="AZ635" s="41"/>
      <c r="BA635" s="41"/>
      <c r="BB635" s="41"/>
      <c r="BC635" s="41"/>
      <c r="BD635" s="41"/>
      <c r="BE635" s="41"/>
      <c r="BF635" s="41"/>
      <c r="BG635" s="41"/>
      <c r="BH635" s="41"/>
      <c r="BI635" s="41"/>
      <c r="BJ635" s="41"/>
      <c r="BK635" s="41"/>
      <c r="BL635" s="41"/>
      <c r="BM635" s="204"/>
      <c r="BN635" s="204"/>
      <c r="BO635" s="204"/>
      <c r="BP635" s="204"/>
      <c r="BQ635" s="204"/>
      <c r="BR635" s="204"/>
      <c r="BS635" s="204"/>
      <c r="BT635" s="204"/>
      <c r="BU635" s="204"/>
      <c r="BV635" s="204"/>
      <c r="BW635" s="204"/>
      <c r="BX635" s="204"/>
      <c r="BY635" s="204"/>
      <c r="BZ635" s="204"/>
      <c r="CA635" s="204"/>
      <c r="CB635" s="204"/>
      <c r="CC635" s="204"/>
      <c r="CD635" s="204"/>
      <c r="CE635" s="204"/>
      <c r="CF635" s="204"/>
      <c r="CG635" s="204"/>
      <c r="CH635" s="204"/>
      <c r="CI635" s="204"/>
      <c r="CJ635" s="204"/>
      <c r="CK635" s="204"/>
      <c r="CL635" s="204"/>
      <c r="CM635" s="204"/>
      <c r="CN635" s="204"/>
      <c r="CO635" s="181"/>
      <c r="CP635" s="202" t="s">
        <v>670</v>
      </c>
      <c r="CQ635" s="292"/>
      <c r="CR635" s="278"/>
      <c r="WR635" s="162"/>
    </row>
    <row r="636" spans="1:616" s="144" customFormat="1" ht="76.5" customHeight="1">
      <c r="A636" s="433"/>
      <c r="B636" s="317"/>
      <c r="C636" s="333"/>
      <c r="D636" s="333"/>
      <c r="E636" s="330"/>
      <c r="F636" s="330"/>
      <c r="G636" s="333"/>
      <c r="H636" s="333"/>
      <c r="I636" s="302" t="s">
        <v>1388</v>
      </c>
      <c r="J636" s="281"/>
      <c r="K636" s="281"/>
      <c r="L636" s="220"/>
      <c r="M636" s="222"/>
      <c r="N636" s="216"/>
      <c r="O636" s="216"/>
      <c r="P636" s="220"/>
      <c r="Q636" s="321"/>
      <c r="R636" s="220"/>
      <c r="S636" s="220"/>
      <c r="T636" s="220"/>
      <c r="U636" s="220"/>
      <c r="V636" s="220"/>
      <c r="W636" s="220"/>
      <c r="X636" s="220"/>
      <c r="Y636" s="220"/>
      <c r="Z636" s="220"/>
      <c r="AA636" s="220"/>
      <c r="AB636" s="41"/>
      <c r="AC636" s="41"/>
      <c r="AD636" s="41"/>
      <c r="AE636" s="41"/>
      <c r="AF636" s="41"/>
      <c r="AG636" s="41"/>
      <c r="AH636" s="41"/>
      <c r="AI636" s="41"/>
      <c r="AJ636" s="41"/>
      <c r="AK636" s="41"/>
      <c r="AL636" s="41"/>
      <c r="AM636" s="41"/>
      <c r="AN636" s="41"/>
      <c r="AO636" s="41"/>
      <c r="AP636" s="41"/>
      <c r="AQ636" s="41"/>
      <c r="AR636" s="41"/>
      <c r="AS636" s="41"/>
      <c r="AT636" s="41"/>
      <c r="AU636" s="41"/>
      <c r="AV636" s="41"/>
      <c r="AW636" s="41"/>
      <c r="AX636" s="41"/>
      <c r="AY636" s="41"/>
      <c r="AZ636" s="41"/>
      <c r="BA636" s="41"/>
      <c r="BB636" s="41"/>
      <c r="BC636" s="41"/>
      <c r="BD636" s="41"/>
      <c r="BE636" s="41"/>
      <c r="BF636" s="41"/>
      <c r="BG636" s="41"/>
      <c r="BH636" s="41"/>
      <c r="BI636" s="41"/>
      <c r="BJ636" s="41"/>
      <c r="BK636" s="41"/>
      <c r="BL636" s="41"/>
      <c r="BM636" s="220"/>
      <c r="BN636" s="220"/>
      <c r="BO636" s="220"/>
      <c r="BP636" s="220"/>
      <c r="BQ636" s="220"/>
      <c r="BR636" s="220"/>
      <c r="BS636" s="220"/>
      <c r="BT636" s="220"/>
      <c r="BU636" s="220"/>
      <c r="BV636" s="220"/>
      <c r="BW636" s="220"/>
      <c r="BX636" s="220"/>
      <c r="BY636" s="220"/>
      <c r="BZ636" s="220"/>
      <c r="CA636" s="220"/>
      <c r="CB636" s="220"/>
      <c r="CC636" s="220"/>
      <c r="CD636" s="220"/>
      <c r="CE636" s="220"/>
      <c r="CF636" s="220"/>
      <c r="CG636" s="220"/>
      <c r="CH636" s="220"/>
      <c r="CI636" s="220"/>
      <c r="CJ636" s="220"/>
      <c r="CK636" s="220"/>
      <c r="CL636" s="220"/>
      <c r="CM636" s="220"/>
      <c r="CN636" s="220"/>
      <c r="CO636" s="181"/>
      <c r="CP636" s="202"/>
      <c r="CQ636" s="202" t="s">
        <v>670</v>
      </c>
      <c r="CR636" s="278"/>
      <c r="WR636" s="162"/>
    </row>
    <row r="637" spans="1:616" s="144" customFormat="1" ht="85.5" customHeight="1">
      <c r="A637" s="433"/>
      <c r="B637" s="317"/>
      <c r="C637" s="333"/>
      <c r="D637" s="333"/>
      <c r="E637" s="330"/>
      <c r="F637" s="330"/>
      <c r="G637" s="333"/>
      <c r="H637" s="333"/>
      <c r="I637" s="302" t="s">
        <v>1390</v>
      </c>
      <c r="J637" s="281"/>
      <c r="K637" s="281"/>
      <c r="L637" s="220"/>
      <c r="M637" s="222"/>
      <c r="N637" s="216"/>
      <c r="O637" s="216"/>
      <c r="P637" s="220"/>
      <c r="Q637" s="321"/>
      <c r="R637" s="220"/>
      <c r="S637" s="220"/>
      <c r="T637" s="220"/>
      <c r="U637" s="220"/>
      <c r="V637" s="220"/>
      <c r="W637" s="220"/>
      <c r="X637" s="220"/>
      <c r="Y637" s="220"/>
      <c r="Z637" s="220"/>
      <c r="AA637" s="220"/>
      <c r="AB637" s="41"/>
      <c r="AC637" s="41"/>
      <c r="AD637" s="41"/>
      <c r="AE637" s="41"/>
      <c r="AF637" s="41"/>
      <c r="AG637" s="41"/>
      <c r="AH637" s="41"/>
      <c r="AI637" s="41"/>
      <c r="AJ637" s="41"/>
      <c r="AK637" s="41"/>
      <c r="AL637" s="41"/>
      <c r="AM637" s="41"/>
      <c r="AN637" s="41"/>
      <c r="AO637" s="41"/>
      <c r="AP637" s="41"/>
      <c r="AQ637" s="41"/>
      <c r="AR637" s="41"/>
      <c r="AS637" s="41"/>
      <c r="AT637" s="41"/>
      <c r="AU637" s="41"/>
      <c r="AV637" s="41"/>
      <c r="AW637" s="41"/>
      <c r="AX637" s="41"/>
      <c r="AY637" s="41"/>
      <c r="AZ637" s="41"/>
      <c r="BA637" s="41"/>
      <c r="BB637" s="41"/>
      <c r="BC637" s="41"/>
      <c r="BD637" s="41"/>
      <c r="BE637" s="41"/>
      <c r="BF637" s="41"/>
      <c r="BG637" s="41"/>
      <c r="BH637" s="41"/>
      <c r="BI637" s="41"/>
      <c r="BJ637" s="41"/>
      <c r="BK637" s="41"/>
      <c r="BL637" s="41"/>
      <c r="BM637" s="220"/>
      <c r="BN637" s="220"/>
      <c r="BO637" s="220"/>
      <c r="BP637" s="220"/>
      <c r="BQ637" s="220"/>
      <c r="BR637" s="220"/>
      <c r="BS637" s="220"/>
      <c r="BT637" s="220"/>
      <c r="BU637" s="220"/>
      <c r="BV637" s="220"/>
      <c r="BW637" s="220"/>
      <c r="BX637" s="220"/>
      <c r="BY637" s="220"/>
      <c r="BZ637" s="220"/>
      <c r="CA637" s="220"/>
      <c r="CB637" s="220"/>
      <c r="CC637" s="220"/>
      <c r="CD637" s="220"/>
      <c r="CE637" s="220"/>
      <c r="CF637" s="220"/>
      <c r="CG637" s="220"/>
      <c r="CH637" s="220"/>
      <c r="CI637" s="220"/>
      <c r="CJ637" s="220"/>
      <c r="CK637" s="220"/>
      <c r="CL637" s="220"/>
      <c r="CM637" s="220"/>
      <c r="CN637" s="220"/>
      <c r="CO637" s="181"/>
      <c r="CP637" s="202"/>
      <c r="CQ637" s="202"/>
      <c r="CR637" s="202" t="s">
        <v>670</v>
      </c>
      <c r="WR637" s="162"/>
    </row>
    <row r="638" spans="1:616" ht="301.5" hidden="1" customHeight="1">
      <c r="A638" s="433"/>
      <c r="B638" s="317"/>
      <c r="C638" s="334"/>
      <c r="D638" s="334"/>
      <c r="E638" s="331"/>
      <c r="F638" s="331"/>
      <c r="G638" s="334"/>
      <c r="H638" s="334"/>
      <c r="I638" s="283" t="s">
        <v>926</v>
      </c>
      <c r="J638" s="281"/>
      <c r="K638" s="281" t="s">
        <v>127</v>
      </c>
      <c r="L638" s="12" t="s">
        <v>114</v>
      </c>
      <c r="M638" s="11" t="s">
        <v>81</v>
      </c>
      <c r="N638" s="10" t="s">
        <v>171</v>
      </c>
      <c r="O638" s="335" t="s">
        <v>28</v>
      </c>
      <c r="P638" s="327">
        <v>7</v>
      </c>
      <c r="Q638" s="322"/>
      <c r="R638" s="12"/>
      <c r="S638" s="12"/>
      <c r="T638" s="12"/>
      <c r="U638" s="12"/>
      <c r="V638" s="12"/>
      <c r="W638" s="12"/>
      <c r="X638" s="12"/>
      <c r="Y638" s="71"/>
      <c r="Z638" s="71"/>
      <c r="AA638" s="12"/>
      <c r="AB638" s="41"/>
      <c r="AC638" s="41"/>
      <c r="AD638" s="41"/>
      <c r="AE638" s="41"/>
      <c r="AF638" s="41"/>
      <c r="AG638" s="41"/>
      <c r="AH638" s="41"/>
      <c r="AI638" s="41"/>
      <c r="AJ638" s="41"/>
      <c r="AK638" s="41"/>
      <c r="AL638" s="41"/>
      <c r="AM638" s="41"/>
      <c r="AN638" s="41"/>
      <c r="AO638" s="41"/>
      <c r="AP638" s="41"/>
      <c r="AQ638" s="41"/>
      <c r="AR638" s="41"/>
      <c r="AS638" s="41"/>
      <c r="AT638" s="41"/>
      <c r="AU638" s="41"/>
      <c r="AV638" s="41"/>
      <c r="AW638" s="41"/>
      <c r="AX638" s="41"/>
      <c r="AY638" s="41"/>
      <c r="AZ638" s="41"/>
      <c r="BA638" s="41"/>
      <c r="BB638" s="41"/>
      <c r="BC638" s="41"/>
      <c r="BD638" s="41"/>
      <c r="BE638" s="41"/>
      <c r="BF638" s="41"/>
      <c r="BG638" s="41"/>
      <c r="BH638" s="41"/>
      <c r="BI638" s="41"/>
      <c r="BJ638" s="41"/>
      <c r="BK638" s="41"/>
      <c r="BL638" s="41"/>
      <c r="BM638" s="12"/>
      <c r="BN638" s="12"/>
      <c r="BO638" s="12"/>
      <c r="BP638" s="12"/>
      <c r="BQ638" s="12"/>
      <c r="BR638" s="12"/>
      <c r="BS638" s="12"/>
      <c r="BT638" s="12"/>
      <c r="BU638" s="12"/>
      <c r="BV638" s="12"/>
      <c r="BW638" s="12"/>
      <c r="BX638" s="12"/>
      <c r="BY638" s="12"/>
      <c r="BZ638" s="12"/>
      <c r="CA638" s="12"/>
      <c r="CB638" s="12"/>
      <c r="CC638" s="12"/>
      <c r="CD638" s="12"/>
      <c r="CE638" s="12"/>
      <c r="CF638" s="12"/>
      <c r="CG638" s="12"/>
      <c r="CH638" s="12"/>
      <c r="CI638" s="12"/>
      <c r="CJ638" s="12"/>
      <c r="CK638" s="12"/>
      <c r="CL638" s="12"/>
      <c r="CM638" s="12"/>
      <c r="CN638" s="12"/>
      <c r="CO638" s="181">
        <f t="shared" si="19"/>
        <v>0</v>
      </c>
      <c r="CP638" s="281"/>
      <c r="CQ638" s="278"/>
      <c r="CR638" s="278"/>
      <c r="WR638" s="162"/>
    </row>
    <row r="639" spans="1:616" s="122" customFormat="1" ht="240.75" hidden="1" customHeight="1">
      <c r="A639" s="433"/>
      <c r="B639" s="318"/>
      <c r="C639" s="34" t="s">
        <v>528</v>
      </c>
      <c r="D639" s="34" t="s">
        <v>0</v>
      </c>
      <c r="E639" s="125" t="s">
        <v>529</v>
      </c>
      <c r="F639" s="34" t="s">
        <v>2</v>
      </c>
      <c r="G639" s="121"/>
      <c r="H639" s="125" t="s">
        <v>530</v>
      </c>
      <c r="I639" s="58" t="s">
        <v>927</v>
      </c>
      <c r="J639" s="124"/>
      <c r="K639" s="140" t="s">
        <v>127</v>
      </c>
      <c r="L639" s="140" t="s">
        <v>114</v>
      </c>
      <c r="M639" s="141" t="s">
        <v>81</v>
      </c>
      <c r="N639" s="138" t="s">
        <v>171</v>
      </c>
      <c r="O639" s="335"/>
      <c r="P639" s="327"/>
      <c r="Q639" s="124"/>
      <c r="R639" s="124" t="s">
        <v>28</v>
      </c>
      <c r="S639" s="124"/>
      <c r="T639" s="124"/>
      <c r="U639" s="124"/>
      <c r="V639" s="124"/>
      <c r="W639" s="124"/>
      <c r="X639" s="124"/>
      <c r="Y639" s="124"/>
      <c r="Z639" s="124"/>
      <c r="AA639" s="124"/>
      <c r="AB639" s="41"/>
      <c r="AC639" s="41"/>
      <c r="AD639" s="41"/>
      <c r="AE639" s="41"/>
      <c r="AF639" s="41"/>
      <c r="AG639" s="41"/>
      <c r="AH639" s="41"/>
      <c r="AI639" s="41"/>
      <c r="AJ639" s="41"/>
      <c r="AK639" s="41"/>
      <c r="AL639" s="41"/>
      <c r="AM639" s="41"/>
      <c r="AN639" s="41"/>
      <c r="AO639" s="41"/>
      <c r="AP639" s="41"/>
      <c r="AQ639" s="41"/>
      <c r="AR639" s="41"/>
      <c r="AS639" s="41"/>
      <c r="AT639" s="41"/>
      <c r="AU639" s="41"/>
      <c r="AV639" s="41"/>
      <c r="AW639" s="41"/>
      <c r="AX639" s="41"/>
      <c r="AY639" s="41"/>
      <c r="AZ639" s="41"/>
      <c r="BA639" s="41"/>
      <c r="BB639" s="41"/>
      <c r="BC639" s="41"/>
      <c r="BD639" s="41"/>
      <c r="BE639" s="41"/>
      <c r="BF639" s="41"/>
      <c r="BG639" s="41"/>
      <c r="BH639" s="41"/>
      <c r="BI639" s="41"/>
      <c r="BJ639" s="41"/>
      <c r="BK639" s="41"/>
      <c r="BL639" s="41"/>
      <c r="BM639" s="124"/>
      <c r="BN639" s="124"/>
      <c r="BO639" s="124"/>
      <c r="BP639" s="124"/>
      <c r="BQ639" s="124"/>
      <c r="BR639" s="124"/>
      <c r="BS639" s="124"/>
      <c r="BT639" s="124"/>
      <c r="BU639" s="124"/>
      <c r="BV639" s="124"/>
      <c r="BW639" s="124"/>
      <c r="BX639" s="124"/>
      <c r="BY639" s="124"/>
      <c r="BZ639" s="124"/>
      <c r="CA639" s="124"/>
      <c r="CB639" s="124"/>
      <c r="CC639" s="124"/>
      <c r="CD639" s="124"/>
      <c r="CE639" s="124"/>
      <c r="CF639" s="124"/>
      <c r="CG639" s="124"/>
      <c r="CH639" s="124"/>
      <c r="CI639" s="124"/>
      <c r="CJ639" s="124"/>
      <c r="CK639" s="124"/>
      <c r="CL639" s="124"/>
      <c r="CM639" s="124"/>
      <c r="CN639" s="124"/>
      <c r="CO639" s="134">
        <f t="shared" si="19"/>
        <v>1</v>
      </c>
      <c r="CP639" s="149"/>
      <c r="CQ639" s="147"/>
      <c r="CR639" s="24"/>
    </row>
    <row r="640" spans="1:616" ht="180.75" hidden="1" customHeight="1">
      <c r="A640" s="433"/>
      <c r="B640" s="318"/>
      <c r="C640" s="34" t="s">
        <v>528</v>
      </c>
      <c r="D640" s="34" t="s">
        <v>0</v>
      </c>
      <c r="E640" s="125" t="s">
        <v>531</v>
      </c>
      <c r="F640" s="34" t="s">
        <v>2</v>
      </c>
      <c r="G640" s="121"/>
      <c r="H640" s="125" t="s">
        <v>532</v>
      </c>
      <c r="I640" s="58" t="s">
        <v>928</v>
      </c>
      <c r="J640" s="12"/>
      <c r="K640" s="12" t="s">
        <v>127</v>
      </c>
      <c r="L640" s="12" t="s">
        <v>114</v>
      </c>
      <c r="M640" s="11" t="s">
        <v>81</v>
      </c>
      <c r="N640" s="10" t="s">
        <v>171</v>
      </c>
      <c r="O640" s="335"/>
      <c r="P640" s="327"/>
      <c r="Q640" s="12"/>
      <c r="R640" s="12"/>
      <c r="S640" s="12" t="s">
        <v>28</v>
      </c>
      <c r="T640" s="12"/>
      <c r="U640" s="12"/>
      <c r="V640" s="12"/>
      <c r="W640" s="12"/>
      <c r="X640" s="12"/>
      <c r="Y640" s="71"/>
      <c r="Z640" s="71"/>
      <c r="AA640" s="12"/>
      <c r="AB640" s="41"/>
      <c r="AC640" s="41"/>
      <c r="AD640" s="41"/>
      <c r="AE640" s="41"/>
      <c r="AF640" s="41"/>
      <c r="AG640" s="41"/>
      <c r="AH640" s="41"/>
      <c r="AI640" s="41"/>
      <c r="AJ640" s="41"/>
      <c r="AK640" s="41"/>
      <c r="AL640" s="41"/>
      <c r="AM640" s="41"/>
      <c r="AN640" s="41"/>
      <c r="AO640" s="41"/>
      <c r="AP640" s="41"/>
      <c r="AQ640" s="41"/>
      <c r="AR640" s="41"/>
      <c r="AS640" s="41"/>
      <c r="AT640" s="41"/>
      <c r="AU640" s="41"/>
      <c r="AV640" s="41"/>
      <c r="AW640" s="41"/>
      <c r="AX640" s="41"/>
      <c r="AY640" s="41"/>
      <c r="AZ640" s="41"/>
      <c r="BA640" s="41"/>
      <c r="BB640" s="41"/>
      <c r="BC640" s="41"/>
      <c r="BD640" s="41"/>
      <c r="BE640" s="41"/>
      <c r="BF640" s="41"/>
      <c r="BG640" s="41"/>
      <c r="BH640" s="41"/>
      <c r="BI640" s="41"/>
      <c r="BJ640" s="41"/>
      <c r="BK640" s="41"/>
      <c r="BL640" s="41"/>
      <c r="BM640" s="12"/>
      <c r="BN640" s="12"/>
      <c r="BO640" s="12"/>
      <c r="BP640" s="12"/>
      <c r="BQ640" s="12"/>
      <c r="BR640" s="12"/>
      <c r="BS640" s="12"/>
      <c r="BT640" s="12"/>
      <c r="BU640" s="12"/>
      <c r="BV640" s="12"/>
      <c r="BW640" s="12"/>
      <c r="BX640" s="12"/>
      <c r="BY640" s="12"/>
      <c r="BZ640" s="12"/>
      <c r="CA640" s="12"/>
      <c r="CB640" s="12"/>
      <c r="CC640" s="12"/>
      <c r="CD640" s="12"/>
      <c r="CE640" s="12"/>
      <c r="CF640" s="12"/>
      <c r="CG640" s="12"/>
      <c r="CH640" s="12"/>
      <c r="CI640" s="12"/>
      <c r="CJ640" s="12"/>
      <c r="CK640" s="12"/>
      <c r="CL640" s="12"/>
      <c r="CM640" s="12"/>
      <c r="CN640" s="12"/>
      <c r="CO640" s="134">
        <f t="shared" si="19"/>
        <v>1</v>
      </c>
      <c r="CP640" s="154"/>
      <c r="CQ640" s="10"/>
      <c r="CR640" s="24"/>
    </row>
    <row r="641" spans="1:616" ht="195" hidden="1" customHeight="1">
      <c r="A641" s="433"/>
      <c r="B641" s="318"/>
      <c r="C641" s="34" t="s">
        <v>528</v>
      </c>
      <c r="D641" s="34" t="s">
        <v>0</v>
      </c>
      <c r="E641" s="125" t="s">
        <v>939</v>
      </c>
      <c r="F641" s="34" t="s">
        <v>2</v>
      </c>
      <c r="G641" s="11"/>
      <c r="H641" s="35" t="s">
        <v>586</v>
      </c>
      <c r="I641" s="58" t="s">
        <v>929</v>
      </c>
      <c r="J641" s="12"/>
      <c r="K641" s="12" t="s">
        <v>127</v>
      </c>
      <c r="L641" s="12" t="s">
        <v>114</v>
      </c>
      <c r="M641" s="11" t="s">
        <v>81</v>
      </c>
      <c r="N641" s="10" t="s">
        <v>171</v>
      </c>
      <c r="O641" s="335"/>
      <c r="P641" s="327"/>
      <c r="Q641" s="12"/>
      <c r="R641" s="12"/>
      <c r="S641" s="12"/>
      <c r="T641" s="12" t="s">
        <v>28</v>
      </c>
      <c r="U641" s="12"/>
      <c r="V641" s="12"/>
      <c r="W641" s="12"/>
      <c r="X641" s="12"/>
      <c r="Y641" s="71"/>
      <c r="Z641" s="71"/>
      <c r="AA641" s="12"/>
      <c r="AB641" s="41"/>
      <c r="AC641" s="41"/>
      <c r="AD641" s="41"/>
      <c r="AE641" s="41"/>
      <c r="AF641" s="41"/>
      <c r="AG641" s="41"/>
      <c r="AH641" s="41"/>
      <c r="AI641" s="41"/>
      <c r="AJ641" s="41"/>
      <c r="AK641" s="41"/>
      <c r="AL641" s="41"/>
      <c r="AM641" s="41"/>
      <c r="AN641" s="41"/>
      <c r="AO641" s="41"/>
      <c r="AP641" s="41"/>
      <c r="AQ641" s="41"/>
      <c r="AR641" s="41"/>
      <c r="AS641" s="41"/>
      <c r="AT641" s="41"/>
      <c r="AU641" s="41"/>
      <c r="AV641" s="41"/>
      <c r="AW641" s="41"/>
      <c r="AX641" s="41"/>
      <c r="AY641" s="41"/>
      <c r="AZ641" s="41"/>
      <c r="BA641" s="41"/>
      <c r="BB641" s="41"/>
      <c r="BC641" s="41"/>
      <c r="BD641" s="41"/>
      <c r="BE641" s="41"/>
      <c r="BF641" s="41"/>
      <c r="BG641" s="41"/>
      <c r="BH641" s="41"/>
      <c r="BI641" s="41"/>
      <c r="BJ641" s="41"/>
      <c r="BK641" s="41"/>
      <c r="BL641" s="41"/>
      <c r="BM641" s="12"/>
      <c r="BN641" s="12"/>
      <c r="BO641" s="12"/>
      <c r="BP641" s="12"/>
      <c r="BQ641" s="12"/>
      <c r="BR641" s="12"/>
      <c r="BS641" s="12"/>
      <c r="BT641" s="12"/>
      <c r="BU641" s="12"/>
      <c r="BV641" s="12"/>
      <c r="BW641" s="12"/>
      <c r="BX641" s="12"/>
      <c r="BY641" s="12"/>
      <c r="BZ641" s="12"/>
      <c r="CA641" s="12"/>
      <c r="CB641" s="12"/>
      <c r="CC641" s="12"/>
      <c r="CD641" s="12"/>
      <c r="CE641" s="12"/>
      <c r="CF641" s="12"/>
      <c r="CG641" s="12"/>
      <c r="CH641" s="12"/>
      <c r="CI641" s="12"/>
      <c r="CJ641" s="12"/>
      <c r="CK641" s="12"/>
      <c r="CL641" s="12"/>
      <c r="CM641" s="12"/>
      <c r="CN641" s="12"/>
      <c r="CO641" s="134">
        <f t="shared" si="19"/>
        <v>1</v>
      </c>
      <c r="CP641" s="154"/>
      <c r="CQ641" s="10"/>
      <c r="CR641" s="24"/>
    </row>
    <row r="642" spans="1:616" ht="105.75" hidden="1" customHeight="1">
      <c r="A642" s="433"/>
      <c r="B642" s="318"/>
      <c r="C642" s="34" t="s">
        <v>528</v>
      </c>
      <c r="D642" s="34" t="s">
        <v>0</v>
      </c>
      <c r="E642" s="125" t="s">
        <v>940</v>
      </c>
      <c r="F642" s="34" t="s">
        <v>2</v>
      </c>
      <c r="G642" s="11"/>
      <c r="H642" s="125" t="s">
        <v>587</v>
      </c>
      <c r="I642" s="58" t="s">
        <v>930</v>
      </c>
      <c r="J642" s="12"/>
      <c r="K642" s="140" t="s">
        <v>127</v>
      </c>
      <c r="L642" s="140" t="s">
        <v>114</v>
      </c>
      <c r="M642" s="141" t="s">
        <v>81</v>
      </c>
      <c r="N642" s="138" t="s">
        <v>171</v>
      </c>
      <c r="O642" s="335"/>
      <c r="P642" s="12"/>
      <c r="Q642" s="12"/>
      <c r="R642" s="12"/>
      <c r="S642" s="12"/>
      <c r="T642" s="12"/>
      <c r="U642" s="12" t="s">
        <v>28</v>
      </c>
      <c r="V642" s="12"/>
      <c r="W642" s="12"/>
      <c r="X642" s="12"/>
      <c r="Y642" s="71"/>
      <c r="Z642" s="71"/>
      <c r="AA642" s="12"/>
      <c r="AB642" s="41"/>
      <c r="AC642" s="41"/>
      <c r="AD642" s="41"/>
      <c r="AE642" s="41"/>
      <c r="AF642" s="41"/>
      <c r="AG642" s="41"/>
      <c r="AH642" s="41"/>
      <c r="AI642" s="41"/>
      <c r="AJ642" s="41"/>
      <c r="AK642" s="41"/>
      <c r="AL642" s="41"/>
      <c r="AM642" s="41"/>
      <c r="AN642" s="41"/>
      <c r="AO642" s="41"/>
      <c r="AP642" s="41"/>
      <c r="AQ642" s="41"/>
      <c r="AR642" s="41"/>
      <c r="AS642" s="41"/>
      <c r="AT642" s="41"/>
      <c r="AU642" s="41"/>
      <c r="AV642" s="41"/>
      <c r="AW642" s="41"/>
      <c r="AX642" s="41"/>
      <c r="AY642" s="41"/>
      <c r="AZ642" s="41"/>
      <c r="BA642" s="41"/>
      <c r="BB642" s="41"/>
      <c r="BC642" s="41"/>
      <c r="BD642" s="41"/>
      <c r="BE642" s="41"/>
      <c r="BF642" s="41"/>
      <c r="BG642" s="41"/>
      <c r="BH642" s="41"/>
      <c r="BI642" s="41"/>
      <c r="BJ642" s="41"/>
      <c r="BK642" s="41"/>
      <c r="BL642" s="41"/>
      <c r="BM642" s="12"/>
      <c r="BN642" s="12"/>
      <c r="BO642" s="12"/>
      <c r="BP642" s="12"/>
      <c r="BQ642" s="12"/>
      <c r="BR642" s="12"/>
      <c r="BS642" s="12"/>
      <c r="BT642" s="12"/>
      <c r="BU642" s="12"/>
      <c r="BV642" s="12"/>
      <c r="BW642" s="12"/>
      <c r="BX642" s="12"/>
      <c r="BY642" s="12"/>
      <c r="BZ642" s="12"/>
      <c r="CA642" s="12"/>
      <c r="CB642" s="12"/>
      <c r="CC642" s="12"/>
      <c r="CD642" s="12"/>
      <c r="CE642" s="12"/>
      <c r="CF642" s="12"/>
      <c r="CG642" s="12"/>
      <c r="CH642" s="12"/>
      <c r="CI642" s="12"/>
      <c r="CJ642" s="12"/>
      <c r="CK642" s="12"/>
      <c r="CL642" s="12"/>
      <c r="CM642" s="12"/>
      <c r="CN642" s="12"/>
      <c r="CO642" s="134">
        <f t="shared" si="19"/>
        <v>1</v>
      </c>
      <c r="CP642" s="154"/>
      <c r="CQ642" s="10"/>
      <c r="CR642" s="24"/>
    </row>
    <row r="643" spans="1:616" ht="125.25" hidden="1" customHeight="1">
      <c r="A643" s="433"/>
      <c r="B643" s="318"/>
      <c r="C643" s="34" t="s">
        <v>528</v>
      </c>
      <c r="D643" s="34" t="s">
        <v>0</v>
      </c>
      <c r="E643" s="125" t="s">
        <v>533</v>
      </c>
      <c r="F643" s="34" t="s">
        <v>2</v>
      </c>
      <c r="G643" s="11"/>
      <c r="H643" s="35" t="s">
        <v>588</v>
      </c>
      <c r="I643" s="58" t="s">
        <v>931</v>
      </c>
      <c r="J643" s="12"/>
      <c r="K643" s="12" t="s">
        <v>127</v>
      </c>
      <c r="L643" s="12" t="s">
        <v>114</v>
      </c>
      <c r="M643" s="11" t="s">
        <v>81</v>
      </c>
      <c r="N643" s="10" t="s">
        <v>171</v>
      </c>
      <c r="O643" s="335"/>
      <c r="P643" s="12"/>
      <c r="Q643" s="12"/>
      <c r="R643" s="12"/>
      <c r="S643" s="12"/>
      <c r="T643" s="12"/>
      <c r="U643" s="12"/>
      <c r="V643" s="12" t="s">
        <v>28</v>
      </c>
      <c r="W643" s="12"/>
      <c r="X643" s="12"/>
      <c r="Y643" s="71"/>
      <c r="Z643" s="71"/>
      <c r="AA643" s="12"/>
      <c r="AB643" s="41"/>
      <c r="AC643" s="41"/>
      <c r="AD643" s="41"/>
      <c r="AE643" s="41"/>
      <c r="AF643" s="41"/>
      <c r="AG643" s="41"/>
      <c r="AH643" s="41"/>
      <c r="AI643" s="41"/>
      <c r="AJ643" s="41"/>
      <c r="AK643" s="41"/>
      <c r="AL643" s="41"/>
      <c r="AM643" s="41"/>
      <c r="AN643" s="41"/>
      <c r="AO643" s="41"/>
      <c r="AP643" s="41"/>
      <c r="AQ643" s="41"/>
      <c r="AR643" s="41"/>
      <c r="AS643" s="41"/>
      <c r="AT643" s="41"/>
      <c r="AU643" s="41"/>
      <c r="AV643" s="41"/>
      <c r="AW643" s="41"/>
      <c r="AX643" s="41"/>
      <c r="AY643" s="41"/>
      <c r="AZ643" s="41"/>
      <c r="BA643" s="41"/>
      <c r="BB643" s="41"/>
      <c r="BC643" s="41"/>
      <c r="BD643" s="41"/>
      <c r="BE643" s="41"/>
      <c r="BF643" s="41"/>
      <c r="BG643" s="41"/>
      <c r="BH643" s="41"/>
      <c r="BI643" s="41"/>
      <c r="BJ643" s="41"/>
      <c r="BK643" s="41"/>
      <c r="BL643" s="41"/>
      <c r="BM643" s="12"/>
      <c r="BN643" s="12"/>
      <c r="BO643" s="12"/>
      <c r="BP643" s="12"/>
      <c r="BQ643" s="12"/>
      <c r="BR643" s="12"/>
      <c r="BS643" s="12"/>
      <c r="BT643" s="12"/>
      <c r="BU643" s="12"/>
      <c r="BV643" s="12"/>
      <c r="BW643" s="12"/>
      <c r="BX643" s="12"/>
      <c r="BY643" s="12"/>
      <c r="BZ643" s="12"/>
      <c r="CA643" s="12"/>
      <c r="CB643" s="12"/>
      <c r="CC643" s="12"/>
      <c r="CD643" s="12"/>
      <c r="CE643" s="12"/>
      <c r="CF643" s="12"/>
      <c r="CG643" s="12"/>
      <c r="CH643" s="12"/>
      <c r="CI643" s="12"/>
      <c r="CJ643" s="12"/>
      <c r="CK643" s="12"/>
      <c r="CL643" s="12"/>
      <c r="CM643" s="12"/>
      <c r="CN643" s="12"/>
      <c r="CO643" s="134">
        <f t="shared" si="19"/>
        <v>1</v>
      </c>
      <c r="CP643" s="154"/>
      <c r="CQ643" s="10"/>
      <c r="CR643" s="24"/>
    </row>
    <row r="644" spans="1:616" ht="167.25" hidden="1" customHeight="1">
      <c r="A644" s="433"/>
      <c r="B644" s="318"/>
      <c r="C644" s="34" t="s">
        <v>528</v>
      </c>
      <c r="D644" s="34" t="s">
        <v>0</v>
      </c>
      <c r="E644" s="125" t="s">
        <v>941</v>
      </c>
      <c r="F644" s="34" t="s">
        <v>2</v>
      </c>
      <c r="G644" s="11"/>
      <c r="H644" s="35" t="s">
        <v>585</v>
      </c>
      <c r="I644" s="58" t="s">
        <v>932</v>
      </c>
      <c r="J644" s="12"/>
      <c r="K644" s="12" t="s">
        <v>127</v>
      </c>
      <c r="L644" s="12" t="s">
        <v>114</v>
      </c>
      <c r="M644" s="11" t="s">
        <v>81</v>
      </c>
      <c r="N644" s="10" t="s">
        <v>171</v>
      </c>
      <c r="O644" s="335"/>
      <c r="P644" s="12"/>
      <c r="Q644" s="12"/>
      <c r="R644" s="12"/>
      <c r="S644" s="12"/>
      <c r="T644" s="12"/>
      <c r="U644" s="12"/>
      <c r="V644" s="12"/>
      <c r="W644" s="12" t="s">
        <v>28</v>
      </c>
      <c r="X644" s="12"/>
      <c r="Y644" s="71"/>
      <c r="Z644" s="71"/>
      <c r="AA644" s="12"/>
      <c r="AB644" s="41"/>
      <c r="AC644" s="41"/>
      <c r="AD644" s="41"/>
      <c r="AE644" s="41"/>
      <c r="AF644" s="41"/>
      <c r="AG644" s="41"/>
      <c r="AH644" s="41"/>
      <c r="AI644" s="41"/>
      <c r="AJ644" s="41"/>
      <c r="AK644" s="41"/>
      <c r="AL644" s="41"/>
      <c r="AM644" s="41"/>
      <c r="AN644" s="41"/>
      <c r="AO644" s="41"/>
      <c r="AP644" s="41"/>
      <c r="AQ644" s="41"/>
      <c r="AR644" s="41"/>
      <c r="AS644" s="41"/>
      <c r="AT644" s="41"/>
      <c r="AU644" s="41"/>
      <c r="AV644" s="41"/>
      <c r="AW644" s="41"/>
      <c r="AX644" s="41"/>
      <c r="AY644" s="41"/>
      <c r="AZ644" s="41"/>
      <c r="BA644" s="41"/>
      <c r="BB644" s="41"/>
      <c r="BC644" s="41"/>
      <c r="BD644" s="41"/>
      <c r="BE644" s="41"/>
      <c r="BF644" s="41"/>
      <c r="BG644" s="41"/>
      <c r="BH644" s="41"/>
      <c r="BI644" s="41"/>
      <c r="BJ644" s="41"/>
      <c r="BK644" s="41"/>
      <c r="BL644" s="41"/>
      <c r="BM644" s="12"/>
      <c r="BN644" s="12"/>
      <c r="BO644" s="12"/>
      <c r="BP644" s="12"/>
      <c r="BQ644" s="12"/>
      <c r="BR644" s="12"/>
      <c r="BS644" s="12"/>
      <c r="BT644" s="12"/>
      <c r="BU644" s="12"/>
      <c r="BV644" s="12"/>
      <c r="BW644" s="12"/>
      <c r="BX644" s="12"/>
      <c r="BY644" s="12"/>
      <c r="BZ644" s="12"/>
      <c r="CA644" s="12"/>
      <c r="CB644" s="12"/>
      <c r="CC644" s="12"/>
      <c r="CD644" s="12"/>
      <c r="CE644" s="12"/>
      <c r="CF644" s="12"/>
      <c r="CG644" s="12"/>
      <c r="CH644" s="12"/>
      <c r="CI644" s="12"/>
      <c r="CJ644" s="12"/>
      <c r="CK644" s="12"/>
      <c r="CL644" s="12"/>
      <c r="CM644" s="12"/>
      <c r="CN644" s="12"/>
      <c r="CO644" s="134">
        <f t="shared" si="19"/>
        <v>1</v>
      </c>
      <c r="CP644" s="154"/>
      <c r="CQ644" s="10"/>
      <c r="CR644" s="24"/>
    </row>
    <row r="645" spans="1:616" ht="125.25" hidden="1" customHeight="1">
      <c r="A645" s="433"/>
      <c r="B645" s="318"/>
      <c r="C645" s="34" t="s">
        <v>528</v>
      </c>
      <c r="D645" s="34" t="s">
        <v>0</v>
      </c>
      <c r="E645" s="125" t="s">
        <v>534</v>
      </c>
      <c r="F645" s="34" t="s">
        <v>2</v>
      </c>
      <c r="G645" s="11"/>
      <c r="H645" s="35" t="s">
        <v>942</v>
      </c>
      <c r="I645" s="58" t="s">
        <v>933</v>
      </c>
      <c r="J645" s="12"/>
      <c r="K645" s="12" t="s">
        <v>127</v>
      </c>
      <c r="L645" s="12" t="s">
        <v>114</v>
      </c>
      <c r="M645" s="11" t="s">
        <v>81</v>
      </c>
      <c r="N645" s="10" t="s">
        <v>171</v>
      </c>
      <c r="O645" s="335"/>
      <c r="P645" s="12"/>
      <c r="Q645" s="12"/>
      <c r="R645" s="12"/>
      <c r="S645" s="12"/>
      <c r="T645" s="12"/>
      <c r="U645" s="12"/>
      <c r="V645" s="12"/>
      <c r="W645" s="12"/>
      <c r="X645" s="12" t="s">
        <v>28</v>
      </c>
      <c r="Y645" s="71"/>
      <c r="Z645" s="71"/>
      <c r="AA645" s="12"/>
      <c r="AB645" s="41"/>
      <c r="AC645" s="41"/>
      <c r="AD645" s="41"/>
      <c r="AE645" s="41"/>
      <c r="AF645" s="41"/>
      <c r="AG645" s="41"/>
      <c r="AH645" s="41"/>
      <c r="AI645" s="41"/>
      <c r="AJ645" s="41"/>
      <c r="AK645" s="41"/>
      <c r="AL645" s="41"/>
      <c r="AM645" s="41"/>
      <c r="AN645" s="41"/>
      <c r="AO645" s="41"/>
      <c r="AP645" s="41"/>
      <c r="AQ645" s="41"/>
      <c r="AR645" s="41"/>
      <c r="AS645" s="41"/>
      <c r="AT645" s="41"/>
      <c r="AU645" s="41"/>
      <c r="AV645" s="41"/>
      <c r="AW645" s="41"/>
      <c r="AX645" s="41"/>
      <c r="AY645" s="41"/>
      <c r="AZ645" s="41"/>
      <c r="BA645" s="41"/>
      <c r="BB645" s="41"/>
      <c r="BC645" s="41"/>
      <c r="BD645" s="41"/>
      <c r="BE645" s="41"/>
      <c r="BF645" s="41"/>
      <c r="BG645" s="41"/>
      <c r="BH645" s="41"/>
      <c r="BI645" s="41"/>
      <c r="BJ645" s="41"/>
      <c r="BK645" s="41"/>
      <c r="BL645" s="41"/>
      <c r="BM645" s="12"/>
      <c r="BN645" s="12"/>
      <c r="BO645" s="12"/>
      <c r="BP645" s="12"/>
      <c r="BQ645" s="12"/>
      <c r="BR645" s="12"/>
      <c r="BS645" s="12"/>
      <c r="BT645" s="12"/>
      <c r="BU645" s="12"/>
      <c r="BV645" s="12"/>
      <c r="BW645" s="12"/>
      <c r="BX645" s="12"/>
      <c r="BY645" s="12"/>
      <c r="BZ645" s="12"/>
      <c r="CA645" s="12"/>
      <c r="CB645" s="12"/>
      <c r="CC645" s="12"/>
      <c r="CD645" s="12"/>
      <c r="CE645" s="12"/>
      <c r="CF645" s="12"/>
      <c r="CG645" s="12"/>
      <c r="CH645" s="12"/>
      <c r="CI645" s="12"/>
      <c r="CJ645" s="12"/>
      <c r="CK645" s="12"/>
      <c r="CL645" s="12"/>
      <c r="CM645" s="12"/>
      <c r="CN645" s="12"/>
      <c r="CO645" s="134">
        <f t="shared" si="19"/>
        <v>1</v>
      </c>
      <c r="CP645" s="154"/>
      <c r="CQ645" s="10"/>
      <c r="CR645" s="24"/>
    </row>
    <row r="646" spans="1:616" ht="248.25" hidden="1" customHeight="1">
      <c r="A646" s="433"/>
      <c r="B646" s="318"/>
      <c r="C646" s="34" t="s">
        <v>528</v>
      </c>
      <c r="D646" s="34" t="s">
        <v>0</v>
      </c>
      <c r="E646" s="125" t="s">
        <v>943</v>
      </c>
      <c r="F646" s="34" t="s">
        <v>2</v>
      </c>
      <c r="G646" s="11"/>
      <c r="H646" s="35" t="s">
        <v>944</v>
      </c>
      <c r="I646" s="58" t="s">
        <v>934</v>
      </c>
      <c r="J646" s="12"/>
      <c r="K646" s="12" t="s">
        <v>127</v>
      </c>
      <c r="L646" s="12" t="s">
        <v>114</v>
      </c>
      <c r="M646" s="11" t="s">
        <v>81</v>
      </c>
      <c r="N646" s="10" t="s">
        <v>171</v>
      </c>
      <c r="O646" s="335"/>
      <c r="P646" s="12"/>
      <c r="Q646" s="12"/>
      <c r="R646" s="12"/>
      <c r="S646" s="12"/>
      <c r="T646" s="12"/>
      <c r="U646" s="12"/>
      <c r="V646" s="12"/>
      <c r="W646" s="12"/>
      <c r="X646" s="12"/>
      <c r="Y646" s="71" t="s">
        <v>28</v>
      </c>
      <c r="Z646" s="71"/>
      <c r="AA646" s="12"/>
      <c r="AB646" s="41"/>
      <c r="AC646" s="41"/>
      <c r="AD646" s="41"/>
      <c r="AE646" s="41"/>
      <c r="AF646" s="41"/>
      <c r="AG646" s="41"/>
      <c r="AH646" s="41"/>
      <c r="AI646" s="41"/>
      <c r="AJ646" s="41"/>
      <c r="AK646" s="41"/>
      <c r="AL646" s="41"/>
      <c r="AM646" s="41"/>
      <c r="AN646" s="41"/>
      <c r="AO646" s="41"/>
      <c r="AP646" s="41"/>
      <c r="AQ646" s="41"/>
      <c r="AR646" s="41"/>
      <c r="AS646" s="41"/>
      <c r="AT646" s="41"/>
      <c r="AU646" s="41"/>
      <c r="AV646" s="41"/>
      <c r="AW646" s="41"/>
      <c r="AX646" s="41"/>
      <c r="AY646" s="41"/>
      <c r="AZ646" s="41"/>
      <c r="BA646" s="41"/>
      <c r="BB646" s="41"/>
      <c r="BC646" s="41"/>
      <c r="BD646" s="41"/>
      <c r="BE646" s="41"/>
      <c r="BF646" s="41"/>
      <c r="BG646" s="41"/>
      <c r="BH646" s="41"/>
      <c r="BI646" s="41"/>
      <c r="BJ646" s="41"/>
      <c r="BK646" s="41"/>
      <c r="BL646" s="41"/>
      <c r="BM646" s="12"/>
      <c r="BN646" s="12"/>
      <c r="BO646" s="12"/>
      <c r="BP646" s="12"/>
      <c r="BQ646" s="12"/>
      <c r="BR646" s="12"/>
      <c r="BS646" s="12"/>
      <c r="BT646" s="12"/>
      <c r="BU646" s="12"/>
      <c r="BV646" s="12"/>
      <c r="BW646" s="12"/>
      <c r="BX646" s="12"/>
      <c r="BY646" s="12"/>
      <c r="BZ646" s="12"/>
      <c r="CA646" s="12"/>
      <c r="CB646" s="12"/>
      <c r="CC646" s="12"/>
      <c r="CD646" s="12"/>
      <c r="CE646" s="12"/>
      <c r="CF646" s="12"/>
      <c r="CG646" s="12"/>
      <c r="CH646" s="12"/>
      <c r="CI646" s="12"/>
      <c r="CJ646" s="12"/>
      <c r="CK646" s="12"/>
      <c r="CL646" s="12"/>
      <c r="CM646" s="12"/>
      <c r="CN646" s="12"/>
      <c r="CO646" s="134">
        <f t="shared" si="19"/>
        <v>1</v>
      </c>
      <c r="CP646" s="154"/>
      <c r="CQ646" s="10"/>
      <c r="CR646" s="24"/>
    </row>
    <row r="647" spans="1:616" s="122" customFormat="1" ht="99.75" hidden="1" customHeight="1">
      <c r="A647" s="433"/>
      <c r="B647" s="318"/>
      <c r="C647" s="34" t="s">
        <v>528</v>
      </c>
      <c r="D647" s="34" t="s">
        <v>0</v>
      </c>
      <c r="E647" s="125" t="s">
        <v>945</v>
      </c>
      <c r="F647" s="34" t="s">
        <v>2</v>
      </c>
      <c r="G647" s="121"/>
      <c r="H647" s="125" t="s">
        <v>946</v>
      </c>
      <c r="I647" s="58" t="s">
        <v>935</v>
      </c>
      <c r="J647" s="124"/>
      <c r="K647" s="140" t="s">
        <v>127</v>
      </c>
      <c r="L647" s="140" t="s">
        <v>114</v>
      </c>
      <c r="M647" s="141" t="s">
        <v>81</v>
      </c>
      <c r="N647" s="138" t="s">
        <v>171</v>
      </c>
      <c r="O647" s="335"/>
      <c r="P647" s="124"/>
      <c r="Q647" s="124"/>
      <c r="R647" s="124"/>
      <c r="S647" s="124"/>
      <c r="T647" s="124"/>
      <c r="U647" s="124"/>
      <c r="V647" s="124"/>
      <c r="W647" s="124"/>
      <c r="X647" s="124"/>
      <c r="Y647" s="124"/>
      <c r="Z647" s="124" t="s">
        <v>28</v>
      </c>
      <c r="AA647" s="124"/>
      <c r="AB647" s="41"/>
      <c r="AC647" s="41"/>
      <c r="AD647" s="41"/>
      <c r="AE647" s="41"/>
      <c r="AF647" s="41"/>
      <c r="AG647" s="41"/>
      <c r="AH647" s="41"/>
      <c r="AI647" s="41"/>
      <c r="AJ647" s="41"/>
      <c r="AK647" s="41"/>
      <c r="AL647" s="41"/>
      <c r="AM647" s="41"/>
      <c r="AN647" s="41"/>
      <c r="AO647" s="41"/>
      <c r="AP647" s="41"/>
      <c r="AQ647" s="41"/>
      <c r="AR647" s="41"/>
      <c r="AS647" s="41"/>
      <c r="AT647" s="41"/>
      <c r="AU647" s="41"/>
      <c r="AV647" s="41"/>
      <c r="AW647" s="41"/>
      <c r="AX647" s="41"/>
      <c r="AY647" s="41"/>
      <c r="AZ647" s="41"/>
      <c r="BA647" s="41"/>
      <c r="BB647" s="41"/>
      <c r="BC647" s="41"/>
      <c r="BD647" s="41"/>
      <c r="BE647" s="41"/>
      <c r="BF647" s="41"/>
      <c r="BG647" s="41"/>
      <c r="BH647" s="41"/>
      <c r="BI647" s="41"/>
      <c r="BJ647" s="41"/>
      <c r="BK647" s="41"/>
      <c r="BL647" s="41"/>
      <c r="BM647" s="124"/>
      <c r="BN647" s="124"/>
      <c r="BO647" s="124"/>
      <c r="BP647" s="124"/>
      <c r="BQ647" s="124"/>
      <c r="BR647" s="124"/>
      <c r="BS647" s="124"/>
      <c r="BT647" s="124"/>
      <c r="BU647" s="124"/>
      <c r="BV647" s="124"/>
      <c r="BW647" s="124"/>
      <c r="BX647" s="124"/>
      <c r="BY647" s="124"/>
      <c r="BZ647" s="124"/>
      <c r="CA647" s="124"/>
      <c r="CB647" s="124"/>
      <c r="CC647" s="124"/>
      <c r="CD647" s="124"/>
      <c r="CE647" s="124"/>
      <c r="CF647" s="124"/>
      <c r="CG647" s="124"/>
      <c r="CH647" s="124"/>
      <c r="CI647" s="124"/>
      <c r="CJ647" s="124"/>
      <c r="CK647" s="124"/>
      <c r="CL647" s="124"/>
      <c r="CM647" s="124"/>
      <c r="CN647" s="124"/>
      <c r="CO647" s="134">
        <f t="shared" si="19"/>
        <v>1</v>
      </c>
      <c r="CP647" s="154"/>
      <c r="CQ647" s="120"/>
      <c r="CR647" s="24"/>
    </row>
    <row r="648" spans="1:616" ht="123" hidden="1" customHeight="1">
      <c r="A648" s="434"/>
      <c r="B648" s="319"/>
      <c r="C648" s="34" t="s">
        <v>528</v>
      </c>
      <c r="D648" s="34" t="s">
        <v>0</v>
      </c>
      <c r="E648" s="125" t="s">
        <v>947</v>
      </c>
      <c r="F648" s="34" t="s">
        <v>2</v>
      </c>
      <c r="G648" s="11"/>
      <c r="H648" s="35" t="s">
        <v>948</v>
      </c>
      <c r="I648" s="58" t="s">
        <v>936</v>
      </c>
      <c r="J648" s="12"/>
      <c r="K648" s="12" t="s">
        <v>127</v>
      </c>
      <c r="L648" s="12" t="s">
        <v>114</v>
      </c>
      <c r="M648" s="11" t="s">
        <v>81</v>
      </c>
      <c r="N648" s="10" t="s">
        <v>171</v>
      </c>
      <c r="O648" s="335"/>
      <c r="P648" s="12"/>
      <c r="Q648" s="12"/>
      <c r="R648" s="12"/>
      <c r="S648" s="12"/>
      <c r="T648" s="12"/>
      <c r="U648" s="12"/>
      <c r="V648" s="12"/>
      <c r="W648" s="12"/>
      <c r="X648" s="12"/>
      <c r="Y648" s="71"/>
      <c r="Z648" s="71"/>
      <c r="AA648" s="12" t="s">
        <v>28</v>
      </c>
      <c r="AB648" s="41"/>
      <c r="AC648" s="41"/>
      <c r="AD648" s="41"/>
      <c r="AE648" s="41"/>
      <c r="AF648" s="41"/>
      <c r="AG648" s="41"/>
      <c r="AH648" s="41"/>
      <c r="AI648" s="41"/>
      <c r="AJ648" s="41"/>
      <c r="AK648" s="41"/>
      <c r="AL648" s="41"/>
      <c r="AM648" s="41"/>
      <c r="AN648" s="41"/>
      <c r="AO648" s="41"/>
      <c r="AP648" s="41"/>
      <c r="AQ648" s="41"/>
      <c r="AR648" s="41"/>
      <c r="AS648" s="41"/>
      <c r="AT648" s="41"/>
      <c r="AU648" s="41"/>
      <c r="AV648" s="41"/>
      <c r="AW648" s="41"/>
      <c r="AX648" s="41"/>
      <c r="AY648" s="41"/>
      <c r="AZ648" s="41"/>
      <c r="BA648" s="41"/>
      <c r="BB648" s="41"/>
      <c r="BC648" s="41"/>
      <c r="BD648" s="41"/>
      <c r="BE648" s="41"/>
      <c r="BF648" s="41"/>
      <c r="BG648" s="41"/>
      <c r="BH648" s="41"/>
      <c r="BI648" s="41"/>
      <c r="BJ648" s="41"/>
      <c r="BK648" s="41"/>
      <c r="BL648" s="41"/>
      <c r="BM648" s="12"/>
      <c r="BN648" s="12"/>
      <c r="BO648" s="12"/>
      <c r="BP648" s="12"/>
      <c r="BQ648" s="12"/>
      <c r="BR648" s="12"/>
      <c r="BS648" s="12"/>
      <c r="BT648" s="12"/>
      <c r="BU648" s="12"/>
      <c r="BV648" s="12"/>
      <c r="BW648" s="12"/>
      <c r="BX648" s="12"/>
      <c r="BY648" s="12"/>
      <c r="BZ648" s="12"/>
      <c r="CA648" s="12"/>
      <c r="CB648" s="12"/>
      <c r="CC648" s="12"/>
      <c r="CD648" s="12"/>
      <c r="CE648" s="12"/>
      <c r="CF648" s="12"/>
      <c r="CG648" s="12"/>
      <c r="CH648" s="12"/>
      <c r="CI648" s="12"/>
      <c r="CJ648" s="12"/>
      <c r="CK648" s="12"/>
      <c r="CL648" s="12"/>
      <c r="CM648" s="12"/>
      <c r="CN648" s="12"/>
      <c r="CO648" s="134">
        <f t="shared" si="19"/>
        <v>1</v>
      </c>
      <c r="CP648" s="148"/>
      <c r="CQ648" s="146"/>
      <c r="CR648" s="24"/>
    </row>
    <row r="649" spans="1:616" ht="111.75" hidden="1" customHeight="1">
      <c r="A649" s="323">
        <v>569</v>
      </c>
      <c r="B649" s="316">
        <v>177</v>
      </c>
      <c r="C649" s="270" t="s">
        <v>535</v>
      </c>
      <c r="D649" s="270" t="s">
        <v>0</v>
      </c>
      <c r="E649" s="35" t="s">
        <v>949</v>
      </c>
      <c r="F649" s="34" t="s">
        <v>2</v>
      </c>
      <c r="G649" s="269"/>
      <c r="H649" s="276" t="s">
        <v>949</v>
      </c>
      <c r="I649" s="283" t="s">
        <v>950</v>
      </c>
      <c r="J649" s="281"/>
      <c r="K649" s="281" t="s">
        <v>127</v>
      </c>
      <c r="L649" s="12" t="s">
        <v>114</v>
      </c>
      <c r="M649" s="11" t="s">
        <v>81</v>
      </c>
      <c r="N649" s="10" t="s">
        <v>171</v>
      </c>
      <c r="O649" s="335" t="s">
        <v>28</v>
      </c>
      <c r="P649" s="327">
        <v>6</v>
      </c>
      <c r="Q649" s="12" t="s">
        <v>28</v>
      </c>
      <c r="R649" s="12"/>
      <c r="S649" s="12"/>
      <c r="T649" s="12"/>
      <c r="U649" s="12"/>
      <c r="V649" s="12"/>
      <c r="W649" s="12"/>
      <c r="X649" s="12"/>
      <c r="Y649" s="71"/>
      <c r="Z649" s="71"/>
      <c r="AA649" s="12"/>
      <c r="AB649" s="41"/>
      <c r="AC649" s="41"/>
      <c r="AD649" s="41"/>
      <c r="AE649" s="41"/>
      <c r="AF649" s="41"/>
      <c r="AG649" s="41"/>
      <c r="AH649" s="41"/>
      <c r="AI649" s="41"/>
      <c r="AJ649" s="41"/>
      <c r="AK649" s="41"/>
      <c r="AL649" s="41"/>
      <c r="AM649" s="41"/>
      <c r="AN649" s="41"/>
      <c r="AO649" s="41"/>
      <c r="AP649" s="41"/>
      <c r="AQ649" s="41"/>
      <c r="AR649" s="41"/>
      <c r="AS649" s="41"/>
      <c r="AT649" s="41"/>
      <c r="AU649" s="41"/>
      <c r="AV649" s="41"/>
      <c r="AW649" s="41"/>
      <c r="AX649" s="41"/>
      <c r="AY649" s="41"/>
      <c r="AZ649" s="41"/>
      <c r="BA649" s="41"/>
      <c r="BB649" s="41"/>
      <c r="BC649" s="41"/>
      <c r="BD649" s="41"/>
      <c r="BE649" s="41"/>
      <c r="BF649" s="41"/>
      <c r="BG649" s="41"/>
      <c r="BH649" s="41"/>
      <c r="BI649" s="41"/>
      <c r="BJ649" s="41"/>
      <c r="BK649" s="41"/>
      <c r="BL649" s="41"/>
      <c r="BM649" s="12"/>
      <c r="BN649" s="12"/>
      <c r="BO649" s="12"/>
      <c r="BP649" s="12"/>
      <c r="BQ649" s="12"/>
      <c r="BR649" s="12"/>
      <c r="BS649" s="12"/>
      <c r="BT649" s="12"/>
      <c r="BU649" s="12"/>
      <c r="BV649" s="12"/>
      <c r="BW649" s="12"/>
      <c r="BX649" s="12"/>
      <c r="BY649" s="12"/>
      <c r="BZ649" s="12"/>
      <c r="CA649" s="12"/>
      <c r="CB649" s="12"/>
      <c r="CC649" s="12"/>
      <c r="CD649" s="12"/>
      <c r="CE649" s="12"/>
      <c r="CF649" s="12"/>
      <c r="CG649" s="12"/>
      <c r="CH649" s="12"/>
      <c r="CI649" s="12"/>
      <c r="CJ649" s="12"/>
      <c r="CK649" s="12"/>
      <c r="CL649" s="12"/>
      <c r="CM649" s="12"/>
      <c r="CN649" s="12"/>
      <c r="CO649" s="181">
        <f t="shared" ref="CO649:CO658" si="20">COUNTIF(Q649:AA649,"x")</f>
        <v>1</v>
      </c>
      <c r="CP649" s="281"/>
      <c r="CQ649" s="278"/>
      <c r="CR649" s="278"/>
      <c r="WR649" s="162"/>
    </row>
    <row r="650" spans="1:616" s="122" customFormat="1" ht="202.5" hidden="1" customHeight="1">
      <c r="A650" s="318"/>
      <c r="B650" s="318"/>
      <c r="C650" s="34" t="s">
        <v>535</v>
      </c>
      <c r="D650" s="34" t="s">
        <v>0</v>
      </c>
      <c r="E650" s="125" t="s">
        <v>536</v>
      </c>
      <c r="F650" s="34" t="s">
        <v>2</v>
      </c>
      <c r="G650" s="121"/>
      <c r="H650" s="125" t="s">
        <v>536</v>
      </c>
      <c r="I650" s="58" t="s">
        <v>951</v>
      </c>
      <c r="J650" s="124"/>
      <c r="K650" s="140" t="s">
        <v>127</v>
      </c>
      <c r="L650" s="140" t="s">
        <v>114</v>
      </c>
      <c r="M650" s="141" t="s">
        <v>81</v>
      </c>
      <c r="N650" s="138" t="s">
        <v>171</v>
      </c>
      <c r="O650" s="335"/>
      <c r="P650" s="327"/>
      <c r="Q650" s="124"/>
      <c r="R650" s="124" t="s">
        <v>28</v>
      </c>
      <c r="S650" s="124"/>
      <c r="T650" s="124"/>
      <c r="U650" s="124"/>
      <c r="V650" s="124"/>
      <c r="W650" s="124"/>
      <c r="X650" s="124"/>
      <c r="Y650" s="124"/>
      <c r="Z650" s="124"/>
      <c r="AA650" s="124"/>
      <c r="AB650" s="41"/>
      <c r="AC650" s="41"/>
      <c r="AD650" s="41"/>
      <c r="AE650" s="41"/>
      <c r="AF650" s="41"/>
      <c r="AG650" s="41"/>
      <c r="AH650" s="41"/>
      <c r="AI650" s="41"/>
      <c r="AJ650" s="41"/>
      <c r="AK650" s="41"/>
      <c r="AL650" s="41"/>
      <c r="AM650" s="41"/>
      <c r="AN650" s="41"/>
      <c r="AO650" s="41"/>
      <c r="AP650" s="41"/>
      <c r="AQ650" s="41"/>
      <c r="AR650" s="41"/>
      <c r="AS650" s="41"/>
      <c r="AT650" s="41"/>
      <c r="AU650" s="41"/>
      <c r="AV650" s="41"/>
      <c r="AW650" s="41"/>
      <c r="AX650" s="41"/>
      <c r="AY650" s="41"/>
      <c r="AZ650" s="41"/>
      <c r="BA650" s="41"/>
      <c r="BB650" s="41"/>
      <c r="BC650" s="41"/>
      <c r="BD650" s="41"/>
      <c r="BE650" s="41"/>
      <c r="BF650" s="41"/>
      <c r="BG650" s="41"/>
      <c r="BH650" s="41"/>
      <c r="BI650" s="41"/>
      <c r="BJ650" s="41"/>
      <c r="BK650" s="41"/>
      <c r="BL650" s="41"/>
      <c r="BM650" s="124"/>
      <c r="BN650" s="124"/>
      <c r="BO650" s="124"/>
      <c r="BP650" s="124"/>
      <c r="BQ650" s="124"/>
      <c r="BR650" s="124"/>
      <c r="BS650" s="124"/>
      <c r="BT650" s="124"/>
      <c r="BU650" s="124"/>
      <c r="BV650" s="124"/>
      <c r="BW650" s="124"/>
      <c r="BX650" s="124"/>
      <c r="BY650" s="124"/>
      <c r="BZ650" s="124"/>
      <c r="CA650" s="124"/>
      <c r="CB650" s="124"/>
      <c r="CC650" s="124"/>
      <c r="CD650" s="124"/>
      <c r="CE650" s="124"/>
      <c r="CF650" s="124"/>
      <c r="CG650" s="124"/>
      <c r="CH650" s="124"/>
      <c r="CI650" s="124"/>
      <c r="CJ650" s="124"/>
      <c r="CK650" s="124"/>
      <c r="CL650" s="124"/>
      <c r="CM650" s="124"/>
      <c r="CN650" s="124"/>
      <c r="CO650" s="134">
        <f t="shared" si="20"/>
        <v>1</v>
      </c>
      <c r="CP650" s="149"/>
      <c r="CQ650" s="147"/>
      <c r="CR650" s="24"/>
    </row>
    <row r="651" spans="1:616" ht="139.5" hidden="1" customHeight="1">
      <c r="A651" s="318"/>
      <c r="B651" s="318"/>
      <c r="C651" s="34" t="s">
        <v>535</v>
      </c>
      <c r="D651" s="34" t="s">
        <v>0</v>
      </c>
      <c r="E651" s="125" t="s">
        <v>537</v>
      </c>
      <c r="F651" s="34" t="s">
        <v>0</v>
      </c>
      <c r="G651" s="11"/>
      <c r="H651" s="35" t="s">
        <v>537</v>
      </c>
      <c r="I651" s="58" t="s">
        <v>953</v>
      </c>
      <c r="J651" s="12"/>
      <c r="K651" s="140" t="s">
        <v>127</v>
      </c>
      <c r="L651" s="140" t="s">
        <v>114</v>
      </c>
      <c r="M651" s="141" t="s">
        <v>81</v>
      </c>
      <c r="N651" s="138" t="s">
        <v>171</v>
      </c>
      <c r="O651" s="335"/>
      <c r="P651" s="327"/>
      <c r="Q651" s="12"/>
      <c r="R651" s="12"/>
      <c r="S651" s="12" t="s">
        <v>28</v>
      </c>
      <c r="T651" s="12"/>
      <c r="U651" s="12"/>
      <c r="V651" s="12"/>
      <c r="W651" s="12"/>
      <c r="X651" s="12"/>
      <c r="Y651" s="71"/>
      <c r="Z651" s="71"/>
      <c r="AA651" s="12"/>
      <c r="AB651" s="41"/>
      <c r="AC651" s="41"/>
      <c r="AD651" s="41"/>
      <c r="AE651" s="41"/>
      <c r="AF651" s="41"/>
      <c r="AG651" s="41"/>
      <c r="AH651" s="41"/>
      <c r="AI651" s="41"/>
      <c r="AJ651" s="41"/>
      <c r="AK651" s="41"/>
      <c r="AL651" s="41"/>
      <c r="AM651" s="41"/>
      <c r="AN651" s="41"/>
      <c r="AO651" s="41"/>
      <c r="AP651" s="41"/>
      <c r="AQ651" s="41"/>
      <c r="AR651" s="41"/>
      <c r="AS651" s="41"/>
      <c r="AT651" s="41"/>
      <c r="AU651" s="41"/>
      <c r="AV651" s="41"/>
      <c r="AW651" s="41"/>
      <c r="AX651" s="41"/>
      <c r="AY651" s="41"/>
      <c r="AZ651" s="41"/>
      <c r="BA651" s="41"/>
      <c r="BB651" s="41"/>
      <c r="BC651" s="41"/>
      <c r="BD651" s="41"/>
      <c r="BE651" s="41"/>
      <c r="BF651" s="41"/>
      <c r="BG651" s="41"/>
      <c r="BH651" s="41"/>
      <c r="BI651" s="41"/>
      <c r="BJ651" s="41"/>
      <c r="BK651" s="41"/>
      <c r="BL651" s="41"/>
      <c r="BM651" s="12"/>
      <c r="BN651" s="12"/>
      <c r="BO651" s="12"/>
      <c r="BP651" s="12"/>
      <c r="BQ651" s="12"/>
      <c r="BR651" s="12"/>
      <c r="BS651" s="12"/>
      <c r="BT651" s="12"/>
      <c r="BU651" s="12"/>
      <c r="BV651" s="12"/>
      <c r="BW651" s="12"/>
      <c r="BX651" s="12"/>
      <c r="BY651" s="12"/>
      <c r="BZ651" s="12"/>
      <c r="CA651" s="12"/>
      <c r="CB651" s="12"/>
      <c r="CC651" s="12"/>
      <c r="CD651" s="12"/>
      <c r="CE651" s="12"/>
      <c r="CF651" s="12"/>
      <c r="CG651" s="12"/>
      <c r="CH651" s="12"/>
      <c r="CI651" s="12"/>
      <c r="CJ651" s="12"/>
      <c r="CK651" s="12"/>
      <c r="CL651" s="12"/>
      <c r="CM651" s="12"/>
      <c r="CN651" s="12"/>
      <c r="CO651" s="134">
        <f t="shared" si="20"/>
        <v>1</v>
      </c>
      <c r="CP651" s="154"/>
      <c r="CQ651" s="10"/>
      <c r="CR651" s="24"/>
    </row>
    <row r="652" spans="1:616" ht="98.25" hidden="1" customHeight="1">
      <c r="A652" s="318"/>
      <c r="B652" s="318"/>
      <c r="C652" s="34" t="s">
        <v>535</v>
      </c>
      <c r="D652" s="34" t="s">
        <v>0</v>
      </c>
      <c r="E652" s="125" t="s">
        <v>538</v>
      </c>
      <c r="F652" s="34" t="s">
        <v>0</v>
      </c>
      <c r="G652" s="11"/>
      <c r="H652" s="35" t="s">
        <v>539</v>
      </c>
      <c r="I652" s="58" t="s">
        <v>968</v>
      </c>
      <c r="J652" s="12"/>
      <c r="K652" s="140" t="s">
        <v>127</v>
      </c>
      <c r="L652" s="140" t="s">
        <v>114</v>
      </c>
      <c r="M652" s="141" t="s">
        <v>81</v>
      </c>
      <c r="N652" s="138" t="s">
        <v>171</v>
      </c>
      <c r="O652" s="335"/>
      <c r="P652" s="327"/>
      <c r="Q652" s="12"/>
      <c r="R652" s="12"/>
      <c r="S652" s="12"/>
      <c r="T652" s="12"/>
      <c r="U652" s="12"/>
      <c r="V652" s="12"/>
      <c r="W652" s="12" t="s">
        <v>28</v>
      </c>
      <c r="X652" s="12"/>
      <c r="Y652" s="71"/>
      <c r="Z652" s="71"/>
      <c r="AA652" s="12"/>
      <c r="AB652" s="41"/>
      <c r="AC652" s="41"/>
      <c r="AD652" s="41"/>
      <c r="AE652" s="41"/>
      <c r="AF652" s="41"/>
      <c r="AG652" s="41"/>
      <c r="AH652" s="41"/>
      <c r="AI652" s="41"/>
      <c r="AJ652" s="41"/>
      <c r="AK652" s="41"/>
      <c r="AL652" s="41"/>
      <c r="AM652" s="41"/>
      <c r="AN652" s="41"/>
      <c r="AO652" s="41"/>
      <c r="AP652" s="41"/>
      <c r="AQ652" s="41"/>
      <c r="AR652" s="41"/>
      <c r="AS652" s="41"/>
      <c r="AT652" s="41"/>
      <c r="AU652" s="41"/>
      <c r="AV652" s="41"/>
      <c r="AW652" s="41"/>
      <c r="AX652" s="41"/>
      <c r="AY652" s="41"/>
      <c r="AZ652" s="41"/>
      <c r="BA652" s="41"/>
      <c r="BB652" s="41"/>
      <c r="BC652" s="41"/>
      <c r="BD652" s="41"/>
      <c r="BE652" s="41"/>
      <c r="BF652" s="41"/>
      <c r="BG652" s="41"/>
      <c r="BH652" s="41"/>
      <c r="BI652" s="41"/>
      <c r="BJ652" s="41"/>
      <c r="BK652" s="41"/>
      <c r="BL652" s="41"/>
      <c r="BM652" s="12"/>
      <c r="BN652" s="12"/>
      <c r="BO652" s="12"/>
      <c r="BP652" s="12"/>
      <c r="BQ652" s="12"/>
      <c r="BR652" s="12"/>
      <c r="BS652" s="12"/>
      <c r="BT652" s="12"/>
      <c r="BU652" s="12"/>
      <c r="BV652" s="12"/>
      <c r="BW652" s="12"/>
      <c r="BX652" s="12"/>
      <c r="BY652" s="12"/>
      <c r="BZ652" s="12"/>
      <c r="CA652" s="12"/>
      <c r="CB652" s="12"/>
      <c r="CC652" s="12"/>
      <c r="CD652" s="12"/>
      <c r="CE652" s="12"/>
      <c r="CF652" s="12"/>
      <c r="CG652" s="12"/>
      <c r="CH652" s="12"/>
      <c r="CI652" s="12"/>
      <c r="CJ652" s="12"/>
      <c r="CK652" s="12"/>
      <c r="CL652" s="12"/>
      <c r="CM652" s="12"/>
      <c r="CN652" s="12"/>
      <c r="CO652" s="134">
        <f t="shared" si="20"/>
        <v>1</v>
      </c>
      <c r="CP652" s="154"/>
      <c r="CQ652" s="10"/>
      <c r="CR652" s="24"/>
    </row>
    <row r="653" spans="1:616" ht="218.25" hidden="1" customHeight="1">
      <c r="A653" s="318"/>
      <c r="B653" s="318"/>
      <c r="C653" s="34" t="s">
        <v>535</v>
      </c>
      <c r="D653" s="34" t="s">
        <v>0</v>
      </c>
      <c r="E653" s="125" t="s">
        <v>540</v>
      </c>
      <c r="F653" s="34" t="s">
        <v>2</v>
      </c>
      <c r="G653" s="11"/>
      <c r="H653" s="35" t="s">
        <v>540</v>
      </c>
      <c r="I653" s="58" t="s">
        <v>952</v>
      </c>
      <c r="J653" s="12"/>
      <c r="K653" s="140" t="s">
        <v>127</v>
      </c>
      <c r="L653" s="140" t="s">
        <v>114</v>
      </c>
      <c r="M653" s="141" t="s">
        <v>81</v>
      </c>
      <c r="N653" s="138" t="s">
        <v>171</v>
      </c>
      <c r="O653" s="335"/>
      <c r="P653" s="327"/>
      <c r="Q653" s="12"/>
      <c r="R653" s="12"/>
      <c r="S653" s="12"/>
      <c r="T653" s="12" t="s">
        <v>28</v>
      </c>
      <c r="U653" s="12"/>
      <c r="V653" s="12"/>
      <c r="W653" s="12"/>
      <c r="X653" s="12"/>
      <c r="Y653" s="71"/>
      <c r="Z653" s="71"/>
      <c r="AA653" s="12"/>
      <c r="AB653" s="41"/>
      <c r="AC653" s="41"/>
      <c r="AD653" s="41"/>
      <c r="AE653" s="41"/>
      <c r="AF653" s="41"/>
      <c r="AG653" s="41"/>
      <c r="AH653" s="41"/>
      <c r="AI653" s="41"/>
      <c r="AJ653" s="41"/>
      <c r="AK653" s="41"/>
      <c r="AL653" s="41"/>
      <c r="AM653" s="41"/>
      <c r="AN653" s="41"/>
      <c r="AO653" s="41"/>
      <c r="AP653" s="41"/>
      <c r="AQ653" s="41"/>
      <c r="AR653" s="41"/>
      <c r="AS653" s="41"/>
      <c r="AT653" s="41"/>
      <c r="AU653" s="41"/>
      <c r="AV653" s="41"/>
      <c r="AW653" s="41"/>
      <c r="AX653" s="41"/>
      <c r="AY653" s="41"/>
      <c r="AZ653" s="41"/>
      <c r="BA653" s="41"/>
      <c r="BB653" s="41"/>
      <c r="BC653" s="41"/>
      <c r="BD653" s="41"/>
      <c r="BE653" s="41"/>
      <c r="BF653" s="41"/>
      <c r="BG653" s="41"/>
      <c r="BH653" s="41"/>
      <c r="BI653" s="41"/>
      <c r="BJ653" s="41"/>
      <c r="BK653" s="41"/>
      <c r="BL653" s="41"/>
      <c r="BM653" s="12"/>
      <c r="BN653" s="12"/>
      <c r="BO653" s="12"/>
      <c r="BP653" s="12"/>
      <c r="BQ653" s="12"/>
      <c r="BR653" s="12"/>
      <c r="BS653" s="12"/>
      <c r="BT653" s="12"/>
      <c r="BU653" s="12"/>
      <c r="BV653" s="12"/>
      <c r="BW653" s="12"/>
      <c r="BX653" s="12"/>
      <c r="BY653" s="12"/>
      <c r="BZ653" s="12"/>
      <c r="CA653" s="12"/>
      <c r="CB653" s="12"/>
      <c r="CC653" s="12"/>
      <c r="CD653" s="12"/>
      <c r="CE653" s="12"/>
      <c r="CF653" s="12"/>
      <c r="CG653" s="12"/>
      <c r="CH653" s="12"/>
      <c r="CI653" s="12"/>
      <c r="CJ653" s="12"/>
      <c r="CK653" s="12"/>
      <c r="CL653" s="12"/>
      <c r="CM653" s="12"/>
      <c r="CN653" s="12"/>
      <c r="CO653" s="134">
        <f t="shared" si="20"/>
        <v>1</v>
      </c>
      <c r="CP653" s="154"/>
      <c r="CQ653" s="10"/>
      <c r="CR653" s="24"/>
    </row>
    <row r="654" spans="1:616" ht="143.25" hidden="1" customHeight="1">
      <c r="A654" s="318"/>
      <c r="B654" s="318"/>
      <c r="C654" s="34" t="s">
        <v>535</v>
      </c>
      <c r="D654" s="34" t="s">
        <v>0</v>
      </c>
      <c r="E654" s="125" t="s">
        <v>541</v>
      </c>
      <c r="F654" s="34" t="s">
        <v>2</v>
      </c>
      <c r="G654" s="11"/>
      <c r="H654" s="35" t="s">
        <v>541</v>
      </c>
      <c r="I654" s="58" t="s">
        <v>954</v>
      </c>
      <c r="J654" s="12"/>
      <c r="K654" s="140" t="s">
        <v>127</v>
      </c>
      <c r="L654" s="140" t="s">
        <v>114</v>
      </c>
      <c r="M654" s="141" t="s">
        <v>81</v>
      </c>
      <c r="N654" s="138" t="s">
        <v>171</v>
      </c>
      <c r="O654" s="335"/>
      <c r="P654" s="12"/>
      <c r="Q654" s="12"/>
      <c r="R654" s="12"/>
      <c r="S654" s="12"/>
      <c r="T654" s="12"/>
      <c r="U654" s="12" t="s">
        <v>28</v>
      </c>
      <c r="V654" s="12"/>
      <c r="W654" s="12"/>
      <c r="X654" s="12"/>
      <c r="Y654" s="71"/>
      <c r="Z654" s="71"/>
      <c r="AA654" s="12"/>
      <c r="AB654" s="41"/>
      <c r="AC654" s="41"/>
      <c r="AD654" s="41"/>
      <c r="AE654" s="41"/>
      <c r="AF654" s="41"/>
      <c r="AG654" s="41"/>
      <c r="AH654" s="41"/>
      <c r="AI654" s="41"/>
      <c r="AJ654" s="41"/>
      <c r="AK654" s="41"/>
      <c r="AL654" s="41"/>
      <c r="AM654" s="41"/>
      <c r="AN654" s="41"/>
      <c r="AO654" s="41"/>
      <c r="AP654" s="41"/>
      <c r="AQ654" s="41"/>
      <c r="AR654" s="41"/>
      <c r="AS654" s="41"/>
      <c r="AT654" s="41"/>
      <c r="AU654" s="41"/>
      <c r="AV654" s="41"/>
      <c r="AW654" s="41"/>
      <c r="AX654" s="41"/>
      <c r="AY654" s="41"/>
      <c r="AZ654" s="41"/>
      <c r="BA654" s="41"/>
      <c r="BB654" s="41"/>
      <c r="BC654" s="41"/>
      <c r="BD654" s="41"/>
      <c r="BE654" s="41"/>
      <c r="BF654" s="41"/>
      <c r="BG654" s="41"/>
      <c r="BH654" s="41"/>
      <c r="BI654" s="41"/>
      <c r="BJ654" s="41"/>
      <c r="BK654" s="41"/>
      <c r="BL654" s="41"/>
      <c r="BM654" s="12"/>
      <c r="BN654" s="12"/>
      <c r="BO654" s="12"/>
      <c r="BP654" s="12"/>
      <c r="BQ654" s="12"/>
      <c r="BR654" s="12"/>
      <c r="BS654" s="12"/>
      <c r="BT654" s="12"/>
      <c r="BU654" s="12"/>
      <c r="BV654" s="12"/>
      <c r="BW654" s="12"/>
      <c r="BX654" s="12"/>
      <c r="BY654" s="12"/>
      <c r="BZ654" s="12"/>
      <c r="CA654" s="12"/>
      <c r="CB654" s="12"/>
      <c r="CC654" s="12"/>
      <c r="CD654" s="12"/>
      <c r="CE654" s="12"/>
      <c r="CF654" s="12"/>
      <c r="CG654" s="12"/>
      <c r="CH654" s="12"/>
      <c r="CI654" s="12"/>
      <c r="CJ654" s="12"/>
      <c r="CK654" s="12"/>
      <c r="CL654" s="12"/>
      <c r="CM654" s="12"/>
      <c r="CN654" s="12"/>
      <c r="CO654" s="134">
        <f t="shared" si="20"/>
        <v>1</v>
      </c>
      <c r="CP654" s="154"/>
      <c r="CQ654" s="10"/>
      <c r="CR654" s="24"/>
    </row>
    <row r="655" spans="1:616" ht="234" hidden="1" customHeight="1">
      <c r="A655" s="318"/>
      <c r="B655" s="318"/>
      <c r="C655" s="34" t="s">
        <v>535</v>
      </c>
      <c r="D655" s="34" t="s">
        <v>0</v>
      </c>
      <c r="E655" s="35" t="s">
        <v>542</v>
      </c>
      <c r="F655" s="34" t="s">
        <v>2</v>
      </c>
      <c r="G655" s="11"/>
      <c r="H655" s="35" t="s">
        <v>542</v>
      </c>
      <c r="I655" s="58" t="s">
        <v>955</v>
      </c>
      <c r="J655" s="12"/>
      <c r="K655" s="140" t="s">
        <v>127</v>
      </c>
      <c r="L655" s="140" t="s">
        <v>114</v>
      </c>
      <c r="M655" s="141" t="s">
        <v>81</v>
      </c>
      <c r="N655" s="138" t="s">
        <v>171</v>
      </c>
      <c r="O655" s="335"/>
      <c r="P655" s="12"/>
      <c r="Q655" s="12"/>
      <c r="R655" s="12"/>
      <c r="S655" s="12"/>
      <c r="T655" s="12"/>
      <c r="U655" s="12"/>
      <c r="V655" s="12" t="s">
        <v>28</v>
      </c>
      <c r="W655" s="12"/>
      <c r="X655" s="12"/>
      <c r="Y655" s="71"/>
      <c r="Z655" s="71"/>
      <c r="AA655" s="12"/>
      <c r="AB655" s="41"/>
      <c r="AC655" s="41"/>
      <c r="AD655" s="41"/>
      <c r="AE655" s="41"/>
      <c r="AF655" s="41"/>
      <c r="AG655" s="41"/>
      <c r="AH655" s="41"/>
      <c r="AI655" s="41"/>
      <c r="AJ655" s="41"/>
      <c r="AK655" s="41"/>
      <c r="AL655" s="41"/>
      <c r="AM655" s="41"/>
      <c r="AN655" s="41"/>
      <c r="AO655" s="41"/>
      <c r="AP655" s="41"/>
      <c r="AQ655" s="41"/>
      <c r="AR655" s="41"/>
      <c r="AS655" s="41"/>
      <c r="AT655" s="41"/>
      <c r="AU655" s="41"/>
      <c r="AV655" s="41"/>
      <c r="AW655" s="41"/>
      <c r="AX655" s="41"/>
      <c r="AY655" s="41"/>
      <c r="AZ655" s="41"/>
      <c r="BA655" s="41"/>
      <c r="BB655" s="41"/>
      <c r="BC655" s="41"/>
      <c r="BD655" s="41"/>
      <c r="BE655" s="41"/>
      <c r="BF655" s="41"/>
      <c r="BG655" s="41"/>
      <c r="BH655" s="41"/>
      <c r="BI655" s="41"/>
      <c r="BJ655" s="41"/>
      <c r="BK655" s="41"/>
      <c r="BL655" s="41"/>
      <c r="BM655" s="12"/>
      <c r="BN655" s="12"/>
      <c r="BO655" s="12"/>
      <c r="BP655" s="12"/>
      <c r="BQ655" s="12"/>
      <c r="BR655" s="12"/>
      <c r="BS655" s="12"/>
      <c r="BT655" s="12"/>
      <c r="BU655" s="12"/>
      <c r="BV655" s="12"/>
      <c r="BW655" s="12"/>
      <c r="BX655" s="12"/>
      <c r="BY655" s="12"/>
      <c r="BZ655" s="12"/>
      <c r="CA655" s="12"/>
      <c r="CB655" s="12"/>
      <c r="CC655" s="12"/>
      <c r="CD655" s="12"/>
      <c r="CE655" s="12"/>
      <c r="CF655" s="12"/>
      <c r="CG655" s="12"/>
      <c r="CH655" s="12"/>
      <c r="CI655" s="12"/>
      <c r="CJ655" s="12"/>
      <c r="CK655" s="12"/>
      <c r="CL655" s="12"/>
      <c r="CM655" s="12"/>
      <c r="CN655" s="12"/>
      <c r="CO655" s="134">
        <f t="shared" si="20"/>
        <v>1</v>
      </c>
      <c r="CP655" s="154"/>
      <c r="CQ655" s="10"/>
      <c r="CR655" s="24"/>
    </row>
    <row r="656" spans="1:616" s="122" customFormat="1" ht="121.5" hidden="1" customHeight="1">
      <c r="A656" s="318"/>
      <c r="B656" s="318"/>
      <c r="C656" s="34" t="s">
        <v>535</v>
      </c>
      <c r="D656" s="34" t="s">
        <v>0</v>
      </c>
      <c r="E656" s="125" t="s">
        <v>956</v>
      </c>
      <c r="F656" s="34" t="s">
        <v>2</v>
      </c>
      <c r="G656" s="121"/>
      <c r="H656" s="125" t="s">
        <v>957</v>
      </c>
      <c r="I656" s="58" t="s">
        <v>958</v>
      </c>
      <c r="J656" s="124"/>
      <c r="K656" s="140" t="s">
        <v>127</v>
      </c>
      <c r="L656" s="140" t="s">
        <v>114</v>
      </c>
      <c r="M656" s="141" t="s">
        <v>81</v>
      </c>
      <c r="N656" s="138" t="s">
        <v>171</v>
      </c>
      <c r="O656" s="335"/>
      <c r="P656" s="124"/>
      <c r="Q656" s="124"/>
      <c r="R656" s="124"/>
      <c r="S656" s="124"/>
      <c r="T656" s="124"/>
      <c r="U656" s="124"/>
      <c r="V656" s="124"/>
      <c r="W656" s="124"/>
      <c r="X656" s="124" t="s">
        <v>28</v>
      </c>
      <c r="Y656" s="124"/>
      <c r="Z656" s="124"/>
      <c r="AA656" s="124"/>
      <c r="AB656" s="41"/>
      <c r="AC656" s="41"/>
      <c r="AD656" s="41"/>
      <c r="AE656" s="41"/>
      <c r="AF656" s="41"/>
      <c r="AG656" s="41"/>
      <c r="AH656" s="41"/>
      <c r="AI656" s="41"/>
      <c r="AJ656" s="41"/>
      <c r="AK656" s="41"/>
      <c r="AL656" s="41"/>
      <c r="AM656" s="41"/>
      <c r="AN656" s="41"/>
      <c r="AO656" s="41"/>
      <c r="AP656" s="41"/>
      <c r="AQ656" s="41"/>
      <c r="AR656" s="41"/>
      <c r="AS656" s="41"/>
      <c r="AT656" s="41"/>
      <c r="AU656" s="41"/>
      <c r="AV656" s="41"/>
      <c r="AW656" s="41"/>
      <c r="AX656" s="41"/>
      <c r="AY656" s="41"/>
      <c r="AZ656" s="41"/>
      <c r="BA656" s="41"/>
      <c r="BB656" s="41"/>
      <c r="BC656" s="41"/>
      <c r="BD656" s="41"/>
      <c r="BE656" s="41"/>
      <c r="BF656" s="41"/>
      <c r="BG656" s="41"/>
      <c r="BH656" s="41"/>
      <c r="BI656" s="41"/>
      <c r="BJ656" s="41"/>
      <c r="BK656" s="41"/>
      <c r="BL656" s="41"/>
      <c r="BM656" s="124"/>
      <c r="BN656" s="124"/>
      <c r="BO656" s="124"/>
      <c r="BP656" s="124"/>
      <c r="BQ656" s="124"/>
      <c r="BR656" s="124"/>
      <c r="BS656" s="124"/>
      <c r="BT656" s="124"/>
      <c r="BU656" s="124"/>
      <c r="BV656" s="124"/>
      <c r="BW656" s="124"/>
      <c r="BX656" s="124"/>
      <c r="BY656" s="124"/>
      <c r="BZ656" s="124"/>
      <c r="CA656" s="124"/>
      <c r="CB656" s="124"/>
      <c r="CC656" s="124"/>
      <c r="CD656" s="124"/>
      <c r="CE656" s="124"/>
      <c r="CF656" s="124"/>
      <c r="CG656" s="124"/>
      <c r="CH656" s="124"/>
      <c r="CI656" s="124"/>
      <c r="CJ656" s="124"/>
      <c r="CK656" s="124"/>
      <c r="CL656" s="124"/>
      <c r="CM656" s="124"/>
      <c r="CN656" s="124"/>
      <c r="CO656" s="135">
        <f t="shared" si="20"/>
        <v>1</v>
      </c>
      <c r="CP656" s="154"/>
      <c r="CQ656" s="120"/>
      <c r="CR656" s="24"/>
    </row>
    <row r="657" spans="1:616" s="122" customFormat="1" ht="88.5" hidden="1" customHeight="1">
      <c r="A657" s="318"/>
      <c r="B657" s="318"/>
      <c r="C657" s="34" t="s">
        <v>535</v>
      </c>
      <c r="D657" s="34" t="s">
        <v>0</v>
      </c>
      <c r="E657" s="125" t="s">
        <v>962</v>
      </c>
      <c r="F657" s="34" t="s">
        <v>2</v>
      </c>
      <c r="G657" s="121"/>
      <c r="H657" s="125" t="s">
        <v>962</v>
      </c>
      <c r="I657" s="58" t="s">
        <v>961</v>
      </c>
      <c r="J657" s="124"/>
      <c r="K657" s="140" t="s">
        <v>127</v>
      </c>
      <c r="L657" s="140" t="s">
        <v>114</v>
      </c>
      <c r="M657" s="141" t="s">
        <v>81</v>
      </c>
      <c r="N657" s="138" t="s">
        <v>171</v>
      </c>
      <c r="O657" s="335"/>
      <c r="P657" s="124"/>
      <c r="Q657" s="124"/>
      <c r="R657" s="124"/>
      <c r="S657" s="124"/>
      <c r="T657" s="124"/>
      <c r="U657" s="124"/>
      <c r="V657" s="124"/>
      <c r="W657" s="124"/>
      <c r="X657" s="124"/>
      <c r="Y657" s="124" t="s">
        <v>28</v>
      </c>
      <c r="Z657" s="124"/>
      <c r="AA657" s="124"/>
      <c r="AB657" s="41"/>
      <c r="AC657" s="41"/>
      <c r="AD657" s="41"/>
      <c r="AE657" s="41"/>
      <c r="AF657" s="41"/>
      <c r="AG657" s="41"/>
      <c r="AH657" s="41"/>
      <c r="AI657" s="41"/>
      <c r="AJ657" s="41"/>
      <c r="AK657" s="41"/>
      <c r="AL657" s="41"/>
      <c r="AM657" s="41"/>
      <c r="AN657" s="41"/>
      <c r="AO657" s="41"/>
      <c r="AP657" s="41"/>
      <c r="AQ657" s="41"/>
      <c r="AR657" s="41"/>
      <c r="AS657" s="41"/>
      <c r="AT657" s="41"/>
      <c r="AU657" s="41"/>
      <c r="AV657" s="41"/>
      <c r="AW657" s="41"/>
      <c r="AX657" s="41"/>
      <c r="AY657" s="41"/>
      <c r="AZ657" s="41"/>
      <c r="BA657" s="41"/>
      <c r="BB657" s="41"/>
      <c r="BC657" s="41"/>
      <c r="BD657" s="41"/>
      <c r="BE657" s="41"/>
      <c r="BF657" s="41"/>
      <c r="BG657" s="41"/>
      <c r="BH657" s="41"/>
      <c r="BI657" s="41"/>
      <c r="BJ657" s="41"/>
      <c r="BK657" s="41"/>
      <c r="BL657" s="41"/>
      <c r="BM657" s="124"/>
      <c r="BN657" s="124"/>
      <c r="BO657" s="124"/>
      <c r="BP657" s="124"/>
      <c r="BQ657" s="124"/>
      <c r="BR657" s="124"/>
      <c r="BS657" s="124"/>
      <c r="BT657" s="124"/>
      <c r="BU657" s="124"/>
      <c r="BV657" s="124"/>
      <c r="BW657" s="124"/>
      <c r="BX657" s="124"/>
      <c r="BY657" s="124"/>
      <c r="BZ657" s="124"/>
      <c r="CA657" s="124"/>
      <c r="CB657" s="124"/>
      <c r="CC657" s="124"/>
      <c r="CD657" s="124"/>
      <c r="CE657" s="124"/>
      <c r="CF657" s="124"/>
      <c r="CG657" s="124"/>
      <c r="CH657" s="124"/>
      <c r="CI657" s="124"/>
      <c r="CJ657" s="124"/>
      <c r="CK657" s="124"/>
      <c r="CL657" s="124"/>
      <c r="CM657" s="124"/>
      <c r="CN657" s="124"/>
      <c r="CO657" s="135">
        <f t="shared" si="20"/>
        <v>1</v>
      </c>
      <c r="CP657" s="154"/>
      <c r="CQ657" s="120"/>
      <c r="CR657" s="24"/>
    </row>
    <row r="658" spans="1:616" s="122" customFormat="1" ht="77.25" hidden="1" customHeight="1">
      <c r="A658" s="318"/>
      <c r="B658" s="318"/>
      <c r="C658" s="34" t="s">
        <v>535</v>
      </c>
      <c r="D658" s="34" t="s">
        <v>0</v>
      </c>
      <c r="E658" s="125" t="s">
        <v>963</v>
      </c>
      <c r="F658" s="34" t="s">
        <v>2</v>
      </c>
      <c r="G658" s="121"/>
      <c r="H658" s="125" t="s">
        <v>963</v>
      </c>
      <c r="I658" s="58" t="s">
        <v>960</v>
      </c>
      <c r="J658" s="124"/>
      <c r="K658" s="140" t="s">
        <v>127</v>
      </c>
      <c r="L658" s="140" t="s">
        <v>114</v>
      </c>
      <c r="M658" s="141" t="s">
        <v>81</v>
      </c>
      <c r="N658" s="138" t="s">
        <v>171</v>
      </c>
      <c r="O658" s="335"/>
      <c r="P658" s="124"/>
      <c r="Q658" s="124"/>
      <c r="R658" s="124"/>
      <c r="S658" s="124"/>
      <c r="T658" s="124"/>
      <c r="U658" s="124"/>
      <c r="V658" s="124"/>
      <c r="W658" s="124"/>
      <c r="X658" s="124"/>
      <c r="Y658" s="124"/>
      <c r="Z658" s="124" t="s">
        <v>28</v>
      </c>
      <c r="AA658" s="124"/>
      <c r="AB658" s="41"/>
      <c r="AC658" s="41"/>
      <c r="AD658" s="41"/>
      <c r="AE658" s="41"/>
      <c r="AF658" s="41"/>
      <c r="AG658" s="41"/>
      <c r="AH658" s="41"/>
      <c r="AI658" s="41"/>
      <c r="AJ658" s="41"/>
      <c r="AK658" s="41"/>
      <c r="AL658" s="41"/>
      <c r="AM658" s="41"/>
      <c r="AN658" s="41"/>
      <c r="AO658" s="41"/>
      <c r="AP658" s="41"/>
      <c r="AQ658" s="41"/>
      <c r="AR658" s="41"/>
      <c r="AS658" s="41"/>
      <c r="AT658" s="41"/>
      <c r="AU658" s="41"/>
      <c r="AV658" s="41"/>
      <c r="AW658" s="41"/>
      <c r="AX658" s="41"/>
      <c r="AY658" s="41"/>
      <c r="AZ658" s="41"/>
      <c r="BA658" s="41"/>
      <c r="BB658" s="41"/>
      <c r="BC658" s="41"/>
      <c r="BD658" s="41"/>
      <c r="BE658" s="41"/>
      <c r="BF658" s="41"/>
      <c r="BG658" s="41"/>
      <c r="BH658" s="41"/>
      <c r="BI658" s="41"/>
      <c r="BJ658" s="41"/>
      <c r="BK658" s="41"/>
      <c r="BL658" s="41"/>
      <c r="BM658" s="124"/>
      <c r="BN658" s="124"/>
      <c r="BO658" s="124"/>
      <c r="BP658" s="124"/>
      <c r="BQ658" s="124"/>
      <c r="BR658" s="124"/>
      <c r="BS658" s="124"/>
      <c r="BT658" s="124"/>
      <c r="BU658" s="124"/>
      <c r="BV658" s="124"/>
      <c r="BW658" s="124"/>
      <c r="BX658" s="124"/>
      <c r="BY658" s="124"/>
      <c r="BZ658" s="124"/>
      <c r="CA658" s="124"/>
      <c r="CB658" s="124"/>
      <c r="CC658" s="124"/>
      <c r="CD658" s="124"/>
      <c r="CE658" s="124"/>
      <c r="CF658" s="124"/>
      <c r="CG658" s="124"/>
      <c r="CH658" s="124"/>
      <c r="CI658" s="124"/>
      <c r="CJ658" s="124"/>
      <c r="CK658" s="124"/>
      <c r="CL658" s="124"/>
      <c r="CM658" s="124"/>
      <c r="CN658" s="124"/>
      <c r="CO658" s="135">
        <f t="shared" si="20"/>
        <v>1</v>
      </c>
      <c r="CP658" s="154"/>
      <c r="CQ658" s="120"/>
      <c r="CR658" s="24"/>
    </row>
    <row r="659" spans="1:616" ht="124.5" hidden="1" customHeight="1">
      <c r="A659" s="319"/>
      <c r="B659" s="319"/>
      <c r="C659" s="34" t="s">
        <v>535</v>
      </c>
      <c r="D659" s="34" t="s">
        <v>0</v>
      </c>
      <c r="E659" s="35" t="s">
        <v>543</v>
      </c>
      <c r="F659" s="34" t="s">
        <v>2</v>
      </c>
      <c r="G659" s="11"/>
      <c r="H659" s="35" t="s">
        <v>543</v>
      </c>
      <c r="I659" s="58" t="s">
        <v>959</v>
      </c>
      <c r="J659" s="12"/>
      <c r="K659" s="140" t="s">
        <v>127</v>
      </c>
      <c r="L659" s="140" t="s">
        <v>114</v>
      </c>
      <c r="M659" s="141" t="s">
        <v>81</v>
      </c>
      <c r="N659" s="138" t="s">
        <v>171</v>
      </c>
      <c r="O659" s="335"/>
      <c r="P659" s="12"/>
      <c r="Q659" s="12"/>
      <c r="R659" s="12"/>
      <c r="S659" s="12"/>
      <c r="T659" s="12"/>
      <c r="U659" s="12"/>
      <c r="V659" s="12"/>
      <c r="W659" s="12"/>
      <c r="X659" s="12"/>
      <c r="Y659" s="71"/>
      <c r="Z659" s="71"/>
      <c r="AA659" s="12" t="s">
        <v>28</v>
      </c>
      <c r="AB659" s="41"/>
      <c r="AC659" s="41"/>
      <c r="AD659" s="41"/>
      <c r="AE659" s="41"/>
      <c r="AF659" s="41"/>
      <c r="AG659" s="41"/>
      <c r="AH659" s="41"/>
      <c r="AI659" s="41"/>
      <c r="AJ659" s="41"/>
      <c r="AK659" s="41"/>
      <c r="AL659" s="41"/>
      <c r="AM659" s="41"/>
      <c r="AN659" s="41"/>
      <c r="AO659" s="41"/>
      <c r="AP659" s="41"/>
      <c r="AQ659" s="41"/>
      <c r="AR659" s="41"/>
      <c r="AS659" s="41"/>
      <c r="AT659" s="41"/>
      <c r="AU659" s="41"/>
      <c r="AV659" s="41"/>
      <c r="AW659" s="41"/>
      <c r="AX659" s="41"/>
      <c r="AY659" s="41"/>
      <c r="AZ659" s="41"/>
      <c r="BA659" s="41"/>
      <c r="BB659" s="41"/>
      <c r="BC659" s="41"/>
      <c r="BD659" s="41"/>
      <c r="BE659" s="41"/>
      <c r="BF659" s="41"/>
      <c r="BG659" s="41"/>
      <c r="BH659" s="41"/>
      <c r="BI659" s="41"/>
      <c r="BJ659" s="41"/>
      <c r="BK659" s="41"/>
      <c r="BL659" s="41"/>
      <c r="BM659" s="12"/>
      <c r="BN659" s="12"/>
      <c r="BO659" s="12"/>
      <c r="BP659" s="12"/>
      <c r="BQ659" s="12"/>
      <c r="BR659" s="12"/>
      <c r="BS659" s="12"/>
      <c r="BT659" s="12"/>
      <c r="BU659" s="12"/>
      <c r="BV659" s="12"/>
      <c r="BW659" s="12"/>
      <c r="BX659" s="12"/>
      <c r="BY659" s="12"/>
      <c r="BZ659" s="12"/>
      <c r="CA659" s="12"/>
      <c r="CB659" s="12"/>
      <c r="CC659" s="12"/>
      <c r="CD659" s="12"/>
      <c r="CE659" s="12"/>
      <c r="CF659" s="12"/>
      <c r="CG659" s="12"/>
      <c r="CH659" s="12"/>
      <c r="CI659" s="12"/>
      <c r="CJ659" s="12"/>
      <c r="CK659" s="12"/>
      <c r="CL659" s="12"/>
      <c r="CM659" s="12"/>
      <c r="CN659" s="12"/>
      <c r="CO659" s="12">
        <f t="shared" ref="CO659:CO753" si="21">COUNTIF(Q659:AA659,"x")</f>
        <v>1</v>
      </c>
      <c r="CP659" s="148"/>
      <c r="CQ659" s="146"/>
      <c r="CR659" s="24"/>
    </row>
    <row r="660" spans="1:616" s="144" customFormat="1" ht="42" hidden="1" customHeight="1">
      <c r="A660" s="205"/>
      <c r="B660" s="316">
        <v>178</v>
      </c>
      <c r="C660" s="332" t="s">
        <v>544</v>
      </c>
      <c r="D660" s="332" t="s">
        <v>3</v>
      </c>
      <c r="E660" s="329" t="s">
        <v>545</v>
      </c>
      <c r="F660" s="329" t="s">
        <v>3</v>
      </c>
      <c r="G660" s="269"/>
      <c r="H660" s="332" t="s">
        <v>545</v>
      </c>
      <c r="I660" s="283" t="s">
        <v>1376</v>
      </c>
      <c r="J660" s="281"/>
      <c r="K660" s="281"/>
      <c r="L660" s="204"/>
      <c r="M660" s="208"/>
      <c r="N660" s="206"/>
      <c r="O660" s="206"/>
      <c r="P660" s="204"/>
      <c r="Q660" s="320" t="s">
        <v>28</v>
      </c>
      <c r="R660" s="204"/>
      <c r="S660" s="204"/>
      <c r="T660" s="204"/>
      <c r="U660" s="204"/>
      <c r="V660" s="204"/>
      <c r="W660" s="204"/>
      <c r="X660" s="204"/>
      <c r="Y660" s="204"/>
      <c r="Z660" s="204"/>
      <c r="AA660" s="204"/>
      <c r="AB660" s="41"/>
      <c r="AC660" s="41"/>
      <c r="AD660" s="41"/>
      <c r="AE660" s="41"/>
      <c r="AF660" s="41"/>
      <c r="AG660" s="41"/>
      <c r="AH660" s="41"/>
      <c r="AI660" s="41"/>
      <c r="AJ660" s="41"/>
      <c r="AK660" s="41"/>
      <c r="AL660" s="41"/>
      <c r="AM660" s="41"/>
      <c r="AN660" s="41"/>
      <c r="AO660" s="41"/>
      <c r="AP660" s="41"/>
      <c r="AQ660" s="41"/>
      <c r="AR660" s="41"/>
      <c r="AS660" s="41"/>
      <c r="AT660" s="41"/>
      <c r="AU660" s="41"/>
      <c r="AV660" s="41"/>
      <c r="AW660" s="41"/>
      <c r="AX660" s="41"/>
      <c r="AY660" s="41"/>
      <c r="AZ660" s="41"/>
      <c r="BA660" s="41"/>
      <c r="BB660" s="41"/>
      <c r="BC660" s="41"/>
      <c r="BD660" s="41"/>
      <c r="BE660" s="41"/>
      <c r="BF660" s="41"/>
      <c r="BG660" s="41"/>
      <c r="BH660" s="41"/>
      <c r="BI660" s="41"/>
      <c r="BJ660" s="41"/>
      <c r="BK660" s="41"/>
      <c r="BL660" s="41"/>
      <c r="BM660" s="204"/>
      <c r="BN660" s="204"/>
      <c r="BO660" s="204"/>
      <c r="BP660" s="204"/>
      <c r="BQ660" s="204"/>
      <c r="BR660" s="204"/>
      <c r="BS660" s="204"/>
      <c r="BT660" s="204"/>
      <c r="BU660" s="204"/>
      <c r="BV660" s="204"/>
      <c r="BW660" s="204"/>
      <c r="BX660" s="204"/>
      <c r="BY660" s="204"/>
      <c r="BZ660" s="204"/>
      <c r="CA660" s="204"/>
      <c r="CB660" s="204"/>
      <c r="CC660" s="204"/>
      <c r="CD660" s="204"/>
      <c r="CE660" s="204"/>
      <c r="CF660" s="204"/>
      <c r="CG660" s="204"/>
      <c r="CH660" s="204"/>
      <c r="CI660" s="204"/>
      <c r="CJ660" s="204"/>
      <c r="CK660" s="204"/>
      <c r="CL660" s="204"/>
      <c r="CM660" s="204"/>
      <c r="CN660" s="204"/>
      <c r="CO660" s="181"/>
      <c r="CP660" s="202"/>
      <c r="CQ660" s="292"/>
      <c r="CR660" s="278"/>
      <c r="WR660" s="162"/>
    </row>
    <row r="661" spans="1:616" s="144" customFormat="1" ht="37.5" customHeight="1">
      <c r="A661" s="212"/>
      <c r="B661" s="317"/>
      <c r="C661" s="333"/>
      <c r="D661" s="333"/>
      <c r="E661" s="330"/>
      <c r="F661" s="330"/>
      <c r="G661" s="269"/>
      <c r="H661" s="333"/>
      <c r="I661" s="283" t="s">
        <v>1392</v>
      </c>
      <c r="J661" s="281"/>
      <c r="K661" s="281"/>
      <c r="L661" s="220"/>
      <c r="M661" s="222"/>
      <c r="N661" s="216"/>
      <c r="O661" s="216"/>
      <c r="P661" s="220"/>
      <c r="Q661" s="321"/>
      <c r="R661" s="220"/>
      <c r="S661" s="220"/>
      <c r="T661" s="220"/>
      <c r="U661" s="220"/>
      <c r="V661" s="220"/>
      <c r="W661" s="220"/>
      <c r="X661" s="220"/>
      <c r="Y661" s="220"/>
      <c r="Z661" s="220"/>
      <c r="AA661" s="220"/>
      <c r="AB661" s="41"/>
      <c r="AC661" s="41"/>
      <c r="AD661" s="41"/>
      <c r="AE661" s="41"/>
      <c r="AF661" s="41"/>
      <c r="AG661" s="41"/>
      <c r="AH661" s="41"/>
      <c r="AI661" s="41"/>
      <c r="AJ661" s="41"/>
      <c r="AK661" s="41"/>
      <c r="AL661" s="41"/>
      <c r="AM661" s="41"/>
      <c r="AN661" s="41"/>
      <c r="AO661" s="41"/>
      <c r="AP661" s="41"/>
      <c r="AQ661" s="41"/>
      <c r="AR661" s="41"/>
      <c r="AS661" s="41"/>
      <c r="AT661" s="41"/>
      <c r="AU661" s="41"/>
      <c r="AV661" s="41"/>
      <c r="AW661" s="41"/>
      <c r="AX661" s="41"/>
      <c r="AY661" s="41"/>
      <c r="AZ661" s="41"/>
      <c r="BA661" s="41"/>
      <c r="BB661" s="41"/>
      <c r="BC661" s="41"/>
      <c r="BD661" s="41"/>
      <c r="BE661" s="41"/>
      <c r="BF661" s="41"/>
      <c r="BG661" s="41"/>
      <c r="BH661" s="41"/>
      <c r="BI661" s="41"/>
      <c r="BJ661" s="41"/>
      <c r="BK661" s="41"/>
      <c r="BL661" s="41"/>
      <c r="BM661" s="220"/>
      <c r="BN661" s="220"/>
      <c r="BO661" s="220"/>
      <c r="BP661" s="220"/>
      <c r="BQ661" s="220"/>
      <c r="BR661" s="220"/>
      <c r="BS661" s="220"/>
      <c r="BT661" s="220"/>
      <c r="BU661" s="220"/>
      <c r="BV661" s="220"/>
      <c r="BW661" s="220"/>
      <c r="BX661" s="220"/>
      <c r="BY661" s="220"/>
      <c r="BZ661" s="220"/>
      <c r="CA661" s="220"/>
      <c r="CB661" s="220"/>
      <c r="CC661" s="220"/>
      <c r="CD661" s="220"/>
      <c r="CE661" s="220"/>
      <c r="CF661" s="220"/>
      <c r="CG661" s="220"/>
      <c r="CH661" s="220"/>
      <c r="CI661" s="220"/>
      <c r="CJ661" s="220"/>
      <c r="CK661" s="220"/>
      <c r="CL661" s="220"/>
      <c r="CM661" s="220"/>
      <c r="CN661" s="220"/>
      <c r="CO661" s="181"/>
      <c r="CP661" s="202"/>
      <c r="CQ661" s="292"/>
      <c r="CR661" s="202" t="s">
        <v>670</v>
      </c>
      <c r="WR661" s="162"/>
    </row>
    <row r="662" spans="1:616" s="144" customFormat="1" ht="58.5" hidden="1" customHeight="1">
      <c r="A662" s="212"/>
      <c r="B662" s="317"/>
      <c r="C662" s="333"/>
      <c r="D662" s="333"/>
      <c r="E662" s="330"/>
      <c r="F662" s="330"/>
      <c r="G662" s="269"/>
      <c r="H662" s="333"/>
      <c r="I662" s="283" t="s">
        <v>1386</v>
      </c>
      <c r="J662" s="281"/>
      <c r="K662" s="281"/>
      <c r="L662" s="220"/>
      <c r="M662" s="222"/>
      <c r="N662" s="216"/>
      <c r="O662" s="216"/>
      <c r="P662" s="220"/>
      <c r="Q662" s="321"/>
      <c r="R662" s="220"/>
      <c r="S662" s="220"/>
      <c r="T662" s="220"/>
      <c r="U662" s="220"/>
      <c r="V662" s="220"/>
      <c r="W662" s="220"/>
      <c r="X662" s="220"/>
      <c r="Y662" s="220"/>
      <c r="Z662" s="220"/>
      <c r="AA662" s="220"/>
      <c r="AB662" s="41"/>
      <c r="AC662" s="41"/>
      <c r="AD662" s="41"/>
      <c r="AE662" s="41"/>
      <c r="AF662" s="41"/>
      <c r="AG662" s="41"/>
      <c r="AH662" s="41"/>
      <c r="AI662" s="41"/>
      <c r="AJ662" s="41"/>
      <c r="AK662" s="41"/>
      <c r="AL662" s="41"/>
      <c r="AM662" s="41"/>
      <c r="AN662" s="41"/>
      <c r="AO662" s="41"/>
      <c r="AP662" s="41"/>
      <c r="AQ662" s="41"/>
      <c r="AR662" s="41"/>
      <c r="AS662" s="41"/>
      <c r="AT662" s="41"/>
      <c r="AU662" s="41"/>
      <c r="AV662" s="41"/>
      <c r="AW662" s="41"/>
      <c r="AX662" s="41"/>
      <c r="AY662" s="41"/>
      <c r="AZ662" s="41"/>
      <c r="BA662" s="41"/>
      <c r="BB662" s="41"/>
      <c r="BC662" s="41"/>
      <c r="BD662" s="41"/>
      <c r="BE662" s="41"/>
      <c r="BF662" s="41"/>
      <c r="BG662" s="41"/>
      <c r="BH662" s="41"/>
      <c r="BI662" s="41"/>
      <c r="BJ662" s="41"/>
      <c r="BK662" s="41"/>
      <c r="BL662" s="41"/>
      <c r="BM662" s="220"/>
      <c r="BN662" s="220"/>
      <c r="BO662" s="220"/>
      <c r="BP662" s="220"/>
      <c r="BQ662" s="220"/>
      <c r="BR662" s="220"/>
      <c r="BS662" s="220"/>
      <c r="BT662" s="220"/>
      <c r="BU662" s="220"/>
      <c r="BV662" s="220"/>
      <c r="BW662" s="220"/>
      <c r="BX662" s="220"/>
      <c r="BY662" s="220"/>
      <c r="BZ662" s="220"/>
      <c r="CA662" s="220"/>
      <c r="CB662" s="220"/>
      <c r="CC662" s="220"/>
      <c r="CD662" s="220"/>
      <c r="CE662" s="220"/>
      <c r="CF662" s="220"/>
      <c r="CG662" s="220"/>
      <c r="CH662" s="220"/>
      <c r="CI662" s="220"/>
      <c r="CJ662" s="220"/>
      <c r="CK662" s="220"/>
      <c r="CL662" s="220"/>
      <c r="CM662" s="220"/>
      <c r="CN662" s="220"/>
      <c r="CO662" s="181"/>
      <c r="CP662" s="202"/>
      <c r="CQ662" s="202"/>
      <c r="CR662" s="278"/>
      <c r="WR662" s="162"/>
    </row>
    <row r="663" spans="1:616" s="144" customFormat="1" ht="40.5" customHeight="1">
      <c r="A663" s="226"/>
      <c r="B663" s="317"/>
      <c r="C663" s="333"/>
      <c r="D663" s="333"/>
      <c r="E663" s="330"/>
      <c r="F663" s="330"/>
      <c r="G663" s="269"/>
      <c r="H663" s="333"/>
      <c r="I663" s="283" t="s">
        <v>1400</v>
      </c>
      <c r="J663" s="281"/>
      <c r="K663" s="281"/>
      <c r="L663" s="229"/>
      <c r="M663" s="231"/>
      <c r="N663" s="230"/>
      <c r="O663" s="230"/>
      <c r="P663" s="229"/>
      <c r="Q663" s="321"/>
      <c r="R663" s="229"/>
      <c r="S663" s="229"/>
      <c r="T663" s="229"/>
      <c r="U663" s="229"/>
      <c r="V663" s="229"/>
      <c r="W663" s="229"/>
      <c r="X663" s="229"/>
      <c r="Y663" s="229"/>
      <c r="Z663" s="229"/>
      <c r="AA663" s="229"/>
      <c r="AB663" s="41"/>
      <c r="AC663" s="41"/>
      <c r="AD663" s="41"/>
      <c r="AE663" s="41"/>
      <c r="AF663" s="41"/>
      <c r="AG663" s="41"/>
      <c r="AH663" s="41"/>
      <c r="AI663" s="41"/>
      <c r="AJ663" s="41"/>
      <c r="AK663" s="41"/>
      <c r="AL663" s="41"/>
      <c r="AM663" s="41"/>
      <c r="AN663" s="41"/>
      <c r="AO663" s="41"/>
      <c r="AP663" s="41"/>
      <c r="AQ663" s="41"/>
      <c r="AR663" s="41"/>
      <c r="AS663" s="41"/>
      <c r="AT663" s="41"/>
      <c r="AU663" s="41"/>
      <c r="AV663" s="41"/>
      <c r="AW663" s="41"/>
      <c r="AX663" s="41"/>
      <c r="AY663" s="41"/>
      <c r="AZ663" s="41"/>
      <c r="BA663" s="41"/>
      <c r="BB663" s="41"/>
      <c r="BC663" s="41"/>
      <c r="BD663" s="41"/>
      <c r="BE663" s="41"/>
      <c r="BF663" s="41"/>
      <c r="BG663" s="41"/>
      <c r="BH663" s="41"/>
      <c r="BI663" s="41"/>
      <c r="BJ663" s="41"/>
      <c r="BK663" s="41"/>
      <c r="BL663" s="41"/>
      <c r="BM663" s="229"/>
      <c r="BN663" s="229"/>
      <c r="BO663" s="229"/>
      <c r="BP663" s="229"/>
      <c r="BQ663" s="229"/>
      <c r="BR663" s="229"/>
      <c r="BS663" s="229"/>
      <c r="BT663" s="229"/>
      <c r="BU663" s="229"/>
      <c r="BV663" s="229"/>
      <c r="BW663" s="229"/>
      <c r="BX663" s="229"/>
      <c r="BY663" s="229"/>
      <c r="BZ663" s="229"/>
      <c r="CA663" s="229"/>
      <c r="CB663" s="229"/>
      <c r="CC663" s="229"/>
      <c r="CD663" s="229"/>
      <c r="CE663" s="229"/>
      <c r="CF663" s="229"/>
      <c r="CG663" s="229"/>
      <c r="CH663" s="229"/>
      <c r="CI663" s="229"/>
      <c r="CJ663" s="229"/>
      <c r="CK663" s="229"/>
      <c r="CL663" s="229"/>
      <c r="CM663" s="229"/>
      <c r="CN663" s="229"/>
      <c r="CO663" s="181"/>
      <c r="CP663" s="202" t="s">
        <v>677</v>
      </c>
      <c r="CQ663" s="202" t="s">
        <v>677</v>
      </c>
      <c r="CR663" s="278"/>
      <c r="WR663" s="162"/>
    </row>
    <row r="664" spans="1:616" ht="133.5" hidden="1" customHeight="1">
      <c r="A664" s="323">
        <v>572</v>
      </c>
      <c r="B664" s="317"/>
      <c r="C664" s="334"/>
      <c r="D664" s="334"/>
      <c r="E664" s="331"/>
      <c r="F664" s="331"/>
      <c r="G664" s="269"/>
      <c r="H664" s="334"/>
      <c r="I664" s="283" t="s">
        <v>966</v>
      </c>
      <c r="J664" s="281"/>
      <c r="K664" s="281" t="s">
        <v>127</v>
      </c>
      <c r="L664" s="12" t="s">
        <v>114</v>
      </c>
      <c r="M664" s="11" t="s">
        <v>81</v>
      </c>
      <c r="N664" s="10" t="s">
        <v>171</v>
      </c>
      <c r="O664" s="335" t="s">
        <v>28</v>
      </c>
      <c r="P664" s="327">
        <v>11</v>
      </c>
      <c r="Q664" s="322"/>
      <c r="R664" s="12"/>
      <c r="S664" s="12"/>
      <c r="T664" s="12"/>
      <c r="U664" s="12"/>
      <c r="V664" s="12"/>
      <c r="W664" s="12"/>
      <c r="X664" s="12"/>
      <c r="Y664" s="71"/>
      <c r="Z664" s="71"/>
      <c r="AA664" s="12"/>
      <c r="AB664" s="41" t="s">
        <v>670</v>
      </c>
      <c r="AC664" s="41"/>
      <c r="AD664" s="41"/>
      <c r="AE664" s="41"/>
      <c r="AF664" s="41"/>
      <c r="AG664" s="41"/>
      <c r="AH664" s="41"/>
      <c r="AI664" s="41"/>
      <c r="AJ664" s="41"/>
      <c r="AK664" s="41"/>
      <c r="AL664" s="41"/>
      <c r="AM664" s="41"/>
      <c r="AN664" s="41"/>
      <c r="AO664" s="41"/>
      <c r="AP664" s="41"/>
      <c r="AQ664" s="41"/>
      <c r="AR664" s="41"/>
      <c r="AS664" s="41"/>
      <c r="AT664" s="41"/>
      <c r="AU664" s="41"/>
      <c r="AV664" s="41"/>
      <c r="AW664" s="41"/>
      <c r="AX664" s="41"/>
      <c r="AY664" s="41"/>
      <c r="AZ664" s="41"/>
      <c r="BA664" s="41"/>
      <c r="BB664" s="41"/>
      <c r="BC664" s="41"/>
      <c r="BD664" s="41"/>
      <c r="BE664" s="41"/>
      <c r="BF664" s="41"/>
      <c r="BG664" s="41"/>
      <c r="BH664" s="41"/>
      <c r="BI664" s="41"/>
      <c r="BJ664" s="41"/>
      <c r="BK664" s="41"/>
      <c r="BL664" s="41"/>
      <c r="BM664" s="12"/>
      <c r="BN664" s="12"/>
      <c r="BO664" s="12"/>
      <c r="BP664" s="12"/>
      <c r="BQ664" s="12"/>
      <c r="BR664" s="12"/>
      <c r="BS664" s="12"/>
      <c r="BT664" s="12"/>
      <c r="BU664" s="12"/>
      <c r="BV664" s="12"/>
      <c r="BW664" s="12"/>
      <c r="BX664" s="12"/>
      <c r="BY664" s="12"/>
      <c r="BZ664" s="12"/>
      <c r="CA664" s="12"/>
      <c r="CB664" s="12"/>
      <c r="CC664" s="12"/>
      <c r="CD664" s="12"/>
      <c r="CE664" s="12"/>
      <c r="CF664" s="12"/>
      <c r="CG664" s="12"/>
      <c r="CH664" s="12"/>
      <c r="CI664" s="12"/>
      <c r="CJ664" s="12"/>
      <c r="CK664" s="12"/>
      <c r="CL664" s="12"/>
      <c r="CM664" s="12"/>
      <c r="CN664" s="12"/>
      <c r="CO664" s="181">
        <f t="shared" si="21"/>
        <v>0</v>
      </c>
      <c r="CP664" s="202"/>
      <c r="CQ664" s="278"/>
      <c r="CR664" s="278"/>
      <c r="WR664" s="162"/>
    </row>
    <row r="665" spans="1:616" ht="129.75" hidden="1" customHeight="1">
      <c r="A665" s="318"/>
      <c r="B665" s="224"/>
      <c r="C665" s="34" t="s">
        <v>544</v>
      </c>
      <c r="D665" s="121" t="s">
        <v>3</v>
      </c>
      <c r="E665" s="35" t="s">
        <v>546</v>
      </c>
      <c r="F665" s="121" t="s">
        <v>3</v>
      </c>
      <c r="G665" s="11"/>
      <c r="H665" s="125" t="s">
        <v>546</v>
      </c>
      <c r="I665" s="58" t="s">
        <v>967</v>
      </c>
      <c r="J665" s="12"/>
      <c r="K665" s="12" t="s">
        <v>127</v>
      </c>
      <c r="L665" s="12" t="s">
        <v>114</v>
      </c>
      <c r="M665" s="11" t="s">
        <v>81</v>
      </c>
      <c r="N665" s="10" t="s">
        <v>171</v>
      </c>
      <c r="O665" s="335"/>
      <c r="P665" s="327"/>
      <c r="Q665" s="12"/>
      <c r="R665" s="12" t="s">
        <v>28</v>
      </c>
      <c r="S665" s="12"/>
      <c r="T665" s="12"/>
      <c r="U665" s="12"/>
      <c r="V665" s="12"/>
      <c r="W665" s="12"/>
      <c r="X665" s="12"/>
      <c r="Y665" s="71"/>
      <c r="Z665" s="71"/>
      <c r="AA665" s="12"/>
      <c r="AB665" s="41"/>
      <c r="AC665" s="41"/>
      <c r="AD665" s="41"/>
      <c r="AE665" s="41"/>
      <c r="AF665" s="41"/>
      <c r="AG665" s="41"/>
      <c r="AH665" s="41"/>
      <c r="AI665" s="41"/>
      <c r="AJ665" s="41"/>
      <c r="AK665" s="41"/>
      <c r="AL665" s="41"/>
      <c r="AM665" s="41"/>
      <c r="AN665" s="41"/>
      <c r="AO665" s="41"/>
      <c r="AP665" s="41"/>
      <c r="AQ665" s="41"/>
      <c r="AR665" s="41"/>
      <c r="AS665" s="41"/>
      <c r="AT665" s="41"/>
      <c r="AU665" s="41"/>
      <c r="AV665" s="41"/>
      <c r="AW665" s="41"/>
      <c r="AX665" s="41"/>
      <c r="AY665" s="41"/>
      <c r="AZ665" s="41"/>
      <c r="BA665" s="41"/>
      <c r="BB665" s="41"/>
      <c r="BC665" s="41"/>
      <c r="BD665" s="41"/>
      <c r="BE665" s="41"/>
      <c r="BF665" s="41"/>
      <c r="BG665" s="41"/>
      <c r="BH665" s="41"/>
      <c r="BI665" s="41"/>
      <c r="BJ665" s="41"/>
      <c r="BK665" s="41"/>
      <c r="BL665" s="41"/>
      <c r="BM665" s="12"/>
      <c r="BN665" s="12"/>
      <c r="BO665" s="12"/>
      <c r="BP665" s="12"/>
      <c r="BQ665" s="12"/>
      <c r="BR665" s="12"/>
      <c r="BS665" s="12"/>
      <c r="BT665" s="12"/>
      <c r="BU665" s="12"/>
      <c r="BV665" s="12"/>
      <c r="BW665" s="12"/>
      <c r="BX665" s="12"/>
      <c r="BY665" s="12"/>
      <c r="BZ665" s="12"/>
      <c r="CA665" s="12"/>
      <c r="CB665" s="12"/>
      <c r="CC665" s="12"/>
      <c r="CD665" s="12"/>
      <c r="CE665" s="12"/>
      <c r="CF665" s="12"/>
      <c r="CG665" s="12"/>
      <c r="CH665" s="12"/>
      <c r="CI665" s="12"/>
      <c r="CJ665" s="12"/>
      <c r="CK665" s="12"/>
      <c r="CL665" s="12"/>
      <c r="CM665" s="12"/>
      <c r="CN665" s="12"/>
      <c r="CO665" s="12">
        <f t="shared" si="21"/>
        <v>1</v>
      </c>
      <c r="CP665" s="149"/>
      <c r="CQ665" s="147"/>
      <c r="CR665" s="24"/>
    </row>
    <row r="666" spans="1:616" ht="178.5" hidden="1" customHeight="1">
      <c r="A666" s="318"/>
      <c r="B666" s="224"/>
      <c r="C666" s="34" t="s">
        <v>544</v>
      </c>
      <c r="D666" s="121" t="s">
        <v>3</v>
      </c>
      <c r="E666" s="35" t="s">
        <v>547</v>
      </c>
      <c r="F666" s="121" t="s">
        <v>3</v>
      </c>
      <c r="G666" s="11"/>
      <c r="H666" s="125" t="s">
        <v>547</v>
      </c>
      <c r="I666" s="58" t="s">
        <v>969</v>
      </c>
      <c r="J666" s="12"/>
      <c r="K666" s="12" t="s">
        <v>127</v>
      </c>
      <c r="L666" s="12" t="s">
        <v>114</v>
      </c>
      <c r="M666" s="11" t="s">
        <v>81</v>
      </c>
      <c r="N666" s="10" t="s">
        <v>171</v>
      </c>
      <c r="O666" s="335"/>
      <c r="P666" s="12"/>
      <c r="Q666" s="12"/>
      <c r="R666" s="12"/>
      <c r="S666" s="12"/>
      <c r="T666" s="12"/>
      <c r="U666" s="12"/>
      <c r="V666" s="12"/>
      <c r="W666" s="12" t="s">
        <v>28</v>
      </c>
      <c r="X666" s="12"/>
      <c r="Y666" s="71"/>
      <c r="Z666" s="71"/>
      <c r="AA666" s="12"/>
      <c r="AB666" s="41"/>
      <c r="AC666" s="41"/>
      <c r="AD666" s="41"/>
      <c r="AE666" s="41"/>
      <c r="AF666" s="41"/>
      <c r="AG666" s="41"/>
      <c r="AH666" s="41"/>
      <c r="AI666" s="41"/>
      <c r="AJ666" s="41"/>
      <c r="AK666" s="41"/>
      <c r="AL666" s="41"/>
      <c r="AM666" s="41"/>
      <c r="AN666" s="41"/>
      <c r="AO666" s="41"/>
      <c r="AP666" s="41"/>
      <c r="AQ666" s="41"/>
      <c r="AR666" s="41"/>
      <c r="AS666" s="41"/>
      <c r="AT666" s="41"/>
      <c r="AU666" s="41"/>
      <c r="AV666" s="41"/>
      <c r="AW666" s="41"/>
      <c r="AX666" s="41"/>
      <c r="AY666" s="41"/>
      <c r="AZ666" s="41"/>
      <c r="BA666" s="41"/>
      <c r="BB666" s="41"/>
      <c r="BC666" s="41"/>
      <c r="BD666" s="41"/>
      <c r="BE666" s="41"/>
      <c r="BF666" s="41"/>
      <c r="BG666" s="41"/>
      <c r="BH666" s="41"/>
      <c r="BI666" s="41"/>
      <c r="BJ666" s="41"/>
      <c r="BK666" s="41"/>
      <c r="BL666" s="41"/>
      <c r="BM666" s="12"/>
      <c r="BN666" s="12"/>
      <c r="BO666" s="12"/>
      <c r="BP666" s="12"/>
      <c r="BQ666" s="12"/>
      <c r="BR666" s="12"/>
      <c r="BS666" s="12"/>
      <c r="BT666" s="12"/>
      <c r="BU666" s="12"/>
      <c r="BV666" s="12"/>
      <c r="BW666" s="12"/>
      <c r="BX666" s="12"/>
      <c r="BY666" s="12"/>
      <c r="BZ666" s="12"/>
      <c r="CA666" s="12"/>
      <c r="CB666" s="12"/>
      <c r="CC666" s="12"/>
      <c r="CD666" s="12"/>
      <c r="CE666" s="12"/>
      <c r="CF666" s="12"/>
      <c r="CG666" s="12"/>
      <c r="CH666" s="12"/>
      <c r="CI666" s="12"/>
      <c r="CJ666" s="12"/>
      <c r="CK666" s="12"/>
      <c r="CL666" s="12"/>
      <c r="CM666" s="12"/>
      <c r="CN666" s="12"/>
      <c r="CO666" s="12">
        <f t="shared" si="21"/>
        <v>1</v>
      </c>
      <c r="CP666" s="154"/>
      <c r="CQ666" s="10"/>
      <c r="CR666" s="24"/>
    </row>
    <row r="667" spans="1:616" ht="62.25" hidden="1" customHeight="1">
      <c r="A667" s="318"/>
      <c r="B667" s="224"/>
      <c r="C667" s="34" t="s">
        <v>544</v>
      </c>
      <c r="D667" s="121" t="s">
        <v>3</v>
      </c>
      <c r="E667" s="35" t="s">
        <v>548</v>
      </c>
      <c r="F667" s="121" t="s">
        <v>3</v>
      </c>
      <c r="G667" s="11"/>
      <c r="H667" s="125" t="s">
        <v>548</v>
      </c>
      <c r="I667" s="58" t="s">
        <v>1002</v>
      </c>
      <c r="J667" s="12"/>
      <c r="K667" s="12" t="s">
        <v>127</v>
      </c>
      <c r="L667" s="12" t="s">
        <v>114</v>
      </c>
      <c r="M667" s="11" t="s">
        <v>81</v>
      </c>
      <c r="N667" s="10" t="s">
        <v>171</v>
      </c>
      <c r="O667" s="335"/>
      <c r="P667" s="12"/>
      <c r="Q667" s="12"/>
      <c r="R667" s="12"/>
      <c r="S667" s="12" t="s">
        <v>28</v>
      </c>
      <c r="T667" s="12"/>
      <c r="U667" s="12"/>
      <c r="V667" s="12"/>
      <c r="W667" s="12"/>
      <c r="X667" s="12"/>
      <c r="Y667" s="71"/>
      <c r="Z667" s="71"/>
      <c r="AA667" s="12"/>
      <c r="AB667" s="41"/>
      <c r="AC667" s="41"/>
      <c r="AD667" s="41"/>
      <c r="AE667" s="41"/>
      <c r="AF667" s="41"/>
      <c r="AG667" s="41"/>
      <c r="AH667" s="41"/>
      <c r="AI667" s="41"/>
      <c r="AJ667" s="41"/>
      <c r="AK667" s="41"/>
      <c r="AL667" s="41"/>
      <c r="AM667" s="41"/>
      <c r="AN667" s="41"/>
      <c r="AO667" s="41"/>
      <c r="AP667" s="41"/>
      <c r="AQ667" s="41"/>
      <c r="AR667" s="41"/>
      <c r="AS667" s="41"/>
      <c r="AT667" s="41"/>
      <c r="AU667" s="41"/>
      <c r="AV667" s="41"/>
      <c r="AW667" s="41"/>
      <c r="AX667" s="41"/>
      <c r="AY667" s="41"/>
      <c r="AZ667" s="41"/>
      <c r="BA667" s="41"/>
      <c r="BB667" s="41"/>
      <c r="BC667" s="41"/>
      <c r="BD667" s="41"/>
      <c r="BE667" s="41"/>
      <c r="BF667" s="41"/>
      <c r="BG667" s="41"/>
      <c r="BH667" s="41"/>
      <c r="BI667" s="41"/>
      <c r="BJ667" s="41"/>
      <c r="BK667" s="41"/>
      <c r="BL667" s="41"/>
      <c r="BM667" s="12"/>
      <c r="BN667" s="12"/>
      <c r="BO667" s="12"/>
      <c r="BP667" s="12"/>
      <c r="BQ667" s="12"/>
      <c r="BR667" s="12"/>
      <c r="BS667" s="12"/>
      <c r="BT667" s="12"/>
      <c r="BU667" s="12"/>
      <c r="BV667" s="12"/>
      <c r="BW667" s="12"/>
      <c r="BX667" s="12"/>
      <c r="BY667" s="12"/>
      <c r="BZ667" s="12"/>
      <c r="CA667" s="12"/>
      <c r="CB667" s="12"/>
      <c r="CC667" s="12"/>
      <c r="CD667" s="12"/>
      <c r="CE667" s="12"/>
      <c r="CF667" s="12"/>
      <c r="CG667" s="12"/>
      <c r="CH667" s="12"/>
      <c r="CI667" s="12"/>
      <c r="CJ667" s="12"/>
      <c r="CK667" s="12"/>
      <c r="CL667" s="12"/>
      <c r="CM667" s="12"/>
      <c r="CN667" s="12"/>
      <c r="CO667" s="12">
        <f t="shared" si="21"/>
        <v>1</v>
      </c>
      <c r="CP667" s="154"/>
      <c r="CQ667" s="10"/>
      <c r="CR667" s="24"/>
    </row>
    <row r="668" spans="1:616" ht="195" hidden="1" customHeight="1">
      <c r="A668" s="318"/>
      <c r="B668" s="224"/>
      <c r="C668" s="34" t="s">
        <v>544</v>
      </c>
      <c r="D668" s="121" t="s">
        <v>3</v>
      </c>
      <c r="E668" s="35" t="s">
        <v>549</v>
      </c>
      <c r="F668" s="121" t="s">
        <v>3</v>
      </c>
      <c r="G668" s="11"/>
      <c r="H668" s="125" t="s">
        <v>549</v>
      </c>
      <c r="I668" s="58" t="s">
        <v>970</v>
      </c>
      <c r="J668" s="12"/>
      <c r="K668" s="12" t="s">
        <v>127</v>
      </c>
      <c r="L668" s="12" t="s">
        <v>114</v>
      </c>
      <c r="M668" s="11" t="s">
        <v>81</v>
      </c>
      <c r="N668" s="10" t="s">
        <v>171</v>
      </c>
      <c r="O668" s="335"/>
      <c r="P668" s="12"/>
      <c r="Q668" s="12"/>
      <c r="R668" s="12"/>
      <c r="S668" s="12"/>
      <c r="T668" s="12" t="s">
        <v>28</v>
      </c>
      <c r="U668" s="12"/>
      <c r="V668" s="12"/>
      <c r="W668" s="12"/>
      <c r="X668" s="12"/>
      <c r="Y668" s="71"/>
      <c r="Z668" s="71"/>
      <c r="AA668" s="12"/>
      <c r="AB668" s="41"/>
      <c r="AC668" s="41"/>
      <c r="AD668" s="41"/>
      <c r="AE668" s="41"/>
      <c r="AF668" s="41"/>
      <c r="AG668" s="41"/>
      <c r="AH668" s="41"/>
      <c r="AI668" s="41"/>
      <c r="AJ668" s="41"/>
      <c r="AK668" s="41"/>
      <c r="AL668" s="41"/>
      <c r="AM668" s="41"/>
      <c r="AN668" s="41"/>
      <c r="AO668" s="41"/>
      <c r="AP668" s="41"/>
      <c r="AQ668" s="41"/>
      <c r="AR668" s="41"/>
      <c r="AS668" s="41"/>
      <c r="AT668" s="41"/>
      <c r="AU668" s="41"/>
      <c r="AV668" s="41"/>
      <c r="AW668" s="41"/>
      <c r="AX668" s="41"/>
      <c r="AY668" s="41"/>
      <c r="AZ668" s="41"/>
      <c r="BA668" s="41"/>
      <c r="BB668" s="41"/>
      <c r="BC668" s="41"/>
      <c r="BD668" s="41"/>
      <c r="BE668" s="41"/>
      <c r="BF668" s="41"/>
      <c r="BG668" s="41"/>
      <c r="BH668" s="41"/>
      <c r="BI668" s="41"/>
      <c r="BJ668" s="41"/>
      <c r="BK668" s="41"/>
      <c r="BL668" s="41"/>
      <c r="BM668" s="12"/>
      <c r="BN668" s="12"/>
      <c r="BO668" s="12"/>
      <c r="BP668" s="12"/>
      <c r="BQ668" s="12"/>
      <c r="BR668" s="12"/>
      <c r="BS668" s="12"/>
      <c r="BT668" s="12"/>
      <c r="BU668" s="12"/>
      <c r="BV668" s="12"/>
      <c r="BW668" s="12"/>
      <c r="BX668" s="12"/>
      <c r="BY668" s="12"/>
      <c r="BZ668" s="12"/>
      <c r="CA668" s="12"/>
      <c r="CB668" s="12"/>
      <c r="CC668" s="12"/>
      <c r="CD668" s="12"/>
      <c r="CE668" s="12"/>
      <c r="CF668" s="12"/>
      <c r="CG668" s="12"/>
      <c r="CH668" s="12"/>
      <c r="CI668" s="12"/>
      <c r="CJ668" s="12"/>
      <c r="CK668" s="12"/>
      <c r="CL668" s="12"/>
      <c r="CM668" s="12"/>
      <c r="CN668" s="12"/>
      <c r="CO668" s="12">
        <f t="shared" si="21"/>
        <v>1</v>
      </c>
      <c r="CP668" s="154"/>
      <c r="CQ668" s="10"/>
      <c r="CR668" s="24"/>
    </row>
    <row r="669" spans="1:616" ht="116.25" hidden="1" customHeight="1">
      <c r="A669" s="318"/>
      <c r="B669" s="224"/>
      <c r="C669" s="34" t="s">
        <v>544</v>
      </c>
      <c r="D669" s="121" t="s">
        <v>3</v>
      </c>
      <c r="E669" s="35" t="s">
        <v>550</v>
      </c>
      <c r="F669" s="121" t="s">
        <v>3</v>
      </c>
      <c r="G669" s="11"/>
      <c r="H669" s="125" t="s">
        <v>550</v>
      </c>
      <c r="I669" s="58" t="s">
        <v>971</v>
      </c>
      <c r="J669" s="12"/>
      <c r="K669" s="12" t="s">
        <v>127</v>
      </c>
      <c r="L669" s="12" t="s">
        <v>114</v>
      </c>
      <c r="M669" s="11" t="s">
        <v>81</v>
      </c>
      <c r="N669" s="10" t="s">
        <v>171</v>
      </c>
      <c r="O669" s="335"/>
      <c r="P669" s="12"/>
      <c r="Q669" s="12"/>
      <c r="R669" s="12"/>
      <c r="S669" s="12"/>
      <c r="T669" s="12"/>
      <c r="U669" s="12" t="s">
        <v>28</v>
      </c>
      <c r="V669" s="12"/>
      <c r="W669" s="12"/>
      <c r="X669" s="12"/>
      <c r="Y669" s="71"/>
      <c r="Z669" s="71"/>
      <c r="AA669" s="12"/>
      <c r="AB669" s="41"/>
      <c r="AC669" s="41"/>
      <c r="AD669" s="41"/>
      <c r="AE669" s="41"/>
      <c r="AF669" s="41"/>
      <c r="AG669" s="41"/>
      <c r="AH669" s="41"/>
      <c r="AI669" s="41"/>
      <c r="AJ669" s="41"/>
      <c r="AK669" s="41"/>
      <c r="AL669" s="41"/>
      <c r="AM669" s="41"/>
      <c r="AN669" s="41"/>
      <c r="AO669" s="41"/>
      <c r="AP669" s="41"/>
      <c r="AQ669" s="41"/>
      <c r="AR669" s="41"/>
      <c r="AS669" s="41"/>
      <c r="AT669" s="41"/>
      <c r="AU669" s="41"/>
      <c r="AV669" s="41"/>
      <c r="AW669" s="41"/>
      <c r="AX669" s="41"/>
      <c r="AY669" s="41"/>
      <c r="AZ669" s="41"/>
      <c r="BA669" s="41"/>
      <c r="BB669" s="41"/>
      <c r="BC669" s="41"/>
      <c r="BD669" s="41"/>
      <c r="BE669" s="41"/>
      <c r="BF669" s="41"/>
      <c r="BG669" s="41"/>
      <c r="BH669" s="41"/>
      <c r="BI669" s="41"/>
      <c r="BJ669" s="41"/>
      <c r="BK669" s="41"/>
      <c r="BL669" s="41"/>
      <c r="BM669" s="12"/>
      <c r="BN669" s="12"/>
      <c r="BO669" s="12"/>
      <c r="BP669" s="12"/>
      <c r="BQ669" s="12"/>
      <c r="BR669" s="12"/>
      <c r="BS669" s="12"/>
      <c r="BT669" s="12"/>
      <c r="BU669" s="12"/>
      <c r="BV669" s="12"/>
      <c r="BW669" s="12"/>
      <c r="BX669" s="12"/>
      <c r="BY669" s="12"/>
      <c r="BZ669" s="12"/>
      <c r="CA669" s="12"/>
      <c r="CB669" s="12"/>
      <c r="CC669" s="12"/>
      <c r="CD669" s="12"/>
      <c r="CE669" s="12"/>
      <c r="CF669" s="12"/>
      <c r="CG669" s="12"/>
      <c r="CH669" s="12"/>
      <c r="CI669" s="12"/>
      <c r="CJ669" s="12"/>
      <c r="CK669" s="12"/>
      <c r="CL669" s="12"/>
      <c r="CM669" s="12"/>
      <c r="CN669" s="12"/>
      <c r="CO669" s="12">
        <f t="shared" si="21"/>
        <v>1</v>
      </c>
      <c r="CP669" s="154"/>
      <c r="CQ669" s="10"/>
      <c r="CR669" s="24"/>
    </row>
    <row r="670" spans="1:616" ht="114.75" hidden="1" customHeight="1">
      <c r="A670" s="318"/>
      <c r="B670" s="224"/>
      <c r="C670" s="34" t="s">
        <v>544</v>
      </c>
      <c r="D670" s="121" t="s">
        <v>3</v>
      </c>
      <c r="E670" s="35" t="s">
        <v>551</v>
      </c>
      <c r="F670" s="121" t="s">
        <v>3</v>
      </c>
      <c r="G670" s="11"/>
      <c r="H670" s="125" t="s">
        <v>551</v>
      </c>
      <c r="I670" s="58" t="s">
        <v>972</v>
      </c>
      <c r="J670" s="12"/>
      <c r="K670" s="12" t="s">
        <v>127</v>
      </c>
      <c r="L670" s="12" t="s">
        <v>114</v>
      </c>
      <c r="M670" s="11" t="s">
        <v>81</v>
      </c>
      <c r="N670" s="10" t="s">
        <v>171</v>
      </c>
      <c r="O670" s="335"/>
      <c r="P670" s="12"/>
      <c r="Q670" s="12"/>
      <c r="R670" s="12"/>
      <c r="S670" s="12"/>
      <c r="T670" s="12"/>
      <c r="U670" s="12"/>
      <c r="V670" s="12" t="s">
        <v>28</v>
      </c>
      <c r="W670" s="12"/>
      <c r="X670" s="12"/>
      <c r="Y670" s="71"/>
      <c r="Z670" s="71"/>
      <c r="AA670" s="12"/>
      <c r="AB670" s="41"/>
      <c r="AC670" s="41"/>
      <c r="AD670" s="41"/>
      <c r="AE670" s="41"/>
      <c r="AF670" s="41"/>
      <c r="AG670" s="41"/>
      <c r="AH670" s="41"/>
      <c r="AI670" s="41"/>
      <c r="AJ670" s="41"/>
      <c r="AK670" s="41"/>
      <c r="AL670" s="41"/>
      <c r="AM670" s="41"/>
      <c r="AN670" s="41"/>
      <c r="AO670" s="41"/>
      <c r="AP670" s="41"/>
      <c r="AQ670" s="41"/>
      <c r="AR670" s="41"/>
      <c r="AS670" s="41"/>
      <c r="AT670" s="41"/>
      <c r="AU670" s="41"/>
      <c r="AV670" s="41"/>
      <c r="AW670" s="41"/>
      <c r="AX670" s="41"/>
      <c r="AY670" s="41"/>
      <c r="AZ670" s="41"/>
      <c r="BA670" s="41"/>
      <c r="BB670" s="41"/>
      <c r="BC670" s="41"/>
      <c r="BD670" s="41"/>
      <c r="BE670" s="41"/>
      <c r="BF670" s="41"/>
      <c r="BG670" s="41"/>
      <c r="BH670" s="41"/>
      <c r="BI670" s="41"/>
      <c r="BJ670" s="41"/>
      <c r="BK670" s="41"/>
      <c r="BL670" s="41"/>
      <c r="BM670" s="12"/>
      <c r="BN670" s="12"/>
      <c r="BO670" s="12"/>
      <c r="BP670" s="12"/>
      <c r="BQ670" s="12"/>
      <c r="BR670" s="12"/>
      <c r="BS670" s="12"/>
      <c r="BT670" s="12"/>
      <c r="BU670" s="12"/>
      <c r="BV670" s="12"/>
      <c r="BW670" s="12"/>
      <c r="BX670" s="12"/>
      <c r="BY670" s="12"/>
      <c r="BZ670" s="12"/>
      <c r="CA670" s="12"/>
      <c r="CB670" s="12"/>
      <c r="CC670" s="12"/>
      <c r="CD670" s="12"/>
      <c r="CE670" s="12"/>
      <c r="CF670" s="12"/>
      <c r="CG670" s="12"/>
      <c r="CH670" s="12"/>
      <c r="CI670" s="12"/>
      <c r="CJ670" s="12"/>
      <c r="CK670" s="12"/>
      <c r="CL670" s="12"/>
      <c r="CM670" s="12"/>
      <c r="CN670" s="12"/>
      <c r="CO670" s="12">
        <f t="shared" si="21"/>
        <v>1</v>
      </c>
      <c r="CP670" s="154"/>
      <c r="CQ670" s="10"/>
      <c r="CR670" s="24"/>
    </row>
    <row r="671" spans="1:616" ht="77.25" hidden="1" customHeight="1">
      <c r="A671" s="318"/>
      <c r="B671" s="224"/>
      <c r="C671" s="34" t="s">
        <v>544</v>
      </c>
      <c r="D671" s="121" t="s">
        <v>3</v>
      </c>
      <c r="E671" s="35" t="s">
        <v>552</v>
      </c>
      <c r="F671" s="121" t="s">
        <v>3</v>
      </c>
      <c r="G671" s="11"/>
      <c r="H671" s="125" t="s">
        <v>552</v>
      </c>
      <c r="I671" s="58" t="s">
        <v>1003</v>
      </c>
      <c r="J671" s="12"/>
      <c r="K671" s="12" t="s">
        <v>127</v>
      </c>
      <c r="L671" s="12" t="s">
        <v>114</v>
      </c>
      <c r="M671" s="11" t="s">
        <v>81</v>
      </c>
      <c r="N671" s="10" t="s">
        <v>171</v>
      </c>
      <c r="O671" s="335"/>
      <c r="P671" s="12"/>
      <c r="Q671" s="12"/>
      <c r="R671" s="12"/>
      <c r="S671" s="12"/>
      <c r="T671" s="12"/>
      <c r="U671" s="12"/>
      <c r="V671" s="12"/>
      <c r="W671" s="12"/>
      <c r="X671" s="12" t="s">
        <v>28</v>
      </c>
      <c r="Y671" s="71"/>
      <c r="Z671" s="71"/>
      <c r="AA671" s="12"/>
      <c r="AB671" s="41"/>
      <c r="AC671" s="41"/>
      <c r="AD671" s="41"/>
      <c r="AE671" s="41"/>
      <c r="AF671" s="41"/>
      <c r="AG671" s="41"/>
      <c r="AH671" s="41"/>
      <c r="AI671" s="41"/>
      <c r="AJ671" s="41"/>
      <c r="AK671" s="41"/>
      <c r="AL671" s="41"/>
      <c r="AM671" s="41"/>
      <c r="AN671" s="41"/>
      <c r="AO671" s="41"/>
      <c r="AP671" s="41"/>
      <c r="AQ671" s="41"/>
      <c r="AR671" s="41"/>
      <c r="AS671" s="41"/>
      <c r="AT671" s="41"/>
      <c r="AU671" s="41"/>
      <c r="AV671" s="41"/>
      <c r="AW671" s="41"/>
      <c r="AX671" s="41"/>
      <c r="AY671" s="41"/>
      <c r="AZ671" s="41"/>
      <c r="BA671" s="41"/>
      <c r="BB671" s="41"/>
      <c r="BC671" s="41"/>
      <c r="BD671" s="41"/>
      <c r="BE671" s="41"/>
      <c r="BF671" s="41"/>
      <c r="BG671" s="41"/>
      <c r="BH671" s="41"/>
      <c r="BI671" s="41"/>
      <c r="BJ671" s="41"/>
      <c r="BK671" s="41"/>
      <c r="BL671" s="41"/>
      <c r="BM671" s="12"/>
      <c r="BN671" s="12"/>
      <c r="BO671" s="12"/>
      <c r="BP671" s="12"/>
      <c r="BQ671" s="12"/>
      <c r="BR671" s="12"/>
      <c r="BS671" s="12"/>
      <c r="BT671" s="12"/>
      <c r="BU671" s="12"/>
      <c r="BV671" s="12"/>
      <c r="BW671" s="12"/>
      <c r="BX671" s="12"/>
      <c r="BY671" s="12"/>
      <c r="BZ671" s="12"/>
      <c r="CA671" s="12"/>
      <c r="CB671" s="12"/>
      <c r="CC671" s="12"/>
      <c r="CD671" s="12"/>
      <c r="CE671" s="12"/>
      <c r="CF671" s="12"/>
      <c r="CG671" s="12"/>
      <c r="CH671" s="12"/>
      <c r="CI671" s="12"/>
      <c r="CJ671" s="12"/>
      <c r="CK671" s="12"/>
      <c r="CL671" s="12"/>
      <c r="CM671" s="12"/>
      <c r="CN671" s="12"/>
      <c r="CO671" s="12">
        <f t="shared" si="21"/>
        <v>1</v>
      </c>
      <c r="CP671" s="154"/>
      <c r="CQ671" s="10"/>
      <c r="CR671" s="24"/>
    </row>
    <row r="672" spans="1:616" s="122" customFormat="1" ht="64.5" hidden="1" customHeight="1">
      <c r="A672" s="318"/>
      <c r="B672" s="224"/>
      <c r="C672" s="34" t="s">
        <v>544</v>
      </c>
      <c r="D672" s="121" t="s">
        <v>3</v>
      </c>
      <c r="E672" s="125" t="s">
        <v>964</v>
      </c>
      <c r="F672" s="121" t="s">
        <v>3</v>
      </c>
      <c r="G672" s="121"/>
      <c r="H672" s="125" t="s">
        <v>964</v>
      </c>
      <c r="I672" s="58" t="s">
        <v>974</v>
      </c>
      <c r="J672" s="124"/>
      <c r="K672" s="124"/>
      <c r="L672" s="124"/>
      <c r="M672" s="121"/>
      <c r="N672" s="120"/>
      <c r="O672" s="335"/>
      <c r="P672" s="124"/>
      <c r="Q672" s="124"/>
      <c r="R672" s="124"/>
      <c r="S672" s="124"/>
      <c r="T672" s="124"/>
      <c r="U672" s="124"/>
      <c r="V672" s="124"/>
      <c r="W672" s="124"/>
      <c r="X672" s="124"/>
      <c r="Y672" s="124" t="s">
        <v>28</v>
      </c>
      <c r="Z672" s="124"/>
      <c r="AA672" s="124"/>
      <c r="AB672" s="41"/>
      <c r="AC672" s="41"/>
      <c r="AD672" s="41"/>
      <c r="AE672" s="41"/>
      <c r="AF672" s="41"/>
      <c r="AG672" s="41"/>
      <c r="AH672" s="41"/>
      <c r="AI672" s="41"/>
      <c r="AJ672" s="41"/>
      <c r="AK672" s="41"/>
      <c r="AL672" s="41"/>
      <c r="AM672" s="41"/>
      <c r="AN672" s="41"/>
      <c r="AO672" s="41"/>
      <c r="AP672" s="41"/>
      <c r="AQ672" s="41"/>
      <c r="AR672" s="41"/>
      <c r="AS672" s="41"/>
      <c r="AT672" s="41"/>
      <c r="AU672" s="41"/>
      <c r="AV672" s="41"/>
      <c r="AW672" s="41"/>
      <c r="AX672" s="41"/>
      <c r="AY672" s="41"/>
      <c r="AZ672" s="41"/>
      <c r="BA672" s="41"/>
      <c r="BB672" s="41"/>
      <c r="BC672" s="41"/>
      <c r="BD672" s="41"/>
      <c r="BE672" s="41"/>
      <c r="BF672" s="41"/>
      <c r="BG672" s="41"/>
      <c r="BH672" s="41"/>
      <c r="BI672" s="41"/>
      <c r="BJ672" s="41"/>
      <c r="BK672" s="41"/>
      <c r="BL672" s="41"/>
      <c r="BM672" s="124"/>
      <c r="BN672" s="124"/>
      <c r="BO672" s="124"/>
      <c r="BP672" s="124"/>
      <c r="BQ672" s="124"/>
      <c r="BR672" s="124"/>
      <c r="BS672" s="124"/>
      <c r="BT672" s="124"/>
      <c r="BU672" s="124"/>
      <c r="BV672" s="124"/>
      <c r="BW672" s="124"/>
      <c r="BX672" s="124"/>
      <c r="BY672" s="124"/>
      <c r="BZ672" s="124"/>
      <c r="CA672" s="124"/>
      <c r="CB672" s="124"/>
      <c r="CC672" s="124"/>
      <c r="CD672" s="124"/>
      <c r="CE672" s="124"/>
      <c r="CF672" s="124"/>
      <c r="CG672" s="124"/>
      <c r="CH672" s="124"/>
      <c r="CI672" s="124"/>
      <c r="CJ672" s="124"/>
      <c r="CK672" s="124"/>
      <c r="CL672" s="124"/>
      <c r="CM672" s="124"/>
      <c r="CN672" s="124"/>
      <c r="CO672" s="135">
        <f t="shared" si="21"/>
        <v>1</v>
      </c>
      <c r="CP672" s="154"/>
      <c r="CQ672" s="120"/>
      <c r="CR672" s="24"/>
    </row>
    <row r="673" spans="1:616" ht="63.75" hidden="1" customHeight="1">
      <c r="A673" s="319"/>
      <c r="B673" s="189"/>
      <c r="C673" s="34" t="s">
        <v>544</v>
      </c>
      <c r="D673" s="121" t="s">
        <v>3</v>
      </c>
      <c r="E673" s="35" t="s">
        <v>965</v>
      </c>
      <c r="F673" s="121" t="s">
        <v>3</v>
      </c>
      <c r="G673" s="11"/>
      <c r="H673" s="125" t="s">
        <v>965</v>
      </c>
      <c r="I673" s="58" t="s">
        <v>973</v>
      </c>
      <c r="J673" s="12"/>
      <c r="K673" s="12" t="s">
        <v>127</v>
      </c>
      <c r="L673" s="12" t="s">
        <v>114</v>
      </c>
      <c r="M673" s="11" t="s">
        <v>81</v>
      </c>
      <c r="N673" s="10" t="s">
        <v>171</v>
      </c>
      <c r="O673" s="335"/>
      <c r="P673" s="12"/>
      <c r="Q673" s="12"/>
      <c r="R673" s="12"/>
      <c r="S673" s="12"/>
      <c r="T673" s="12"/>
      <c r="U673" s="12"/>
      <c r="V673" s="12"/>
      <c r="W673" s="12"/>
      <c r="X673" s="12"/>
      <c r="Y673" s="71"/>
      <c r="Z673" s="71"/>
      <c r="AA673" s="12" t="s">
        <v>28</v>
      </c>
      <c r="AB673" s="41"/>
      <c r="AC673" s="41"/>
      <c r="AD673" s="41"/>
      <c r="AE673" s="41"/>
      <c r="AF673" s="41"/>
      <c r="AG673" s="41"/>
      <c r="AH673" s="41"/>
      <c r="AI673" s="41"/>
      <c r="AJ673" s="41"/>
      <c r="AK673" s="41"/>
      <c r="AL673" s="41"/>
      <c r="AM673" s="41"/>
      <c r="AN673" s="41"/>
      <c r="AO673" s="41"/>
      <c r="AP673" s="41"/>
      <c r="AQ673" s="41"/>
      <c r="AR673" s="41"/>
      <c r="AS673" s="41"/>
      <c r="AT673" s="41"/>
      <c r="AU673" s="41"/>
      <c r="AV673" s="41"/>
      <c r="AW673" s="41"/>
      <c r="AX673" s="41"/>
      <c r="AY673" s="41"/>
      <c r="AZ673" s="41"/>
      <c r="BA673" s="41"/>
      <c r="BB673" s="41"/>
      <c r="BC673" s="41"/>
      <c r="BD673" s="41"/>
      <c r="BE673" s="41"/>
      <c r="BF673" s="41"/>
      <c r="BG673" s="41"/>
      <c r="BH673" s="41"/>
      <c r="BI673" s="41"/>
      <c r="BJ673" s="41"/>
      <c r="BK673" s="41"/>
      <c r="BL673" s="41"/>
      <c r="BM673" s="12"/>
      <c r="BN673" s="12"/>
      <c r="BO673" s="12"/>
      <c r="BP673" s="12"/>
      <c r="BQ673" s="12"/>
      <c r="BR673" s="12"/>
      <c r="BS673" s="12"/>
      <c r="BT673" s="12"/>
      <c r="BU673" s="12"/>
      <c r="BV673" s="12"/>
      <c r="BW673" s="12"/>
      <c r="BX673" s="12"/>
      <c r="BY673" s="12"/>
      <c r="BZ673" s="12"/>
      <c r="CA673" s="12"/>
      <c r="CB673" s="12"/>
      <c r="CC673" s="12"/>
      <c r="CD673" s="12"/>
      <c r="CE673" s="12"/>
      <c r="CF673" s="12"/>
      <c r="CG673" s="12"/>
      <c r="CH673" s="12"/>
      <c r="CI673" s="12"/>
      <c r="CJ673" s="12"/>
      <c r="CK673" s="12"/>
      <c r="CL673" s="12"/>
      <c r="CM673" s="12"/>
      <c r="CN673" s="12"/>
      <c r="CO673" s="135">
        <f t="shared" si="21"/>
        <v>1</v>
      </c>
      <c r="CP673" s="148"/>
      <c r="CQ673" s="146"/>
      <c r="CR673" s="24"/>
    </row>
    <row r="674" spans="1:616" ht="155.25" hidden="1" customHeight="1">
      <c r="A674" s="323">
        <v>573</v>
      </c>
      <c r="B674" s="316">
        <v>179</v>
      </c>
      <c r="C674" s="270" t="s">
        <v>553</v>
      </c>
      <c r="D674" s="270" t="s">
        <v>0</v>
      </c>
      <c r="E674" s="35" t="s">
        <v>975</v>
      </c>
      <c r="F674" s="34" t="s">
        <v>2</v>
      </c>
      <c r="G674" s="269"/>
      <c r="H674" s="276" t="s">
        <v>555</v>
      </c>
      <c r="I674" s="297" t="s">
        <v>1055</v>
      </c>
      <c r="J674" s="326" t="s">
        <v>631</v>
      </c>
      <c r="K674" s="281" t="s">
        <v>127</v>
      </c>
      <c r="L674" s="12" t="s">
        <v>114</v>
      </c>
      <c r="M674" s="11" t="s">
        <v>81</v>
      </c>
      <c r="N674" s="10" t="s">
        <v>171</v>
      </c>
      <c r="O674" s="335" t="s">
        <v>28</v>
      </c>
      <c r="P674" s="320">
        <v>3</v>
      </c>
      <c r="Q674" s="12" t="s">
        <v>28</v>
      </c>
      <c r="R674" s="12"/>
      <c r="S674" s="12"/>
      <c r="T674" s="12"/>
      <c r="U674" s="12"/>
      <c r="V674" s="12"/>
      <c r="W674" s="12"/>
      <c r="X674" s="12"/>
      <c r="Y674" s="71"/>
      <c r="Z674" s="71"/>
      <c r="AA674" s="12"/>
      <c r="AB674" s="41"/>
      <c r="AC674" s="41"/>
      <c r="AD674" s="41"/>
      <c r="AE674" s="41"/>
      <c r="AF674" s="41"/>
      <c r="AG674" s="41"/>
      <c r="AH674" s="41"/>
      <c r="AI674" s="41"/>
      <c r="AJ674" s="41"/>
      <c r="AK674" s="41"/>
      <c r="AL674" s="41"/>
      <c r="AM674" s="41"/>
      <c r="AN674" s="41"/>
      <c r="AO674" s="41"/>
      <c r="AP674" s="41"/>
      <c r="AQ674" s="41"/>
      <c r="AR674" s="41"/>
      <c r="AS674" s="41"/>
      <c r="AT674" s="41"/>
      <c r="AU674" s="41"/>
      <c r="AV674" s="41"/>
      <c r="AW674" s="41"/>
      <c r="AX674" s="41"/>
      <c r="AY674" s="41"/>
      <c r="AZ674" s="41"/>
      <c r="BA674" s="41"/>
      <c r="BB674" s="41"/>
      <c r="BC674" s="41"/>
      <c r="BD674" s="41"/>
      <c r="BE674" s="41"/>
      <c r="BF674" s="41"/>
      <c r="BG674" s="41"/>
      <c r="BH674" s="41"/>
      <c r="BI674" s="41"/>
      <c r="BJ674" s="41"/>
      <c r="BK674" s="41"/>
      <c r="BL674" s="41"/>
      <c r="BM674" s="12"/>
      <c r="BN674" s="12"/>
      <c r="BO674" s="12"/>
      <c r="BP674" s="12"/>
      <c r="BQ674" s="12"/>
      <c r="BR674" s="12"/>
      <c r="BS674" s="12"/>
      <c r="BT674" s="12"/>
      <c r="BU674" s="12"/>
      <c r="BV674" s="12"/>
      <c r="BW674" s="12"/>
      <c r="BX674" s="12"/>
      <c r="BY674" s="12"/>
      <c r="BZ674" s="12"/>
      <c r="CA674" s="12"/>
      <c r="CB674" s="12"/>
      <c r="CC674" s="12"/>
      <c r="CD674" s="12"/>
      <c r="CE674" s="12"/>
      <c r="CF674" s="12"/>
      <c r="CG674" s="12"/>
      <c r="CH674" s="12"/>
      <c r="CI674" s="12"/>
      <c r="CJ674" s="12"/>
      <c r="CK674" s="12"/>
      <c r="CL674" s="12"/>
      <c r="CM674" s="12"/>
      <c r="CN674" s="12"/>
      <c r="CO674" s="181">
        <f t="shared" si="21"/>
        <v>1</v>
      </c>
      <c r="CP674" s="281"/>
      <c r="CQ674" s="278"/>
      <c r="CR674" s="278"/>
      <c r="WR674" s="162"/>
    </row>
    <row r="675" spans="1:616" s="122" customFormat="1" ht="106.5" hidden="1" customHeight="1">
      <c r="A675" s="318"/>
      <c r="B675" s="318"/>
      <c r="C675" s="34" t="s">
        <v>553</v>
      </c>
      <c r="D675" s="34" t="s">
        <v>0</v>
      </c>
      <c r="E675" s="125" t="s">
        <v>554</v>
      </c>
      <c r="F675" s="34" t="s">
        <v>2</v>
      </c>
      <c r="G675" s="121"/>
      <c r="H675" s="125" t="s">
        <v>555</v>
      </c>
      <c r="I675" s="56" t="s">
        <v>1056</v>
      </c>
      <c r="J675" s="327"/>
      <c r="K675" s="140" t="s">
        <v>127</v>
      </c>
      <c r="L675" s="140" t="s">
        <v>114</v>
      </c>
      <c r="M675" s="141" t="s">
        <v>81</v>
      </c>
      <c r="N675" s="138" t="s">
        <v>171</v>
      </c>
      <c r="O675" s="335"/>
      <c r="P675" s="321"/>
      <c r="Q675" s="124"/>
      <c r="R675" s="124" t="s">
        <v>28</v>
      </c>
      <c r="S675" s="124"/>
      <c r="T675" s="124"/>
      <c r="U675" s="124"/>
      <c r="V675" s="124"/>
      <c r="W675" s="124"/>
      <c r="X675" s="124"/>
      <c r="Y675" s="124"/>
      <c r="Z675" s="124"/>
      <c r="AA675" s="124"/>
      <c r="AB675" s="41"/>
      <c r="AC675" s="41"/>
      <c r="AD675" s="41"/>
      <c r="AE675" s="41"/>
      <c r="AF675" s="41"/>
      <c r="AG675" s="41"/>
      <c r="AH675" s="41"/>
      <c r="AI675" s="41"/>
      <c r="AJ675" s="41"/>
      <c r="AK675" s="41"/>
      <c r="AL675" s="41"/>
      <c r="AM675" s="41"/>
      <c r="AN675" s="41"/>
      <c r="AO675" s="41"/>
      <c r="AP675" s="41"/>
      <c r="AQ675" s="41"/>
      <c r="AR675" s="41"/>
      <c r="AS675" s="41"/>
      <c r="AT675" s="41"/>
      <c r="AU675" s="41"/>
      <c r="AV675" s="41"/>
      <c r="AW675" s="41"/>
      <c r="AX675" s="41"/>
      <c r="AY675" s="41"/>
      <c r="AZ675" s="41"/>
      <c r="BA675" s="41"/>
      <c r="BB675" s="41"/>
      <c r="BC675" s="41"/>
      <c r="BD675" s="41"/>
      <c r="BE675" s="41"/>
      <c r="BF675" s="41"/>
      <c r="BG675" s="41"/>
      <c r="BH675" s="41"/>
      <c r="BI675" s="41"/>
      <c r="BJ675" s="41"/>
      <c r="BK675" s="41"/>
      <c r="BL675" s="41"/>
      <c r="BM675" s="124"/>
      <c r="BN675" s="124"/>
      <c r="BO675" s="124"/>
      <c r="BP675" s="124"/>
      <c r="BQ675" s="124"/>
      <c r="BR675" s="124"/>
      <c r="BS675" s="124"/>
      <c r="BT675" s="124"/>
      <c r="BU675" s="124"/>
      <c r="BV675" s="124"/>
      <c r="BW675" s="124"/>
      <c r="BX675" s="124"/>
      <c r="BY675" s="124"/>
      <c r="BZ675" s="124"/>
      <c r="CA675" s="124"/>
      <c r="CB675" s="124"/>
      <c r="CC675" s="124"/>
      <c r="CD675" s="124"/>
      <c r="CE675" s="124"/>
      <c r="CF675" s="124"/>
      <c r="CG675" s="124"/>
      <c r="CH675" s="124"/>
      <c r="CI675" s="124"/>
      <c r="CJ675" s="124"/>
      <c r="CK675" s="124"/>
      <c r="CL675" s="124"/>
      <c r="CM675" s="124"/>
      <c r="CN675" s="124"/>
      <c r="CO675" s="135">
        <f t="shared" si="21"/>
        <v>1</v>
      </c>
      <c r="CP675" s="149"/>
      <c r="CQ675" s="147"/>
      <c r="CR675" s="24"/>
    </row>
    <row r="676" spans="1:616" s="122" customFormat="1" ht="89.25" hidden="1" customHeight="1">
      <c r="A676" s="318"/>
      <c r="B676" s="318"/>
      <c r="C676" s="34" t="s">
        <v>553</v>
      </c>
      <c r="D676" s="34" t="s">
        <v>0</v>
      </c>
      <c r="E676" s="125" t="s">
        <v>976</v>
      </c>
      <c r="F676" s="34" t="s">
        <v>2</v>
      </c>
      <c r="G676" s="121"/>
      <c r="H676" s="125" t="s">
        <v>555</v>
      </c>
      <c r="I676" s="56" t="s">
        <v>1059</v>
      </c>
      <c r="J676" s="327"/>
      <c r="K676" s="140" t="s">
        <v>127</v>
      </c>
      <c r="L676" s="140" t="s">
        <v>114</v>
      </c>
      <c r="M676" s="141" t="s">
        <v>81</v>
      </c>
      <c r="N676" s="138" t="s">
        <v>171</v>
      </c>
      <c r="O676" s="335"/>
      <c r="P676" s="321"/>
      <c r="Q676" s="124"/>
      <c r="R676" s="124"/>
      <c r="S676" s="124" t="s">
        <v>28</v>
      </c>
      <c r="T676" s="124"/>
      <c r="U676" s="124"/>
      <c r="V676" s="124"/>
      <c r="W676" s="124"/>
      <c r="X676" s="124"/>
      <c r="Y676" s="124"/>
      <c r="Z676" s="124"/>
      <c r="AA676" s="124"/>
      <c r="AB676" s="41"/>
      <c r="AC676" s="41"/>
      <c r="AD676" s="41"/>
      <c r="AE676" s="41"/>
      <c r="AF676" s="41"/>
      <c r="AG676" s="41"/>
      <c r="AH676" s="41"/>
      <c r="AI676" s="41"/>
      <c r="AJ676" s="41"/>
      <c r="AK676" s="41"/>
      <c r="AL676" s="41"/>
      <c r="AM676" s="41"/>
      <c r="AN676" s="41"/>
      <c r="AO676" s="41"/>
      <c r="AP676" s="41"/>
      <c r="AQ676" s="41"/>
      <c r="AR676" s="41"/>
      <c r="AS676" s="41"/>
      <c r="AT676" s="41"/>
      <c r="AU676" s="41"/>
      <c r="AV676" s="41"/>
      <c r="AW676" s="41"/>
      <c r="AX676" s="41"/>
      <c r="AY676" s="41"/>
      <c r="AZ676" s="41"/>
      <c r="BA676" s="41"/>
      <c r="BB676" s="41"/>
      <c r="BC676" s="41"/>
      <c r="BD676" s="41"/>
      <c r="BE676" s="41"/>
      <c r="BF676" s="41"/>
      <c r="BG676" s="41"/>
      <c r="BH676" s="41"/>
      <c r="BI676" s="41"/>
      <c r="BJ676" s="41"/>
      <c r="BK676" s="41"/>
      <c r="BL676" s="41"/>
      <c r="BM676" s="124"/>
      <c r="BN676" s="124"/>
      <c r="BO676" s="124"/>
      <c r="BP676" s="124"/>
      <c r="BQ676" s="124"/>
      <c r="BR676" s="124"/>
      <c r="BS676" s="124"/>
      <c r="BT676" s="124"/>
      <c r="BU676" s="124"/>
      <c r="BV676" s="124"/>
      <c r="BW676" s="124"/>
      <c r="BX676" s="124"/>
      <c r="BY676" s="124"/>
      <c r="BZ676" s="124"/>
      <c r="CA676" s="124"/>
      <c r="CB676" s="124"/>
      <c r="CC676" s="124"/>
      <c r="CD676" s="124"/>
      <c r="CE676" s="124"/>
      <c r="CF676" s="124"/>
      <c r="CG676" s="124"/>
      <c r="CH676" s="124"/>
      <c r="CI676" s="124"/>
      <c r="CJ676" s="124"/>
      <c r="CK676" s="124"/>
      <c r="CL676" s="124"/>
      <c r="CM676" s="124"/>
      <c r="CN676" s="124"/>
      <c r="CO676" s="135">
        <f t="shared" si="21"/>
        <v>1</v>
      </c>
      <c r="CP676" s="154"/>
      <c r="CQ676" s="120"/>
      <c r="CR676" s="24"/>
    </row>
    <row r="677" spans="1:616" ht="155.25" hidden="1" customHeight="1">
      <c r="A677" s="318"/>
      <c r="B677" s="318"/>
      <c r="C677" s="34" t="s">
        <v>553</v>
      </c>
      <c r="D677" s="34" t="s">
        <v>0</v>
      </c>
      <c r="E677" s="35" t="s">
        <v>556</v>
      </c>
      <c r="F677" s="34" t="s">
        <v>2</v>
      </c>
      <c r="G677" s="121"/>
      <c r="H677" s="35" t="s">
        <v>555</v>
      </c>
      <c r="I677" s="56" t="s">
        <v>1058</v>
      </c>
      <c r="J677" s="327"/>
      <c r="K677" s="12" t="s">
        <v>127</v>
      </c>
      <c r="L677" s="12" t="s">
        <v>114</v>
      </c>
      <c r="M677" s="11" t="s">
        <v>81</v>
      </c>
      <c r="N677" s="10" t="s">
        <v>171</v>
      </c>
      <c r="O677" s="335"/>
      <c r="P677" s="321"/>
      <c r="Q677" s="12"/>
      <c r="R677" s="12"/>
      <c r="S677" s="12"/>
      <c r="T677" s="12" t="s">
        <v>28</v>
      </c>
      <c r="U677" s="12"/>
      <c r="V677" s="12"/>
      <c r="W677" s="12"/>
      <c r="X677" s="12"/>
      <c r="Y677" s="71"/>
      <c r="Z677" s="71"/>
      <c r="AA677" s="12"/>
      <c r="AB677" s="41"/>
      <c r="AC677" s="41"/>
      <c r="AD677" s="41"/>
      <c r="AE677" s="41"/>
      <c r="AF677" s="41"/>
      <c r="AG677" s="41"/>
      <c r="AH677" s="41"/>
      <c r="AI677" s="41"/>
      <c r="AJ677" s="41"/>
      <c r="AK677" s="41"/>
      <c r="AL677" s="41"/>
      <c r="AM677" s="41"/>
      <c r="AN677" s="41"/>
      <c r="AO677" s="41"/>
      <c r="AP677" s="41"/>
      <c r="AQ677" s="41"/>
      <c r="AR677" s="41"/>
      <c r="AS677" s="41"/>
      <c r="AT677" s="41"/>
      <c r="AU677" s="41"/>
      <c r="AV677" s="41"/>
      <c r="AW677" s="41"/>
      <c r="AX677" s="41"/>
      <c r="AY677" s="41"/>
      <c r="AZ677" s="41"/>
      <c r="BA677" s="41"/>
      <c r="BB677" s="41"/>
      <c r="BC677" s="41"/>
      <c r="BD677" s="41"/>
      <c r="BE677" s="41"/>
      <c r="BF677" s="41"/>
      <c r="BG677" s="41"/>
      <c r="BH677" s="41"/>
      <c r="BI677" s="41"/>
      <c r="BJ677" s="41"/>
      <c r="BK677" s="41"/>
      <c r="BL677" s="41"/>
      <c r="BM677" s="12"/>
      <c r="BN677" s="12"/>
      <c r="BO677" s="12"/>
      <c r="BP677" s="12"/>
      <c r="BQ677" s="12"/>
      <c r="BR677" s="12"/>
      <c r="BS677" s="12"/>
      <c r="BT677" s="12"/>
      <c r="BU677" s="12"/>
      <c r="BV677" s="12"/>
      <c r="BW677" s="12"/>
      <c r="BX677" s="12"/>
      <c r="BY677" s="12"/>
      <c r="BZ677" s="12"/>
      <c r="CA677" s="12"/>
      <c r="CB677" s="12"/>
      <c r="CC677" s="12"/>
      <c r="CD677" s="12"/>
      <c r="CE677" s="12"/>
      <c r="CF677" s="12"/>
      <c r="CG677" s="12"/>
      <c r="CH677" s="12"/>
      <c r="CI677" s="12"/>
      <c r="CJ677" s="12"/>
      <c r="CK677" s="12"/>
      <c r="CL677" s="12"/>
      <c r="CM677" s="12"/>
      <c r="CN677" s="12"/>
      <c r="CO677" s="12">
        <f t="shared" si="21"/>
        <v>1</v>
      </c>
      <c r="CP677" s="154"/>
      <c r="CQ677" s="10"/>
      <c r="CR677" s="24"/>
    </row>
    <row r="678" spans="1:616" ht="126" hidden="1" customHeight="1">
      <c r="A678" s="318"/>
      <c r="B678" s="318"/>
      <c r="C678" s="34" t="s">
        <v>553</v>
      </c>
      <c r="D678" s="34" t="s">
        <v>0</v>
      </c>
      <c r="E678" s="35" t="s">
        <v>557</v>
      </c>
      <c r="F678" s="34" t="s">
        <v>2</v>
      </c>
      <c r="G678" s="11"/>
      <c r="H678" s="35" t="s">
        <v>558</v>
      </c>
      <c r="I678" s="56" t="s">
        <v>1057</v>
      </c>
      <c r="J678" s="327"/>
      <c r="K678" s="12" t="s">
        <v>127</v>
      </c>
      <c r="L678" s="12" t="s">
        <v>114</v>
      </c>
      <c r="M678" s="11" t="s">
        <v>81</v>
      </c>
      <c r="N678" s="10" t="s">
        <v>171</v>
      </c>
      <c r="O678" s="335"/>
      <c r="P678" s="321"/>
      <c r="Q678" s="12"/>
      <c r="R678" s="12"/>
      <c r="S678" s="12"/>
      <c r="T678" s="12"/>
      <c r="U678" s="12"/>
      <c r="V678" s="12"/>
      <c r="W678" s="12" t="s">
        <v>28</v>
      </c>
      <c r="X678" s="12"/>
      <c r="Y678" s="71"/>
      <c r="Z678" s="71"/>
      <c r="AA678" s="12"/>
      <c r="AB678" s="41"/>
      <c r="AC678" s="41"/>
      <c r="AD678" s="41"/>
      <c r="AE678" s="41"/>
      <c r="AF678" s="41"/>
      <c r="AG678" s="41"/>
      <c r="AH678" s="41"/>
      <c r="AI678" s="41"/>
      <c r="AJ678" s="41"/>
      <c r="AK678" s="41"/>
      <c r="AL678" s="41"/>
      <c r="AM678" s="41"/>
      <c r="AN678" s="41"/>
      <c r="AO678" s="41"/>
      <c r="AP678" s="41"/>
      <c r="AQ678" s="41"/>
      <c r="AR678" s="41"/>
      <c r="AS678" s="41"/>
      <c r="AT678" s="41"/>
      <c r="AU678" s="41"/>
      <c r="AV678" s="41"/>
      <c r="AW678" s="41"/>
      <c r="AX678" s="41"/>
      <c r="AY678" s="41"/>
      <c r="AZ678" s="41"/>
      <c r="BA678" s="41"/>
      <c r="BB678" s="41"/>
      <c r="BC678" s="41"/>
      <c r="BD678" s="41"/>
      <c r="BE678" s="41"/>
      <c r="BF678" s="41"/>
      <c r="BG678" s="41"/>
      <c r="BH678" s="41"/>
      <c r="BI678" s="41"/>
      <c r="BJ678" s="41"/>
      <c r="BK678" s="41"/>
      <c r="BL678" s="41"/>
      <c r="BM678" s="12"/>
      <c r="BN678" s="12"/>
      <c r="BO678" s="12"/>
      <c r="BP678" s="12"/>
      <c r="BQ678" s="12"/>
      <c r="BR678" s="12"/>
      <c r="BS678" s="12"/>
      <c r="BT678" s="12"/>
      <c r="BU678" s="12"/>
      <c r="BV678" s="12"/>
      <c r="BW678" s="12"/>
      <c r="BX678" s="12"/>
      <c r="BY678" s="12"/>
      <c r="BZ678" s="12"/>
      <c r="CA678" s="12"/>
      <c r="CB678" s="12"/>
      <c r="CC678" s="12"/>
      <c r="CD678" s="12"/>
      <c r="CE678" s="12"/>
      <c r="CF678" s="12"/>
      <c r="CG678" s="12"/>
      <c r="CH678" s="12"/>
      <c r="CI678" s="12"/>
      <c r="CJ678" s="12"/>
      <c r="CK678" s="12"/>
      <c r="CL678" s="12"/>
      <c r="CM678" s="12"/>
      <c r="CN678" s="12"/>
      <c r="CO678" s="12">
        <f t="shared" si="21"/>
        <v>1</v>
      </c>
      <c r="CP678" s="154"/>
      <c r="CQ678" s="10"/>
      <c r="CR678" s="24"/>
    </row>
    <row r="679" spans="1:616" ht="97.5" hidden="1" customHeight="1">
      <c r="A679" s="318"/>
      <c r="B679" s="318"/>
      <c r="C679" s="34" t="s">
        <v>553</v>
      </c>
      <c r="D679" s="34" t="s">
        <v>0</v>
      </c>
      <c r="E679" s="35" t="s">
        <v>559</v>
      </c>
      <c r="F679" s="34" t="s">
        <v>2</v>
      </c>
      <c r="G679" s="11"/>
      <c r="H679" s="35" t="s">
        <v>560</v>
      </c>
      <c r="I679" s="56" t="s">
        <v>1060</v>
      </c>
      <c r="J679" s="327"/>
      <c r="K679" s="12" t="s">
        <v>127</v>
      </c>
      <c r="L679" s="12" t="s">
        <v>114</v>
      </c>
      <c r="M679" s="11" t="s">
        <v>81</v>
      </c>
      <c r="N679" s="10" t="s">
        <v>171</v>
      </c>
      <c r="O679" s="335"/>
      <c r="P679" s="321"/>
      <c r="Q679" s="12"/>
      <c r="R679" s="12"/>
      <c r="S679" s="12"/>
      <c r="T679" s="12"/>
      <c r="U679" s="12" t="s">
        <v>28</v>
      </c>
      <c r="V679" s="12"/>
      <c r="W679" s="12"/>
      <c r="X679" s="12"/>
      <c r="Y679" s="71"/>
      <c r="Z679" s="71"/>
      <c r="AA679" s="12"/>
      <c r="AB679" s="41"/>
      <c r="AC679" s="41"/>
      <c r="AD679" s="41"/>
      <c r="AE679" s="41"/>
      <c r="AF679" s="41"/>
      <c r="AG679" s="41"/>
      <c r="AH679" s="41"/>
      <c r="AI679" s="41"/>
      <c r="AJ679" s="41"/>
      <c r="AK679" s="41"/>
      <c r="AL679" s="41"/>
      <c r="AM679" s="41"/>
      <c r="AN679" s="41"/>
      <c r="AO679" s="41"/>
      <c r="AP679" s="41"/>
      <c r="AQ679" s="41"/>
      <c r="AR679" s="41"/>
      <c r="AS679" s="41"/>
      <c r="AT679" s="41"/>
      <c r="AU679" s="41"/>
      <c r="AV679" s="41"/>
      <c r="AW679" s="41"/>
      <c r="AX679" s="41"/>
      <c r="AY679" s="41"/>
      <c r="AZ679" s="41"/>
      <c r="BA679" s="41"/>
      <c r="BB679" s="41"/>
      <c r="BC679" s="41"/>
      <c r="BD679" s="41"/>
      <c r="BE679" s="41"/>
      <c r="BF679" s="41"/>
      <c r="BG679" s="41"/>
      <c r="BH679" s="41"/>
      <c r="BI679" s="41"/>
      <c r="BJ679" s="41"/>
      <c r="BK679" s="41"/>
      <c r="BL679" s="41"/>
      <c r="BM679" s="12"/>
      <c r="BN679" s="12"/>
      <c r="BO679" s="12"/>
      <c r="BP679" s="12"/>
      <c r="BQ679" s="12"/>
      <c r="BR679" s="12"/>
      <c r="BS679" s="12"/>
      <c r="BT679" s="12"/>
      <c r="BU679" s="12"/>
      <c r="BV679" s="12"/>
      <c r="BW679" s="12"/>
      <c r="BX679" s="12"/>
      <c r="BY679" s="12"/>
      <c r="BZ679" s="12"/>
      <c r="CA679" s="12"/>
      <c r="CB679" s="12"/>
      <c r="CC679" s="12"/>
      <c r="CD679" s="12"/>
      <c r="CE679" s="12"/>
      <c r="CF679" s="12"/>
      <c r="CG679" s="12"/>
      <c r="CH679" s="12"/>
      <c r="CI679" s="12"/>
      <c r="CJ679" s="12"/>
      <c r="CK679" s="12"/>
      <c r="CL679" s="12"/>
      <c r="CM679" s="12"/>
      <c r="CN679" s="12"/>
      <c r="CO679" s="12">
        <f>COUNTIF(Q679:AA679,"x")</f>
        <v>1</v>
      </c>
      <c r="CP679" s="154"/>
      <c r="CQ679" s="10"/>
      <c r="CR679" s="24"/>
    </row>
    <row r="680" spans="1:616" ht="107.25" hidden="1" customHeight="1">
      <c r="A680" s="318"/>
      <c r="B680" s="318"/>
      <c r="C680" s="34" t="s">
        <v>553</v>
      </c>
      <c r="D680" s="34" t="s">
        <v>0</v>
      </c>
      <c r="E680" s="35" t="s">
        <v>603</v>
      </c>
      <c r="F680" s="34" t="s">
        <v>2</v>
      </c>
      <c r="G680" s="11"/>
      <c r="H680" s="35" t="s">
        <v>555</v>
      </c>
      <c r="I680" s="56" t="s">
        <v>1061</v>
      </c>
      <c r="J680" s="327"/>
      <c r="K680" s="12" t="s">
        <v>127</v>
      </c>
      <c r="L680" s="12" t="s">
        <v>114</v>
      </c>
      <c r="M680" s="11" t="s">
        <v>81</v>
      </c>
      <c r="N680" s="10" t="s">
        <v>171</v>
      </c>
      <c r="O680" s="335"/>
      <c r="P680" s="321"/>
      <c r="Q680" s="12"/>
      <c r="R680" s="12"/>
      <c r="S680" s="12"/>
      <c r="T680" s="12"/>
      <c r="U680" s="12"/>
      <c r="V680" s="12" t="s">
        <v>28</v>
      </c>
      <c r="W680" s="12"/>
      <c r="X680" s="12"/>
      <c r="Y680" s="71"/>
      <c r="Z680" s="71"/>
      <c r="AA680" s="12"/>
      <c r="AB680" s="41"/>
      <c r="AC680" s="41"/>
      <c r="AD680" s="41"/>
      <c r="AE680" s="41"/>
      <c r="AF680" s="41"/>
      <c r="AG680" s="41"/>
      <c r="AH680" s="41"/>
      <c r="AI680" s="41"/>
      <c r="AJ680" s="41"/>
      <c r="AK680" s="41"/>
      <c r="AL680" s="41"/>
      <c r="AM680" s="41"/>
      <c r="AN680" s="41"/>
      <c r="AO680" s="41"/>
      <c r="AP680" s="41"/>
      <c r="AQ680" s="41"/>
      <c r="AR680" s="41"/>
      <c r="AS680" s="41"/>
      <c r="AT680" s="41"/>
      <c r="AU680" s="41"/>
      <c r="AV680" s="41"/>
      <c r="AW680" s="41"/>
      <c r="AX680" s="41"/>
      <c r="AY680" s="41"/>
      <c r="AZ680" s="41"/>
      <c r="BA680" s="41"/>
      <c r="BB680" s="41"/>
      <c r="BC680" s="41"/>
      <c r="BD680" s="41"/>
      <c r="BE680" s="41"/>
      <c r="BF680" s="41"/>
      <c r="BG680" s="41"/>
      <c r="BH680" s="41"/>
      <c r="BI680" s="41"/>
      <c r="BJ680" s="41"/>
      <c r="BK680" s="41"/>
      <c r="BL680" s="41"/>
      <c r="BM680" s="12"/>
      <c r="BN680" s="12"/>
      <c r="BO680" s="12"/>
      <c r="BP680" s="12"/>
      <c r="BQ680" s="12"/>
      <c r="BR680" s="12"/>
      <c r="BS680" s="12"/>
      <c r="BT680" s="12"/>
      <c r="BU680" s="12"/>
      <c r="BV680" s="12"/>
      <c r="BW680" s="12"/>
      <c r="BX680" s="12"/>
      <c r="BY680" s="12"/>
      <c r="BZ680" s="12"/>
      <c r="CA680" s="12"/>
      <c r="CB680" s="12"/>
      <c r="CC680" s="12"/>
      <c r="CD680" s="12"/>
      <c r="CE680" s="12"/>
      <c r="CF680" s="12"/>
      <c r="CG680" s="12"/>
      <c r="CH680" s="12"/>
      <c r="CI680" s="12"/>
      <c r="CJ680" s="12"/>
      <c r="CK680" s="12"/>
      <c r="CL680" s="12"/>
      <c r="CM680" s="12"/>
      <c r="CN680" s="12"/>
      <c r="CO680" s="12">
        <f>COUNTIF(Q680:AA680,"x")</f>
        <v>1</v>
      </c>
      <c r="CP680" s="154"/>
      <c r="CQ680" s="10"/>
      <c r="CR680" s="24"/>
    </row>
    <row r="681" spans="1:616" ht="118.5" hidden="1" customHeight="1">
      <c r="A681" s="318"/>
      <c r="B681" s="318"/>
      <c r="C681" s="34" t="s">
        <v>553</v>
      </c>
      <c r="D681" s="34" t="s">
        <v>0</v>
      </c>
      <c r="E681" s="35" t="s">
        <v>561</v>
      </c>
      <c r="F681" s="34" t="s">
        <v>2</v>
      </c>
      <c r="G681" s="11"/>
      <c r="H681" s="35" t="s">
        <v>562</v>
      </c>
      <c r="I681" s="56" t="s">
        <v>1062</v>
      </c>
      <c r="J681" s="327"/>
      <c r="K681" s="12" t="s">
        <v>127</v>
      </c>
      <c r="L681" s="12" t="s">
        <v>114</v>
      </c>
      <c r="M681" s="11" t="s">
        <v>81</v>
      </c>
      <c r="N681" s="10" t="s">
        <v>171</v>
      </c>
      <c r="O681" s="335"/>
      <c r="P681" s="321"/>
      <c r="Q681" s="12"/>
      <c r="R681" s="12"/>
      <c r="S681" s="12"/>
      <c r="T681" s="12"/>
      <c r="U681" s="12"/>
      <c r="V681" s="12"/>
      <c r="W681" s="12"/>
      <c r="X681" s="12" t="s">
        <v>28</v>
      </c>
      <c r="Y681" s="71"/>
      <c r="Z681" s="71"/>
      <c r="AA681" s="12"/>
      <c r="AB681" s="41"/>
      <c r="AC681" s="41"/>
      <c r="AD681" s="41"/>
      <c r="AE681" s="41"/>
      <c r="AF681" s="41"/>
      <c r="AG681" s="41"/>
      <c r="AH681" s="41"/>
      <c r="AI681" s="41"/>
      <c r="AJ681" s="41"/>
      <c r="AK681" s="41"/>
      <c r="AL681" s="41"/>
      <c r="AM681" s="41"/>
      <c r="AN681" s="41"/>
      <c r="AO681" s="41"/>
      <c r="AP681" s="41"/>
      <c r="AQ681" s="41"/>
      <c r="AR681" s="41"/>
      <c r="AS681" s="41"/>
      <c r="AT681" s="41"/>
      <c r="AU681" s="41"/>
      <c r="AV681" s="41"/>
      <c r="AW681" s="41"/>
      <c r="AX681" s="41"/>
      <c r="AY681" s="41"/>
      <c r="AZ681" s="41"/>
      <c r="BA681" s="41"/>
      <c r="BB681" s="41"/>
      <c r="BC681" s="41"/>
      <c r="BD681" s="41"/>
      <c r="BE681" s="41"/>
      <c r="BF681" s="41"/>
      <c r="BG681" s="41"/>
      <c r="BH681" s="41"/>
      <c r="BI681" s="41"/>
      <c r="BJ681" s="41"/>
      <c r="BK681" s="41"/>
      <c r="BL681" s="41"/>
      <c r="BM681" s="12"/>
      <c r="BN681" s="12"/>
      <c r="BO681" s="12"/>
      <c r="BP681" s="12"/>
      <c r="BQ681" s="12"/>
      <c r="BR681" s="12"/>
      <c r="BS681" s="12"/>
      <c r="BT681" s="12"/>
      <c r="BU681" s="12"/>
      <c r="BV681" s="12"/>
      <c r="BW681" s="12"/>
      <c r="BX681" s="12"/>
      <c r="BY681" s="12"/>
      <c r="BZ681" s="12"/>
      <c r="CA681" s="12"/>
      <c r="CB681" s="12"/>
      <c r="CC681" s="12"/>
      <c r="CD681" s="12"/>
      <c r="CE681" s="12"/>
      <c r="CF681" s="12"/>
      <c r="CG681" s="12"/>
      <c r="CH681" s="12"/>
      <c r="CI681" s="12"/>
      <c r="CJ681" s="12"/>
      <c r="CK681" s="12"/>
      <c r="CL681" s="12"/>
      <c r="CM681" s="12"/>
      <c r="CN681" s="12"/>
      <c r="CO681" s="12">
        <f>COUNTIF(Q681:AA681,"x")</f>
        <v>1</v>
      </c>
      <c r="CP681" s="154"/>
      <c r="CQ681" s="10"/>
      <c r="CR681" s="24"/>
    </row>
    <row r="682" spans="1:616" ht="121.5" hidden="1" customHeight="1">
      <c r="A682" s="319"/>
      <c r="B682" s="319"/>
      <c r="C682" s="34" t="s">
        <v>553</v>
      </c>
      <c r="D682" s="34" t="s">
        <v>0</v>
      </c>
      <c r="E682" s="35" t="s">
        <v>1063</v>
      </c>
      <c r="F682" s="34" t="s">
        <v>2</v>
      </c>
      <c r="G682" s="11"/>
      <c r="H682" s="35" t="s">
        <v>555</v>
      </c>
      <c r="I682" s="56" t="s">
        <v>1064</v>
      </c>
      <c r="J682" s="327"/>
      <c r="K682" s="12" t="s">
        <v>127</v>
      </c>
      <c r="L682" s="12" t="s">
        <v>114</v>
      </c>
      <c r="M682" s="11" t="s">
        <v>81</v>
      </c>
      <c r="N682" s="10" t="s">
        <v>171</v>
      </c>
      <c r="O682" s="335"/>
      <c r="P682" s="322"/>
      <c r="Q682" s="12"/>
      <c r="R682" s="12"/>
      <c r="S682" s="12"/>
      <c r="T682" s="12"/>
      <c r="U682" s="12"/>
      <c r="V682" s="12"/>
      <c r="W682" s="12"/>
      <c r="X682" s="12"/>
      <c r="Y682" s="71" t="s">
        <v>28</v>
      </c>
      <c r="Z682" s="71"/>
      <c r="AA682" s="12"/>
      <c r="AB682" s="41"/>
      <c r="AC682" s="41"/>
      <c r="AD682" s="41"/>
      <c r="AE682" s="41"/>
      <c r="AF682" s="41"/>
      <c r="AG682" s="41"/>
      <c r="AH682" s="41"/>
      <c r="AI682" s="41"/>
      <c r="AJ682" s="41"/>
      <c r="AK682" s="41"/>
      <c r="AL682" s="41"/>
      <c r="AM682" s="41"/>
      <c r="AN682" s="41"/>
      <c r="AO682" s="41"/>
      <c r="AP682" s="41"/>
      <c r="AQ682" s="41"/>
      <c r="AR682" s="41"/>
      <c r="AS682" s="41"/>
      <c r="AT682" s="41"/>
      <c r="AU682" s="41"/>
      <c r="AV682" s="41"/>
      <c r="AW682" s="41"/>
      <c r="AX682" s="41"/>
      <c r="AY682" s="41"/>
      <c r="AZ682" s="41"/>
      <c r="BA682" s="41"/>
      <c r="BB682" s="41"/>
      <c r="BC682" s="41"/>
      <c r="BD682" s="41"/>
      <c r="BE682" s="41"/>
      <c r="BF682" s="41"/>
      <c r="BG682" s="41"/>
      <c r="BH682" s="41"/>
      <c r="BI682" s="41"/>
      <c r="BJ682" s="41"/>
      <c r="BK682" s="41"/>
      <c r="BL682" s="41"/>
      <c r="BM682" s="12"/>
      <c r="BN682" s="12"/>
      <c r="BO682" s="12"/>
      <c r="BP682" s="12"/>
      <c r="BQ682" s="12"/>
      <c r="BR682" s="12"/>
      <c r="BS682" s="12"/>
      <c r="BT682" s="12"/>
      <c r="BU682" s="12"/>
      <c r="BV682" s="12"/>
      <c r="BW682" s="12"/>
      <c r="BX682" s="12"/>
      <c r="BY682" s="12"/>
      <c r="BZ682" s="12"/>
      <c r="CA682" s="12"/>
      <c r="CB682" s="12"/>
      <c r="CC682" s="12"/>
      <c r="CD682" s="12"/>
      <c r="CE682" s="12"/>
      <c r="CF682" s="12"/>
      <c r="CG682" s="12"/>
      <c r="CH682" s="12"/>
      <c r="CI682" s="12"/>
      <c r="CJ682" s="12"/>
      <c r="CK682" s="12"/>
      <c r="CL682" s="12"/>
      <c r="CM682" s="12"/>
      <c r="CN682" s="12"/>
      <c r="CO682" s="12">
        <f>COUNTIF(Q682:AA682,"x")</f>
        <v>1</v>
      </c>
      <c r="CP682" s="148"/>
      <c r="CQ682" s="146"/>
      <c r="CR682" s="24"/>
    </row>
    <row r="683" spans="1:616" s="144" customFormat="1" ht="77.25" customHeight="1">
      <c r="A683" s="226"/>
      <c r="B683" s="316">
        <v>180</v>
      </c>
      <c r="C683" s="273" t="s">
        <v>563</v>
      </c>
      <c r="D683" s="273" t="s">
        <v>0</v>
      </c>
      <c r="E683" s="125"/>
      <c r="F683" s="34"/>
      <c r="G683" s="269"/>
      <c r="H683" s="273" t="s">
        <v>1065</v>
      </c>
      <c r="I683" s="297" t="s">
        <v>1398</v>
      </c>
      <c r="J683" s="348" t="s">
        <v>632</v>
      </c>
      <c r="K683" s="303" t="s">
        <v>127</v>
      </c>
      <c r="L683" s="229"/>
      <c r="M683" s="231"/>
      <c r="N683" s="230"/>
      <c r="O683" s="230"/>
      <c r="P683" s="228"/>
      <c r="Q683" s="229"/>
      <c r="R683" s="229"/>
      <c r="S683" s="229"/>
      <c r="T683" s="229"/>
      <c r="U683" s="229"/>
      <c r="V683" s="229"/>
      <c r="W683" s="229"/>
      <c r="X683" s="229"/>
      <c r="Y683" s="229"/>
      <c r="Z683" s="229"/>
      <c r="AA683" s="229"/>
      <c r="AB683" s="41"/>
      <c r="AC683" s="41"/>
      <c r="AD683" s="41"/>
      <c r="AE683" s="41"/>
      <c r="AF683" s="41"/>
      <c r="AG683" s="41"/>
      <c r="AH683" s="41"/>
      <c r="AI683" s="41"/>
      <c r="AJ683" s="41"/>
      <c r="AK683" s="41"/>
      <c r="AL683" s="41"/>
      <c r="AM683" s="41"/>
      <c r="AN683" s="41"/>
      <c r="AO683" s="41"/>
      <c r="AP683" s="41"/>
      <c r="AQ683" s="41"/>
      <c r="AR683" s="41"/>
      <c r="AS683" s="41"/>
      <c r="AT683" s="41"/>
      <c r="AU683" s="41"/>
      <c r="AV683" s="41"/>
      <c r="AW683" s="41"/>
      <c r="AX683" s="41"/>
      <c r="AY683" s="41"/>
      <c r="AZ683" s="41"/>
      <c r="BA683" s="41"/>
      <c r="BB683" s="41"/>
      <c r="BC683" s="41"/>
      <c r="BD683" s="41"/>
      <c r="BE683" s="41"/>
      <c r="BF683" s="41"/>
      <c r="BG683" s="41"/>
      <c r="BH683" s="41"/>
      <c r="BI683" s="41"/>
      <c r="BJ683" s="41"/>
      <c r="BK683" s="41"/>
      <c r="BL683" s="41"/>
      <c r="BM683" s="229"/>
      <c r="BN683" s="229"/>
      <c r="BO683" s="229"/>
      <c r="BP683" s="229"/>
      <c r="BQ683" s="229"/>
      <c r="BR683" s="229"/>
      <c r="BS683" s="229"/>
      <c r="BT683" s="229"/>
      <c r="BU683" s="229"/>
      <c r="BV683" s="229"/>
      <c r="BW683" s="229"/>
      <c r="BX683" s="229"/>
      <c r="BY683" s="229"/>
      <c r="BZ683" s="229"/>
      <c r="CA683" s="229"/>
      <c r="CB683" s="229"/>
      <c r="CC683" s="229"/>
      <c r="CD683" s="229"/>
      <c r="CE683" s="229"/>
      <c r="CF683" s="229"/>
      <c r="CG683" s="229"/>
      <c r="CH683" s="229"/>
      <c r="CI683" s="229"/>
      <c r="CJ683" s="229"/>
      <c r="CK683" s="229"/>
      <c r="CL683" s="229"/>
      <c r="CM683" s="229"/>
      <c r="CN683" s="229"/>
      <c r="CO683" s="181"/>
      <c r="CP683" s="291"/>
      <c r="CQ683" s="202" t="s">
        <v>677</v>
      </c>
      <c r="CR683" s="278"/>
      <c r="WR683" s="162"/>
    </row>
    <row r="684" spans="1:616" ht="206.25" hidden="1" customHeight="1">
      <c r="A684" s="323">
        <v>576</v>
      </c>
      <c r="B684" s="317"/>
      <c r="C684" s="274"/>
      <c r="D684" s="274"/>
      <c r="E684" s="35" t="s">
        <v>564</v>
      </c>
      <c r="F684" s="34" t="s">
        <v>2</v>
      </c>
      <c r="G684" s="269"/>
      <c r="H684" s="274"/>
      <c r="I684" s="297" t="s">
        <v>1073</v>
      </c>
      <c r="J684" s="435"/>
      <c r="K684" s="304"/>
      <c r="L684" s="12" t="s">
        <v>114</v>
      </c>
      <c r="M684" s="11" t="s">
        <v>81</v>
      </c>
      <c r="N684" s="10" t="s">
        <v>171</v>
      </c>
      <c r="O684" s="335" t="s">
        <v>28</v>
      </c>
      <c r="P684" s="320">
        <v>3</v>
      </c>
      <c r="Q684" s="12" t="s">
        <v>28</v>
      </c>
      <c r="R684" s="12"/>
      <c r="S684" s="12"/>
      <c r="T684" s="12"/>
      <c r="U684" s="12"/>
      <c r="V684" s="12"/>
      <c r="W684" s="12"/>
      <c r="X684" s="12"/>
      <c r="Y684" s="71"/>
      <c r="Z684" s="71"/>
      <c r="AA684" s="12"/>
      <c r="AB684" s="41"/>
      <c r="AC684" s="41" t="s">
        <v>677</v>
      </c>
      <c r="AD684" s="41" t="s">
        <v>679</v>
      </c>
      <c r="AE684" s="41"/>
      <c r="AF684" s="41"/>
      <c r="AG684" s="41"/>
      <c r="AH684" s="41"/>
      <c r="AI684" s="41"/>
      <c r="AJ684" s="41"/>
      <c r="AK684" s="41"/>
      <c r="AL684" s="41"/>
      <c r="AM684" s="41"/>
      <c r="AN684" s="41"/>
      <c r="AO684" s="41"/>
      <c r="AP684" s="41"/>
      <c r="AQ684" s="41"/>
      <c r="AR684" s="41"/>
      <c r="AS684" s="41"/>
      <c r="AT684" s="41"/>
      <c r="AU684" s="41"/>
      <c r="AV684" s="41"/>
      <c r="AW684" s="41"/>
      <c r="AX684" s="41"/>
      <c r="AY684" s="41"/>
      <c r="AZ684" s="41"/>
      <c r="BA684" s="41"/>
      <c r="BB684" s="41"/>
      <c r="BC684" s="41"/>
      <c r="BD684" s="41"/>
      <c r="BE684" s="41"/>
      <c r="BF684" s="41"/>
      <c r="BG684" s="41"/>
      <c r="BH684" s="41"/>
      <c r="BI684" s="41"/>
      <c r="BJ684" s="41"/>
      <c r="BK684" s="41"/>
      <c r="BL684" s="41"/>
      <c r="BM684" s="12"/>
      <c r="BN684" s="12"/>
      <c r="BO684" s="12"/>
      <c r="BP684" s="12"/>
      <c r="BQ684" s="12"/>
      <c r="BR684" s="12"/>
      <c r="BS684" s="12"/>
      <c r="BT684" s="12"/>
      <c r="BU684" s="12"/>
      <c r="BV684" s="12"/>
      <c r="BW684" s="12"/>
      <c r="BX684" s="12"/>
      <c r="BY684" s="12"/>
      <c r="BZ684" s="12"/>
      <c r="CA684" s="12"/>
      <c r="CB684" s="12"/>
      <c r="CC684" s="12"/>
      <c r="CD684" s="12"/>
      <c r="CE684" s="12"/>
      <c r="CF684" s="12"/>
      <c r="CG684" s="12"/>
      <c r="CH684" s="12"/>
      <c r="CI684" s="12"/>
      <c r="CJ684" s="12"/>
      <c r="CK684" s="12"/>
      <c r="CL684" s="12"/>
      <c r="CM684" s="12"/>
      <c r="CN684" s="12"/>
      <c r="CO684" s="181">
        <f t="shared" ref="CO684:CO696" si="22">COUNTIF(Q684:AA684,"x")</f>
        <v>1</v>
      </c>
      <c r="CP684" s="281"/>
      <c r="CQ684" s="202"/>
      <c r="CR684" s="278"/>
      <c r="WR684" s="162"/>
    </row>
    <row r="685" spans="1:616" s="129" customFormat="1" ht="120" hidden="1" customHeight="1">
      <c r="A685" s="318"/>
      <c r="B685" s="318"/>
      <c r="C685" s="34" t="s">
        <v>563</v>
      </c>
      <c r="D685" s="34" t="s">
        <v>0</v>
      </c>
      <c r="E685" s="125" t="s">
        <v>1066</v>
      </c>
      <c r="F685" s="34" t="s">
        <v>2</v>
      </c>
      <c r="G685" s="128"/>
      <c r="H685" s="125" t="s">
        <v>1065</v>
      </c>
      <c r="I685" s="56" t="s">
        <v>1074</v>
      </c>
      <c r="J685" s="321"/>
      <c r="K685" s="140" t="s">
        <v>127</v>
      </c>
      <c r="L685" s="140" t="s">
        <v>114</v>
      </c>
      <c r="M685" s="141" t="s">
        <v>81</v>
      </c>
      <c r="N685" s="138" t="s">
        <v>171</v>
      </c>
      <c r="O685" s="335"/>
      <c r="P685" s="321"/>
      <c r="Q685" s="126"/>
      <c r="R685" s="126" t="s">
        <v>28</v>
      </c>
      <c r="S685" s="126"/>
      <c r="T685" s="126"/>
      <c r="U685" s="126"/>
      <c r="V685" s="126"/>
      <c r="W685" s="126"/>
      <c r="X685" s="126"/>
      <c r="Y685" s="126"/>
      <c r="Z685" s="126"/>
      <c r="AA685" s="126"/>
      <c r="AB685" s="41"/>
      <c r="AC685" s="41"/>
      <c r="AD685" s="41"/>
      <c r="AE685" s="41"/>
      <c r="AF685" s="41"/>
      <c r="AG685" s="41"/>
      <c r="AH685" s="41"/>
      <c r="AI685" s="41"/>
      <c r="AJ685" s="41"/>
      <c r="AK685" s="41"/>
      <c r="AL685" s="41"/>
      <c r="AM685" s="41"/>
      <c r="AN685" s="41"/>
      <c r="AO685" s="41"/>
      <c r="AP685" s="41"/>
      <c r="AQ685" s="41"/>
      <c r="AR685" s="41"/>
      <c r="AS685" s="41"/>
      <c r="AT685" s="41"/>
      <c r="AU685" s="41"/>
      <c r="AV685" s="41"/>
      <c r="AW685" s="41"/>
      <c r="AX685" s="41"/>
      <c r="AY685" s="41"/>
      <c r="AZ685" s="41"/>
      <c r="BA685" s="41"/>
      <c r="BB685" s="41"/>
      <c r="BC685" s="41"/>
      <c r="BD685" s="41"/>
      <c r="BE685" s="41"/>
      <c r="BF685" s="41"/>
      <c r="BG685" s="41"/>
      <c r="BH685" s="41"/>
      <c r="BI685" s="41"/>
      <c r="BJ685" s="41"/>
      <c r="BK685" s="41"/>
      <c r="BL685" s="41"/>
      <c r="BM685" s="126"/>
      <c r="BN685" s="126"/>
      <c r="BO685" s="126"/>
      <c r="BP685" s="126"/>
      <c r="BQ685" s="126"/>
      <c r="BR685" s="126"/>
      <c r="BS685" s="126"/>
      <c r="BT685" s="126"/>
      <c r="BU685" s="126"/>
      <c r="BV685" s="126"/>
      <c r="BW685" s="126"/>
      <c r="BX685" s="126"/>
      <c r="BY685" s="126"/>
      <c r="BZ685" s="126"/>
      <c r="CA685" s="126"/>
      <c r="CB685" s="126"/>
      <c r="CC685" s="126"/>
      <c r="CD685" s="126"/>
      <c r="CE685" s="126"/>
      <c r="CF685" s="126"/>
      <c r="CG685" s="126"/>
      <c r="CH685" s="126"/>
      <c r="CI685" s="126"/>
      <c r="CJ685" s="126"/>
      <c r="CK685" s="126"/>
      <c r="CL685" s="126"/>
      <c r="CM685" s="126"/>
      <c r="CN685" s="126"/>
      <c r="CO685" s="135">
        <f t="shared" si="22"/>
        <v>1</v>
      </c>
      <c r="CP685" s="149"/>
      <c r="CQ685" s="147"/>
      <c r="CR685" s="24"/>
    </row>
    <row r="686" spans="1:616" s="129" customFormat="1" ht="87" hidden="1" customHeight="1">
      <c r="A686" s="318"/>
      <c r="B686" s="318"/>
      <c r="C686" s="34" t="s">
        <v>563</v>
      </c>
      <c r="D686" s="34" t="s">
        <v>0</v>
      </c>
      <c r="E686" s="125" t="s">
        <v>1067</v>
      </c>
      <c r="F686" s="34" t="s">
        <v>2</v>
      </c>
      <c r="G686" s="128"/>
      <c r="H686" s="125" t="s">
        <v>1065</v>
      </c>
      <c r="I686" s="56" t="s">
        <v>1077</v>
      </c>
      <c r="J686" s="321"/>
      <c r="K686" s="140" t="s">
        <v>127</v>
      </c>
      <c r="L686" s="140" t="s">
        <v>114</v>
      </c>
      <c r="M686" s="141" t="s">
        <v>81</v>
      </c>
      <c r="N686" s="138" t="s">
        <v>171</v>
      </c>
      <c r="O686" s="335"/>
      <c r="P686" s="321"/>
      <c r="Q686" s="126"/>
      <c r="R686" s="126"/>
      <c r="S686" s="126" t="s">
        <v>28</v>
      </c>
      <c r="T686" s="126"/>
      <c r="U686" s="126"/>
      <c r="V686" s="126"/>
      <c r="W686" s="126"/>
      <c r="X686" s="126"/>
      <c r="Y686" s="126"/>
      <c r="Z686" s="126"/>
      <c r="AA686" s="126"/>
      <c r="AB686" s="41"/>
      <c r="AC686" s="41"/>
      <c r="AD686" s="41"/>
      <c r="AE686" s="41"/>
      <c r="AF686" s="41"/>
      <c r="AG686" s="41"/>
      <c r="AH686" s="41"/>
      <c r="AI686" s="41"/>
      <c r="AJ686" s="41"/>
      <c r="AK686" s="41"/>
      <c r="AL686" s="41"/>
      <c r="AM686" s="41"/>
      <c r="AN686" s="41"/>
      <c r="AO686" s="41"/>
      <c r="AP686" s="41"/>
      <c r="AQ686" s="41"/>
      <c r="AR686" s="41"/>
      <c r="AS686" s="41"/>
      <c r="AT686" s="41"/>
      <c r="AU686" s="41"/>
      <c r="AV686" s="41"/>
      <c r="AW686" s="41"/>
      <c r="AX686" s="41"/>
      <c r="AY686" s="41"/>
      <c r="AZ686" s="41"/>
      <c r="BA686" s="41"/>
      <c r="BB686" s="41"/>
      <c r="BC686" s="41"/>
      <c r="BD686" s="41"/>
      <c r="BE686" s="41"/>
      <c r="BF686" s="41"/>
      <c r="BG686" s="41"/>
      <c r="BH686" s="41"/>
      <c r="BI686" s="41"/>
      <c r="BJ686" s="41"/>
      <c r="BK686" s="41"/>
      <c r="BL686" s="41"/>
      <c r="BM686" s="126"/>
      <c r="BN686" s="126"/>
      <c r="BO686" s="126"/>
      <c r="BP686" s="126"/>
      <c r="BQ686" s="126"/>
      <c r="BR686" s="126"/>
      <c r="BS686" s="126"/>
      <c r="BT686" s="126"/>
      <c r="BU686" s="126"/>
      <c r="BV686" s="126"/>
      <c r="BW686" s="126"/>
      <c r="BX686" s="126"/>
      <c r="BY686" s="126"/>
      <c r="BZ686" s="126"/>
      <c r="CA686" s="126"/>
      <c r="CB686" s="126"/>
      <c r="CC686" s="126"/>
      <c r="CD686" s="126"/>
      <c r="CE686" s="126"/>
      <c r="CF686" s="126"/>
      <c r="CG686" s="126"/>
      <c r="CH686" s="126"/>
      <c r="CI686" s="126"/>
      <c r="CJ686" s="126"/>
      <c r="CK686" s="126"/>
      <c r="CL686" s="126"/>
      <c r="CM686" s="126"/>
      <c r="CN686" s="126"/>
      <c r="CO686" s="135">
        <f t="shared" si="22"/>
        <v>1</v>
      </c>
      <c r="CP686" s="154"/>
      <c r="CQ686" s="127"/>
      <c r="CR686" s="24"/>
    </row>
    <row r="687" spans="1:616" ht="166.5" hidden="1" customHeight="1">
      <c r="A687" s="318"/>
      <c r="B687" s="318"/>
      <c r="C687" s="34" t="s">
        <v>563</v>
      </c>
      <c r="D687" s="34" t="s">
        <v>0</v>
      </c>
      <c r="E687" s="35" t="s">
        <v>565</v>
      </c>
      <c r="F687" s="34" t="s">
        <v>2</v>
      </c>
      <c r="G687" s="11"/>
      <c r="H687" s="125" t="s">
        <v>1065</v>
      </c>
      <c r="I687" s="56" t="s">
        <v>1076</v>
      </c>
      <c r="J687" s="321"/>
      <c r="K687" s="12" t="s">
        <v>127</v>
      </c>
      <c r="L687" s="12" t="s">
        <v>114</v>
      </c>
      <c r="M687" s="11" t="s">
        <v>81</v>
      </c>
      <c r="N687" s="10" t="s">
        <v>171</v>
      </c>
      <c r="O687" s="335"/>
      <c r="P687" s="321"/>
      <c r="Q687" s="12"/>
      <c r="R687" s="12"/>
      <c r="S687" s="12"/>
      <c r="T687" s="12" t="s">
        <v>28</v>
      </c>
      <c r="U687" s="12"/>
      <c r="V687" s="12"/>
      <c r="W687" s="12"/>
      <c r="X687" s="12"/>
      <c r="Y687" s="71"/>
      <c r="Z687" s="71"/>
      <c r="AA687" s="12"/>
      <c r="AB687" s="41"/>
      <c r="AC687" s="41"/>
      <c r="AD687" s="41"/>
      <c r="AE687" s="41"/>
      <c r="AF687" s="41"/>
      <c r="AG687" s="41"/>
      <c r="AH687" s="41"/>
      <c r="AI687" s="41"/>
      <c r="AJ687" s="41"/>
      <c r="AK687" s="41"/>
      <c r="AL687" s="41"/>
      <c r="AM687" s="41"/>
      <c r="AN687" s="41"/>
      <c r="AO687" s="41"/>
      <c r="AP687" s="41"/>
      <c r="AQ687" s="41"/>
      <c r="AR687" s="41"/>
      <c r="AS687" s="41"/>
      <c r="AT687" s="41"/>
      <c r="AU687" s="41"/>
      <c r="AV687" s="41"/>
      <c r="AW687" s="41"/>
      <c r="AX687" s="41"/>
      <c r="AY687" s="41"/>
      <c r="AZ687" s="41"/>
      <c r="BA687" s="41"/>
      <c r="BB687" s="41"/>
      <c r="BC687" s="41"/>
      <c r="BD687" s="41"/>
      <c r="BE687" s="41"/>
      <c r="BF687" s="41"/>
      <c r="BG687" s="41"/>
      <c r="BH687" s="41"/>
      <c r="BI687" s="41"/>
      <c r="BJ687" s="41"/>
      <c r="BK687" s="41"/>
      <c r="BL687" s="41"/>
      <c r="BM687" s="12"/>
      <c r="BN687" s="12"/>
      <c r="BO687" s="12"/>
      <c r="BP687" s="12"/>
      <c r="BQ687" s="12"/>
      <c r="BR687" s="12"/>
      <c r="BS687" s="12"/>
      <c r="BT687" s="12"/>
      <c r="BU687" s="12"/>
      <c r="BV687" s="12"/>
      <c r="BW687" s="12"/>
      <c r="BX687" s="12"/>
      <c r="BY687" s="12"/>
      <c r="BZ687" s="12"/>
      <c r="CA687" s="12"/>
      <c r="CB687" s="12"/>
      <c r="CC687" s="12"/>
      <c r="CD687" s="12"/>
      <c r="CE687" s="12"/>
      <c r="CF687" s="12"/>
      <c r="CG687" s="12"/>
      <c r="CH687" s="12"/>
      <c r="CI687" s="12"/>
      <c r="CJ687" s="12"/>
      <c r="CK687" s="12"/>
      <c r="CL687" s="12"/>
      <c r="CM687" s="12"/>
      <c r="CN687" s="12"/>
      <c r="CO687" s="135">
        <f t="shared" si="22"/>
        <v>1</v>
      </c>
      <c r="CP687" s="154"/>
      <c r="CQ687" s="10"/>
      <c r="CR687" s="24"/>
    </row>
    <row r="688" spans="1:616" ht="148.5" hidden="1" customHeight="1">
      <c r="A688" s="318"/>
      <c r="B688" s="318"/>
      <c r="C688" s="34" t="s">
        <v>563</v>
      </c>
      <c r="D688" s="34" t="s">
        <v>0</v>
      </c>
      <c r="E688" s="35" t="s">
        <v>566</v>
      </c>
      <c r="F688" s="34" t="s">
        <v>2</v>
      </c>
      <c r="G688" s="11"/>
      <c r="H688" s="125" t="s">
        <v>1065</v>
      </c>
      <c r="I688" s="56" t="s">
        <v>1078</v>
      </c>
      <c r="J688" s="321"/>
      <c r="K688" s="12" t="s">
        <v>127</v>
      </c>
      <c r="L688" s="12" t="s">
        <v>114</v>
      </c>
      <c r="M688" s="11" t="s">
        <v>81</v>
      </c>
      <c r="N688" s="10" t="s">
        <v>171</v>
      </c>
      <c r="O688" s="335"/>
      <c r="P688" s="321"/>
      <c r="Q688" s="12"/>
      <c r="R688" s="12"/>
      <c r="S688" s="12"/>
      <c r="T688" s="12"/>
      <c r="U688" s="12" t="s">
        <v>28</v>
      </c>
      <c r="V688" s="12"/>
      <c r="W688" s="12"/>
      <c r="X688" s="12"/>
      <c r="Y688" s="71"/>
      <c r="Z688" s="71"/>
      <c r="AA688" s="12"/>
      <c r="AB688" s="41"/>
      <c r="AC688" s="41"/>
      <c r="AD688" s="41"/>
      <c r="AE688" s="41"/>
      <c r="AF688" s="41"/>
      <c r="AG688" s="41"/>
      <c r="AH688" s="41"/>
      <c r="AI688" s="41"/>
      <c r="AJ688" s="41"/>
      <c r="AK688" s="41"/>
      <c r="AL688" s="41"/>
      <c r="AM688" s="41"/>
      <c r="AN688" s="41"/>
      <c r="AO688" s="41"/>
      <c r="AP688" s="41"/>
      <c r="AQ688" s="41"/>
      <c r="AR688" s="41"/>
      <c r="AS688" s="41"/>
      <c r="AT688" s="41"/>
      <c r="AU688" s="41"/>
      <c r="AV688" s="41"/>
      <c r="AW688" s="41"/>
      <c r="AX688" s="41"/>
      <c r="AY688" s="41"/>
      <c r="AZ688" s="41"/>
      <c r="BA688" s="41"/>
      <c r="BB688" s="41"/>
      <c r="BC688" s="41"/>
      <c r="BD688" s="41"/>
      <c r="BE688" s="41"/>
      <c r="BF688" s="41"/>
      <c r="BG688" s="41"/>
      <c r="BH688" s="41"/>
      <c r="BI688" s="41"/>
      <c r="BJ688" s="41"/>
      <c r="BK688" s="41"/>
      <c r="BL688" s="41"/>
      <c r="BM688" s="12"/>
      <c r="BN688" s="12"/>
      <c r="BO688" s="12"/>
      <c r="BP688" s="12"/>
      <c r="BQ688" s="12"/>
      <c r="BR688" s="12"/>
      <c r="BS688" s="12"/>
      <c r="BT688" s="12"/>
      <c r="BU688" s="12"/>
      <c r="BV688" s="12"/>
      <c r="BW688" s="12"/>
      <c r="BX688" s="12"/>
      <c r="BY688" s="12"/>
      <c r="BZ688" s="12"/>
      <c r="CA688" s="12"/>
      <c r="CB688" s="12"/>
      <c r="CC688" s="12"/>
      <c r="CD688" s="12"/>
      <c r="CE688" s="12"/>
      <c r="CF688" s="12"/>
      <c r="CG688" s="12"/>
      <c r="CH688" s="12"/>
      <c r="CI688" s="12"/>
      <c r="CJ688" s="12"/>
      <c r="CK688" s="12"/>
      <c r="CL688" s="12"/>
      <c r="CM688" s="12"/>
      <c r="CN688" s="12"/>
      <c r="CO688" s="135">
        <f t="shared" si="22"/>
        <v>1</v>
      </c>
      <c r="CP688" s="154"/>
      <c r="CQ688" s="10"/>
      <c r="CR688" s="24"/>
    </row>
    <row r="689" spans="1:616" ht="132" hidden="1" customHeight="1">
      <c r="A689" s="318"/>
      <c r="B689" s="318"/>
      <c r="C689" s="34" t="s">
        <v>563</v>
      </c>
      <c r="D689" s="34" t="s">
        <v>0</v>
      </c>
      <c r="E689" s="35" t="s">
        <v>567</v>
      </c>
      <c r="F689" s="34" t="s">
        <v>2</v>
      </c>
      <c r="G689" s="11"/>
      <c r="H689" s="125" t="s">
        <v>1065</v>
      </c>
      <c r="I689" s="56" t="s">
        <v>1079</v>
      </c>
      <c r="J689" s="321"/>
      <c r="K689" s="12" t="s">
        <v>127</v>
      </c>
      <c r="L689" s="12" t="s">
        <v>114</v>
      </c>
      <c r="M689" s="11" t="s">
        <v>81</v>
      </c>
      <c r="N689" s="10" t="s">
        <v>171</v>
      </c>
      <c r="O689" s="335"/>
      <c r="P689" s="321"/>
      <c r="Q689" s="12"/>
      <c r="R689" s="12"/>
      <c r="S689" s="12"/>
      <c r="T689" s="12"/>
      <c r="U689" s="12"/>
      <c r="V689" s="12" t="s">
        <v>28</v>
      </c>
      <c r="W689" s="12"/>
      <c r="X689" s="12"/>
      <c r="Y689" s="71"/>
      <c r="Z689" s="71"/>
      <c r="AA689" s="12"/>
      <c r="AB689" s="41"/>
      <c r="AC689" s="41"/>
      <c r="AD689" s="41"/>
      <c r="AE689" s="41"/>
      <c r="AF689" s="41"/>
      <c r="AG689" s="41"/>
      <c r="AH689" s="41"/>
      <c r="AI689" s="41"/>
      <c r="AJ689" s="41"/>
      <c r="AK689" s="41"/>
      <c r="AL689" s="41"/>
      <c r="AM689" s="41"/>
      <c r="AN689" s="41"/>
      <c r="AO689" s="41"/>
      <c r="AP689" s="41"/>
      <c r="AQ689" s="41"/>
      <c r="AR689" s="41"/>
      <c r="AS689" s="41"/>
      <c r="AT689" s="41"/>
      <c r="AU689" s="41"/>
      <c r="AV689" s="41"/>
      <c r="AW689" s="41"/>
      <c r="AX689" s="41"/>
      <c r="AY689" s="41"/>
      <c r="AZ689" s="41"/>
      <c r="BA689" s="41"/>
      <c r="BB689" s="41"/>
      <c r="BC689" s="41"/>
      <c r="BD689" s="41"/>
      <c r="BE689" s="41"/>
      <c r="BF689" s="41"/>
      <c r="BG689" s="41"/>
      <c r="BH689" s="41"/>
      <c r="BI689" s="41"/>
      <c r="BJ689" s="41"/>
      <c r="BK689" s="41"/>
      <c r="BL689" s="41"/>
      <c r="BM689" s="12"/>
      <c r="BN689" s="12"/>
      <c r="BO689" s="12"/>
      <c r="BP689" s="12"/>
      <c r="BQ689" s="12"/>
      <c r="BR689" s="12"/>
      <c r="BS689" s="12"/>
      <c r="BT689" s="12"/>
      <c r="BU689" s="12"/>
      <c r="BV689" s="12"/>
      <c r="BW689" s="12"/>
      <c r="BX689" s="12"/>
      <c r="BY689" s="12"/>
      <c r="BZ689" s="12"/>
      <c r="CA689" s="12"/>
      <c r="CB689" s="12"/>
      <c r="CC689" s="12"/>
      <c r="CD689" s="12"/>
      <c r="CE689" s="12"/>
      <c r="CF689" s="12"/>
      <c r="CG689" s="12"/>
      <c r="CH689" s="12"/>
      <c r="CI689" s="12"/>
      <c r="CJ689" s="12"/>
      <c r="CK689" s="12"/>
      <c r="CL689" s="12"/>
      <c r="CM689" s="12"/>
      <c r="CN689" s="12"/>
      <c r="CO689" s="135">
        <f t="shared" si="22"/>
        <v>1</v>
      </c>
      <c r="CP689" s="154"/>
      <c r="CQ689" s="10"/>
      <c r="CR689" s="24"/>
    </row>
    <row r="690" spans="1:616" s="129" customFormat="1" ht="144.75" hidden="1" customHeight="1">
      <c r="A690" s="318"/>
      <c r="B690" s="318"/>
      <c r="C690" s="34" t="s">
        <v>563</v>
      </c>
      <c r="D690" s="34" t="s">
        <v>0</v>
      </c>
      <c r="E690" s="125" t="s">
        <v>1068</v>
      </c>
      <c r="F690" s="34" t="s">
        <v>2</v>
      </c>
      <c r="G690" s="128"/>
      <c r="H690" s="125" t="s">
        <v>1065</v>
      </c>
      <c r="I690" s="56" t="s">
        <v>1075</v>
      </c>
      <c r="J690" s="321"/>
      <c r="K690" s="140" t="s">
        <v>127</v>
      </c>
      <c r="L690" s="140" t="s">
        <v>114</v>
      </c>
      <c r="M690" s="141" t="s">
        <v>81</v>
      </c>
      <c r="N690" s="138" t="s">
        <v>171</v>
      </c>
      <c r="O690" s="335"/>
      <c r="P690" s="321"/>
      <c r="Q690" s="126"/>
      <c r="R690" s="126"/>
      <c r="S690" s="126"/>
      <c r="T690" s="126"/>
      <c r="U690" s="126"/>
      <c r="V690" s="126"/>
      <c r="W690" s="126" t="s">
        <v>28</v>
      </c>
      <c r="X690" s="126"/>
      <c r="Y690" s="126"/>
      <c r="Z690" s="126"/>
      <c r="AA690" s="126"/>
      <c r="AB690" s="41"/>
      <c r="AC690" s="41"/>
      <c r="AD690" s="41"/>
      <c r="AE690" s="41"/>
      <c r="AF690" s="41"/>
      <c r="AG690" s="41"/>
      <c r="AH690" s="41"/>
      <c r="AI690" s="41"/>
      <c r="AJ690" s="41"/>
      <c r="AK690" s="41"/>
      <c r="AL690" s="41"/>
      <c r="AM690" s="41"/>
      <c r="AN690" s="41"/>
      <c r="AO690" s="41"/>
      <c r="AP690" s="41"/>
      <c r="AQ690" s="41"/>
      <c r="AR690" s="41"/>
      <c r="AS690" s="41"/>
      <c r="AT690" s="41"/>
      <c r="AU690" s="41"/>
      <c r="AV690" s="41"/>
      <c r="AW690" s="41"/>
      <c r="AX690" s="41"/>
      <c r="AY690" s="41"/>
      <c r="AZ690" s="41"/>
      <c r="BA690" s="41"/>
      <c r="BB690" s="41"/>
      <c r="BC690" s="41"/>
      <c r="BD690" s="41"/>
      <c r="BE690" s="41"/>
      <c r="BF690" s="41"/>
      <c r="BG690" s="41"/>
      <c r="BH690" s="41"/>
      <c r="BI690" s="41"/>
      <c r="BJ690" s="41"/>
      <c r="BK690" s="41"/>
      <c r="BL690" s="41"/>
      <c r="BM690" s="126"/>
      <c r="BN690" s="126"/>
      <c r="BO690" s="126"/>
      <c r="BP690" s="126"/>
      <c r="BQ690" s="126"/>
      <c r="BR690" s="126"/>
      <c r="BS690" s="126"/>
      <c r="BT690" s="126"/>
      <c r="BU690" s="126"/>
      <c r="BV690" s="126"/>
      <c r="BW690" s="126"/>
      <c r="BX690" s="126"/>
      <c r="BY690" s="126"/>
      <c r="BZ690" s="126"/>
      <c r="CA690" s="126"/>
      <c r="CB690" s="126"/>
      <c r="CC690" s="126"/>
      <c r="CD690" s="126"/>
      <c r="CE690" s="126"/>
      <c r="CF690" s="126"/>
      <c r="CG690" s="126"/>
      <c r="CH690" s="126"/>
      <c r="CI690" s="126"/>
      <c r="CJ690" s="126"/>
      <c r="CK690" s="126"/>
      <c r="CL690" s="126"/>
      <c r="CM690" s="126"/>
      <c r="CN690" s="126"/>
      <c r="CO690" s="135">
        <f t="shared" si="22"/>
        <v>1</v>
      </c>
      <c r="CP690" s="154"/>
      <c r="CQ690" s="127"/>
      <c r="CR690" s="24"/>
    </row>
    <row r="691" spans="1:616" s="129" customFormat="1" ht="81" hidden="1" customHeight="1">
      <c r="A691" s="318"/>
      <c r="B691" s="318"/>
      <c r="C691" s="34" t="s">
        <v>563</v>
      </c>
      <c r="D691" s="34" t="s">
        <v>0</v>
      </c>
      <c r="E691" s="125" t="s">
        <v>1069</v>
      </c>
      <c r="F691" s="34" t="s">
        <v>2</v>
      </c>
      <c r="G691" s="128"/>
      <c r="H691" s="125" t="s">
        <v>1065</v>
      </c>
      <c r="I691" s="56" t="s">
        <v>1083</v>
      </c>
      <c r="J691" s="321"/>
      <c r="K691" s="140" t="s">
        <v>127</v>
      </c>
      <c r="L691" s="140" t="s">
        <v>114</v>
      </c>
      <c r="M691" s="141" t="s">
        <v>81</v>
      </c>
      <c r="N691" s="138" t="s">
        <v>171</v>
      </c>
      <c r="O691" s="335"/>
      <c r="P691" s="321"/>
      <c r="Q691" s="126"/>
      <c r="R691" s="126"/>
      <c r="S691" s="126"/>
      <c r="T691" s="126"/>
      <c r="U691" s="126"/>
      <c r="V691" s="126"/>
      <c r="W691" s="126"/>
      <c r="X691" s="126" t="s">
        <v>28</v>
      </c>
      <c r="Y691" s="126"/>
      <c r="Z691" s="126"/>
      <c r="AA691" s="126"/>
      <c r="AB691" s="41"/>
      <c r="AC691" s="41"/>
      <c r="AD691" s="41"/>
      <c r="AE691" s="41"/>
      <c r="AF691" s="41"/>
      <c r="AG691" s="41"/>
      <c r="AH691" s="41"/>
      <c r="AI691" s="41"/>
      <c r="AJ691" s="41"/>
      <c r="AK691" s="41"/>
      <c r="AL691" s="41"/>
      <c r="AM691" s="41"/>
      <c r="AN691" s="41"/>
      <c r="AO691" s="41"/>
      <c r="AP691" s="41"/>
      <c r="AQ691" s="41"/>
      <c r="AR691" s="41"/>
      <c r="AS691" s="41"/>
      <c r="AT691" s="41"/>
      <c r="AU691" s="41"/>
      <c r="AV691" s="41"/>
      <c r="AW691" s="41"/>
      <c r="AX691" s="41"/>
      <c r="AY691" s="41"/>
      <c r="AZ691" s="41"/>
      <c r="BA691" s="41"/>
      <c r="BB691" s="41"/>
      <c r="BC691" s="41"/>
      <c r="BD691" s="41"/>
      <c r="BE691" s="41"/>
      <c r="BF691" s="41"/>
      <c r="BG691" s="41"/>
      <c r="BH691" s="41"/>
      <c r="BI691" s="41"/>
      <c r="BJ691" s="41"/>
      <c r="BK691" s="41"/>
      <c r="BL691" s="41"/>
      <c r="BM691" s="126"/>
      <c r="BN691" s="126"/>
      <c r="BO691" s="126"/>
      <c r="BP691" s="126"/>
      <c r="BQ691" s="126"/>
      <c r="BR691" s="126"/>
      <c r="BS691" s="126"/>
      <c r="BT691" s="126"/>
      <c r="BU691" s="126"/>
      <c r="BV691" s="126"/>
      <c r="BW691" s="126"/>
      <c r="BX691" s="126"/>
      <c r="BY691" s="126"/>
      <c r="BZ691" s="126"/>
      <c r="CA691" s="126"/>
      <c r="CB691" s="126"/>
      <c r="CC691" s="126"/>
      <c r="CD691" s="126"/>
      <c r="CE691" s="126"/>
      <c r="CF691" s="126"/>
      <c r="CG691" s="126"/>
      <c r="CH691" s="126"/>
      <c r="CI691" s="126"/>
      <c r="CJ691" s="126"/>
      <c r="CK691" s="126"/>
      <c r="CL691" s="126"/>
      <c r="CM691" s="126"/>
      <c r="CN691" s="126"/>
      <c r="CO691" s="135">
        <f t="shared" si="22"/>
        <v>1</v>
      </c>
      <c r="CP691" s="154"/>
      <c r="CQ691" s="127"/>
      <c r="CR691" s="24"/>
    </row>
    <row r="692" spans="1:616" s="129" customFormat="1" ht="81" hidden="1" customHeight="1">
      <c r="A692" s="318"/>
      <c r="B692" s="318"/>
      <c r="C692" s="34" t="s">
        <v>563</v>
      </c>
      <c r="D692" s="34" t="s">
        <v>0</v>
      </c>
      <c r="E692" s="125" t="s">
        <v>1070</v>
      </c>
      <c r="F692" s="34" t="s">
        <v>2</v>
      </c>
      <c r="G692" s="128"/>
      <c r="H692" s="125" t="s">
        <v>1065</v>
      </c>
      <c r="I692" s="56" t="s">
        <v>1082</v>
      </c>
      <c r="J692" s="321"/>
      <c r="K692" s="140" t="s">
        <v>127</v>
      </c>
      <c r="L692" s="140" t="s">
        <v>114</v>
      </c>
      <c r="M692" s="141" t="s">
        <v>81</v>
      </c>
      <c r="N692" s="138" t="s">
        <v>171</v>
      </c>
      <c r="O692" s="335"/>
      <c r="P692" s="321"/>
      <c r="Q692" s="126"/>
      <c r="R692" s="126"/>
      <c r="S692" s="126"/>
      <c r="T692" s="126"/>
      <c r="U692" s="126"/>
      <c r="V692" s="126"/>
      <c r="W692" s="126"/>
      <c r="X692" s="126"/>
      <c r="Y692" s="126" t="s">
        <v>28</v>
      </c>
      <c r="Z692" s="126"/>
      <c r="AA692" s="126"/>
      <c r="AB692" s="41"/>
      <c r="AC692" s="41"/>
      <c r="AD692" s="41"/>
      <c r="AE692" s="41"/>
      <c r="AF692" s="41"/>
      <c r="AG692" s="41"/>
      <c r="AH692" s="41"/>
      <c r="AI692" s="41"/>
      <c r="AJ692" s="41"/>
      <c r="AK692" s="41"/>
      <c r="AL692" s="41"/>
      <c r="AM692" s="41"/>
      <c r="AN692" s="41"/>
      <c r="AO692" s="41"/>
      <c r="AP692" s="41"/>
      <c r="AQ692" s="41"/>
      <c r="AR692" s="41"/>
      <c r="AS692" s="41"/>
      <c r="AT692" s="41"/>
      <c r="AU692" s="41"/>
      <c r="AV692" s="41"/>
      <c r="AW692" s="41"/>
      <c r="AX692" s="41"/>
      <c r="AY692" s="41"/>
      <c r="AZ692" s="41"/>
      <c r="BA692" s="41"/>
      <c r="BB692" s="41"/>
      <c r="BC692" s="41"/>
      <c r="BD692" s="41"/>
      <c r="BE692" s="41"/>
      <c r="BF692" s="41"/>
      <c r="BG692" s="41"/>
      <c r="BH692" s="41"/>
      <c r="BI692" s="41"/>
      <c r="BJ692" s="41"/>
      <c r="BK692" s="41"/>
      <c r="BL692" s="41"/>
      <c r="BM692" s="126"/>
      <c r="BN692" s="126"/>
      <c r="BO692" s="126"/>
      <c r="BP692" s="126"/>
      <c r="BQ692" s="126"/>
      <c r="BR692" s="126"/>
      <c r="BS692" s="126"/>
      <c r="BT692" s="126"/>
      <c r="BU692" s="126"/>
      <c r="BV692" s="126"/>
      <c r="BW692" s="126"/>
      <c r="BX692" s="126"/>
      <c r="BY692" s="126"/>
      <c r="BZ692" s="126"/>
      <c r="CA692" s="126"/>
      <c r="CB692" s="126"/>
      <c r="CC692" s="126"/>
      <c r="CD692" s="126"/>
      <c r="CE692" s="126"/>
      <c r="CF692" s="126"/>
      <c r="CG692" s="126"/>
      <c r="CH692" s="126"/>
      <c r="CI692" s="126"/>
      <c r="CJ692" s="126"/>
      <c r="CK692" s="126"/>
      <c r="CL692" s="126"/>
      <c r="CM692" s="126"/>
      <c r="CN692" s="126"/>
      <c r="CO692" s="135">
        <f t="shared" si="22"/>
        <v>1</v>
      </c>
      <c r="CP692" s="154"/>
      <c r="CQ692" s="127"/>
      <c r="CR692" s="24"/>
    </row>
    <row r="693" spans="1:616" s="129" customFormat="1" ht="81" hidden="1" customHeight="1">
      <c r="A693" s="318"/>
      <c r="B693" s="318"/>
      <c r="C693" s="34" t="s">
        <v>563</v>
      </c>
      <c r="D693" s="34" t="s">
        <v>0</v>
      </c>
      <c r="E693" s="125" t="s">
        <v>1071</v>
      </c>
      <c r="F693" s="34" t="s">
        <v>2</v>
      </c>
      <c r="G693" s="128"/>
      <c r="H693" s="125" t="s">
        <v>1065</v>
      </c>
      <c r="I693" s="56" t="s">
        <v>1081</v>
      </c>
      <c r="J693" s="321"/>
      <c r="K693" s="140" t="s">
        <v>127</v>
      </c>
      <c r="L693" s="140" t="s">
        <v>114</v>
      </c>
      <c r="M693" s="141" t="s">
        <v>81</v>
      </c>
      <c r="N693" s="138" t="s">
        <v>171</v>
      </c>
      <c r="O693" s="335"/>
      <c r="P693" s="321"/>
      <c r="Q693" s="126"/>
      <c r="R693" s="126"/>
      <c r="S693" s="126"/>
      <c r="T693" s="126"/>
      <c r="U693" s="126"/>
      <c r="V693" s="126"/>
      <c r="W693" s="126"/>
      <c r="X693" s="126"/>
      <c r="Y693" s="126"/>
      <c r="Z693" s="126" t="s">
        <v>28</v>
      </c>
      <c r="AA693" s="126"/>
      <c r="AB693" s="41"/>
      <c r="AC693" s="41"/>
      <c r="AD693" s="41"/>
      <c r="AE693" s="41"/>
      <c r="AF693" s="41"/>
      <c r="AG693" s="41"/>
      <c r="AH693" s="41"/>
      <c r="AI693" s="41"/>
      <c r="AJ693" s="41"/>
      <c r="AK693" s="41"/>
      <c r="AL693" s="41"/>
      <c r="AM693" s="41"/>
      <c r="AN693" s="41"/>
      <c r="AO693" s="41"/>
      <c r="AP693" s="41"/>
      <c r="AQ693" s="41"/>
      <c r="AR693" s="41"/>
      <c r="AS693" s="41"/>
      <c r="AT693" s="41"/>
      <c r="AU693" s="41"/>
      <c r="AV693" s="41"/>
      <c r="AW693" s="41"/>
      <c r="AX693" s="41"/>
      <c r="AY693" s="41"/>
      <c r="AZ693" s="41"/>
      <c r="BA693" s="41"/>
      <c r="BB693" s="41"/>
      <c r="BC693" s="41"/>
      <c r="BD693" s="41"/>
      <c r="BE693" s="41"/>
      <c r="BF693" s="41"/>
      <c r="BG693" s="41"/>
      <c r="BH693" s="41"/>
      <c r="BI693" s="41"/>
      <c r="BJ693" s="41"/>
      <c r="BK693" s="41"/>
      <c r="BL693" s="41"/>
      <c r="BM693" s="126"/>
      <c r="BN693" s="126"/>
      <c r="BO693" s="126"/>
      <c r="BP693" s="126"/>
      <c r="BQ693" s="126"/>
      <c r="BR693" s="126"/>
      <c r="BS693" s="126"/>
      <c r="BT693" s="126"/>
      <c r="BU693" s="126"/>
      <c r="BV693" s="126"/>
      <c r="BW693" s="126"/>
      <c r="BX693" s="126"/>
      <c r="BY693" s="126"/>
      <c r="BZ693" s="126"/>
      <c r="CA693" s="126"/>
      <c r="CB693" s="126"/>
      <c r="CC693" s="126"/>
      <c r="CD693" s="126"/>
      <c r="CE693" s="126"/>
      <c r="CF693" s="126"/>
      <c r="CG693" s="126"/>
      <c r="CH693" s="126"/>
      <c r="CI693" s="126"/>
      <c r="CJ693" s="126"/>
      <c r="CK693" s="126"/>
      <c r="CL693" s="126"/>
      <c r="CM693" s="126"/>
      <c r="CN693" s="126"/>
      <c r="CO693" s="135">
        <f t="shared" si="22"/>
        <v>1</v>
      </c>
      <c r="CP693" s="154"/>
      <c r="CQ693" s="127"/>
      <c r="CR693" s="24"/>
    </row>
    <row r="694" spans="1:616" ht="90" hidden="1" customHeight="1">
      <c r="A694" s="319"/>
      <c r="B694" s="319"/>
      <c r="C694" s="34" t="s">
        <v>563</v>
      </c>
      <c r="D694" s="34" t="s">
        <v>0</v>
      </c>
      <c r="E694" s="35" t="s">
        <v>1072</v>
      </c>
      <c r="F694" s="34" t="s">
        <v>2</v>
      </c>
      <c r="G694" s="11"/>
      <c r="H694" s="125" t="s">
        <v>1065</v>
      </c>
      <c r="I694" s="56" t="s">
        <v>1080</v>
      </c>
      <c r="J694" s="322"/>
      <c r="K694" s="140" t="s">
        <v>127</v>
      </c>
      <c r="L694" s="140" t="s">
        <v>114</v>
      </c>
      <c r="M694" s="141" t="s">
        <v>81</v>
      </c>
      <c r="N694" s="138" t="s">
        <v>171</v>
      </c>
      <c r="O694" s="335"/>
      <c r="P694" s="322"/>
      <c r="Q694" s="12"/>
      <c r="R694" s="12"/>
      <c r="S694" s="12"/>
      <c r="T694" s="12"/>
      <c r="U694" s="12"/>
      <c r="V694" s="12"/>
      <c r="W694" s="12"/>
      <c r="X694" s="12"/>
      <c r="Y694" s="71"/>
      <c r="Z694" s="71"/>
      <c r="AA694" s="12" t="s">
        <v>28</v>
      </c>
      <c r="AB694" s="41"/>
      <c r="AC694" s="41"/>
      <c r="AD694" s="41"/>
      <c r="AE694" s="41"/>
      <c r="AF694" s="41"/>
      <c r="AG694" s="41"/>
      <c r="AH694" s="41"/>
      <c r="AI694" s="41"/>
      <c r="AJ694" s="41"/>
      <c r="AK694" s="41"/>
      <c r="AL694" s="41"/>
      <c r="AM694" s="41"/>
      <c r="AN694" s="41"/>
      <c r="AO694" s="41"/>
      <c r="AP694" s="41"/>
      <c r="AQ694" s="41"/>
      <c r="AR694" s="41"/>
      <c r="AS694" s="41"/>
      <c r="AT694" s="41"/>
      <c r="AU694" s="41"/>
      <c r="AV694" s="41"/>
      <c r="AW694" s="41"/>
      <c r="AX694" s="41"/>
      <c r="AY694" s="41"/>
      <c r="AZ694" s="41"/>
      <c r="BA694" s="41"/>
      <c r="BB694" s="41"/>
      <c r="BC694" s="41"/>
      <c r="BD694" s="41"/>
      <c r="BE694" s="41"/>
      <c r="BF694" s="41"/>
      <c r="BG694" s="41"/>
      <c r="BH694" s="41"/>
      <c r="BI694" s="41"/>
      <c r="BJ694" s="41"/>
      <c r="BK694" s="41"/>
      <c r="BL694" s="41"/>
      <c r="BM694" s="12"/>
      <c r="BN694" s="12"/>
      <c r="BO694" s="12"/>
      <c r="BP694" s="12"/>
      <c r="BQ694" s="12"/>
      <c r="BR694" s="12"/>
      <c r="BS694" s="12"/>
      <c r="BT694" s="12"/>
      <c r="BU694" s="12"/>
      <c r="BV694" s="12"/>
      <c r="BW694" s="12"/>
      <c r="BX694" s="12"/>
      <c r="BY694" s="12"/>
      <c r="BZ694" s="12"/>
      <c r="CA694" s="12"/>
      <c r="CB694" s="12"/>
      <c r="CC694" s="12"/>
      <c r="CD694" s="12"/>
      <c r="CE694" s="12"/>
      <c r="CF694" s="12"/>
      <c r="CG694" s="12"/>
      <c r="CH694" s="12"/>
      <c r="CI694" s="12"/>
      <c r="CJ694" s="12"/>
      <c r="CK694" s="12"/>
      <c r="CL694" s="12"/>
      <c r="CM694" s="12"/>
      <c r="CN694" s="12"/>
      <c r="CO694" s="135">
        <f t="shared" si="22"/>
        <v>1</v>
      </c>
      <c r="CP694" s="148"/>
      <c r="CQ694" s="146"/>
      <c r="CR694" s="24"/>
    </row>
    <row r="695" spans="1:616" s="144" customFormat="1" ht="51" customHeight="1">
      <c r="A695" s="226"/>
      <c r="B695" s="316">
        <v>181</v>
      </c>
      <c r="C695" s="332" t="s">
        <v>568</v>
      </c>
      <c r="D695" s="332" t="s">
        <v>0</v>
      </c>
      <c r="E695" s="125"/>
      <c r="F695" s="34"/>
      <c r="G695" s="269"/>
      <c r="H695" s="332" t="s">
        <v>575</v>
      </c>
      <c r="I695" s="283" t="s">
        <v>1399</v>
      </c>
      <c r="J695" s="305"/>
      <c r="K695" s="281"/>
      <c r="L695" s="229"/>
      <c r="M695" s="231"/>
      <c r="N695" s="230"/>
      <c r="O695" s="230"/>
      <c r="P695" s="227"/>
      <c r="Q695" s="229"/>
      <c r="R695" s="229"/>
      <c r="S695" s="229"/>
      <c r="T695" s="229"/>
      <c r="U695" s="229"/>
      <c r="V695" s="229"/>
      <c r="W695" s="229"/>
      <c r="X695" s="229"/>
      <c r="Y695" s="229"/>
      <c r="Z695" s="229"/>
      <c r="AA695" s="229"/>
      <c r="AB695" s="41"/>
      <c r="AC695" s="41"/>
      <c r="AD695" s="41"/>
      <c r="AE695" s="41"/>
      <c r="AF695" s="41"/>
      <c r="AG695" s="41"/>
      <c r="AH695" s="41"/>
      <c r="AI695" s="41"/>
      <c r="AJ695" s="41"/>
      <c r="AK695" s="41"/>
      <c r="AL695" s="41"/>
      <c r="AM695" s="41"/>
      <c r="AN695" s="41"/>
      <c r="AO695" s="41"/>
      <c r="AP695" s="41"/>
      <c r="AQ695" s="41"/>
      <c r="AR695" s="41"/>
      <c r="AS695" s="41"/>
      <c r="AT695" s="41"/>
      <c r="AU695" s="41"/>
      <c r="AV695" s="41"/>
      <c r="AW695" s="41"/>
      <c r="AX695" s="41"/>
      <c r="AY695" s="41"/>
      <c r="AZ695" s="41"/>
      <c r="BA695" s="41"/>
      <c r="BB695" s="41"/>
      <c r="BC695" s="41"/>
      <c r="BD695" s="41"/>
      <c r="BE695" s="41"/>
      <c r="BF695" s="41"/>
      <c r="BG695" s="41"/>
      <c r="BH695" s="41"/>
      <c r="BI695" s="41"/>
      <c r="BJ695" s="41"/>
      <c r="BK695" s="41"/>
      <c r="BL695" s="41"/>
      <c r="BM695" s="229"/>
      <c r="BN695" s="229"/>
      <c r="BO695" s="229"/>
      <c r="BP695" s="229"/>
      <c r="BQ695" s="229"/>
      <c r="BR695" s="229"/>
      <c r="BS695" s="229"/>
      <c r="BT695" s="229"/>
      <c r="BU695" s="229"/>
      <c r="BV695" s="229"/>
      <c r="BW695" s="229"/>
      <c r="BX695" s="229"/>
      <c r="BY695" s="229"/>
      <c r="BZ695" s="229"/>
      <c r="CA695" s="229"/>
      <c r="CB695" s="229"/>
      <c r="CC695" s="229"/>
      <c r="CD695" s="229"/>
      <c r="CE695" s="229"/>
      <c r="CF695" s="229"/>
      <c r="CG695" s="229"/>
      <c r="CH695" s="229"/>
      <c r="CI695" s="229"/>
      <c r="CJ695" s="229"/>
      <c r="CK695" s="229"/>
      <c r="CL695" s="229"/>
      <c r="CM695" s="229"/>
      <c r="CN695" s="229"/>
      <c r="CO695" s="181"/>
      <c r="CP695" s="291"/>
      <c r="CQ695" s="202" t="s">
        <v>677</v>
      </c>
      <c r="CR695" s="202" t="s">
        <v>677</v>
      </c>
      <c r="WR695" s="162"/>
    </row>
    <row r="696" spans="1:616" ht="175.5" hidden="1" customHeight="1">
      <c r="A696" s="323">
        <v>579</v>
      </c>
      <c r="B696" s="317"/>
      <c r="C696" s="334"/>
      <c r="D696" s="334"/>
      <c r="E696" s="35" t="s">
        <v>569</v>
      </c>
      <c r="F696" s="121" t="s">
        <v>2</v>
      </c>
      <c r="G696" s="269"/>
      <c r="H696" s="334"/>
      <c r="I696" s="283" t="s">
        <v>1021</v>
      </c>
      <c r="J696" s="326" t="s">
        <v>633</v>
      </c>
      <c r="K696" s="281" t="s">
        <v>127</v>
      </c>
      <c r="L696" s="12" t="s">
        <v>114</v>
      </c>
      <c r="M696" s="11" t="s">
        <v>81</v>
      </c>
      <c r="N696" s="10" t="s">
        <v>171</v>
      </c>
      <c r="O696" s="335" t="s">
        <v>28</v>
      </c>
      <c r="P696" s="327">
        <v>4</v>
      </c>
      <c r="Q696" s="12" t="s">
        <v>28</v>
      </c>
      <c r="R696" s="12"/>
      <c r="S696" s="12"/>
      <c r="T696" s="12"/>
      <c r="U696" s="12"/>
      <c r="V696" s="12"/>
      <c r="W696" s="12"/>
      <c r="X696" s="12"/>
      <c r="Y696" s="71"/>
      <c r="Z696" s="71"/>
      <c r="AA696" s="12"/>
      <c r="AB696" s="41"/>
      <c r="AC696" s="41"/>
      <c r="AD696" s="41" t="s">
        <v>670</v>
      </c>
      <c r="AE696" s="41"/>
      <c r="AF696" s="41"/>
      <c r="AG696" s="41"/>
      <c r="AH696" s="41"/>
      <c r="AI696" s="41"/>
      <c r="AJ696" s="41"/>
      <c r="AK696" s="41"/>
      <c r="AL696" s="41"/>
      <c r="AM696" s="41"/>
      <c r="AN696" s="41"/>
      <c r="AO696" s="41"/>
      <c r="AP696" s="41"/>
      <c r="AQ696" s="41"/>
      <c r="AR696" s="41"/>
      <c r="AS696" s="41"/>
      <c r="AT696" s="41"/>
      <c r="AU696" s="41"/>
      <c r="AV696" s="41"/>
      <c r="AW696" s="41"/>
      <c r="AX696" s="41"/>
      <c r="AY696" s="41"/>
      <c r="AZ696" s="41"/>
      <c r="BA696" s="41"/>
      <c r="BB696" s="41"/>
      <c r="BC696" s="41"/>
      <c r="BD696" s="41"/>
      <c r="BE696" s="41"/>
      <c r="BF696" s="41"/>
      <c r="BG696" s="41"/>
      <c r="BH696" s="41"/>
      <c r="BI696" s="41"/>
      <c r="BJ696" s="41"/>
      <c r="BK696" s="41"/>
      <c r="BL696" s="41"/>
      <c r="BM696" s="12"/>
      <c r="BN696" s="12"/>
      <c r="BO696" s="12"/>
      <c r="BP696" s="12"/>
      <c r="BQ696" s="12"/>
      <c r="BR696" s="12"/>
      <c r="BS696" s="12"/>
      <c r="BT696" s="12"/>
      <c r="BU696" s="12"/>
      <c r="BV696" s="12"/>
      <c r="BW696" s="12"/>
      <c r="BX696" s="12"/>
      <c r="BY696" s="12"/>
      <c r="BZ696" s="12"/>
      <c r="CA696" s="12"/>
      <c r="CB696" s="12"/>
      <c r="CC696" s="12"/>
      <c r="CD696" s="12"/>
      <c r="CE696" s="12"/>
      <c r="CF696" s="12"/>
      <c r="CG696" s="12"/>
      <c r="CH696" s="12"/>
      <c r="CI696" s="12"/>
      <c r="CJ696" s="12"/>
      <c r="CK696" s="12"/>
      <c r="CL696" s="12"/>
      <c r="CM696" s="12"/>
      <c r="CN696" s="12"/>
      <c r="CO696" s="181">
        <f t="shared" si="22"/>
        <v>1</v>
      </c>
      <c r="CP696" s="281"/>
      <c r="CQ696" s="278"/>
      <c r="CR696" s="278"/>
      <c r="WR696" s="162"/>
    </row>
    <row r="697" spans="1:616" ht="111" hidden="1" customHeight="1">
      <c r="A697" s="318"/>
      <c r="B697" s="318"/>
      <c r="C697" s="34" t="s">
        <v>568</v>
      </c>
      <c r="D697" s="34" t="s">
        <v>0</v>
      </c>
      <c r="E697" s="35" t="s">
        <v>570</v>
      </c>
      <c r="F697" s="121" t="s">
        <v>2</v>
      </c>
      <c r="G697" s="11"/>
      <c r="H697" s="125" t="s">
        <v>575</v>
      </c>
      <c r="I697" s="58" t="s">
        <v>1022</v>
      </c>
      <c r="J697" s="327"/>
      <c r="K697" s="12" t="s">
        <v>127</v>
      </c>
      <c r="L697" s="12" t="s">
        <v>114</v>
      </c>
      <c r="M697" s="11" t="s">
        <v>81</v>
      </c>
      <c r="N697" s="10" t="s">
        <v>171</v>
      </c>
      <c r="O697" s="335"/>
      <c r="P697" s="327"/>
      <c r="Q697" s="12"/>
      <c r="R697" s="12" t="s">
        <v>28</v>
      </c>
      <c r="S697" s="12"/>
      <c r="T697" s="12"/>
      <c r="U697" s="12"/>
      <c r="V697" s="12"/>
      <c r="W697" s="12"/>
      <c r="X697" s="12"/>
      <c r="Y697" s="71"/>
      <c r="Z697" s="71"/>
      <c r="AA697" s="12"/>
      <c r="AB697" s="41"/>
      <c r="AC697" s="41"/>
      <c r="AD697" s="41"/>
      <c r="AE697" s="41"/>
      <c r="AF697" s="41"/>
      <c r="AG697" s="41"/>
      <c r="AH697" s="41"/>
      <c r="AI697" s="41"/>
      <c r="AJ697" s="41"/>
      <c r="AK697" s="41"/>
      <c r="AL697" s="41"/>
      <c r="AM697" s="41"/>
      <c r="AN697" s="41"/>
      <c r="AO697" s="41"/>
      <c r="AP697" s="41"/>
      <c r="AQ697" s="41"/>
      <c r="AR697" s="41"/>
      <c r="AS697" s="41"/>
      <c r="AT697" s="41"/>
      <c r="AU697" s="41"/>
      <c r="AV697" s="41"/>
      <c r="AW697" s="41"/>
      <c r="AX697" s="41"/>
      <c r="AY697" s="41"/>
      <c r="AZ697" s="41"/>
      <c r="BA697" s="41"/>
      <c r="BB697" s="41"/>
      <c r="BC697" s="41"/>
      <c r="BD697" s="41"/>
      <c r="BE697" s="41"/>
      <c r="BF697" s="41"/>
      <c r="BG697" s="41"/>
      <c r="BH697" s="41"/>
      <c r="BI697" s="41"/>
      <c r="BJ697" s="41"/>
      <c r="BK697" s="41"/>
      <c r="BL697" s="41"/>
      <c r="BM697" s="12"/>
      <c r="BN697" s="12"/>
      <c r="BO697" s="12"/>
      <c r="BP697" s="12"/>
      <c r="BQ697" s="12"/>
      <c r="BR697" s="12"/>
      <c r="BS697" s="12"/>
      <c r="BT697" s="12"/>
      <c r="BU697" s="12"/>
      <c r="BV697" s="12"/>
      <c r="BW697" s="12"/>
      <c r="BX697" s="12"/>
      <c r="BY697" s="12"/>
      <c r="BZ697" s="12"/>
      <c r="CA697" s="12"/>
      <c r="CB697" s="12"/>
      <c r="CC697" s="12"/>
      <c r="CD697" s="12"/>
      <c r="CE697" s="12"/>
      <c r="CF697" s="12"/>
      <c r="CG697" s="12"/>
      <c r="CH697" s="12"/>
      <c r="CI697" s="12"/>
      <c r="CJ697" s="12"/>
      <c r="CK697" s="12"/>
      <c r="CL697" s="12"/>
      <c r="CM697" s="12"/>
      <c r="CN697" s="12"/>
      <c r="CO697" s="134">
        <f t="shared" si="21"/>
        <v>1</v>
      </c>
      <c r="CP697" s="149"/>
      <c r="CQ697" s="147"/>
      <c r="CR697" s="24"/>
    </row>
    <row r="698" spans="1:616" ht="99.75" hidden="1" customHeight="1">
      <c r="A698" s="318"/>
      <c r="B698" s="318"/>
      <c r="C698" s="34" t="s">
        <v>568</v>
      </c>
      <c r="D698" s="34" t="s">
        <v>0</v>
      </c>
      <c r="E698" s="35" t="s">
        <v>571</v>
      </c>
      <c r="F698" s="121" t="s">
        <v>2</v>
      </c>
      <c r="G698" s="11"/>
      <c r="H698" s="125" t="s">
        <v>575</v>
      </c>
      <c r="I698" s="58" t="s">
        <v>1023</v>
      </c>
      <c r="J698" s="327"/>
      <c r="K698" s="12" t="s">
        <v>127</v>
      </c>
      <c r="L698" s="12" t="s">
        <v>114</v>
      </c>
      <c r="M698" s="11" t="s">
        <v>81</v>
      </c>
      <c r="N698" s="10" t="s">
        <v>171</v>
      </c>
      <c r="O698" s="335"/>
      <c r="P698" s="327"/>
      <c r="Q698" s="12"/>
      <c r="R698" s="12"/>
      <c r="S698" s="12"/>
      <c r="T698" s="12"/>
      <c r="U698" s="12"/>
      <c r="V698" s="12"/>
      <c r="W698" s="12" t="s">
        <v>28</v>
      </c>
      <c r="X698" s="12"/>
      <c r="Y698" s="71"/>
      <c r="Z698" s="71"/>
      <c r="AA698" s="12"/>
      <c r="AB698" s="41"/>
      <c r="AC698" s="41"/>
      <c r="AD698" s="41"/>
      <c r="AE698" s="41"/>
      <c r="AF698" s="41"/>
      <c r="AG698" s="41"/>
      <c r="AH698" s="41"/>
      <c r="AI698" s="41"/>
      <c r="AJ698" s="41"/>
      <c r="AK698" s="41"/>
      <c r="AL698" s="41"/>
      <c r="AM698" s="41"/>
      <c r="AN698" s="41"/>
      <c r="AO698" s="41"/>
      <c r="AP698" s="41"/>
      <c r="AQ698" s="41"/>
      <c r="AR698" s="41"/>
      <c r="AS698" s="41"/>
      <c r="AT698" s="41"/>
      <c r="AU698" s="41"/>
      <c r="AV698" s="41"/>
      <c r="AW698" s="41"/>
      <c r="AX698" s="41"/>
      <c r="AY698" s="41"/>
      <c r="AZ698" s="41"/>
      <c r="BA698" s="41"/>
      <c r="BB698" s="41"/>
      <c r="BC698" s="41"/>
      <c r="BD698" s="41"/>
      <c r="BE698" s="41"/>
      <c r="BF698" s="41"/>
      <c r="BG698" s="41"/>
      <c r="BH698" s="41"/>
      <c r="BI698" s="41"/>
      <c r="BJ698" s="41"/>
      <c r="BK698" s="41"/>
      <c r="BL698" s="41"/>
      <c r="BM698" s="12"/>
      <c r="BN698" s="12"/>
      <c r="BO698" s="12"/>
      <c r="BP698" s="12"/>
      <c r="BQ698" s="12"/>
      <c r="BR698" s="12"/>
      <c r="BS698" s="12"/>
      <c r="BT698" s="12"/>
      <c r="BU698" s="12"/>
      <c r="BV698" s="12"/>
      <c r="BW698" s="12"/>
      <c r="BX698" s="12"/>
      <c r="BY698" s="12"/>
      <c r="BZ698" s="12"/>
      <c r="CA698" s="12"/>
      <c r="CB698" s="12"/>
      <c r="CC698" s="12"/>
      <c r="CD698" s="12"/>
      <c r="CE698" s="12"/>
      <c r="CF698" s="12"/>
      <c r="CG698" s="12"/>
      <c r="CH698" s="12"/>
      <c r="CI698" s="12"/>
      <c r="CJ698" s="12"/>
      <c r="CK698" s="12"/>
      <c r="CL698" s="12"/>
      <c r="CM698" s="12"/>
      <c r="CN698" s="12"/>
      <c r="CO698" s="134">
        <f t="shared" si="21"/>
        <v>1</v>
      </c>
      <c r="CP698" s="154"/>
      <c r="CQ698" s="10"/>
      <c r="CR698" s="24"/>
    </row>
    <row r="699" spans="1:616" s="129" customFormat="1" ht="114" hidden="1" customHeight="1">
      <c r="A699" s="318"/>
      <c r="B699" s="318"/>
      <c r="C699" s="34" t="s">
        <v>568</v>
      </c>
      <c r="D699" s="34" t="s">
        <v>0</v>
      </c>
      <c r="E699" s="125" t="s">
        <v>1025</v>
      </c>
      <c r="F699" s="128" t="s">
        <v>2</v>
      </c>
      <c r="G699" s="128"/>
      <c r="H699" s="125" t="s">
        <v>575</v>
      </c>
      <c r="I699" s="58" t="s">
        <v>1026</v>
      </c>
      <c r="J699" s="327"/>
      <c r="K699" s="140" t="s">
        <v>127</v>
      </c>
      <c r="L699" s="140" t="s">
        <v>114</v>
      </c>
      <c r="M699" s="141" t="s">
        <v>81</v>
      </c>
      <c r="N699" s="138" t="s">
        <v>171</v>
      </c>
      <c r="O699" s="335"/>
      <c r="P699" s="327"/>
      <c r="Q699" s="126"/>
      <c r="R699" s="126"/>
      <c r="S699" s="126" t="s">
        <v>28</v>
      </c>
      <c r="T699" s="126"/>
      <c r="U699" s="126"/>
      <c r="V699" s="126"/>
      <c r="W699" s="126"/>
      <c r="X699" s="126"/>
      <c r="Y699" s="126"/>
      <c r="Z699" s="126"/>
      <c r="AA699" s="126"/>
      <c r="AB699" s="41"/>
      <c r="AC699" s="41"/>
      <c r="AD699" s="41"/>
      <c r="AE699" s="41"/>
      <c r="AF699" s="41"/>
      <c r="AG699" s="41"/>
      <c r="AH699" s="41"/>
      <c r="AI699" s="41"/>
      <c r="AJ699" s="41"/>
      <c r="AK699" s="41"/>
      <c r="AL699" s="41"/>
      <c r="AM699" s="41"/>
      <c r="AN699" s="41"/>
      <c r="AO699" s="41"/>
      <c r="AP699" s="41"/>
      <c r="AQ699" s="41"/>
      <c r="AR699" s="41"/>
      <c r="AS699" s="41"/>
      <c r="AT699" s="41"/>
      <c r="AU699" s="41"/>
      <c r="AV699" s="41"/>
      <c r="AW699" s="41"/>
      <c r="AX699" s="41"/>
      <c r="AY699" s="41"/>
      <c r="AZ699" s="41"/>
      <c r="BA699" s="41"/>
      <c r="BB699" s="41"/>
      <c r="BC699" s="41"/>
      <c r="BD699" s="41"/>
      <c r="BE699" s="41"/>
      <c r="BF699" s="41"/>
      <c r="BG699" s="41"/>
      <c r="BH699" s="41"/>
      <c r="BI699" s="41"/>
      <c r="BJ699" s="41"/>
      <c r="BK699" s="41"/>
      <c r="BL699" s="41"/>
      <c r="BM699" s="126"/>
      <c r="BN699" s="126"/>
      <c r="BO699" s="126"/>
      <c r="BP699" s="126"/>
      <c r="BQ699" s="126"/>
      <c r="BR699" s="126"/>
      <c r="BS699" s="126"/>
      <c r="BT699" s="126"/>
      <c r="BU699" s="126"/>
      <c r="BV699" s="126"/>
      <c r="BW699" s="126"/>
      <c r="BX699" s="126"/>
      <c r="BY699" s="126"/>
      <c r="BZ699" s="126"/>
      <c r="CA699" s="126"/>
      <c r="CB699" s="126"/>
      <c r="CC699" s="126"/>
      <c r="CD699" s="126"/>
      <c r="CE699" s="126"/>
      <c r="CF699" s="126"/>
      <c r="CG699" s="126"/>
      <c r="CH699" s="126"/>
      <c r="CI699" s="126"/>
      <c r="CJ699" s="126"/>
      <c r="CK699" s="126"/>
      <c r="CL699" s="126"/>
      <c r="CM699" s="126"/>
      <c r="CN699" s="126"/>
      <c r="CO699" s="134">
        <f t="shared" si="21"/>
        <v>1</v>
      </c>
      <c r="CP699" s="154"/>
      <c r="CQ699" s="127"/>
      <c r="CR699" s="24"/>
    </row>
    <row r="700" spans="1:616" ht="154.5" hidden="1" customHeight="1">
      <c r="A700" s="318"/>
      <c r="B700" s="318"/>
      <c r="C700" s="34" t="s">
        <v>568</v>
      </c>
      <c r="D700" s="34" t="s">
        <v>0</v>
      </c>
      <c r="E700" s="35" t="s">
        <v>572</v>
      </c>
      <c r="F700" s="121" t="s">
        <v>2</v>
      </c>
      <c r="G700" s="11"/>
      <c r="H700" s="125" t="s">
        <v>575</v>
      </c>
      <c r="I700" s="58" t="s">
        <v>1024</v>
      </c>
      <c r="J700" s="327"/>
      <c r="K700" s="12" t="s">
        <v>127</v>
      </c>
      <c r="L700" s="12" t="s">
        <v>114</v>
      </c>
      <c r="M700" s="11" t="s">
        <v>81</v>
      </c>
      <c r="N700" s="10" t="s">
        <v>171</v>
      </c>
      <c r="O700" s="335"/>
      <c r="P700" s="327"/>
      <c r="Q700" s="12"/>
      <c r="R700" s="12"/>
      <c r="S700" s="12"/>
      <c r="T700" s="12" t="s">
        <v>28</v>
      </c>
      <c r="U700" s="12"/>
      <c r="V700" s="12"/>
      <c r="W700" s="12"/>
      <c r="X700" s="12"/>
      <c r="Y700" s="71"/>
      <c r="Z700" s="71"/>
      <c r="AA700" s="12"/>
      <c r="AB700" s="41"/>
      <c r="AC700" s="41"/>
      <c r="AD700" s="41"/>
      <c r="AE700" s="41"/>
      <c r="AF700" s="41"/>
      <c r="AG700" s="41"/>
      <c r="AH700" s="41"/>
      <c r="AI700" s="41"/>
      <c r="AJ700" s="41"/>
      <c r="AK700" s="41"/>
      <c r="AL700" s="41"/>
      <c r="AM700" s="41"/>
      <c r="AN700" s="41"/>
      <c r="AO700" s="41"/>
      <c r="AP700" s="41"/>
      <c r="AQ700" s="41"/>
      <c r="AR700" s="41"/>
      <c r="AS700" s="41"/>
      <c r="AT700" s="41"/>
      <c r="AU700" s="41"/>
      <c r="AV700" s="41"/>
      <c r="AW700" s="41"/>
      <c r="AX700" s="41"/>
      <c r="AY700" s="41"/>
      <c r="AZ700" s="41"/>
      <c r="BA700" s="41"/>
      <c r="BB700" s="41"/>
      <c r="BC700" s="41"/>
      <c r="BD700" s="41"/>
      <c r="BE700" s="41"/>
      <c r="BF700" s="41"/>
      <c r="BG700" s="41"/>
      <c r="BH700" s="41"/>
      <c r="BI700" s="41"/>
      <c r="BJ700" s="41"/>
      <c r="BK700" s="41"/>
      <c r="BL700" s="41"/>
      <c r="BM700" s="12"/>
      <c r="BN700" s="12"/>
      <c r="BO700" s="12"/>
      <c r="BP700" s="12"/>
      <c r="BQ700" s="12"/>
      <c r="BR700" s="12"/>
      <c r="BS700" s="12"/>
      <c r="BT700" s="12"/>
      <c r="BU700" s="12"/>
      <c r="BV700" s="12"/>
      <c r="BW700" s="12"/>
      <c r="BX700" s="12"/>
      <c r="BY700" s="12"/>
      <c r="BZ700" s="12"/>
      <c r="CA700" s="12"/>
      <c r="CB700" s="12"/>
      <c r="CC700" s="12"/>
      <c r="CD700" s="12"/>
      <c r="CE700" s="12"/>
      <c r="CF700" s="12"/>
      <c r="CG700" s="12"/>
      <c r="CH700" s="12"/>
      <c r="CI700" s="12"/>
      <c r="CJ700" s="12"/>
      <c r="CK700" s="12"/>
      <c r="CL700" s="12"/>
      <c r="CM700" s="12"/>
      <c r="CN700" s="12"/>
      <c r="CO700" s="134">
        <f t="shared" si="21"/>
        <v>1</v>
      </c>
      <c r="CP700" s="154"/>
      <c r="CQ700" s="10"/>
      <c r="CR700" s="24"/>
    </row>
    <row r="701" spans="1:616" ht="110.25" hidden="1" customHeight="1">
      <c r="A701" s="318"/>
      <c r="B701" s="318"/>
      <c r="C701" s="34" t="s">
        <v>568</v>
      </c>
      <c r="D701" s="34" t="s">
        <v>0</v>
      </c>
      <c r="E701" s="35" t="s">
        <v>573</v>
      </c>
      <c r="F701" s="121" t="s">
        <v>2</v>
      </c>
      <c r="G701" s="11"/>
      <c r="H701" s="125" t="s">
        <v>575</v>
      </c>
      <c r="I701" s="58" t="s">
        <v>1027</v>
      </c>
      <c r="J701" s="327"/>
      <c r="K701" s="12" t="s">
        <v>127</v>
      </c>
      <c r="L701" s="12" t="s">
        <v>114</v>
      </c>
      <c r="M701" s="11" t="s">
        <v>81</v>
      </c>
      <c r="N701" s="10" t="s">
        <v>171</v>
      </c>
      <c r="O701" s="335"/>
      <c r="P701" s="327"/>
      <c r="Q701" s="12"/>
      <c r="R701" s="12"/>
      <c r="S701" s="12"/>
      <c r="T701" s="12"/>
      <c r="U701" s="12" t="s">
        <v>28</v>
      </c>
      <c r="V701" s="12"/>
      <c r="W701" s="12"/>
      <c r="X701" s="12"/>
      <c r="Y701" s="71"/>
      <c r="Z701" s="71"/>
      <c r="AA701" s="12"/>
      <c r="AB701" s="41"/>
      <c r="AC701" s="41"/>
      <c r="AD701" s="41"/>
      <c r="AE701" s="41"/>
      <c r="AF701" s="41"/>
      <c r="AG701" s="41"/>
      <c r="AH701" s="41"/>
      <c r="AI701" s="41"/>
      <c r="AJ701" s="41"/>
      <c r="AK701" s="41"/>
      <c r="AL701" s="41"/>
      <c r="AM701" s="41"/>
      <c r="AN701" s="41"/>
      <c r="AO701" s="41"/>
      <c r="AP701" s="41"/>
      <c r="AQ701" s="41"/>
      <c r="AR701" s="41"/>
      <c r="AS701" s="41"/>
      <c r="AT701" s="41"/>
      <c r="AU701" s="41"/>
      <c r="AV701" s="41"/>
      <c r="AW701" s="41"/>
      <c r="AX701" s="41"/>
      <c r="AY701" s="41"/>
      <c r="AZ701" s="41"/>
      <c r="BA701" s="41"/>
      <c r="BB701" s="41"/>
      <c r="BC701" s="41"/>
      <c r="BD701" s="41"/>
      <c r="BE701" s="41"/>
      <c r="BF701" s="41"/>
      <c r="BG701" s="41"/>
      <c r="BH701" s="41"/>
      <c r="BI701" s="41"/>
      <c r="BJ701" s="41"/>
      <c r="BK701" s="41"/>
      <c r="BL701" s="41"/>
      <c r="BM701" s="12"/>
      <c r="BN701" s="12"/>
      <c r="BO701" s="12"/>
      <c r="BP701" s="12"/>
      <c r="BQ701" s="12"/>
      <c r="BR701" s="12"/>
      <c r="BS701" s="12"/>
      <c r="BT701" s="12"/>
      <c r="BU701" s="12"/>
      <c r="BV701" s="12"/>
      <c r="BW701" s="12"/>
      <c r="BX701" s="12"/>
      <c r="BY701" s="12"/>
      <c r="BZ701" s="12"/>
      <c r="CA701" s="12"/>
      <c r="CB701" s="12"/>
      <c r="CC701" s="12"/>
      <c r="CD701" s="12"/>
      <c r="CE701" s="12"/>
      <c r="CF701" s="12"/>
      <c r="CG701" s="12"/>
      <c r="CH701" s="12"/>
      <c r="CI701" s="12"/>
      <c r="CJ701" s="12"/>
      <c r="CK701" s="12"/>
      <c r="CL701" s="12"/>
      <c r="CM701" s="12"/>
      <c r="CN701" s="12"/>
      <c r="CO701" s="134">
        <f t="shared" si="21"/>
        <v>1</v>
      </c>
      <c r="CP701" s="154"/>
      <c r="CQ701" s="10"/>
      <c r="CR701" s="24"/>
    </row>
    <row r="702" spans="1:616" s="129" customFormat="1" ht="110.25" hidden="1" customHeight="1">
      <c r="A702" s="318"/>
      <c r="B702" s="318"/>
      <c r="C702" s="34" t="s">
        <v>568</v>
      </c>
      <c r="D702" s="34" t="s">
        <v>0</v>
      </c>
      <c r="E702" s="125" t="s">
        <v>574</v>
      </c>
      <c r="F702" s="128" t="s">
        <v>2</v>
      </c>
      <c r="G702" s="128"/>
      <c r="H702" s="125" t="s">
        <v>575</v>
      </c>
      <c r="I702" s="58" t="s">
        <v>1028</v>
      </c>
      <c r="J702" s="327"/>
      <c r="K702" s="140" t="s">
        <v>127</v>
      </c>
      <c r="L702" s="140" t="s">
        <v>114</v>
      </c>
      <c r="M702" s="141" t="s">
        <v>81</v>
      </c>
      <c r="N702" s="138" t="s">
        <v>171</v>
      </c>
      <c r="O702" s="335"/>
      <c r="P702" s="126"/>
      <c r="Q702" s="126"/>
      <c r="R702" s="126"/>
      <c r="S702" s="126"/>
      <c r="T702" s="126"/>
      <c r="U702" s="126"/>
      <c r="V702" s="126" t="s">
        <v>28</v>
      </c>
      <c r="W702" s="126"/>
      <c r="X702" s="126"/>
      <c r="Y702" s="126"/>
      <c r="Z702" s="126"/>
      <c r="AA702" s="126"/>
      <c r="AB702" s="41"/>
      <c r="AC702" s="41"/>
      <c r="AD702" s="41"/>
      <c r="AE702" s="41"/>
      <c r="AF702" s="41"/>
      <c r="AG702" s="41"/>
      <c r="AH702" s="41"/>
      <c r="AI702" s="41"/>
      <c r="AJ702" s="41"/>
      <c r="AK702" s="41"/>
      <c r="AL702" s="41"/>
      <c r="AM702" s="41"/>
      <c r="AN702" s="41"/>
      <c r="AO702" s="41"/>
      <c r="AP702" s="41"/>
      <c r="AQ702" s="41"/>
      <c r="AR702" s="41"/>
      <c r="AS702" s="41"/>
      <c r="AT702" s="41"/>
      <c r="AU702" s="41"/>
      <c r="AV702" s="41"/>
      <c r="AW702" s="41"/>
      <c r="AX702" s="41"/>
      <c r="AY702" s="41"/>
      <c r="AZ702" s="41"/>
      <c r="BA702" s="41"/>
      <c r="BB702" s="41"/>
      <c r="BC702" s="41"/>
      <c r="BD702" s="41"/>
      <c r="BE702" s="41"/>
      <c r="BF702" s="41"/>
      <c r="BG702" s="41"/>
      <c r="BH702" s="41"/>
      <c r="BI702" s="41"/>
      <c r="BJ702" s="41"/>
      <c r="BK702" s="41"/>
      <c r="BL702" s="41"/>
      <c r="BM702" s="126"/>
      <c r="BN702" s="126"/>
      <c r="BO702" s="126"/>
      <c r="BP702" s="126"/>
      <c r="BQ702" s="126"/>
      <c r="BR702" s="126"/>
      <c r="BS702" s="126"/>
      <c r="BT702" s="126"/>
      <c r="BU702" s="126"/>
      <c r="BV702" s="126"/>
      <c r="BW702" s="126"/>
      <c r="BX702" s="126"/>
      <c r="BY702" s="126"/>
      <c r="BZ702" s="126"/>
      <c r="CA702" s="126"/>
      <c r="CB702" s="126"/>
      <c r="CC702" s="126"/>
      <c r="CD702" s="126"/>
      <c r="CE702" s="126"/>
      <c r="CF702" s="126"/>
      <c r="CG702" s="126"/>
      <c r="CH702" s="126"/>
      <c r="CI702" s="126"/>
      <c r="CJ702" s="126"/>
      <c r="CK702" s="126"/>
      <c r="CL702" s="126"/>
      <c r="CM702" s="126"/>
      <c r="CN702" s="126"/>
      <c r="CO702" s="134">
        <f t="shared" si="21"/>
        <v>1</v>
      </c>
      <c r="CP702" s="154"/>
      <c r="CQ702" s="127"/>
      <c r="CR702" s="24"/>
    </row>
    <row r="703" spans="1:616" s="129" customFormat="1" ht="110.25" hidden="1" customHeight="1">
      <c r="A703" s="318"/>
      <c r="B703" s="318"/>
      <c r="C703" s="34" t="s">
        <v>568</v>
      </c>
      <c r="D703" s="34" t="s">
        <v>0</v>
      </c>
      <c r="E703" s="125" t="s">
        <v>1019</v>
      </c>
      <c r="F703" s="128" t="s">
        <v>2</v>
      </c>
      <c r="G703" s="128"/>
      <c r="H703" s="125" t="s">
        <v>575</v>
      </c>
      <c r="I703" s="58" t="s">
        <v>1029</v>
      </c>
      <c r="J703" s="327"/>
      <c r="K703" s="140" t="s">
        <v>127</v>
      </c>
      <c r="L703" s="140" t="s">
        <v>114</v>
      </c>
      <c r="M703" s="141" t="s">
        <v>81</v>
      </c>
      <c r="N703" s="138" t="s">
        <v>171</v>
      </c>
      <c r="O703" s="335"/>
      <c r="P703" s="126"/>
      <c r="Q703" s="126"/>
      <c r="R703" s="126"/>
      <c r="S703" s="126"/>
      <c r="T703" s="126"/>
      <c r="U703" s="126"/>
      <c r="V703" s="126"/>
      <c r="W703" s="126"/>
      <c r="X703" s="126" t="s">
        <v>28</v>
      </c>
      <c r="Y703" s="126"/>
      <c r="Z703" s="126"/>
      <c r="AA703" s="126"/>
      <c r="AB703" s="41"/>
      <c r="AC703" s="41"/>
      <c r="AD703" s="41"/>
      <c r="AE703" s="41"/>
      <c r="AF703" s="41"/>
      <c r="AG703" s="41"/>
      <c r="AH703" s="41"/>
      <c r="AI703" s="41"/>
      <c r="AJ703" s="41"/>
      <c r="AK703" s="41"/>
      <c r="AL703" s="41"/>
      <c r="AM703" s="41"/>
      <c r="AN703" s="41"/>
      <c r="AO703" s="41"/>
      <c r="AP703" s="41"/>
      <c r="AQ703" s="41"/>
      <c r="AR703" s="41"/>
      <c r="AS703" s="41"/>
      <c r="AT703" s="41"/>
      <c r="AU703" s="41"/>
      <c r="AV703" s="41"/>
      <c r="AW703" s="41"/>
      <c r="AX703" s="41"/>
      <c r="AY703" s="41"/>
      <c r="AZ703" s="41"/>
      <c r="BA703" s="41"/>
      <c r="BB703" s="41"/>
      <c r="BC703" s="41"/>
      <c r="BD703" s="41"/>
      <c r="BE703" s="41"/>
      <c r="BF703" s="41"/>
      <c r="BG703" s="41"/>
      <c r="BH703" s="41"/>
      <c r="BI703" s="41"/>
      <c r="BJ703" s="41"/>
      <c r="BK703" s="41"/>
      <c r="BL703" s="41"/>
      <c r="BM703" s="126"/>
      <c r="BN703" s="126"/>
      <c r="BO703" s="126"/>
      <c r="BP703" s="126"/>
      <c r="BQ703" s="126"/>
      <c r="BR703" s="126"/>
      <c r="BS703" s="126"/>
      <c r="BT703" s="126"/>
      <c r="BU703" s="126"/>
      <c r="BV703" s="126"/>
      <c r="BW703" s="126"/>
      <c r="BX703" s="126"/>
      <c r="BY703" s="126"/>
      <c r="BZ703" s="126"/>
      <c r="CA703" s="126"/>
      <c r="CB703" s="126"/>
      <c r="CC703" s="126"/>
      <c r="CD703" s="126"/>
      <c r="CE703" s="126"/>
      <c r="CF703" s="126"/>
      <c r="CG703" s="126"/>
      <c r="CH703" s="126"/>
      <c r="CI703" s="126"/>
      <c r="CJ703" s="126"/>
      <c r="CK703" s="126"/>
      <c r="CL703" s="126"/>
      <c r="CM703" s="126"/>
      <c r="CN703" s="126"/>
      <c r="CO703" s="134">
        <f t="shared" si="21"/>
        <v>1</v>
      </c>
      <c r="CP703" s="154"/>
      <c r="CQ703" s="127"/>
      <c r="CR703" s="24"/>
    </row>
    <row r="704" spans="1:616" s="129" customFormat="1" ht="110.25" hidden="1" customHeight="1">
      <c r="A704" s="318"/>
      <c r="B704" s="319"/>
      <c r="C704" s="34" t="s">
        <v>568</v>
      </c>
      <c r="D704" s="34" t="s">
        <v>0</v>
      </c>
      <c r="E704" s="125" t="s">
        <v>1020</v>
      </c>
      <c r="F704" s="128" t="s">
        <v>2</v>
      </c>
      <c r="G704" s="128"/>
      <c r="H704" s="125" t="s">
        <v>575</v>
      </c>
      <c r="I704" s="58" t="s">
        <v>1030</v>
      </c>
      <c r="J704" s="327"/>
      <c r="K704" s="140" t="s">
        <v>127</v>
      </c>
      <c r="L704" s="140" t="s">
        <v>114</v>
      </c>
      <c r="M704" s="141" t="s">
        <v>81</v>
      </c>
      <c r="N704" s="138" t="s">
        <v>171</v>
      </c>
      <c r="O704" s="335"/>
      <c r="P704" s="126"/>
      <c r="Q704" s="126"/>
      <c r="R704" s="126"/>
      <c r="S704" s="126"/>
      <c r="T704" s="126"/>
      <c r="U704" s="126"/>
      <c r="V704" s="126"/>
      <c r="W704" s="126"/>
      <c r="X704" s="126"/>
      <c r="Y704" s="126" t="s">
        <v>28</v>
      </c>
      <c r="Z704" s="126"/>
      <c r="AA704" s="126"/>
      <c r="AB704" s="41"/>
      <c r="AC704" s="41"/>
      <c r="AD704" s="41"/>
      <c r="AE704" s="41"/>
      <c r="AF704" s="41"/>
      <c r="AG704" s="41"/>
      <c r="AH704" s="41"/>
      <c r="AI704" s="41"/>
      <c r="AJ704" s="41"/>
      <c r="AK704" s="41"/>
      <c r="AL704" s="41"/>
      <c r="AM704" s="41"/>
      <c r="AN704" s="41"/>
      <c r="AO704" s="41"/>
      <c r="AP704" s="41"/>
      <c r="AQ704" s="41"/>
      <c r="AR704" s="41"/>
      <c r="AS704" s="41"/>
      <c r="AT704" s="41"/>
      <c r="AU704" s="41"/>
      <c r="AV704" s="41"/>
      <c r="AW704" s="41"/>
      <c r="AX704" s="41"/>
      <c r="AY704" s="41"/>
      <c r="AZ704" s="41"/>
      <c r="BA704" s="41"/>
      <c r="BB704" s="41"/>
      <c r="BC704" s="41"/>
      <c r="BD704" s="41"/>
      <c r="BE704" s="41"/>
      <c r="BF704" s="41"/>
      <c r="BG704" s="41"/>
      <c r="BH704" s="41"/>
      <c r="BI704" s="41"/>
      <c r="BJ704" s="41"/>
      <c r="BK704" s="41"/>
      <c r="BL704" s="41"/>
      <c r="BM704" s="126"/>
      <c r="BN704" s="126"/>
      <c r="BO704" s="126"/>
      <c r="BP704" s="126"/>
      <c r="BQ704" s="126"/>
      <c r="BR704" s="126"/>
      <c r="BS704" s="126"/>
      <c r="BT704" s="126"/>
      <c r="BU704" s="126"/>
      <c r="BV704" s="126"/>
      <c r="BW704" s="126"/>
      <c r="BX704" s="126"/>
      <c r="BY704" s="126"/>
      <c r="BZ704" s="126"/>
      <c r="CA704" s="126"/>
      <c r="CB704" s="126"/>
      <c r="CC704" s="126"/>
      <c r="CD704" s="126"/>
      <c r="CE704" s="126"/>
      <c r="CF704" s="126"/>
      <c r="CG704" s="126"/>
      <c r="CH704" s="126"/>
      <c r="CI704" s="126"/>
      <c r="CJ704" s="126"/>
      <c r="CK704" s="126"/>
      <c r="CL704" s="126"/>
      <c r="CM704" s="126"/>
      <c r="CN704" s="126"/>
      <c r="CO704" s="134">
        <f t="shared" si="21"/>
        <v>1</v>
      </c>
      <c r="CP704" s="148"/>
      <c r="CQ704" s="146"/>
      <c r="CR704" s="24"/>
    </row>
    <row r="705" spans="1:616" ht="226.5" hidden="1" customHeight="1">
      <c r="A705" s="335">
        <v>582</v>
      </c>
      <c r="B705" s="401">
        <v>182</v>
      </c>
      <c r="C705" s="270" t="s">
        <v>576</v>
      </c>
      <c r="D705" s="269" t="s">
        <v>0</v>
      </c>
      <c r="E705" s="35" t="s">
        <v>1031</v>
      </c>
      <c r="F705" s="11" t="s">
        <v>2</v>
      </c>
      <c r="G705" s="269"/>
      <c r="H705" s="276" t="s">
        <v>1031</v>
      </c>
      <c r="I705" s="283" t="s">
        <v>1032</v>
      </c>
      <c r="J705" s="281"/>
      <c r="K705" s="281" t="s">
        <v>126</v>
      </c>
      <c r="L705" s="12" t="s">
        <v>114</v>
      </c>
      <c r="M705" s="11" t="s">
        <v>81</v>
      </c>
      <c r="N705" s="10" t="s">
        <v>171</v>
      </c>
      <c r="O705" s="335" t="s">
        <v>28</v>
      </c>
      <c r="P705" s="12"/>
      <c r="Q705" s="12" t="s">
        <v>28</v>
      </c>
      <c r="R705" s="12"/>
      <c r="S705" s="12"/>
      <c r="T705" s="12"/>
      <c r="U705" s="12"/>
      <c r="V705" s="12"/>
      <c r="W705" s="12"/>
      <c r="X705" s="12"/>
      <c r="Y705" s="71"/>
      <c r="Z705" s="71"/>
      <c r="AA705" s="12"/>
      <c r="AB705" s="41"/>
      <c r="AC705" s="41"/>
      <c r="AD705" s="41"/>
      <c r="AE705" s="41"/>
      <c r="AF705" s="41"/>
      <c r="AG705" s="41"/>
      <c r="AH705" s="41"/>
      <c r="AI705" s="41"/>
      <c r="AJ705" s="41"/>
      <c r="AK705" s="41"/>
      <c r="AL705" s="41"/>
      <c r="AM705" s="41"/>
      <c r="AN705" s="41"/>
      <c r="AO705" s="41"/>
      <c r="AP705" s="41"/>
      <c r="AQ705" s="41"/>
      <c r="AR705" s="41"/>
      <c r="AS705" s="41"/>
      <c r="AT705" s="41"/>
      <c r="AU705" s="41"/>
      <c r="AV705" s="41"/>
      <c r="AW705" s="41"/>
      <c r="AX705" s="41"/>
      <c r="AY705" s="41"/>
      <c r="AZ705" s="41"/>
      <c r="BA705" s="41"/>
      <c r="BB705" s="41"/>
      <c r="BC705" s="41"/>
      <c r="BD705" s="41"/>
      <c r="BE705" s="41"/>
      <c r="BF705" s="41"/>
      <c r="BG705" s="41"/>
      <c r="BH705" s="41"/>
      <c r="BI705" s="41"/>
      <c r="BJ705" s="41"/>
      <c r="BK705" s="41"/>
      <c r="BL705" s="41"/>
      <c r="BM705" s="12"/>
      <c r="BN705" s="12"/>
      <c r="BO705" s="12"/>
      <c r="BP705" s="12"/>
      <c r="BQ705" s="12"/>
      <c r="BR705" s="12"/>
      <c r="BS705" s="12"/>
      <c r="BT705" s="12"/>
      <c r="BU705" s="12"/>
      <c r="BV705" s="12"/>
      <c r="BW705" s="12"/>
      <c r="BX705" s="12"/>
      <c r="BY705" s="12"/>
      <c r="BZ705" s="12"/>
      <c r="CA705" s="12"/>
      <c r="CB705" s="12"/>
      <c r="CC705" s="12"/>
      <c r="CD705" s="12"/>
      <c r="CE705" s="12"/>
      <c r="CF705" s="12"/>
      <c r="CG705" s="12"/>
      <c r="CH705" s="12"/>
      <c r="CI705" s="12"/>
      <c r="CJ705" s="12"/>
      <c r="CK705" s="12"/>
      <c r="CL705" s="12"/>
      <c r="CM705" s="12"/>
      <c r="CN705" s="12"/>
      <c r="CO705" s="181">
        <f t="shared" si="21"/>
        <v>1</v>
      </c>
      <c r="CP705" s="202"/>
      <c r="CQ705" s="202"/>
      <c r="CR705" s="202"/>
      <c r="WR705" s="162"/>
    </row>
    <row r="706" spans="1:616" s="129" customFormat="1" ht="153.75" hidden="1" customHeight="1">
      <c r="A706" s="335"/>
      <c r="B706" s="335"/>
      <c r="C706" s="34" t="s">
        <v>576</v>
      </c>
      <c r="D706" s="128" t="s">
        <v>0</v>
      </c>
      <c r="E706" s="125" t="s">
        <v>577</v>
      </c>
      <c r="F706" s="128" t="s">
        <v>2</v>
      </c>
      <c r="G706" s="128"/>
      <c r="H706" s="125" t="s">
        <v>577</v>
      </c>
      <c r="I706" s="58" t="s">
        <v>1033</v>
      </c>
      <c r="J706" s="126"/>
      <c r="K706" s="140" t="s">
        <v>126</v>
      </c>
      <c r="L706" s="140" t="s">
        <v>114</v>
      </c>
      <c r="M706" s="141" t="s">
        <v>81</v>
      </c>
      <c r="N706" s="138" t="s">
        <v>171</v>
      </c>
      <c r="O706" s="335"/>
      <c r="P706" s="126"/>
      <c r="Q706" s="126"/>
      <c r="R706" s="126" t="s">
        <v>28</v>
      </c>
      <c r="S706" s="126"/>
      <c r="T706" s="126"/>
      <c r="U706" s="126"/>
      <c r="V706" s="126"/>
      <c r="W706" s="126"/>
      <c r="X706" s="126"/>
      <c r="Y706" s="126"/>
      <c r="Z706" s="126"/>
      <c r="AA706" s="126"/>
      <c r="AB706" s="41"/>
      <c r="AC706" s="41"/>
      <c r="AD706" s="41"/>
      <c r="AE706" s="41"/>
      <c r="AF706" s="41"/>
      <c r="AG706" s="41"/>
      <c r="AH706" s="41"/>
      <c r="AI706" s="41"/>
      <c r="AJ706" s="41"/>
      <c r="AK706" s="41"/>
      <c r="AL706" s="41"/>
      <c r="AM706" s="41"/>
      <c r="AN706" s="41"/>
      <c r="AO706" s="41"/>
      <c r="AP706" s="41"/>
      <c r="AQ706" s="41"/>
      <c r="AR706" s="41"/>
      <c r="AS706" s="41"/>
      <c r="AT706" s="41"/>
      <c r="AU706" s="41"/>
      <c r="AV706" s="41"/>
      <c r="AW706" s="41"/>
      <c r="AX706" s="41"/>
      <c r="AY706" s="41"/>
      <c r="AZ706" s="41"/>
      <c r="BA706" s="41"/>
      <c r="BB706" s="41"/>
      <c r="BC706" s="41"/>
      <c r="BD706" s="41"/>
      <c r="BE706" s="41"/>
      <c r="BF706" s="41"/>
      <c r="BG706" s="41"/>
      <c r="BH706" s="41"/>
      <c r="BI706" s="41"/>
      <c r="BJ706" s="41"/>
      <c r="BK706" s="41"/>
      <c r="BL706" s="41"/>
      <c r="BM706" s="126"/>
      <c r="BN706" s="126"/>
      <c r="BO706" s="126"/>
      <c r="BP706" s="126"/>
      <c r="BQ706" s="126"/>
      <c r="BR706" s="126"/>
      <c r="BS706" s="126"/>
      <c r="BT706" s="126"/>
      <c r="BU706" s="126"/>
      <c r="BV706" s="126"/>
      <c r="BW706" s="126"/>
      <c r="BX706" s="126"/>
      <c r="BY706" s="126"/>
      <c r="BZ706" s="126"/>
      <c r="CA706" s="126"/>
      <c r="CB706" s="126"/>
      <c r="CC706" s="126"/>
      <c r="CD706" s="126"/>
      <c r="CE706" s="126"/>
      <c r="CF706" s="126"/>
      <c r="CG706" s="126"/>
      <c r="CH706" s="126"/>
      <c r="CI706" s="126"/>
      <c r="CJ706" s="126"/>
      <c r="CK706" s="126"/>
      <c r="CL706" s="126"/>
      <c r="CM706" s="126"/>
      <c r="CN706" s="126"/>
      <c r="CO706" s="134">
        <f t="shared" si="21"/>
        <v>1</v>
      </c>
      <c r="CP706" s="149"/>
      <c r="CQ706" s="147"/>
      <c r="CR706" s="24"/>
    </row>
    <row r="707" spans="1:616" s="129" customFormat="1" ht="232.5" hidden="1" customHeight="1">
      <c r="A707" s="335"/>
      <c r="B707" s="335"/>
      <c r="C707" s="34" t="s">
        <v>576</v>
      </c>
      <c r="D707" s="128" t="s">
        <v>0</v>
      </c>
      <c r="E707" s="125" t="s">
        <v>1035</v>
      </c>
      <c r="F707" s="128" t="s">
        <v>2</v>
      </c>
      <c r="G707" s="128"/>
      <c r="H707" s="125" t="s">
        <v>1034</v>
      </c>
      <c r="I707" s="58" t="s">
        <v>1036</v>
      </c>
      <c r="J707" s="126"/>
      <c r="K707" s="140" t="s">
        <v>126</v>
      </c>
      <c r="L707" s="140" t="s">
        <v>114</v>
      </c>
      <c r="M707" s="141" t="s">
        <v>81</v>
      </c>
      <c r="N707" s="138" t="s">
        <v>171</v>
      </c>
      <c r="O707" s="335"/>
      <c r="P707" s="126"/>
      <c r="Q707" s="126"/>
      <c r="R707" s="126"/>
      <c r="S707" s="126"/>
      <c r="T707" s="126"/>
      <c r="U707" s="126"/>
      <c r="V707" s="126"/>
      <c r="W707" s="126" t="s">
        <v>28</v>
      </c>
      <c r="X707" s="126"/>
      <c r="Y707" s="126"/>
      <c r="Z707" s="126"/>
      <c r="AA707" s="126"/>
      <c r="AB707" s="41"/>
      <c r="AC707" s="41"/>
      <c r="AD707" s="41"/>
      <c r="AE707" s="41"/>
      <c r="AF707" s="41"/>
      <c r="AG707" s="41"/>
      <c r="AH707" s="41"/>
      <c r="AI707" s="41"/>
      <c r="AJ707" s="41"/>
      <c r="AK707" s="41"/>
      <c r="AL707" s="41"/>
      <c r="AM707" s="41"/>
      <c r="AN707" s="41"/>
      <c r="AO707" s="41"/>
      <c r="AP707" s="41"/>
      <c r="AQ707" s="41"/>
      <c r="AR707" s="41"/>
      <c r="AS707" s="41"/>
      <c r="AT707" s="41"/>
      <c r="AU707" s="41"/>
      <c r="AV707" s="41"/>
      <c r="AW707" s="41"/>
      <c r="AX707" s="41"/>
      <c r="AY707" s="41"/>
      <c r="AZ707" s="41"/>
      <c r="BA707" s="41"/>
      <c r="BB707" s="41"/>
      <c r="BC707" s="41"/>
      <c r="BD707" s="41"/>
      <c r="BE707" s="41"/>
      <c r="BF707" s="41"/>
      <c r="BG707" s="41"/>
      <c r="BH707" s="41"/>
      <c r="BI707" s="41"/>
      <c r="BJ707" s="41"/>
      <c r="BK707" s="41"/>
      <c r="BL707" s="41"/>
      <c r="BM707" s="126"/>
      <c r="BN707" s="126"/>
      <c r="BO707" s="126"/>
      <c r="BP707" s="126"/>
      <c r="BQ707" s="126"/>
      <c r="BR707" s="126"/>
      <c r="BS707" s="126"/>
      <c r="BT707" s="126"/>
      <c r="BU707" s="126"/>
      <c r="BV707" s="126"/>
      <c r="BW707" s="126"/>
      <c r="BX707" s="126"/>
      <c r="BY707" s="126"/>
      <c r="BZ707" s="126"/>
      <c r="CA707" s="126"/>
      <c r="CB707" s="126"/>
      <c r="CC707" s="126"/>
      <c r="CD707" s="126"/>
      <c r="CE707" s="126"/>
      <c r="CF707" s="126"/>
      <c r="CG707" s="126"/>
      <c r="CH707" s="126"/>
      <c r="CI707" s="126"/>
      <c r="CJ707" s="126"/>
      <c r="CK707" s="126"/>
      <c r="CL707" s="126"/>
      <c r="CM707" s="126"/>
      <c r="CN707" s="126"/>
      <c r="CO707" s="134">
        <f t="shared" si="21"/>
        <v>1</v>
      </c>
      <c r="CP707" s="154"/>
      <c r="CQ707" s="127"/>
      <c r="CR707" s="24"/>
    </row>
    <row r="708" spans="1:616" s="129" customFormat="1" ht="129" hidden="1" customHeight="1">
      <c r="A708" s="335"/>
      <c r="B708" s="335"/>
      <c r="C708" s="34" t="s">
        <v>576</v>
      </c>
      <c r="D708" s="128" t="s">
        <v>0</v>
      </c>
      <c r="E708" s="125" t="s">
        <v>1037</v>
      </c>
      <c r="F708" s="128" t="s">
        <v>2</v>
      </c>
      <c r="G708" s="128"/>
      <c r="H708" s="125" t="s">
        <v>1038</v>
      </c>
      <c r="I708" s="58" t="s">
        <v>1044</v>
      </c>
      <c r="J708" s="126"/>
      <c r="K708" s="140" t="s">
        <v>126</v>
      </c>
      <c r="L708" s="140" t="s">
        <v>114</v>
      </c>
      <c r="M708" s="141" t="s">
        <v>81</v>
      </c>
      <c r="N708" s="138" t="s">
        <v>171</v>
      </c>
      <c r="O708" s="335"/>
      <c r="P708" s="126"/>
      <c r="Q708" s="126"/>
      <c r="R708" s="126"/>
      <c r="S708" s="126" t="s">
        <v>28</v>
      </c>
      <c r="T708" s="126"/>
      <c r="U708" s="126"/>
      <c r="V708" s="126"/>
      <c r="W708" s="126"/>
      <c r="X708" s="126"/>
      <c r="Y708" s="126"/>
      <c r="Z708" s="126"/>
      <c r="AA708" s="126"/>
      <c r="AB708" s="41"/>
      <c r="AC708" s="41"/>
      <c r="AD708" s="41"/>
      <c r="AE708" s="41"/>
      <c r="AF708" s="41"/>
      <c r="AG708" s="41"/>
      <c r="AH708" s="41"/>
      <c r="AI708" s="41"/>
      <c r="AJ708" s="41"/>
      <c r="AK708" s="41"/>
      <c r="AL708" s="41"/>
      <c r="AM708" s="41"/>
      <c r="AN708" s="41"/>
      <c r="AO708" s="41"/>
      <c r="AP708" s="41"/>
      <c r="AQ708" s="41"/>
      <c r="AR708" s="41"/>
      <c r="AS708" s="41"/>
      <c r="AT708" s="41"/>
      <c r="AU708" s="41"/>
      <c r="AV708" s="41"/>
      <c r="AW708" s="41"/>
      <c r="AX708" s="41"/>
      <c r="AY708" s="41"/>
      <c r="AZ708" s="41"/>
      <c r="BA708" s="41"/>
      <c r="BB708" s="41"/>
      <c r="BC708" s="41"/>
      <c r="BD708" s="41"/>
      <c r="BE708" s="41"/>
      <c r="BF708" s="41"/>
      <c r="BG708" s="41"/>
      <c r="BH708" s="41"/>
      <c r="BI708" s="41"/>
      <c r="BJ708" s="41"/>
      <c r="BK708" s="41"/>
      <c r="BL708" s="41"/>
      <c r="BM708" s="126"/>
      <c r="BN708" s="126"/>
      <c r="BO708" s="126"/>
      <c r="BP708" s="126"/>
      <c r="BQ708" s="126"/>
      <c r="BR708" s="126"/>
      <c r="BS708" s="126"/>
      <c r="BT708" s="126"/>
      <c r="BU708" s="126"/>
      <c r="BV708" s="126"/>
      <c r="BW708" s="126"/>
      <c r="BX708" s="126"/>
      <c r="BY708" s="126"/>
      <c r="BZ708" s="126"/>
      <c r="CA708" s="126"/>
      <c r="CB708" s="126"/>
      <c r="CC708" s="126"/>
      <c r="CD708" s="126"/>
      <c r="CE708" s="126"/>
      <c r="CF708" s="126"/>
      <c r="CG708" s="126"/>
      <c r="CH708" s="126"/>
      <c r="CI708" s="126"/>
      <c r="CJ708" s="126"/>
      <c r="CK708" s="126"/>
      <c r="CL708" s="126"/>
      <c r="CM708" s="126"/>
      <c r="CN708" s="126"/>
      <c r="CO708" s="134">
        <f t="shared" si="21"/>
        <v>1</v>
      </c>
      <c r="CP708" s="154"/>
      <c r="CQ708" s="127"/>
      <c r="CR708" s="24"/>
    </row>
    <row r="709" spans="1:616" s="129" customFormat="1" ht="219.75" hidden="1" customHeight="1">
      <c r="A709" s="335"/>
      <c r="B709" s="335"/>
      <c r="C709" s="34" t="s">
        <v>576</v>
      </c>
      <c r="D709" s="128" t="s">
        <v>0</v>
      </c>
      <c r="E709" s="125" t="s">
        <v>1041</v>
      </c>
      <c r="F709" s="128" t="s">
        <v>2</v>
      </c>
      <c r="G709" s="128"/>
      <c r="H709" s="125" t="s">
        <v>1042</v>
      </c>
      <c r="I709" s="58" t="s">
        <v>1043</v>
      </c>
      <c r="J709" s="126"/>
      <c r="K709" s="140" t="s">
        <v>126</v>
      </c>
      <c r="L709" s="140" t="s">
        <v>114</v>
      </c>
      <c r="M709" s="141" t="s">
        <v>81</v>
      </c>
      <c r="N709" s="138" t="s">
        <v>171</v>
      </c>
      <c r="O709" s="335"/>
      <c r="P709" s="126"/>
      <c r="Q709" s="126"/>
      <c r="R709" s="126"/>
      <c r="S709" s="126"/>
      <c r="T709" s="126" t="s">
        <v>28</v>
      </c>
      <c r="U709" s="126"/>
      <c r="V709" s="126"/>
      <c r="W709" s="126"/>
      <c r="X709" s="126"/>
      <c r="Y709" s="126"/>
      <c r="Z709" s="126"/>
      <c r="AA709" s="126"/>
      <c r="AB709" s="41"/>
      <c r="AC709" s="41"/>
      <c r="AD709" s="41"/>
      <c r="AE709" s="41"/>
      <c r="AF709" s="41"/>
      <c r="AG709" s="41"/>
      <c r="AH709" s="41"/>
      <c r="AI709" s="41"/>
      <c r="AJ709" s="41"/>
      <c r="AK709" s="41"/>
      <c r="AL709" s="41"/>
      <c r="AM709" s="41"/>
      <c r="AN709" s="41"/>
      <c r="AO709" s="41"/>
      <c r="AP709" s="41"/>
      <c r="AQ709" s="41"/>
      <c r="AR709" s="41"/>
      <c r="AS709" s="41"/>
      <c r="AT709" s="41"/>
      <c r="AU709" s="41"/>
      <c r="AV709" s="41"/>
      <c r="AW709" s="41"/>
      <c r="AX709" s="41"/>
      <c r="AY709" s="41"/>
      <c r="AZ709" s="41"/>
      <c r="BA709" s="41"/>
      <c r="BB709" s="41"/>
      <c r="BC709" s="41"/>
      <c r="BD709" s="41"/>
      <c r="BE709" s="41"/>
      <c r="BF709" s="41"/>
      <c r="BG709" s="41"/>
      <c r="BH709" s="41"/>
      <c r="BI709" s="41"/>
      <c r="BJ709" s="41"/>
      <c r="BK709" s="41"/>
      <c r="BL709" s="41"/>
      <c r="BM709" s="126"/>
      <c r="BN709" s="126"/>
      <c r="BO709" s="126"/>
      <c r="BP709" s="126"/>
      <c r="BQ709" s="126"/>
      <c r="BR709" s="126"/>
      <c r="BS709" s="126"/>
      <c r="BT709" s="126"/>
      <c r="BU709" s="126"/>
      <c r="BV709" s="126"/>
      <c r="BW709" s="126"/>
      <c r="BX709" s="126"/>
      <c r="BY709" s="126"/>
      <c r="BZ709" s="126"/>
      <c r="CA709" s="126"/>
      <c r="CB709" s="126"/>
      <c r="CC709" s="126"/>
      <c r="CD709" s="126"/>
      <c r="CE709" s="126"/>
      <c r="CF709" s="126"/>
      <c r="CG709" s="126"/>
      <c r="CH709" s="126"/>
      <c r="CI709" s="126"/>
      <c r="CJ709" s="126"/>
      <c r="CK709" s="126"/>
      <c r="CL709" s="126"/>
      <c r="CM709" s="126"/>
      <c r="CN709" s="126"/>
      <c r="CO709" s="134">
        <f t="shared" si="21"/>
        <v>1</v>
      </c>
      <c r="CP709" s="154"/>
      <c r="CQ709" s="127"/>
      <c r="CR709" s="24"/>
    </row>
    <row r="710" spans="1:616" s="129" customFormat="1" ht="109.5" hidden="1" customHeight="1">
      <c r="A710" s="335"/>
      <c r="B710" s="335"/>
      <c r="C710" s="34" t="s">
        <v>576</v>
      </c>
      <c r="D710" s="128" t="s">
        <v>0</v>
      </c>
      <c r="E710" s="125" t="s">
        <v>1039</v>
      </c>
      <c r="F710" s="128" t="s">
        <v>2</v>
      </c>
      <c r="G710" s="128"/>
      <c r="H710" s="125" t="s">
        <v>1040</v>
      </c>
      <c r="I710" s="58" t="s">
        <v>1045</v>
      </c>
      <c r="J710" s="126"/>
      <c r="K710" s="140" t="s">
        <v>126</v>
      </c>
      <c r="L710" s="140" t="s">
        <v>114</v>
      </c>
      <c r="M710" s="141" t="s">
        <v>81</v>
      </c>
      <c r="N710" s="138" t="s">
        <v>171</v>
      </c>
      <c r="O710" s="335"/>
      <c r="P710" s="126"/>
      <c r="Q710" s="126"/>
      <c r="R710" s="126"/>
      <c r="S710" s="126"/>
      <c r="T710" s="126"/>
      <c r="U710" s="126" t="s">
        <v>28</v>
      </c>
      <c r="V710" s="126"/>
      <c r="W710" s="126"/>
      <c r="X710" s="126"/>
      <c r="Y710" s="126"/>
      <c r="Z710" s="126"/>
      <c r="AA710" s="126"/>
      <c r="AB710" s="41"/>
      <c r="AC710" s="41"/>
      <c r="AD710" s="41"/>
      <c r="AE710" s="41"/>
      <c r="AF710" s="41"/>
      <c r="AG710" s="41"/>
      <c r="AH710" s="41"/>
      <c r="AI710" s="41"/>
      <c r="AJ710" s="41"/>
      <c r="AK710" s="41"/>
      <c r="AL710" s="41"/>
      <c r="AM710" s="41"/>
      <c r="AN710" s="41"/>
      <c r="AO710" s="41"/>
      <c r="AP710" s="41"/>
      <c r="AQ710" s="41"/>
      <c r="AR710" s="41"/>
      <c r="AS710" s="41"/>
      <c r="AT710" s="41"/>
      <c r="AU710" s="41"/>
      <c r="AV710" s="41"/>
      <c r="AW710" s="41"/>
      <c r="AX710" s="41"/>
      <c r="AY710" s="41"/>
      <c r="AZ710" s="41"/>
      <c r="BA710" s="41"/>
      <c r="BB710" s="41"/>
      <c r="BC710" s="41"/>
      <c r="BD710" s="41"/>
      <c r="BE710" s="41"/>
      <c r="BF710" s="41"/>
      <c r="BG710" s="41"/>
      <c r="BH710" s="41"/>
      <c r="BI710" s="41"/>
      <c r="BJ710" s="41"/>
      <c r="BK710" s="41"/>
      <c r="BL710" s="41"/>
      <c r="BM710" s="126"/>
      <c r="BN710" s="126"/>
      <c r="BO710" s="126"/>
      <c r="BP710" s="126"/>
      <c r="BQ710" s="126"/>
      <c r="BR710" s="126"/>
      <c r="BS710" s="126"/>
      <c r="BT710" s="126"/>
      <c r="BU710" s="126"/>
      <c r="BV710" s="126"/>
      <c r="BW710" s="126"/>
      <c r="BX710" s="126"/>
      <c r="BY710" s="126"/>
      <c r="BZ710" s="126"/>
      <c r="CA710" s="126"/>
      <c r="CB710" s="126"/>
      <c r="CC710" s="126"/>
      <c r="CD710" s="126"/>
      <c r="CE710" s="126"/>
      <c r="CF710" s="126"/>
      <c r="CG710" s="126"/>
      <c r="CH710" s="126"/>
      <c r="CI710" s="126"/>
      <c r="CJ710" s="126"/>
      <c r="CK710" s="126"/>
      <c r="CL710" s="126"/>
      <c r="CM710" s="126"/>
      <c r="CN710" s="126"/>
      <c r="CO710" s="134">
        <f t="shared" si="21"/>
        <v>1</v>
      </c>
      <c r="CP710" s="154"/>
      <c r="CQ710" s="127"/>
      <c r="CR710" s="24"/>
    </row>
    <row r="711" spans="1:616" ht="100.5" hidden="1" customHeight="1">
      <c r="A711" s="335"/>
      <c r="B711" s="335"/>
      <c r="C711" s="34" t="s">
        <v>576</v>
      </c>
      <c r="D711" s="121" t="s">
        <v>0</v>
      </c>
      <c r="E711" s="35" t="s">
        <v>578</v>
      </c>
      <c r="F711" s="34" t="s">
        <v>2</v>
      </c>
      <c r="G711" s="11"/>
      <c r="H711" s="35" t="s">
        <v>578</v>
      </c>
      <c r="I711" s="58" t="s">
        <v>1046</v>
      </c>
      <c r="J711" s="12"/>
      <c r="K711" s="140" t="s">
        <v>126</v>
      </c>
      <c r="L711" s="140" t="s">
        <v>114</v>
      </c>
      <c r="M711" s="141" t="s">
        <v>81</v>
      </c>
      <c r="N711" s="138" t="s">
        <v>171</v>
      </c>
      <c r="O711" s="335"/>
      <c r="P711" s="12"/>
      <c r="Q711" s="12"/>
      <c r="R711" s="12"/>
      <c r="S711" s="12"/>
      <c r="T711" s="12"/>
      <c r="U711" s="12"/>
      <c r="V711" s="12" t="s">
        <v>28</v>
      </c>
      <c r="W711" s="12"/>
      <c r="X711" s="12"/>
      <c r="Y711" s="71"/>
      <c r="Z711" s="71"/>
      <c r="AA711" s="12"/>
      <c r="AB711" s="41"/>
      <c r="AC711" s="41"/>
      <c r="AD711" s="41"/>
      <c r="AE711" s="41"/>
      <c r="AF711" s="41"/>
      <c r="AG711" s="41"/>
      <c r="AH711" s="41"/>
      <c r="AI711" s="41"/>
      <c r="AJ711" s="41"/>
      <c r="AK711" s="41"/>
      <c r="AL711" s="41"/>
      <c r="AM711" s="41"/>
      <c r="AN711" s="41"/>
      <c r="AO711" s="41"/>
      <c r="AP711" s="41"/>
      <c r="AQ711" s="41"/>
      <c r="AR711" s="41"/>
      <c r="AS711" s="41"/>
      <c r="AT711" s="41"/>
      <c r="AU711" s="41"/>
      <c r="AV711" s="41"/>
      <c r="AW711" s="41"/>
      <c r="AX711" s="41"/>
      <c r="AY711" s="41"/>
      <c r="AZ711" s="41"/>
      <c r="BA711" s="41"/>
      <c r="BB711" s="41"/>
      <c r="BC711" s="41"/>
      <c r="BD711" s="41"/>
      <c r="BE711" s="41"/>
      <c r="BF711" s="41"/>
      <c r="BG711" s="41"/>
      <c r="BH711" s="41"/>
      <c r="BI711" s="41"/>
      <c r="BJ711" s="41"/>
      <c r="BK711" s="41"/>
      <c r="BL711" s="41"/>
      <c r="BM711" s="12"/>
      <c r="BN711" s="12"/>
      <c r="BO711" s="12"/>
      <c r="BP711" s="12"/>
      <c r="BQ711" s="12"/>
      <c r="BR711" s="12"/>
      <c r="BS711" s="12"/>
      <c r="BT711" s="12"/>
      <c r="BU711" s="12"/>
      <c r="BV711" s="12"/>
      <c r="BW711" s="12"/>
      <c r="BX711" s="12"/>
      <c r="BY711" s="12"/>
      <c r="BZ711" s="12"/>
      <c r="CA711" s="12"/>
      <c r="CB711" s="12"/>
      <c r="CC711" s="12"/>
      <c r="CD711" s="12"/>
      <c r="CE711" s="12"/>
      <c r="CF711" s="12"/>
      <c r="CG711" s="12"/>
      <c r="CH711" s="12"/>
      <c r="CI711" s="12"/>
      <c r="CJ711" s="12"/>
      <c r="CK711" s="12"/>
      <c r="CL711" s="12"/>
      <c r="CM711" s="12"/>
      <c r="CN711" s="12"/>
      <c r="CO711" s="134">
        <f t="shared" si="21"/>
        <v>1</v>
      </c>
      <c r="CP711" s="154"/>
      <c r="CQ711" s="10"/>
      <c r="CR711" s="24"/>
    </row>
    <row r="712" spans="1:616" ht="147.75" hidden="1" customHeight="1">
      <c r="A712" s="335"/>
      <c r="B712" s="335"/>
      <c r="C712" s="34" t="s">
        <v>576</v>
      </c>
      <c r="D712" s="121" t="s">
        <v>0</v>
      </c>
      <c r="E712" s="35" t="s">
        <v>1047</v>
      </c>
      <c r="F712" s="34" t="s">
        <v>2</v>
      </c>
      <c r="G712" s="11"/>
      <c r="H712" s="35" t="s">
        <v>1047</v>
      </c>
      <c r="I712" s="58" t="s">
        <v>1048</v>
      </c>
      <c r="J712" s="12"/>
      <c r="K712" s="140" t="s">
        <v>126</v>
      </c>
      <c r="L712" s="140" t="s">
        <v>114</v>
      </c>
      <c r="M712" s="141" t="s">
        <v>81</v>
      </c>
      <c r="N712" s="138" t="s">
        <v>171</v>
      </c>
      <c r="O712" s="335"/>
      <c r="P712" s="12"/>
      <c r="Q712" s="12"/>
      <c r="R712" s="12"/>
      <c r="S712" s="12"/>
      <c r="T712" s="12"/>
      <c r="U712" s="12"/>
      <c r="V712" s="12"/>
      <c r="W712" s="12"/>
      <c r="X712" s="12" t="s">
        <v>28</v>
      </c>
      <c r="Y712" s="71"/>
      <c r="Z712" s="71"/>
      <c r="AA712" s="12"/>
      <c r="AB712" s="41"/>
      <c r="AC712" s="41"/>
      <c r="AD712" s="41"/>
      <c r="AE712" s="41"/>
      <c r="AF712" s="41"/>
      <c r="AG712" s="41"/>
      <c r="AH712" s="41"/>
      <c r="AI712" s="41"/>
      <c r="AJ712" s="41"/>
      <c r="AK712" s="41"/>
      <c r="AL712" s="41"/>
      <c r="AM712" s="41"/>
      <c r="AN712" s="41"/>
      <c r="AO712" s="41"/>
      <c r="AP712" s="41"/>
      <c r="AQ712" s="41"/>
      <c r="AR712" s="41"/>
      <c r="AS712" s="41"/>
      <c r="AT712" s="41"/>
      <c r="AU712" s="41"/>
      <c r="AV712" s="41"/>
      <c r="AW712" s="41"/>
      <c r="AX712" s="41"/>
      <c r="AY712" s="41"/>
      <c r="AZ712" s="41"/>
      <c r="BA712" s="41"/>
      <c r="BB712" s="41"/>
      <c r="BC712" s="41"/>
      <c r="BD712" s="41"/>
      <c r="BE712" s="41"/>
      <c r="BF712" s="41"/>
      <c r="BG712" s="41"/>
      <c r="BH712" s="41"/>
      <c r="BI712" s="41"/>
      <c r="BJ712" s="41"/>
      <c r="BK712" s="41"/>
      <c r="BL712" s="41"/>
      <c r="BM712" s="12"/>
      <c r="BN712" s="12"/>
      <c r="BO712" s="12"/>
      <c r="BP712" s="12"/>
      <c r="BQ712" s="12"/>
      <c r="BR712" s="12"/>
      <c r="BS712" s="12"/>
      <c r="BT712" s="12"/>
      <c r="BU712" s="12"/>
      <c r="BV712" s="12"/>
      <c r="BW712" s="12"/>
      <c r="BX712" s="12"/>
      <c r="BY712" s="12"/>
      <c r="BZ712" s="12"/>
      <c r="CA712" s="12"/>
      <c r="CB712" s="12"/>
      <c r="CC712" s="12"/>
      <c r="CD712" s="12"/>
      <c r="CE712" s="12"/>
      <c r="CF712" s="12"/>
      <c r="CG712" s="12"/>
      <c r="CH712" s="12"/>
      <c r="CI712" s="12"/>
      <c r="CJ712" s="12"/>
      <c r="CK712" s="12"/>
      <c r="CL712" s="12"/>
      <c r="CM712" s="12"/>
      <c r="CN712" s="12"/>
      <c r="CO712" s="134">
        <f t="shared" si="21"/>
        <v>1</v>
      </c>
      <c r="CP712" s="154"/>
      <c r="CQ712" s="10"/>
      <c r="CR712" s="24"/>
    </row>
    <row r="713" spans="1:616" s="129" customFormat="1" ht="73.5" hidden="1" customHeight="1">
      <c r="A713" s="335"/>
      <c r="B713" s="335"/>
      <c r="C713" s="34" t="s">
        <v>576</v>
      </c>
      <c r="D713" s="128" t="s">
        <v>0</v>
      </c>
      <c r="E713" s="125" t="s">
        <v>1053</v>
      </c>
      <c r="F713" s="34" t="s">
        <v>2</v>
      </c>
      <c r="G713" s="128"/>
      <c r="H713" s="125" t="s">
        <v>1053</v>
      </c>
      <c r="I713" s="58" t="s">
        <v>1054</v>
      </c>
      <c r="J713" s="126"/>
      <c r="K713" s="140" t="s">
        <v>126</v>
      </c>
      <c r="L713" s="140" t="s">
        <v>114</v>
      </c>
      <c r="M713" s="141" t="s">
        <v>81</v>
      </c>
      <c r="N713" s="138" t="s">
        <v>171</v>
      </c>
      <c r="O713" s="335"/>
      <c r="P713" s="126"/>
      <c r="Q713" s="126"/>
      <c r="R713" s="126"/>
      <c r="S713" s="126"/>
      <c r="T713" s="126"/>
      <c r="U713" s="126"/>
      <c r="V713" s="126"/>
      <c r="W713" s="126"/>
      <c r="X713" s="126"/>
      <c r="Y713" s="126" t="s">
        <v>28</v>
      </c>
      <c r="Z713" s="126"/>
      <c r="AA713" s="126"/>
      <c r="AB713" s="41"/>
      <c r="AC713" s="41"/>
      <c r="AD713" s="41"/>
      <c r="AE713" s="41"/>
      <c r="AF713" s="41"/>
      <c r="AG713" s="41"/>
      <c r="AH713" s="41"/>
      <c r="AI713" s="41"/>
      <c r="AJ713" s="41"/>
      <c r="AK713" s="41"/>
      <c r="AL713" s="41"/>
      <c r="AM713" s="41"/>
      <c r="AN713" s="41"/>
      <c r="AO713" s="41"/>
      <c r="AP713" s="41"/>
      <c r="AQ713" s="41"/>
      <c r="AR713" s="41"/>
      <c r="AS713" s="41"/>
      <c r="AT713" s="41"/>
      <c r="AU713" s="41"/>
      <c r="AV713" s="41"/>
      <c r="AW713" s="41"/>
      <c r="AX713" s="41"/>
      <c r="AY713" s="41"/>
      <c r="AZ713" s="41"/>
      <c r="BA713" s="41"/>
      <c r="BB713" s="41"/>
      <c r="BC713" s="41"/>
      <c r="BD713" s="41"/>
      <c r="BE713" s="41"/>
      <c r="BF713" s="41"/>
      <c r="BG713" s="41"/>
      <c r="BH713" s="41"/>
      <c r="BI713" s="41"/>
      <c r="BJ713" s="41"/>
      <c r="BK713" s="41"/>
      <c r="BL713" s="41"/>
      <c r="BM713" s="126"/>
      <c r="BN713" s="126"/>
      <c r="BO713" s="126"/>
      <c r="BP713" s="126"/>
      <c r="BQ713" s="126"/>
      <c r="BR713" s="126"/>
      <c r="BS713" s="126"/>
      <c r="BT713" s="126"/>
      <c r="BU713" s="126"/>
      <c r="BV713" s="126"/>
      <c r="BW713" s="126"/>
      <c r="BX713" s="126"/>
      <c r="BY713" s="126"/>
      <c r="BZ713" s="126"/>
      <c r="CA713" s="126"/>
      <c r="CB713" s="126"/>
      <c r="CC713" s="126"/>
      <c r="CD713" s="126"/>
      <c r="CE713" s="126"/>
      <c r="CF713" s="126"/>
      <c r="CG713" s="126"/>
      <c r="CH713" s="126"/>
      <c r="CI713" s="126"/>
      <c r="CJ713" s="126"/>
      <c r="CK713" s="126"/>
      <c r="CL713" s="126"/>
      <c r="CM713" s="126"/>
      <c r="CN713" s="126"/>
      <c r="CO713" s="134">
        <f t="shared" si="21"/>
        <v>1</v>
      </c>
      <c r="CP713" s="154"/>
      <c r="CQ713" s="127"/>
      <c r="CR713" s="24"/>
    </row>
    <row r="714" spans="1:616" s="129" customFormat="1" ht="77.25" hidden="1" customHeight="1">
      <c r="A714" s="335"/>
      <c r="B714" s="335"/>
      <c r="C714" s="34" t="s">
        <v>576</v>
      </c>
      <c r="D714" s="128" t="s">
        <v>0</v>
      </c>
      <c r="E714" s="125" t="s">
        <v>1052</v>
      </c>
      <c r="F714" s="34" t="s">
        <v>2</v>
      </c>
      <c r="G714" s="128"/>
      <c r="H714" s="125" t="s">
        <v>1051</v>
      </c>
      <c r="I714" s="58" t="s">
        <v>1050</v>
      </c>
      <c r="J714" s="126"/>
      <c r="K714" s="140" t="s">
        <v>126</v>
      </c>
      <c r="L714" s="140" t="s">
        <v>114</v>
      </c>
      <c r="M714" s="141" t="s">
        <v>81</v>
      </c>
      <c r="N714" s="138" t="s">
        <v>171</v>
      </c>
      <c r="O714" s="335"/>
      <c r="P714" s="126"/>
      <c r="Q714" s="126"/>
      <c r="R714" s="126"/>
      <c r="S714" s="126"/>
      <c r="T714" s="126"/>
      <c r="U714" s="126"/>
      <c r="V714" s="126"/>
      <c r="W714" s="126"/>
      <c r="X714" s="126"/>
      <c r="Y714" s="126"/>
      <c r="Z714" s="126" t="s">
        <v>28</v>
      </c>
      <c r="AA714" s="126"/>
      <c r="AB714" s="41"/>
      <c r="AC714" s="41"/>
      <c r="AD714" s="41"/>
      <c r="AE714" s="41"/>
      <c r="AF714" s="41"/>
      <c r="AG714" s="41"/>
      <c r="AH714" s="41"/>
      <c r="AI714" s="41"/>
      <c r="AJ714" s="41"/>
      <c r="AK714" s="41"/>
      <c r="AL714" s="41"/>
      <c r="AM714" s="41"/>
      <c r="AN714" s="41"/>
      <c r="AO714" s="41"/>
      <c r="AP714" s="41"/>
      <c r="AQ714" s="41"/>
      <c r="AR714" s="41"/>
      <c r="AS714" s="41"/>
      <c r="AT714" s="41"/>
      <c r="AU714" s="41"/>
      <c r="AV714" s="41"/>
      <c r="AW714" s="41"/>
      <c r="AX714" s="41"/>
      <c r="AY714" s="41"/>
      <c r="AZ714" s="41"/>
      <c r="BA714" s="41"/>
      <c r="BB714" s="41"/>
      <c r="BC714" s="41"/>
      <c r="BD714" s="41"/>
      <c r="BE714" s="41"/>
      <c r="BF714" s="41"/>
      <c r="BG714" s="41"/>
      <c r="BH714" s="41"/>
      <c r="BI714" s="41"/>
      <c r="BJ714" s="41"/>
      <c r="BK714" s="41"/>
      <c r="BL714" s="41"/>
      <c r="BM714" s="126"/>
      <c r="BN714" s="126"/>
      <c r="BO714" s="126"/>
      <c r="BP714" s="126"/>
      <c r="BQ714" s="126"/>
      <c r="BR714" s="126"/>
      <c r="BS714" s="126"/>
      <c r="BT714" s="126"/>
      <c r="BU714" s="126"/>
      <c r="BV714" s="126"/>
      <c r="BW714" s="126"/>
      <c r="BX714" s="126"/>
      <c r="BY714" s="126"/>
      <c r="BZ714" s="126"/>
      <c r="CA714" s="126"/>
      <c r="CB714" s="126"/>
      <c r="CC714" s="126"/>
      <c r="CD714" s="126"/>
      <c r="CE714" s="126"/>
      <c r="CF714" s="126"/>
      <c r="CG714" s="126"/>
      <c r="CH714" s="126"/>
      <c r="CI714" s="126"/>
      <c r="CJ714" s="126"/>
      <c r="CK714" s="126"/>
      <c r="CL714" s="126"/>
      <c r="CM714" s="126"/>
      <c r="CN714" s="126"/>
      <c r="CO714" s="134">
        <f t="shared" si="21"/>
        <v>1</v>
      </c>
      <c r="CP714" s="154"/>
      <c r="CQ714" s="127"/>
      <c r="CR714" s="24"/>
    </row>
    <row r="715" spans="1:616" ht="91.5" hidden="1" customHeight="1">
      <c r="A715" s="335"/>
      <c r="B715" s="335"/>
      <c r="C715" s="34" t="s">
        <v>576</v>
      </c>
      <c r="D715" s="121" t="s">
        <v>0</v>
      </c>
      <c r="E715" s="35" t="s">
        <v>579</v>
      </c>
      <c r="F715" s="34" t="s">
        <v>2</v>
      </c>
      <c r="G715" s="11"/>
      <c r="H715" s="35" t="s">
        <v>579</v>
      </c>
      <c r="I715" s="58" t="s">
        <v>1049</v>
      </c>
      <c r="J715" s="12"/>
      <c r="K715" s="140" t="s">
        <v>126</v>
      </c>
      <c r="L715" s="140" t="s">
        <v>114</v>
      </c>
      <c r="M715" s="141" t="s">
        <v>81</v>
      </c>
      <c r="N715" s="138" t="s">
        <v>171</v>
      </c>
      <c r="O715" s="335"/>
      <c r="P715" s="12"/>
      <c r="Q715" s="12"/>
      <c r="R715" s="12"/>
      <c r="S715" s="12"/>
      <c r="T715" s="12"/>
      <c r="U715" s="12"/>
      <c r="V715" s="12"/>
      <c r="W715" s="12"/>
      <c r="X715" s="12"/>
      <c r="Y715" s="71"/>
      <c r="Z715" s="71"/>
      <c r="AA715" s="12" t="s">
        <v>28</v>
      </c>
      <c r="AB715" s="41"/>
      <c r="AC715" s="41"/>
      <c r="AD715" s="41"/>
      <c r="AE715" s="41"/>
      <c r="AF715" s="41"/>
      <c r="AG715" s="41"/>
      <c r="AH715" s="41"/>
      <c r="AI715" s="41"/>
      <c r="AJ715" s="41"/>
      <c r="AK715" s="41"/>
      <c r="AL715" s="41"/>
      <c r="AM715" s="41"/>
      <c r="AN715" s="41"/>
      <c r="AO715" s="41"/>
      <c r="AP715" s="41"/>
      <c r="AQ715" s="41"/>
      <c r="AR715" s="41"/>
      <c r="AS715" s="41"/>
      <c r="AT715" s="41"/>
      <c r="AU715" s="41"/>
      <c r="AV715" s="41"/>
      <c r="AW715" s="41"/>
      <c r="AX715" s="41"/>
      <c r="AY715" s="41"/>
      <c r="AZ715" s="41"/>
      <c r="BA715" s="41"/>
      <c r="BB715" s="41"/>
      <c r="BC715" s="41"/>
      <c r="BD715" s="41"/>
      <c r="BE715" s="41"/>
      <c r="BF715" s="41"/>
      <c r="BG715" s="41"/>
      <c r="BH715" s="41"/>
      <c r="BI715" s="41"/>
      <c r="BJ715" s="41"/>
      <c r="BK715" s="41"/>
      <c r="BL715" s="41"/>
      <c r="BM715" s="12"/>
      <c r="BN715" s="12"/>
      <c r="BO715" s="12"/>
      <c r="BP715" s="12"/>
      <c r="BQ715" s="12"/>
      <c r="BR715" s="12"/>
      <c r="BS715" s="12"/>
      <c r="BT715" s="12"/>
      <c r="BU715" s="12"/>
      <c r="BV715" s="12"/>
      <c r="BW715" s="12"/>
      <c r="BX715" s="12"/>
      <c r="BY715" s="12"/>
      <c r="BZ715" s="12"/>
      <c r="CA715" s="12"/>
      <c r="CB715" s="12"/>
      <c r="CC715" s="12"/>
      <c r="CD715" s="12"/>
      <c r="CE715" s="12"/>
      <c r="CF715" s="12"/>
      <c r="CG715" s="12"/>
      <c r="CH715" s="12"/>
      <c r="CI715" s="12"/>
      <c r="CJ715" s="12"/>
      <c r="CK715" s="12"/>
      <c r="CL715" s="12"/>
      <c r="CM715" s="12"/>
      <c r="CN715" s="12"/>
      <c r="CO715" s="134">
        <f t="shared" si="21"/>
        <v>1</v>
      </c>
      <c r="CP715" s="154"/>
      <c r="CQ715" s="10"/>
      <c r="CR715" s="24"/>
    </row>
    <row r="716" spans="1:616" ht="62.25" hidden="1" customHeight="1">
      <c r="A716" s="67">
        <v>585</v>
      </c>
      <c r="B716" s="67">
        <v>183</v>
      </c>
      <c r="C716" s="35" t="s">
        <v>580</v>
      </c>
      <c r="D716" s="11" t="s">
        <v>3</v>
      </c>
      <c r="E716" s="35" t="s">
        <v>581</v>
      </c>
      <c r="F716" s="11" t="s">
        <v>3</v>
      </c>
      <c r="G716" s="11"/>
      <c r="H716" s="35" t="s">
        <v>581</v>
      </c>
      <c r="I716" s="58" t="s">
        <v>977</v>
      </c>
      <c r="J716" s="12"/>
      <c r="K716" s="140" t="s">
        <v>126</v>
      </c>
      <c r="L716" s="140" t="s">
        <v>114</v>
      </c>
      <c r="M716" s="141" t="s">
        <v>81</v>
      </c>
      <c r="N716" s="138" t="s">
        <v>171</v>
      </c>
      <c r="O716" s="10" t="s">
        <v>28</v>
      </c>
      <c r="P716" s="12"/>
      <c r="Q716" s="12"/>
      <c r="R716" s="12" t="s">
        <v>28</v>
      </c>
      <c r="S716" s="12"/>
      <c r="T716" s="12"/>
      <c r="U716" s="12"/>
      <c r="V716" s="12"/>
      <c r="W716" s="12"/>
      <c r="X716" s="12"/>
      <c r="Y716" s="71"/>
      <c r="Z716" s="71"/>
      <c r="AA716" s="12"/>
      <c r="AB716" s="41"/>
      <c r="AC716" s="41"/>
      <c r="AD716" s="41"/>
      <c r="AE716" s="41"/>
      <c r="AF716" s="41"/>
      <c r="AG716" s="41"/>
      <c r="AH716" s="41"/>
      <c r="AI716" s="41"/>
      <c r="AJ716" s="41"/>
      <c r="AK716" s="41"/>
      <c r="AL716" s="41"/>
      <c r="AM716" s="41"/>
      <c r="AN716" s="41"/>
      <c r="AO716" s="41"/>
      <c r="AP716" s="41"/>
      <c r="AQ716" s="41"/>
      <c r="AR716" s="41"/>
      <c r="AS716" s="41"/>
      <c r="AT716" s="41"/>
      <c r="AU716" s="41"/>
      <c r="AV716" s="41"/>
      <c r="AW716" s="41"/>
      <c r="AX716" s="41"/>
      <c r="AY716" s="41"/>
      <c r="AZ716" s="41"/>
      <c r="BA716" s="41"/>
      <c r="BB716" s="41"/>
      <c r="BC716" s="41"/>
      <c r="BD716" s="41"/>
      <c r="BE716" s="41"/>
      <c r="BF716" s="41"/>
      <c r="BG716" s="41"/>
      <c r="BH716" s="41"/>
      <c r="BI716" s="41"/>
      <c r="BJ716" s="41"/>
      <c r="BK716" s="41"/>
      <c r="BL716" s="41"/>
      <c r="BM716" s="12"/>
      <c r="BN716" s="12"/>
      <c r="BO716" s="12"/>
      <c r="BP716" s="12"/>
      <c r="BQ716" s="12"/>
      <c r="BR716" s="12"/>
      <c r="BS716" s="12"/>
      <c r="BT716" s="12"/>
      <c r="BU716" s="12"/>
      <c r="BV716" s="12"/>
      <c r="BW716" s="12"/>
      <c r="BX716" s="12"/>
      <c r="BY716" s="12"/>
      <c r="BZ716" s="12"/>
      <c r="CA716" s="12"/>
      <c r="CB716" s="12"/>
      <c r="CC716" s="12"/>
      <c r="CD716" s="12"/>
      <c r="CE716" s="12"/>
      <c r="CF716" s="12"/>
      <c r="CG716" s="12"/>
      <c r="CH716" s="12"/>
      <c r="CI716" s="12"/>
      <c r="CJ716" s="12"/>
      <c r="CK716" s="12"/>
      <c r="CL716" s="12"/>
      <c r="CM716" s="12"/>
      <c r="CN716" s="12"/>
      <c r="CO716" s="134">
        <f t="shared" si="21"/>
        <v>1</v>
      </c>
      <c r="CP716" s="148"/>
      <c r="CQ716" s="146"/>
      <c r="CR716" s="24"/>
    </row>
    <row r="717" spans="1:616" ht="139.5" customHeight="1">
      <c r="A717" s="323">
        <v>587</v>
      </c>
      <c r="B717" s="316">
        <v>184</v>
      </c>
      <c r="C717" s="270" t="s">
        <v>582</v>
      </c>
      <c r="D717" s="269" t="s">
        <v>0</v>
      </c>
      <c r="E717" s="35" t="s">
        <v>583</v>
      </c>
      <c r="F717" s="11" t="s">
        <v>2</v>
      </c>
      <c r="G717" s="269"/>
      <c r="H717" s="276" t="s">
        <v>583</v>
      </c>
      <c r="I717" s="283" t="s">
        <v>978</v>
      </c>
      <c r="J717" s="281"/>
      <c r="K717" s="281" t="s">
        <v>126</v>
      </c>
      <c r="L717" s="140" t="s">
        <v>114</v>
      </c>
      <c r="M717" s="141" t="s">
        <v>81</v>
      </c>
      <c r="N717" s="138" t="s">
        <v>171</v>
      </c>
      <c r="O717" s="323" t="s">
        <v>28</v>
      </c>
      <c r="P717" s="12"/>
      <c r="Q717" s="12" t="s">
        <v>28</v>
      </c>
      <c r="R717" s="12"/>
      <c r="S717" s="12"/>
      <c r="T717" s="12"/>
      <c r="U717" s="12"/>
      <c r="V717" s="12"/>
      <c r="W717" s="12"/>
      <c r="X717" s="12"/>
      <c r="Y717" s="71"/>
      <c r="Z717" s="71"/>
      <c r="AA717" s="12"/>
      <c r="AB717" s="41"/>
      <c r="AC717" s="41"/>
      <c r="AD717" s="41"/>
      <c r="AE717" s="41"/>
      <c r="AF717" s="41"/>
      <c r="AG717" s="41"/>
      <c r="AH717" s="41"/>
      <c r="AI717" s="41"/>
      <c r="AJ717" s="41"/>
      <c r="AK717" s="41"/>
      <c r="AL717" s="41"/>
      <c r="AM717" s="41"/>
      <c r="AN717" s="41"/>
      <c r="AO717" s="41"/>
      <c r="AP717" s="41"/>
      <c r="AQ717" s="41"/>
      <c r="AR717" s="41"/>
      <c r="AS717" s="41"/>
      <c r="AT717" s="41"/>
      <c r="AU717" s="41"/>
      <c r="AV717" s="41"/>
      <c r="AW717" s="41"/>
      <c r="AX717" s="41"/>
      <c r="AY717" s="41"/>
      <c r="AZ717" s="41"/>
      <c r="BA717" s="41"/>
      <c r="BB717" s="41"/>
      <c r="BC717" s="41"/>
      <c r="BD717" s="41"/>
      <c r="BE717" s="41"/>
      <c r="BF717" s="41"/>
      <c r="BG717" s="41"/>
      <c r="BH717" s="41"/>
      <c r="BI717" s="41"/>
      <c r="BJ717" s="41"/>
      <c r="BK717" s="41"/>
      <c r="BL717" s="41"/>
      <c r="BM717" s="12"/>
      <c r="BN717" s="12"/>
      <c r="BO717" s="12"/>
      <c r="BP717" s="12"/>
      <c r="BQ717" s="12"/>
      <c r="BR717" s="12"/>
      <c r="BS717" s="12"/>
      <c r="BT717" s="12"/>
      <c r="BU717" s="12"/>
      <c r="BV717" s="12"/>
      <c r="BW717" s="12"/>
      <c r="BX717" s="12"/>
      <c r="BY717" s="12"/>
      <c r="BZ717" s="12"/>
      <c r="CA717" s="12"/>
      <c r="CB717" s="12"/>
      <c r="CC717" s="12"/>
      <c r="CD717" s="12"/>
      <c r="CE717" s="12"/>
      <c r="CF717" s="12"/>
      <c r="CG717" s="12"/>
      <c r="CH717" s="12"/>
      <c r="CI717" s="12"/>
      <c r="CJ717" s="12"/>
      <c r="CK717" s="12"/>
      <c r="CL717" s="12"/>
      <c r="CM717" s="12"/>
      <c r="CN717" s="12"/>
      <c r="CO717" s="181">
        <f t="shared" si="21"/>
        <v>1</v>
      </c>
      <c r="CP717" s="202" t="s">
        <v>677</v>
      </c>
      <c r="CQ717" s="278"/>
      <c r="CR717" s="278"/>
      <c r="WR717" s="162"/>
    </row>
    <row r="718" spans="1:616" s="122" customFormat="1" ht="102" hidden="1" customHeight="1">
      <c r="A718" s="318"/>
      <c r="B718" s="318"/>
      <c r="C718" s="34" t="s">
        <v>582</v>
      </c>
      <c r="D718" s="121" t="s">
        <v>0</v>
      </c>
      <c r="E718" s="125" t="s">
        <v>583</v>
      </c>
      <c r="F718" s="121" t="s">
        <v>2</v>
      </c>
      <c r="G718" s="121"/>
      <c r="H718" s="125" t="s">
        <v>583</v>
      </c>
      <c r="I718" s="58" t="s">
        <v>978</v>
      </c>
      <c r="J718" s="124"/>
      <c r="K718" s="140" t="s">
        <v>126</v>
      </c>
      <c r="L718" s="140" t="s">
        <v>114</v>
      </c>
      <c r="M718" s="141" t="s">
        <v>81</v>
      </c>
      <c r="N718" s="138" t="s">
        <v>171</v>
      </c>
      <c r="O718" s="318"/>
      <c r="P718" s="124"/>
      <c r="Q718" s="124"/>
      <c r="R718" s="124" t="s">
        <v>28</v>
      </c>
      <c r="S718" s="124"/>
      <c r="T718" s="124"/>
      <c r="U718" s="124"/>
      <c r="V718" s="124"/>
      <c r="W718" s="124"/>
      <c r="X718" s="124"/>
      <c r="Y718" s="124"/>
      <c r="Z718" s="124"/>
      <c r="AA718" s="124"/>
      <c r="AB718" s="41"/>
      <c r="AC718" s="41"/>
      <c r="AD718" s="41"/>
      <c r="AE718" s="41"/>
      <c r="AF718" s="41"/>
      <c r="AG718" s="41"/>
      <c r="AH718" s="41"/>
      <c r="AI718" s="41"/>
      <c r="AJ718" s="41"/>
      <c r="AK718" s="41"/>
      <c r="AL718" s="41"/>
      <c r="AM718" s="41"/>
      <c r="AN718" s="41"/>
      <c r="AO718" s="41"/>
      <c r="AP718" s="41"/>
      <c r="AQ718" s="41"/>
      <c r="AR718" s="41"/>
      <c r="AS718" s="41"/>
      <c r="AT718" s="41"/>
      <c r="AU718" s="41"/>
      <c r="AV718" s="41"/>
      <c r="AW718" s="41"/>
      <c r="AX718" s="41"/>
      <c r="AY718" s="41"/>
      <c r="AZ718" s="41"/>
      <c r="BA718" s="41"/>
      <c r="BB718" s="41"/>
      <c r="BC718" s="41"/>
      <c r="BD718" s="41"/>
      <c r="BE718" s="41"/>
      <c r="BF718" s="41"/>
      <c r="BG718" s="41"/>
      <c r="BH718" s="41"/>
      <c r="BI718" s="41"/>
      <c r="BJ718" s="41"/>
      <c r="BK718" s="41"/>
      <c r="BL718" s="41"/>
      <c r="BM718" s="124"/>
      <c r="BN718" s="124"/>
      <c r="BO718" s="124"/>
      <c r="BP718" s="124"/>
      <c r="BQ718" s="124"/>
      <c r="BR718" s="124"/>
      <c r="BS718" s="124"/>
      <c r="BT718" s="124"/>
      <c r="BU718" s="124"/>
      <c r="BV718" s="124"/>
      <c r="BW718" s="124"/>
      <c r="BX718" s="124"/>
      <c r="BY718" s="124"/>
      <c r="BZ718" s="124"/>
      <c r="CA718" s="124"/>
      <c r="CB718" s="124"/>
      <c r="CC718" s="124"/>
      <c r="CD718" s="124"/>
      <c r="CE718" s="124"/>
      <c r="CF718" s="124"/>
      <c r="CG718" s="124"/>
      <c r="CH718" s="124"/>
      <c r="CI718" s="124"/>
      <c r="CJ718" s="124"/>
      <c r="CK718" s="124"/>
      <c r="CL718" s="124"/>
      <c r="CM718" s="124"/>
      <c r="CN718" s="124"/>
      <c r="CO718" s="134">
        <f t="shared" si="21"/>
        <v>1</v>
      </c>
      <c r="CP718" s="149"/>
      <c r="CQ718" s="147"/>
      <c r="CR718" s="24"/>
    </row>
    <row r="719" spans="1:616" s="122" customFormat="1" ht="102" hidden="1" customHeight="1">
      <c r="A719" s="318"/>
      <c r="B719" s="318"/>
      <c r="C719" s="34" t="s">
        <v>582</v>
      </c>
      <c r="D719" s="121" t="s">
        <v>0</v>
      </c>
      <c r="E719" s="125" t="s">
        <v>583</v>
      </c>
      <c r="F719" s="121" t="s">
        <v>2</v>
      </c>
      <c r="G719" s="121"/>
      <c r="H719" s="125" t="s">
        <v>583</v>
      </c>
      <c r="I719" s="58" t="s">
        <v>978</v>
      </c>
      <c r="J719" s="124"/>
      <c r="K719" s="140" t="s">
        <v>126</v>
      </c>
      <c r="L719" s="140" t="s">
        <v>114</v>
      </c>
      <c r="M719" s="141" t="s">
        <v>81</v>
      </c>
      <c r="N719" s="138" t="s">
        <v>171</v>
      </c>
      <c r="O719" s="318"/>
      <c r="P719" s="124"/>
      <c r="Q719" s="124"/>
      <c r="R719" s="124"/>
      <c r="S719" s="124" t="s">
        <v>28</v>
      </c>
      <c r="T719" s="124"/>
      <c r="U719" s="124"/>
      <c r="V719" s="124"/>
      <c r="W719" s="124"/>
      <c r="X719" s="124"/>
      <c r="Y719" s="124"/>
      <c r="Z719" s="124"/>
      <c r="AA719" s="124"/>
      <c r="AB719" s="41"/>
      <c r="AC719" s="41"/>
      <c r="AD719" s="41"/>
      <c r="AE719" s="41"/>
      <c r="AF719" s="41"/>
      <c r="AG719" s="41"/>
      <c r="AH719" s="41"/>
      <c r="AI719" s="41"/>
      <c r="AJ719" s="41"/>
      <c r="AK719" s="41"/>
      <c r="AL719" s="41"/>
      <c r="AM719" s="41"/>
      <c r="AN719" s="41"/>
      <c r="AO719" s="41"/>
      <c r="AP719" s="41"/>
      <c r="AQ719" s="41"/>
      <c r="AR719" s="41"/>
      <c r="AS719" s="41"/>
      <c r="AT719" s="41"/>
      <c r="AU719" s="41"/>
      <c r="AV719" s="41"/>
      <c r="AW719" s="41"/>
      <c r="AX719" s="41"/>
      <c r="AY719" s="41"/>
      <c r="AZ719" s="41"/>
      <c r="BA719" s="41"/>
      <c r="BB719" s="41"/>
      <c r="BC719" s="41"/>
      <c r="BD719" s="41"/>
      <c r="BE719" s="41"/>
      <c r="BF719" s="41"/>
      <c r="BG719" s="41"/>
      <c r="BH719" s="41"/>
      <c r="BI719" s="41"/>
      <c r="BJ719" s="41"/>
      <c r="BK719" s="41"/>
      <c r="BL719" s="41"/>
      <c r="BM719" s="124"/>
      <c r="BN719" s="124"/>
      <c r="BO719" s="124"/>
      <c r="BP719" s="124"/>
      <c r="BQ719" s="124"/>
      <c r="BR719" s="124"/>
      <c r="BS719" s="124"/>
      <c r="BT719" s="124"/>
      <c r="BU719" s="124"/>
      <c r="BV719" s="124"/>
      <c r="BW719" s="124"/>
      <c r="BX719" s="124"/>
      <c r="BY719" s="124"/>
      <c r="BZ719" s="124"/>
      <c r="CA719" s="124"/>
      <c r="CB719" s="124"/>
      <c r="CC719" s="124"/>
      <c r="CD719" s="124"/>
      <c r="CE719" s="124"/>
      <c r="CF719" s="124"/>
      <c r="CG719" s="124"/>
      <c r="CH719" s="124"/>
      <c r="CI719" s="124"/>
      <c r="CJ719" s="124"/>
      <c r="CK719" s="124"/>
      <c r="CL719" s="124"/>
      <c r="CM719" s="124"/>
      <c r="CN719" s="124"/>
      <c r="CO719" s="134">
        <f t="shared" si="21"/>
        <v>1</v>
      </c>
      <c r="CP719" s="154"/>
      <c r="CQ719" s="120"/>
      <c r="CR719" s="24"/>
    </row>
    <row r="720" spans="1:616" s="122" customFormat="1" ht="102" hidden="1" customHeight="1">
      <c r="A720" s="318"/>
      <c r="B720" s="318"/>
      <c r="C720" s="34" t="s">
        <v>582</v>
      </c>
      <c r="D720" s="121" t="s">
        <v>0</v>
      </c>
      <c r="E720" s="125" t="s">
        <v>583</v>
      </c>
      <c r="F720" s="121" t="s">
        <v>2</v>
      </c>
      <c r="G720" s="121"/>
      <c r="H720" s="125" t="s">
        <v>583</v>
      </c>
      <c r="I720" s="58" t="s">
        <v>978</v>
      </c>
      <c r="J720" s="124"/>
      <c r="K720" s="140" t="s">
        <v>126</v>
      </c>
      <c r="L720" s="140" t="s">
        <v>114</v>
      </c>
      <c r="M720" s="141" t="s">
        <v>81</v>
      </c>
      <c r="N720" s="138" t="s">
        <v>171</v>
      </c>
      <c r="O720" s="318"/>
      <c r="P720" s="124"/>
      <c r="Q720" s="124"/>
      <c r="R720" s="124"/>
      <c r="S720" s="124"/>
      <c r="T720" s="124" t="s">
        <v>28</v>
      </c>
      <c r="U720" s="124"/>
      <c r="V720" s="124"/>
      <c r="W720" s="124"/>
      <c r="X720" s="124"/>
      <c r="Y720" s="124"/>
      <c r="Z720" s="124"/>
      <c r="AA720" s="124"/>
      <c r="AB720" s="41"/>
      <c r="AC720" s="41"/>
      <c r="AD720" s="41"/>
      <c r="AE720" s="41"/>
      <c r="AF720" s="41"/>
      <c r="AG720" s="41"/>
      <c r="AH720" s="41"/>
      <c r="AI720" s="41"/>
      <c r="AJ720" s="41"/>
      <c r="AK720" s="41"/>
      <c r="AL720" s="41"/>
      <c r="AM720" s="41"/>
      <c r="AN720" s="41"/>
      <c r="AO720" s="41"/>
      <c r="AP720" s="41"/>
      <c r="AQ720" s="41"/>
      <c r="AR720" s="41"/>
      <c r="AS720" s="41"/>
      <c r="AT720" s="41"/>
      <c r="AU720" s="41"/>
      <c r="AV720" s="41"/>
      <c r="AW720" s="41"/>
      <c r="AX720" s="41"/>
      <c r="AY720" s="41"/>
      <c r="AZ720" s="41"/>
      <c r="BA720" s="41"/>
      <c r="BB720" s="41"/>
      <c r="BC720" s="41"/>
      <c r="BD720" s="41"/>
      <c r="BE720" s="41"/>
      <c r="BF720" s="41"/>
      <c r="BG720" s="41"/>
      <c r="BH720" s="41"/>
      <c r="BI720" s="41"/>
      <c r="BJ720" s="41"/>
      <c r="BK720" s="41"/>
      <c r="BL720" s="41"/>
      <c r="BM720" s="124"/>
      <c r="BN720" s="124"/>
      <c r="BO720" s="124"/>
      <c r="BP720" s="124"/>
      <c r="BQ720" s="124"/>
      <c r="BR720" s="124"/>
      <c r="BS720" s="124"/>
      <c r="BT720" s="124"/>
      <c r="BU720" s="124"/>
      <c r="BV720" s="124"/>
      <c r="BW720" s="124"/>
      <c r="BX720" s="124"/>
      <c r="BY720" s="124"/>
      <c r="BZ720" s="124"/>
      <c r="CA720" s="124"/>
      <c r="CB720" s="124"/>
      <c r="CC720" s="124"/>
      <c r="CD720" s="124"/>
      <c r="CE720" s="124"/>
      <c r="CF720" s="124"/>
      <c r="CG720" s="124"/>
      <c r="CH720" s="124"/>
      <c r="CI720" s="124"/>
      <c r="CJ720" s="124"/>
      <c r="CK720" s="124"/>
      <c r="CL720" s="124"/>
      <c r="CM720" s="124"/>
      <c r="CN720" s="124"/>
      <c r="CO720" s="134">
        <f t="shared" si="21"/>
        <v>1</v>
      </c>
      <c r="CP720" s="154"/>
      <c r="CQ720" s="120"/>
      <c r="CR720" s="24"/>
    </row>
    <row r="721" spans="1:616" s="122" customFormat="1" ht="102" hidden="1" customHeight="1">
      <c r="A721" s="318"/>
      <c r="B721" s="318"/>
      <c r="C721" s="34" t="s">
        <v>582</v>
      </c>
      <c r="D721" s="121" t="s">
        <v>0</v>
      </c>
      <c r="E721" s="125" t="s">
        <v>583</v>
      </c>
      <c r="F721" s="121" t="s">
        <v>2</v>
      </c>
      <c r="G721" s="121"/>
      <c r="H721" s="125" t="s">
        <v>583</v>
      </c>
      <c r="I721" s="58" t="s">
        <v>978</v>
      </c>
      <c r="J721" s="124"/>
      <c r="K721" s="140" t="s">
        <v>126</v>
      </c>
      <c r="L721" s="140" t="s">
        <v>114</v>
      </c>
      <c r="M721" s="141" t="s">
        <v>81</v>
      </c>
      <c r="N721" s="138" t="s">
        <v>171</v>
      </c>
      <c r="O721" s="318"/>
      <c r="P721" s="124"/>
      <c r="Q721" s="124"/>
      <c r="R721" s="124"/>
      <c r="S721" s="124"/>
      <c r="T721" s="124"/>
      <c r="U721" s="124" t="s">
        <v>28</v>
      </c>
      <c r="V721" s="124"/>
      <c r="W721" s="124"/>
      <c r="X721" s="124"/>
      <c r="Y721" s="124"/>
      <c r="Z721" s="124"/>
      <c r="AA721" s="124"/>
      <c r="AB721" s="41"/>
      <c r="AC721" s="41"/>
      <c r="AD721" s="41"/>
      <c r="AE721" s="41"/>
      <c r="AF721" s="41"/>
      <c r="AG721" s="41"/>
      <c r="AH721" s="41"/>
      <c r="AI721" s="41"/>
      <c r="AJ721" s="41"/>
      <c r="AK721" s="41"/>
      <c r="AL721" s="41"/>
      <c r="AM721" s="41"/>
      <c r="AN721" s="41"/>
      <c r="AO721" s="41"/>
      <c r="AP721" s="41"/>
      <c r="AQ721" s="41"/>
      <c r="AR721" s="41"/>
      <c r="AS721" s="41"/>
      <c r="AT721" s="41"/>
      <c r="AU721" s="41"/>
      <c r="AV721" s="41"/>
      <c r="AW721" s="41"/>
      <c r="AX721" s="41"/>
      <c r="AY721" s="41"/>
      <c r="AZ721" s="41"/>
      <c r="BA721" s="41"/>
      <c r="BB721" s="41"/>
      <c r="BC721" s="41"/>
      <c r="BD721" s="41"/>
      <c r="BE721" s="41"/>
      <c r="BF721" s="41"/>
      <c r="BG721" s="41"/>
      <c r="BH721" s="41"/>
      <c r="BI721" s="41"/>
      <c r="BJ721" s="41"/>
      <c r="BK721" s="41"/>
      <c r="BL721" s="41"/>
      <c r="BM721" s="124"/>
      <c r="BN721" s="124"/>
      <c r="BO721" s="124"/>
      <c r="BP721" s="124"/>
      <c r="BQ721" s="124"/>
      <c r="BR721" s="124"/>
      <c r="BS721" s="124"/>
      <c r="BT721" s="124"/>
      <c r="BU721" s="124"/>
      <c r="BV721" s="124"/>
      <c r="BW721" s="124"/>
      <c r="BX721" s="124"/>
      <c r="BY721" s="124"/>
      <c r="BZ721" s="124"/>
      <c r="CA721" s="124"/>
      <c r="CB721" s="124"/>
      <c r="CC721" s="124"/>
      <c r="CD721" s="124"/>
      <c r="CE721" s="124"/>
      <c r="CF721" s="124"/>
      <c r="CG721" s="124"/>
      <c r="CH721" s="124"/>
      <c r="CI721" s="124"/>
      <c r="CJ721" s="124"/>
      <c r="CK721" s="124"/>
      <c r="CL721" s="124"/>
      <c r="CM721" s="124"/>
      <c r="CN721" s="124"/>
      <c r="CO721" s="134">
        <f t="shared" si="21"/>
        <v>1</v>
      </c>
      <c r="CP721" s="154"/>
      <c r="CQ721" s="120"/>
      <c r="CR721" s="24"/>
    </row>
    <row r="722" spans="1:616" s="122" customFormat="1" ht="102" hidden="1" customHeight="1">
      <c r="A722" s="318"/>
      <c r="B722" s="318"/>
      <c r="C722" s="34" t="s">
        <v>582</v>
      </c>
      <c r="D722" s="121" t="s">
        <v>0</v>
      </c>
      <c r="E722" s="125" t="s">
        <v>583</v>
      </c>
      <c r="F722" s="121" t="s">
        <v>2</v>
      </c>
      <c r="G722" s="121"/>
      <c r="H722" s="125" t="s">
        <v>583</v>
      </c>
      <c r="I722" s="58" t="s">
        <v>978</v>
      </c>
      <c r="J722" s="124"/>
      <c r="K722" s="140" t="s">
        <v>126</v>
      </c>
      <c r="L722" s="140" t="s">
        <v>114</v>
      </c>
      <c r="M722" s="141" t="s">
        <v>81</v>
      </c>
      <c r="N722" s="138" t="s">
        <v>171</v>
      </c>
      <c r="O722" s="318"/>
      <c r="P722" s="124"/>
      <c r="Q722" s="124"/>
      <c r="R722" s="124"/>
      <c r="S722" s="124"/>
      <c r="T722" s="124"/>
      <c r="U722" s="124"/>
      <c r="V722" s="124" t="s">
        <v>28</v>
      </c>
      <c r="W722" s="124"/>
      <c r="X722" s="124"/>
      <c r="Y722" s="124"/>
      <c r="Z722" s="124"/>
      <c r="AA722" s="124"/>
      <c r="AB722" s="41"/>
      <c r="AC722" s="41"/>
      <c r="AD722" s="41"/>
      <c r="AE722" s="41"/>
      <c r="AF722" s="41"/>
      <c r="AG722" s="41"/>
      <c r="AH722" s="41"/>
      <c r="AI722" s="41"/>
      <c r="AJ722" s="41"/>
      <c r="AK722" s="41"/>
      <c r="AL722" s="41"/>
      <c r="AM722" s="41"/>
      <c r="AN722" s="41"/>
      <c r="AO722" s="41"/>
      <c r="AP722" s="41"/>
      <c r="AQ722" s="41"/>
      <c r="AR722" s="41"/>
      <c r="AS722" s="41"/>
      <c r="AT722" s="41"/>
      <c r="AU722" s="41"/>
      <c r="AV722" s="41"/>
      <c r="AW722" s="41"/>
      <c r="AX722" s="41"/>
      <c r="AY722" s="41"/>
      <c r="AZ722" s="41"/>
      <c r="BA722" s="41"/>
      <c r="BB722" s="41"/>
      <c r="BC722" s="41"/>
      <c r="BD722" s="41"/>
      <c r="BE722" s="41"/>
      <c r="BF722" s="41"/>
      <c r="BG722" s="41"/>
      <c r="BH722" s="41"/>
      <c r="BI722" s="41"/>
      <c r="BJ722" s="41"/>
      <c r="BK722" s="41"/>
      <c r="BL722" s="41"/>
      <c r="BM722" s="124"/>
      <c r="BN722" s="124"/>
      <c r="BO722" s="124"/>
      <c r="BP722" s="124"/>
      <c r="BQ722" s="124"/>
      <c r="BR722" s="124"/>
      <c r="BS722" s="124"/>
      <c r="BT722" s="124"/>
      <c r="BU722" s="124"/>
      <c r="BV722" s="124"/>
      <c r="BW722" s="124"/>
      <c r="BX722" s="124"/>
      <c r="BY722" s="124"/>
      <c r="BZ722" s="124"/>
      <c r="CA722" s="124"/>
      <c r="CB722" s="124"/>
      <c r="CC722" s="124"/>
      <c r="CD722" s="124"/>
      <c r="CE722" s="124"/>
      <c r="CF722" s="124"/>
      <c r="CG722" s="124"/>
      <c r="CH722" s="124"/>
      <c r="CI722" s="124"/>
      <c r="CJ722" s="124"/>
      <c r="CK722" s="124"/>
      <c r="CL722" s="124"/>
      <c r="CM722" s="124"/>
      <c r="CN722" s="124"/>
      <c r="CO722" s="134">
        <f t="shared" si="21"/>
        <v>1</v>
      </c>
      <c r="CP722" s="154"/>
      <c r="CQ722" s="120"/>
      <c r="CR722" s="24"/>
    </row>
    <row r="723" spans="1:616" s="122" customFormat="1" ht="102" hidden="1" customHeight="1">
      <c r="A723" s="318"/>
      <c r="B723" s="318"/>
      <c r="C723" s="34" t="s">
        <v>582</v>
      </c>
      <c r="D723" s="121" t="s">
        <v>0</v>
      </c>
      <c r="E723" s="125" t="s">
        <v>583</v>
      </c>
      <c r="F723" s="121" t="s">
        <v>2</v>
      </c>
      <c r="G723" s="121"/>
      <c r="H723" s="125" t="s">
        <v>583</v>
      </c>
      <c r="I723" s="58" t="s">
        <v>978</v>
      </c>
      <c r="J723" s="124"/>
      <c r="K723" s="140" t="s">
        <v>126</v>
      </c>
      <c r="L723" s="140" t="s">
        <v>114</v>
      </c>
      <c r="M723" s="141" t="s">
        <v>81</v>
      </c>
      <c r="N723" s="138" t="s">
        <v>171</v>
      </c>
      <c r="O723" s="318"/>
      <c r="P723" s="124"/>
      <c r="Q723" s="124"/>
      <c r="R723" s="124"/>
      <c r="S723" s="124"/>
      <c r="T723" s="124"/>
      <c r="U723" s="124"/>
      <c r="V723" s="124"/>
      <c r="W723" s="124" t="s">
        <v>28</v>
      </c>
      <c r="X723" s="124"/>
      <c r="Y723" s="124"/>
      <c r="Z723" s="124"/>
      <c r="AA723" s="124"/>
      <c r="AB723" s="41"/>
      <c r="AC723" s="41"/>
      <c r="AD723" s="41"/>
      <c r="AE723" s="41"/>
      <c r="AF723" s="41"/>
      <c r="AG723" s="41"/>
      <c r="AH723" s="41"/>
      <c r="AI723" s="41"/>
      <c r="AJ723" s="41"/>
      <c r="AK723" s="41"/>
      <c r="AL723" s="41"/>
      <c r="AM723" s="41"/>
      <c r="AN723" s="41"/>
      <c r="AO723" s="41"/>
      <c r="AP723" s="41"/>
      <c r="AQ723" s="41"/>
      <c r="AR723" s="41"/>
      <c r="AS723" s="41"/>
      <c r="AT723" s="41"/>
      <c r="AU723" s="41"/>
      <c r="AV723" s="41"/>
      <c r="AW723" s="41"/>
      <c r="AX723" s="41"/>
      <c r="AY723" s="41"/>
      <c r="AZ723" s="41"/>
      <c r="BA723" s="41"/>
      <c r="BB723" s="41"/>
      <c r="BC723" s="41"/>
      <c r="BD723" s="41"/>
      <c r="BE723" s="41"/>
      <c r="BF723" s="41"/>
      <c r="BG723" s="41"/>
      <c r="BH723" s="41"/>
      <c r="BI723" s="41"/>
      <c r="BJ723" s="41"/>
      <c r="BK723" s="41"/>
      <c r="BL723" s="41"/>
      <c r="BM723" s="124"/>
      <c r="BN723" s="124"/>
      <c r="BO723" s="124"/>
      <c r="BP723" s="124"/>
      <c r="BQ723" s="124"/>
      <c r="BR723" s="124"/>
      <c r="BS723" s="124"/>
      <c r="BT723" s="124"/>
      <c r="BU723" s="124"/>
      <c r="BV723" s="124"/>
      <c r="BW723" s="124"/>
      <c r="BX723" s="124"/>
      <c r="BY723" s="124"/>
      <c r="BZ723" s="124"/>
      <c r="CA723" s="124"/>
      <c r="CB723" s="124"/>
      <c r="CC723" s="124"/>
      <c r="CD723" s="124"/>
      <c r="CE723" s="124"/>
      <c r="CF723" s="124"/>
      <c r="CG723" s="124"/>
      <c r="CH723" s="124"/>
      <c r="CI723" s="124"/>
      <c r="CJ723" s="124"/>
      <c r="CK723" s="124"/>
      <c r="CL723" s="124"/>
      <c r="CM723" s="124"/>
      <c r="CN723" s="124"/>
      <c r="CO723" s="134">
        <f t="shared" si="21"/>
        <v>1</v>
      </c>
      <c r="CP723" s="154"/>
      <c r="CQ723" s="120"/>
      <c r="CR723" s="24"/>
    </row>
    <row r="724" spans="1:616" s="122" customFormat="1" ht="102" hidden="1" customHeight="1">
      <c r="A724" s="318"/>
      <c r="B724" s="318"/>
      <c r="C724" s="34" t="s">
        <v>582</v>
      </c>
      <c r="D724" s="121" t="s">
        <v>0</v>
      </c>
      <c r="E724" s="125" t="s">
        <v>583</v>
      </c>
      <c r="F724" s="121" t="s">
        <v>2</v>
      </c>
      <c r="G724" s="121"/>
      <c r="H724" s="125" t="s">
        <v>583</v>
      </c>
      <c r="I724" s="58" t="s">
        <v>978</v>
      </c>
      <c r="J724" s="124"/>
      <c r="K724" s="140" t="s">
        <v>126</v>
      </c>
      <c r="L724" s="140" t="s">
        <v>114</v>
      </c>
      <c r="M724" s="141" t="s">
        <v>81</v>
      </c>
      <c r="N724" s="138" t="s">
        <v>171</v>
      </c>
      <c r="O724" s="318"/>
      <c r="P724" s="124"/>
      <c r="Q724" s="124"/>
      <c r="R724" s="124"/>
      <c r="S724" s="124"/>
      <c r="T724" s="124"/>
      <c r="U724" s="124"/>
      <c r="V724" s="124"/>
      <c r="W724" s="124"/>
      <c r="X724" s="124" t="s">
        <v>28</v>
      </c>
      <c r="Y724" s="124"/>
      <c r="Z724" s="124"/>
      <c r="AA724" s="124"/>
      <c r="AB724" s="41"/>
      <c r="AC724" s="41"/>
      <c r="AD724" s="41"/>
      <c r="AE724" s="41"/>
      <c r="AF724" s="41"/>
      <c r="AG724" s="41"/>
      <c r="AH724" s="41"/>
      <c r="AI724" s="41"/>
      <c r="AJ724" s="41"/>
      <c r="AK724" s="41"/>
      <c r="AL724" s="41"/>
      <c r="AM724" s="41"/>
      <c r="AN724" s="41"/>
      <c r="AO724" s="41"/>
      <c r="AP724" s="41"/>
      <c r="AQ724" s="41"/>
      <c r="AR724" s="41"/>
      <c r="AS724" s="41"/>
      <c r="AT724" s="41"/>
      <c r="AU724" s="41"/>
      <c r="AV724" s="41"/>
      <c r="AW724" s="41"/>
      <c r="AX724" s="41"/>
      <c r="AY724" s="41"/>
      <c r="AZ724" s="41"/>
      <c r="BA724" s="41"/>
      <c r="BB724" s="41"/>
      <c r="BC724" s="41"/>
      <c r="BD724" s="41"/>
      <c r="BE724" s="41"/>
      <c r="BF724" s="41"/>
      <c r="BG724" s="41"/>
      <c r="BH724" s="41"/>
      <c r="BI724" s="41"/>
      <c r="BJ724" s="41"/>
      <c r="BK724" s="41"/>
      <c r="BL724" s="41"/>
      <c r="BM724" s="124"/>
      <c r="BN724" s="124"/>
      <c r="BO724" s="124"/>
      <c r="BP724" s="124"/>
      <c r="BQ724" s="124"/>
      <c r="BR724" s="124"/>
      <c r="BS724" s="124"/>
      <c r="BT724" s="124"/>
      <c r="BU724" s="124"/>
      <c r="BV724" s="124"/>
      <c r="BW724" s="124"/>
      <c r="BX724" s="124"/>
      <c r="BY724" s="124"/>
      <c r="BZ724" s="124"/>
      <c r="CA724" s="124"/>
      <c r="CB724" s="124"/>
      <c r="CC724" s="124"/>
      <c r="CD724" s="124"/>
      <c r="CE724" s="124"/>
      <c r="CF724" s="124"/>
      <c r="CG724" s="124"/>
      <c r="CH724" s="124"/>
      <c r="CI724" s="124"/>
      <c r="CJ724" s="124"/>
      <c r="CK724" s="124"/>
      <c r="CL724" s="124"/>
      <c r="CM724" s="124"/>
      <c r="CN724" s="124"/>
      <c r="CO724" s="134">
        <f t="shared" si="21"/>
        <v>1</v>
      </c>
      <c r="CP724" s="154"/>
      <c r="CQ724" s="120"/>
      <c r="CR724" s="24"/>
    </row>
    <row r="725" spans="1:616" s="122" customFormat="1" ht="102" hidden="1" customHeight="1">
      <c r="A725" s="318"/>
      <c r="B725" s="318"/>
      <c r="C725" s="34" t="s">
        <v>582</v>
      </c>
      <c r="D725" s="121" t="s">
        <v>0</v>
      </c>
      <c r="E725" s="125" t="s">
        <v>583</v>
      </c>
      <c r="F725" s="121" t="s">
        <v>2</v>
      </c>
      <c r="G725" s="121"/>
      <c r="H725" s="125" t="s">
        <v>583</v>
      </c>
      <c r="I725" s="58" t="s">
        <v>978</v>
      </c>
      <c r="J725" s="124"/>
      <c r="K725" s="140" t="s">
        <v>126</v>
      </c>
      <c r="L725" s="140" t="s">
        <v>114</v>
      </c>
      <c r="M725" s="141" t="s">
        <v>81</v>
      </c>
      <c r="N725" s="138" t="s">
        <v>171</v>
      </c>
      <c r="O725" s="318"/>
      <c r="P725" s="124"/>
      <c r="Q725" s="124"/>
      <c r="R725" s="124"/>
      <c r="S725" s="124"/>
      <c r="T725" s="124"/>
      <c r="U725" s="124"/>
      <c r="V725" s="124"/>
      <c r="W725" s="124"/>
      <c r="X725" s="124"/>
      <c r="Y725" s="124" t="s">
        <v>28</v>
      </c>
      <c r="Z725" s="124"/>
      <c r="AA725" s="124"/>
      <c r="AB725" s="41"/>
      <c r="AC725" s="41"/>
      <c r="AD725" s="41"/>
      <c r="AE725" s="41"/>
      <c r="AF725" s="41"/>
      <c r="AG725" s="41"/>
      <c r="AH725" s="41"/>
      <c r="AI725" s="41"/>
      <c r="AJ725" s="41"/>
      <c r="AK725" s="41"/>
      <c r="AL725" s="41"/>
      <c r="AM725" s="41"/>
      <c r="AN725" s="41"/>
      <c r="AO725" s="41"/>
      <c r="AP725" s="41"/>
      <c r="AQ725" s="41"/>
      <c r="AR725" s="41"/>
      <c r="AS725" s="41"/>
      <c r="AT725" s="41"/>
      <c r="AU725" s="41"/>
      <c r="AV725" s="41"/>
      <c r="AW725" s="41"/>
      <c r="AX725" s="41"/>
      <c r="AY725" s="41"/>
      <c r="AZ725" s="41"/>
      <c r="BA725" s="41"/>
      <c r="BB725" s="41"/>
      <c r="BC725" s="41"/>
      <c r="BD725" s="41"/>
      <c r="BE725" s="41"/>
      <c r="BF725" s="41"/>
      <c r="BG725" s="41"/>
      <c r="BH725" s="41"/>
      <c r="BI725" s="41"/>
      <c r="BJ725" s="41"/>
      <c r="BK725" s="41"/>
      <c r="BL725" s="41"/>
      <c r="BM725" s="124"/>
      <c r="BN725" s="124"/>
      <c r="BO725" s="124"/>
      <c r="BP725" s="124"/>
      <c r="BQ725" s="124"/>
      <c r="BR725" s="124"/>
      <c r="BS725" s="124"/>
      <c r="BT725" s="124"/>
      <c r="BU725" s="124"/>
      <c r="BV725" s="124"/>
      <c r="BW725" s="124"/>
      <c r="BX725" s="124"/>
      <c r="BY725" s="124"/>
      <c r="BZ725" s="124"/>
      <c r="CA725" s="124"/>
      <c r="CB725" s="124"/>
      <c r="CC725" s="124"/>
      <c r="CD725" s="124"/>
      <c r="CE725" s="124"/>
      <c r="CF725" s="124"/>
      <c r="CG725" s="124"/>
      <c r="CH725" s="124"/>
      <c r="CI725" s="124"/>
      <c r="CJ725" s="124"/>
      <c r="CK725" s="124"/>
      <c r="CL725" s="124"/>
      <c r="CM725" s="124"/>
      <c r="CN725" s="124"/>
      <c r="CO725" s="134">
        <f t="shared" si="21"/>
        <v>1</v>
      </c>
      <c r="CP725" s="154"/>
      <c r="CQ725" s="120"/>
      <c r="CR725" s="24"/>
    </row>
    <row r="726" spans="1:616" s="122" customFormat="1" ht="102" hidden="1" customHeight="1">
      <c r="A726" s="318"/>
      <c r="B726" s="318"/>
      <c r="C726" s="34" t="s">
        <v>582</v>
      </c>
      <c r="D726" s="121" t="s">
        <v>0</v>
      </c>
      <c r="E726" s="125" t="s">
        <v>583</v>
      </c>
      <c r="F726" s="121" t="s">
        <v>2</v>
      </c>
      <c r="G726" s="121"/>
      <c r="H726" s="125" t="s">
        <v>583</v>
      </c>
      <c r="I726" s="58" t="s">
        <v>978</v>
      </c>
      <c r="J726" s="124"/>
      <c r="K726" s="140" t="s">
        <v>126</v>
      </c>
      <c r="L726" s="140" t="s">
        <v>114</v>
      </c>
      <c r="M726" s="141" t="s">
        <v>81</v>
      </c>
      <c r="N726" s="138" t="s">
        <v>171</v>
      </c>
      <c r="O726" s="318"/>
      <c r="P726" s="124"/>
      <c r="Q726" s="124"/>
      <c r="R726" s="124"/>
      <c r="S726" s="124"/>
      <c r="T726" s="124"/>
      <c r="U726" s="124"/>
      <c r="V726" s="124"/>
      <c r="W726" s="124"/>
      <c r="X726" s="124"/>
      <c r="Y726" s="124"/>
      <c r="Z726" s="124" t="s">
        <v>28</v>
      </c>
      <c r="AA726" s="124"/>
      <c r="AB726" s="41"/>
      <c r="AC726" s="41"/>
      <c r="AD726" s="41"/>
      <c r="AE726" s="41"/>
      <c r="AF726" s="41"/>
      <c r="AG726" s="41"/>
      <c r="AH726" s="41"/>
      <c r="AI726" s="41"/>
      <c r="AJ726" s="41"/>
      <c r="AK726" s="41"/>
      <c r="AL726" s="41"/>
      <c r="AM726" s="41"/>
      <c r="AN726" s="41"/>
      <c r="AO726" s="41"/>
      <c r="AP726" s="41"/>
      <c r="AQ726" s="41"/>
      <c r="AR726" s="41"/>
      <c r="AS726" s="41"/>
      <c r="AT726" s="41"/>
      <c r="AU726" s="41"/>
      <c r="AV726" s="41"/>
      <c r="AW726" s="41"/>
      <c r="AX726" s="41"/>
      <c r="AY726" s="41"/>
      <c r="AZ726" s="41"/>
      <c r="BA726" s="41"/>
      <c r="BB726" s="41"/>
      <c r="BC726" s="41"/>
      <c r="BD726" s="41"/>
      <c r="BE726" s="41"/>
      <c r="BF726" s="41"/>
      <c r="BG726" s="41"/>
      <c r="BH726" s="41"/>
      <c r="BI726" s="41"/>
      <c r="BJ726" s="41"/>
      <c r="BK726" s="41"/>
      <c r="BL726" s="41"/>
      <c r="BM726" s="124"/>
      <c r="BN726" s="124"/>
      <c r="BO726" s="124"/>
      <c r="BP726" s="124"/>
      <c r="BQ726" s="124"/>
      <c r="BR726" s="124"/>
      <c r="BS726" s="124"/>
      <c r="BT726" s="124"/>
      <c r="BU726" s="124"/>
      <c r="BV726" s="124"/>
      <c r="BW726" s="124"/>
      <c r="BX726" s="124"/>
      <c r="BY726" s="124"/>
      <c r="BZ726" s="124"/>
      <c r="CA726" s="124"/>
      <c r="CB726" s="124"/>
      <c r="CC726" s="124"/>
      <c r="CD726" s="124"/>
      <c r="CE726" s="124"/>
      <c r="CF726" s="124"/>
      <c r="CG726" s="124"/>
      <c r="CH726" s="124"/>
      <c r="CI726" s="124"/>
      <c r="CJ726" s="124"/>
      <c r="CK726" s="124"/>
      <c r="CL726" s="124"/>
      <c r="CM726" s="124"/>
      <c r="CN726" s="124"/>
      <c r="CO726" s="134">
        <f t="shared" si="21"/>
        <v>1</v>
      </c>
      <c r="CP726" s="154"/>
      <c r="CQ726" s="120"/>
      <c r="CR726" s="24"/>
    </row>
    <row r="727" spans="1:616" s="122" customFormat="1" ht="102" hidden="1" customHeight="1">
      <c r="A727" s="319"/>
      <c r="B727" s="319"/>
      <c r="C727" s="34" t="s">
        <v>582</v>
      </c>
      <c r="D727" s="121" t="s">
        <v>0</v>
      </c>
      <c r="E727" s="125" t="s">
        <v>583</v>
      </c>
      <c r="F727" s="121" t="s">
        <v>2</v>
      </c>
      <c r="G727" s="121"/>
      <c r="H727" s="125" t="s">
        <v>583</v>
      </c>
      <c r="I727" s="58" t="s">
        <v>978</v>
      </c>
      <c r="J727" s="124"/>
      <c r="K727" s="140" t="s">
        <v>126</v>
      </c>
      <c r="L727" s="140" t="s">
        <v>114</v>
      </c>
      <c r="M727" s="141" t="s">
        <v>81</v>
      </c>
      <c r="N727" s="138" t="s">
        <v>171</v>
      </c>
      <c r="O727" s="319"/>
      <c r="P727" s="124"/>
      <c r="Q727" s="124"/>
      <c r="R727" s="124"/>
      <c r="S727" s="124"/>
      <c r="T727" s="124"/>
      <c r="U727" s="124"/>
      <c r="V727" s="124"/>
      <c r="W727" s="124"/>
      <c r="X727" s="124"/>
      <c r="Y727" s="124"/>
      <c r="Z727" s="124"/>
      <c r="AA727" s="124" t="s">
        <v>28</v>
      </c>
      <c r="AB727" s="41"/>
      <c r="AC727" s="41"/>
      <c r="AD727" s="41"/>
      <c r="AE727" s="41"/>
      <c r="AF727" s="41"/>
      <c r="AG727" s="41"/>
      <c r="AH727" s="41"/>
      <c r="AI727" s="41"/>
      <c r="AJ727" s="41"/>
      <c r="AK727" s="41"/>
      <c r="AL727" s="41"/>
      <c r="AM727" s="41"/>
      <c r="AN727" s="41"/>
      <c r="AO727" s="41"/>
      <c r="AP727" s="41"/>
      <c r="AQ727" s="41"/>
      <c r="AR727" s="41"/>
      <c r="AS727" s="41"/>
      <c r="AT727" s="41"/>
      <c r="AU727" s="41"/>
      <c r="AV727" s="41"/>
      <c r="AW727" s="41"/>
      <c r="AX727" s="41"/>
      <c r="AY727" s="41"/>
      <c r="AZ727" s="41"/>
      <c r="BA727" s="41"/>
      <c r="BB727" s="41"/>
      <c r="BC727" s="41"/>
      <c r="BD727" s="41"/>
      <c r="BE727" s="41"/>
      <c r="BF727" s="41"/>
      <c r="BG727" s="41"/>
      <c r="BH727" s="41"/>
      <c r="BI727" s="41"/>
      <c r="BJ727" s="41"/>
      <c r="BK727" s="41"/>
      <c r="BL727" s="41"/>
      <c r="BM727" s="124"/>
      <c r="BN727" s="124"/>
      <c r="BO727" s="124"/>
      <c r="BP727" s="124"/>
      <c r="BQ727" s="124"/>
      <c r="BR727" s="124"/>
      <c r="BS727" s="124"/>
      <c r="BT727" s="124"/>
      <c r="BU727" s="124"/>
      <c r="BV727" s="124"/>
      <c r="BW727" s="124"/>
      <c r="BX727" s="124"/>
      <c r="BY727" s="124"/>
      <c r="BZ727" s="124"/>
      <c r="CA727" s="124"/>
      <c r="CB727" s="124"/>
      <c r="CC727" s="124"/>
      <c r="CD727" s="124"/>
      <c r="CE727" s="124"/>
      <c r="CF727" s="124"/>
      <c r="CG727" s="124"/>
      <c r="CH727" s="124"/>
      <c r="CI727" s="124"/>
      <c r="CJ727" s="124"/>
      <c r="CK727" s="124"/>
      <c r="CL727" s="124"/>
      <c r="CM727" s="124"/>
      <c r="CN727" s="124"/>
      <c r="CO727" s="134">
        <f t="shared" si="21"/>
        <v>1</v>
      </c>
      <c r="CP727" s="148"/>
      <c r="CQ727" s="146"/>
      <c r="CR727" s="24"/>
    </row>
    <row r="728" spans="1:616" s="19" customFormat="1" ht="79.5" customHeight="1">
      <c r="A728" s="67"/>
      <c r="B728" s="284"/>
      <c r="C728" s="423" t="s">
        <v>87</v>
      </c>
      <c r="D728" s="423"/>
      <c r="E728" s="422"/>
      <c r="F728" s="11"/>
      <c r="G728" s="279">
        <f>COUNTIF(G730:G753,"x")</f>
        <v>0</v>
      </c>
      <c r="H728" s="280"/>
      <c r="I728" s="280"/>
      <c r="J728" s="281"/>
      <c r="K728" s="281"/>
      <c r="L728" s="12"/>
      <c r="M728" s="14" t="s">
        <v>82</v>
      </c>
      <c r="N728" s="14" t="s">
        <v>82</v>
      </c>
      <c r="O728" s="15">
        <f>COUNTIF(O730:O753,"x")</f>
        <v>3</v>
      </c>
      <c r="P728" s="15">
        <f>SUM(P730:P753)</f>
        <v>7</v>
      </c>
      <c r="Q728" s="15" t="s">
        <v>141</v>
      </c>
      <c r="R728" s="15" t="s">
        <v>141</v>
      </c>
      <c r="S728" s="15" t="s">
        <v>141</v>
      </c>
      <c r="T728" s="15" t="s">
        <v>141</v>
      </c>
      <c r="U728" s="15" t="s">
        <v>141</v>
      </c>
      <c r="V728" s="15" t="s">
        <v>141</v>
      </c>
      <c r="W728" s="15" t="s">
        <v>141</v>
      </c>
      <c r="X728" s="15" t="s">
        <v>141</v>
      </c>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c r="BK728" s="15"/>
      <c r="BL728" s="15"/>
      <c r="BM728" s="15"/>
      <c r="BN728" s="15"/>
      <c r="BO728" s="15"/>
      <c r="BP728" s="15"/>
      <c r="BQ728" s="15"/>
      <c r="BR728" s="15"/>
      <c r="BS728" s="15"/>
      <c r="BT728" s="15"/>
      <c r="BU728" s="15"/>
      <c r="BV728" s="15"/>
      <c r="BW728" s="15"/>
      <c r="BX728" s="15"/>
      <c r="BY728" s="15"/>
      <c r="BZ728" s="15"/>
      <c r="CA728" s="15"/>
      <c r="CB728" s="15"/>
      <c r="CC728" s="15"/>
      <c r="CD728" s="15"/>
      <c r="CE728" s="15"/>
      <c r="CF728" s="15"/>
      <c r="CG728" s="15"/>
      <c r="CH728" s="15"/>
      <c r="CI728" s="15"/>
      <c r="CJ728" s="15"/>
      <c r="CK728" s="15"/>
      <c r="CL728" s="15"/>
      <c r="CM728" s="15"/>
      <c r="CN728" s="15"/>
      <c r="CO728" s="182"/>
      <c r="CP728" s="279"/>
      <c r="CQ728" s="285"/>
      <c r="CR728" s="285"/>
      <c r="WR728" s="190"/>
    </row>
    <row r="729" spans="1:616" s="19" customFormat="1" ht="270" customHeight="1">
      <c r="A729" s="262"/>
      <c r="B729" s="316">
        <v>185</v>
      </c>
      <c r="C729" s="332" t="s">
        <v>584</v>
      </c>
      <c r="D729" s="332" t="s">
        <v>0</v>
      </c>
      <c r="E729" s="266"/>
      <c r="F729" s="267"/>
      <c r="G729" s="437"/>
      <c r="H729" s="332" t="s">
        <v>938</v>
      </c>
      <c r="I729" s="283" t="s">
        <v>1411</v>
      </c>
      <c r="J729" s="281"/>
      <c r="K729" s="281"/>
      <c r="L729" s="265"/>
      <c r="M729" s="14"/>
      <c r="N729" s="14"/>
      <c r="O729" s="15"/>
      <c r="P729" s="198"/>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c r="BK729" s="15"/>
      <c r="BL729" s="15"/>
      <c r="BM729" s="15"/>
      <c r="BN729" s="15"/>
      <c r="BO729" s="15"/>
      <c r="BP729" s="15"/>
      <c r="BQ729" s="15"/>
      <c r="BR729" s="15"/>
      <c r="BS729" s="15"/>
      <c r="BT729" s="15"/>
      <c r="BU729" s="15"/>
      <c r="BV729" s="15"/>
      <c r="BW729" s="15"/>
      <c r="BX729" s="15"/>
      <c r="BY729" s="15"/>
      <c r="BZ729" s="15"/>
      <c r="CA729" s="15"/>
      <c r="CB729" s="15"/>
      <c r="CC729" s="15"/>
      <c r="CD729" s="15"/>
      <c r="CE729" s="15"/>
      <c r="CF729" s="15"/>
      <c r="CG729" s="15"/>
      <c r="CH729" s="15"/>
      <c r="CI729" s="15"/>
      <c r="CJ729" s="15"/>
      <c r="CK729" s="15"/>
      <c r="CL729" s="15"/>
      <c r="CM729" s="15"/>
      <c r="CN729" s="15"/>
      <c r="CO729" s="182"/>
      <c r="CP729" s="202" t="s">
        <v>671</v>
      </c>
      <c r="CQ729" s="285"/>
      <c r="CR729" s="202" t="s">
        <v>671</v>
      </c>
      <c r="WR729" s="190"/>
    </row>
    <row r="730" spans="1:616" ht="356.25" hidden="1" customHeight="1">
      <c r="A730" s="323">
        <v>590</v>
      </c>
      <c r="B730" s="317"/>
      <c r="C730" s="334"/>
      <c r="D730" s="334"/>
      <c r="E730" s="35" t="s">
        <v>938</v>
      </c>
      <c r="F730" s="34" t="s">
        <v>2</v>
      </c>
      <c r="G730" s="438"/>
      <c r="H730" s="334"/>
      <c r="I730" s="283" t="s">
        <v>983</v>
      </c>
      <c r="J730" s="281"/>
      <c r="K730" s="281" t="s">
        <v>127</v>
      </c>
      <c r="L730" s="140" t="s">
        <v>113</v>
      </c>
      <c r="M730" s="11" t="s">
        <v>81</v>
      </c>
      <c r="N730" s="10" t="s">
        <v>171</v>
      </c>
      <c r="O730" s="335" t="s">
        <v>28</v>
      </c>
      <c r="P730" s="320">
        <v>6</v>
      </c>
      <c r="Q730" s="12" t="s">
        <v>28</v>
      </c>
      <c r="R730" s="12"/>
      <c r="S730" s="12"/>
      <c r="T730" s="12"/>
      <c r="U730" s="12"/>
      <c r="V730" s="12"/>
      <c r="W730" s="12"/>
      <c r="X730" s="12"/>
      <c r="Y730" s="71"/>
      <c r="Z730" s="71"/>
      <c r="AA730" s="12"/>
      <c r="AB730" s="41"/>
      <c r="AC730" s="41"/>
      <c r="AD730" s="41"/>
      <c r="AE730" s="41"/>
      <c r="AF730" s="41"/>
      <c r="AG730" s="41"/>
      <c r="AH730" s="41"/>
      <c r="AI730" s="41"/>
      <c r="AJ730" s="41"/>
      <c r="AK730" s="41"/>
      <c r="AL730" s="41"/>
      <c r="AM730" s="41"/>
      <c r="AN730" s="41"/>
      <c r="AO730" s="41"/>
      <c r="AP730" s="41"/>
      <c r="AQ730" s="41"/>
      <c r="AR730" s="41"/>
      <c r="AS730" s="41"/>
      <c r="AT730" s="41"/>
      <c r="AU730" s="41"/>
      <c r="AV730" s="41"/>
      <c r="AW730" s="41"/>
      <c r="AX730" s="41"/>
      <c r="AY730" s="41"/>
      <c r="AZ730" s="41"/>
      <c r="BA730" s="41"/>
      <c r="BB730" s="41"/>
      <c r="BC730" s="41"/>
      <c r="BD730" s="41"/>
      <c r="BE730" s="41"/>
      <c r="BF730" s="41"/>
      <c r="BG730" s="41"/>
      <c r="BH730" s="41"/>
      <c r="BI730" s="41"/>
      <c r="BJ730" s="41"/>
      <c r="BK730" s="41"/>
      <c r="BL730" s="41"/>
      <c r="BM730" s="12"/>
      <c r="BN730" s="12"/>
      <c r="BO730" s="12"/>
      <c r="BP730" s="12"/>
      <c r="BQ730" s="12"/>
      <c r="BR730" s="12"/>
      <c r="BS730" s="12"/>
      <c r="BT730" s="12"/>
      <c r="BU730" s="12"/>
      <c r="BV730" s="12"/>
      <c r="BW730" s="12"/>
      <c r="BX730" s="12"/>
      <c r="BY730" s="12"/>
      <c r="BZ730" s="12"/>
      <c r="CA730" s="12"/>
      <c r="CB730" s="12"/>
      <c r="CC730" s="12"/>
      <c r="CD730" s="12"/>
      <c r="CE730" s="12"/>
      <c r="CF730" s="12"/>
      <c r="CG730" s="12"/>
      <c r="CH730" s="12"/>
      <c r="CI730" s="12"/>
      <c r="CJ730" s="12"/>
      <c r="CK730" s="12"/>
      <c r="CL730" s="12"/>
      <c r="CM730" s="12"/>
      <c r="CN730" s="12"/>
      <c r="CO730" s="181">
        <f t="shared" si="21"/>
        <v>1</v>
      </c>
      <c r="CP730" s="202"/>
      <c r="CQ730" s="278"/>
      <c r="CR730" s="202"/>
      <c r="WR730" s="162"/>
    </row>
    <row r="731" spans="1:616" s="122" customFormat="1" ht="254.25" hidden="1" customHeight="1">
      <c r="A731" s="318"/>
      <c r="B731" s="317"/>
      <c r="C731" s="34" t="s">
        <v>584</v>
      </c>
      <c r="D731" s="34" t="s">
        <v>0</v>
      </c>
      <c r="E731" s="125" t="s">
        <v>589</v>
      </c>
      <c r="F731" s="34" t="s">
        <v>2</v>
      </c>
      <c r="G731" s="121"/>
      <c r="H731" s="125" t="s">
        <v>589</v>
      </c>
      <c r="I731" s="58" t="s">
        <v>984</v>
      </c>
      <c r="J731" s="124"/>
      <c r="K731" s="140" t="s">
        <v>127</v>
      </c>
      <c r="L731" s="140" t="s">
        <v>113</v>
      </c>
      <c r="M731" s="141" t="s">
        <v>81</v>
      </c>
      <c r="N731" s="138" t="s">
        <v>171</v>
      </c>
      <c r="O731" s="335"/>
      <c r="P731" s="321"/>
      <c r="Q731" s="124"/>
      <c r="R731" s="124" t="s">
        <v>28</v>
      </c>
      <c r="S731" s="124"/>
      <c r="T731" s="124"/>
      <c r="U731" s="124"/>
      <c r="V731" s="124"/>
      <c r="W731" s="124"/>
      <c r="X731" s="124"/>
      <c r="Y731" s="124"/>
      <c r="Z731" s="124"/>
      <c r="AA731" s="124"/>
      <c r="AB731" s="41"/>
      <c r="AC731" s="41"/>
      <c r="AD731" s="41"/>
      <c r="AE731" s="41"/>
      <c r="AF731" s="41"/>
      <c r="AG731" s="41"/>
      <c r="AH731" s="41"/>
      <c r="AI731" s="41"/>
      <c r="AJ731" s="41"/>
      <c r="AK731" s="41"/>
      <c r="AL731" s="41"/>
      <c r="AM731" s="41"/>
      <c r="AN731" s="41"/>
      <c r="AO731" s="41"/>
      <c r="AP731" s="41"/>
      <c r="AQ731" s="41"/>
      <c r="AR731" s="41"/>
      <c r="AS731" s="41"/>
      <c r="AT731" s="41"/>
      <c r="AU731" s="41"/>
      <c r="AV731" s="41"/>
      <c r="AW731" s="41"/>
      <c r="AX731" s="41"/>
      <c r="AY731" s="41"/>
      <c r="AZ731" s="41"/>
      <c r="BA731" s="41"/>
      <c r="BB731" s="41"/>
      <c r="BC731" s="41"/>
      <c r="BD731" s="41"/>
      <c r="BE731" s="41"/>
      <c r="BF731" s="41"/>
      <c r="BG731" s="41"/>
      <c r="BH731" s="41"/>
      <c r="BI731" s="41"/>
      <c r="BJ731" s="41"/>
      <c r="BK731" s="41"/>
      <c r="BL731" s="41"/>
      <c r="BM731" s="124"/>
      <c r="BN731" s="124"/>
      <c r="BO731" s="124"/>
      <c r="BP731" s="124"/>
      <c r="BQ731" s="124"/>
      <c r="BR731" s="124"/>
      <c r="BS731" s="124"/>
      <c r="BT731" s="124"/>
      <c r="BU731" s="124"/>
      <c r="BV731" s="124"/>
      <c r="BW731" s="124"/>
      <c r="BX731" s="124"/>
      <c r="BY731" s="124"/>
      <c r="BZ731" s="124"/>
      <c r="CA731" s="124"/>
      <c r="CB731" s="124"/>
      <c r="CC731" s="124"/>
      <c r="CD731" s="124"/>
      <c r="CE731" s="124"/>
      <c r="CF731" s="124"/>
      <c r="CG731" s="124"/>
      <c r="CH731" s="124"/>
      <c r="CI731" s="124"/>
      <c r="CJ731" s="124"/>
      <c r="CK731" s="124"/>
      <c r="CL731" s="124"/>
      <c r="CM731" s="124"/>
      <c r="CN731" s="124"/>
      <c r="CO731" s="134">
        <f t="shared" si="21"/>
        <v>1</v>
      </c>
      <c r="CP731" s="149"/>
      <c r="CQ731" s="147"/>
      <c r="CR731" s="24"/>
    </row>
    <row r="732" spans="1:616" s="122" customFormat="1" ht="208.5" hidden="1" customHeight="1">
      <c r="A732" s="318"/>
      <c r="B732" s="317"/>
      <c r="C732" s="34" t="s">
        <v>584</v>
      </c>
      <c r="D732" s="34" t="s">
        <v>0</v>
      </c>
      <c r="E732" s="125" t="s">
        <v>532</v>
      </c>
      <c r="F732" s="34" t="s">
        <v>2</v>
      </c>
      <c r="G732" s="121"/>
      <c r="H732" s="125" t="s">
        <v>532</v>
      </c>
      <c r="I732" s="58" t="s">
        <v>985</v>
      </c>
      <c r="J732" s="124"/>
      <c r="K732" s="140" t="s">
        <v>127</v>
      </c>
      <c r="L732" s="140" t="s">
        <v>113</v>
      </c>
      <c r="M732" s="141" t="s">
        <v>81</v>
      </c>
      <c r="N732" s="138" t="s">
        <v>171</v>
      </c>
      <c r="O732" s="335"/>
      <c r="P732" s="321"/>
      <c r="Q732" s="124"/>
      <c r="R732" s="124"/>
      <c r="S732" s="124" t="s">
        <v>28</v>
      </c>
      <c r="T732" s="124"/>
      <c r="U732" s="124"/>
      <c r="V732" s="124"/>
      <c r="W732" s="124"/>
      <c r="X732" s="124"/>
      <c r="Y732" s="124"/>
      <c r="Z732" s="124"/>
      <c r="AA732" s="124"/>
      <c r="AB732" s="41"/>
      <c r="AC732" s="41"/>
      <c r="AD732" s="41"/>
      <c r="AE732" s="41"/>
      <c r="AF732" s="41"/>
      <c r="AG732" s="41"/>
      <c r="AH732" s="41"/>
      <c r="AI732" s="41"/>
      <c r="AJ732" s="41"/>
      <c r="AK732" s="41"/>
      <c r="AL732" s="41"/>
      <c r="AM732" s="41"/>
      <c r="AN732" s="41"/>
      <c r="AO732" s="41"/>
      <c r="AP732" s="41"/>
      <c r="AQ732" s="41"/>
      <c r="AR732" s="41"/>
      <c r="AS732" s="41"/>
      <c r="AT732" s="41"/>
      <c r="AU732" s="41"/>
      <c r="AV732" s="41"/>
      <c r="AW732" s="41"/>
      <c r="AX732" s="41"/>
      <c r="AY732" s="41"/>
      <c r="AZ732" s="41"/>
      <c r="BA732" s="41"/>
      <c r="BB732" s="41"/>
      <c r="BC732" s="41"/>
      <c r="BD732" s="41"/>
      <c r="BE732" s="41"/>
      <c r="BF732" s="41"/>
      <c r="BG732" s="41"/>
      <c r="BH732" s="41"/>
      <c r="BI732" s="41"/>
      <c r="BJ732" s="41"/>
      <c r="BK732" s="41"/>
      <c r="BL732" s="41"/>
      <c r="BM732" s="124"/>
      <c r="BN732" s="124"/>
      <c r="BO732" s="124"/>
      <c r="BP732" s="124"/>
      <c r="BQ732" s="124"/>
      <c r="BR732" s="124"/>
      <c r="BS732" s="124"/>
      <c r="BT732" s="124"/>
      <c r="BU732" s="124"/>
      <c r="BV732" s="124"/>
      <c r="BW732" s="124"/>
      <c r="BX732" s="124"/>
      <c r="BY732" s="124"/>
      <c r="BZ732" s="124"/>
      <c r="CA732" s="124"/>
      <c r="CB732" s="124"/>
      <c r="CC732" s="124"/>
      <c r="CD732" s="124"/>
      <c r="CE732" s="124"/>
      <c r="CF732" s="124"/>
      <c r="CG732" s="124"/>
      <c r="CH732" s="124"/>
      <c r="CI732" s="124"/>
      <c r="CJ732" s="124"/>
      <c r="CK732" s="124"/>
      <c r="CL732" s="124"/>
      <c r="CM732" s="124"/>
      <c r="CN732" s="124"/>
      <c r="CO732" s="134">
        <f t="shared" si="21"/>
        <v>1</v>
      </c>
      <c r="CP732" s="154"/>
      <c r="CQ732" s="120"/>
      <c r="CR732" s="24"/>
    </row>
    <row r="733" spans="1:616" ht="214.5" hidden="1" customHeight="1">
      <c r="A733" s="318"/>
      <c r="B733" s="317"/>
      <c r="C733" s="34" t="s">
        <v>584</v>
      </c>
      <c r="D733" s="34" t="s">
        <v>0</v>
      </c>
      <c r="E733" s="35" t="s">
        <v>586</v>
      </c>
      <c r="F733" s="34"/>
      <c r="G733" s="11"/>
      <c r="H733" s="35" t="s">
        <v>586</v>
      </c>
      <c r="I733" s="58" t="s">
        <v>986</v>
      </c>
      <c r="J733" s="12"/>
      <c r="K733" s="140" t="s">
        <v>127</v>
      </c>
      <c r="L733" s="140" t="s">
        <v>113</v>
      </c>
      <c r="M733" s="141" t="s">
        <v>81</v>
      </c>
      <c r="N733" s="138" t="s">
        <v>171</v>
      </c>
      <c r="O733" s="335"/>
      <c r="P733" s="321"/>
      <c r="Q733" s="12"/>
      <c r="R733" s="12"/>
      <c r="S733" s="12"/>
      <c r="T733" s="12" t="s">
        <v>28</v>
      </c>
      <c r="U733" s="12"/>
      <c r="V733" s="12"/>
      <c r="W733" s="12"/>
      <c r="X733" s="12"/>
      <c r="Y733" s="71"/>
      <c r="Z733" s="71"/>
      <c r="AA733" s="12"/>
      <c r="AB733" s="41"/>
      <c r="AC733" s="41"/>
      <c r="AD733" s="41"/>
      <c r="AE733" s="41"/>
      <c r="AF733" s="41"/>
      <c r="AG733" s="41"/>
      <c r="AH733" s="41"/>
      <c r="AI733" s="41"/>
      <c r="AJ733" s="41"/>
      <c r="AK733" s="41"/>
      <c r="AL733" s="41"/>
      <c r="AM733" s="41"/>
      <c r="AN733" s="41"/>
      <c r="AO733" s="41"/>
      <c r="AP733" s="41"/>
      <c r="AQ733" s="41"/>
      <c r="AR733" s="41"/>
      <c r="AS733" s="41"/>
      <c r="AT733" s="41"/>
      <c r="AU733" s="41"/>
      <c r="AV733" s="41"/>
      <c r="AW733" s="41"/>
      <c r="AX733" s="41"/>
      <c r="AY733" s="41"/>
      <c r="AZ733" s="41"/>
      <c r="BA733" s="41"/>
      <c r="BB733" s="41"/>
      <c r="BC733" s="41"/>
      <c r="BD733" s="41"/>
      <c r="BE733" s="41"/>
      <c r="BF733" s="41"/>
      <c r="BG733" s="41"/>
      <c r="BH733" s="41"/>
      <c r="BI733" s="41"/>
      <c r="BJ733" s="41"/>
      <c r="BK733" s="41"/>
      <c r="BL733" s="41"/>
      <c r="BM733" s="12"/>
      <c r="BN733" s="12"/>
      <c r="BO733" s="12"/>
      <c r="BP733" s="12"/>
      <c r="BQ733" s="12"/>
      <c r="BR733" s="12"/>
      <c r="BS733" s="12"/>
      <c r="BT733" s="12"/>
      <c r="BU733" s="12"/>
      <c r="BV733" s="12"/>
      <c r="BW733" s="12"/>
      <c r="BX733" s="12"/>
      <c r="BY733" s="12"/>
      <c r="BZ733" s="12"/>
      <c r="CA733" s="12"/>
      <c r="CB733" s="12"/>
      <c r="CC733" s="12"/>
      <c r="CD733" s="12"/>
      <c r="CE733" s="12"/>
      <c r="CF733" s="12"/>
      <c r="CG733" s="12"/>
      <c r="CH733" s="12"/>
      <c r="CI733" s="12"/>
      <c r="CJ733" s="12"/>
      <c r="CK733" s="12"/>
      <c r="CL733" s="12"/>
      <c r="CM733" s="12"/>
      <c r="CN733" s="12"/>
      <c r="CO733" s="134">
        <f t="shared" si="21"/>
        <v>1</v>
      </c>
      <c r="CP733" s="154"/>
      <c r="CQ733" s="10"/>
      <c r="CR733" s="24"/>
    </row>
    <row r="734" spans="1:616" ht="104.25" hidden="1" customHeight="1">
      <c r="A734" s="318"/>
      <c r="B734" s="317"/>
      <c r="C734" s="34" t="s">
        <v>584</v>
      </c>
      <c r="D734" s="34" t="s">
        <v>0</v>
      </c>
      <c r="E734" s="35" t="s">
        <v>587</v>
      </c>
      <c r="F734" s="34"/>
      <c r="G734" s="11"/>
      <c r="H734" s="35" t="s">
        <v>587</v>
      </c>
      <c r="I734" s="58" t="s">
        <v>987</v>
      </c>
      <c r="J734" s="12"/>
      <c r="K734" s="140" t="s">
        <v>127</v>
      </c>
      <c r="L734" s="140" t="s">
        <v>113</v>
      </c>
      <c r="M734" s="141" t="s">
        <v>81</v>
      </c>
      <c r="N734" s="138" t="s">
        <v>171</v>
      </c>
      <c r="O734" s="335"/>
      <c r="P734" s="321"/>
      <c r="Q734" s="12"/>
      <c r="R734" s="12"/>
      <c r="S734" s="12"/>
      <c r="T734" s="12"/>
      <c r="U734" s="12" t="s">
        <v>28</v>
      </c>
      <c r="V734" s="12"/>
      <c r="W734" s="12"/>
      <c r="X734" s="12"/>
      <c r="Y734" s="71"/>
      <c r="Z734" s="71"/>
      <c r="AA734" s="12"/>
      <c r="AB734" s="41"/>
      <c r="AC734" s="41"/>
      <c r="AD734" s="41"/>
      <c r="AE734" s="41"/>
      <c r="AF734" s="41"/>
      <c r="AG734" s="41"/>
      <c r="AH734" s="41"/>
      <c r="AI734" s="41"/>
      <c r="AJ734" s="41"/>
      <c r="AK734" s="41"/>
      <c r="AL734" s="41"/>
      <c r="AM734" s="41"/>
      <c r="AN734" s="41"/>
      <c r="AO734" s="41"/>
      <c r="AP734" s="41"/>
      <c r="AQ734" s="41"/>
      <c r="AR734" s="41"/>
      <c r="AS734" s="41"/>
      <c r="AT734" s="41"/>
      <c r="AU734" s="41"/>
      <c r="AV734" s="41"/>
      <c r="AW734" s="41"/>
      <c r="AX734" s="41"/>
      <c r="AY734" s="41"/>
      <c r="AZ734" s="41"/>
      <c r="BA734" s="41"/>
      <c r="BB734" s="41"/>
      <c r="BC734" s="41"/>
      <c r="BD734" s="41"/>
      <c r="BE734" s="41"/>
      <c r="BF734" s="41"/>
      <c r="BG734" s="41"/>
      <c r="BH734" s="41"/>
      <c r="BI734" s="41"/>
      <c r="BJ734" s="41"/>
      <c r="BK734" s="41"/>
      <c r="BL734" s="41"/>
      <c r="BM734" s="12"/>
      <c r="BN734" s="12"/>
      <c r="BO734" s="12"/>
      <c r="BP734" s="12"/>
      <c r="BQ734" s="12"/>
      <c r="BR734" s="12"/>
      <c r="BS734" s="12"/>
      <c r="BT734" s="12"/>
      <c r="BU734" s="12"/>
      <c r="BV734" s="12"/>
      <c r="BW734" s="12"/>
      <c r="BX734" s="12"/>
      <c r="BY734" s="12"/>
      <c r="BZ734" s="12"/>
      <c r="CA734" s="12"/>
      <c r="CB734" s="12"/>
      <c r="CC734" s="12"/>
      <c r="CD734" s="12"/>
      <c r="CE734" s="12"/>
      <c r="CF734" s="12"/>
      <c r="CG734" s="12"/>
      <c r="CH734" s="12"/>
      <c r="CI734" s="12"/>
      <c r="CJ734" s="12"/>
      <c r="CK734" s="12"/>
      <c r="CL734" s="12"/>
      <c r="CM734" s="12"/>
      <c r="CN734" s="12"/>
      <c r="CO734" s="134">
        <f t="shared" si="21"/>
        <v>1</v>
      </c>
      <c r="CP734" s="154"/>
      <c r="CQ734" s="10"/>
      <c r="CR734" s="24"/>
    </row>
    <row r="735" spans="1:616" ht="144" hidden="1" customHeight="1">
      <c r="A735" s="318"/>
      <c r="B735" s="317"/>
      <c r="C735" s="34" t="s">
        <v>584</v>
      </c>
      <c r="D735" s="34" t="s">
        <v>0</v>
      </c>
      <c r="E735" s="35" t="s">
        <v>994</v>
      </c>
      <c r="F735" s="34"/>
      <c r="G735" s="11"/>
      <c r="H735" s="35" t="s">
        <v>588</v>
      </c>
      <c r="I735" s="58" t="s">
        <v>988</v>
      </c>
      <c r="J735" s="12"/>
      <c r="K735" s="140" t="s">
        <v>127</v>
      </c>
      <c r="L735" s="140" t="s">
        <v>113</v>
      </c>
      <c r="M735" s="141" t="s">
        <v>81</v>
      </c>
      <c r="N735" s="138" t="s">
        <v>171</v>
      </c>
      <c r="O735" s="335"/>
      <c r="P735" s="321"/>
      <c r="Q735" s="12"/>
      <c r="R735" s="12"/>
      <c r="S735" s="12"/>
      <c r="T735" s="12"/>
      <c r="U735" s="12"/>
      <c r="V735" s="12" t="s">
        <v>28</v>
      </c>
      <c r="W735" s="12"/>
      <c r="X735" s="12"/>
      <c r="Y735" s="71"/>
      <c r="Z735" s="71"/>
      <c r="AA735" s="12"/>
      <c r="AB735" s="41"/>
      <c r="AC735" s="41"/>
      <c r="AD735" s="41"/>
      <c r="AE735" s="41"/>
      <c r="AF735" s="41"/>
      <c r="AG735" s="41"/>
      <c r="AH735" s="41"/>
      <c r="AI735" s="41"/>
      <c r="AJ735" s="41"/>
      <c r="AK735" s="41"/>
      <c r="AL735" s="41"/>
      <c r="AM735" s="41"/>
      <c r="AN735" s="41"/>
      <c r="AO735" s="41"/>
      <c r="AP735" s="41"/>
      <c r="AQ735" s="41"/>
      <c r="AR735" s="41"/>
      <c r="AS735" s="41"/>
      <c r="AT735" s="41"/>
      <c r="AU735" s="41"/>
      <c r="AV735" s="41"/>
      <c r="AW735" s="41"/>
      <c r="AX735" s="41"/>
      <c r="AY735" s="41"/>
      <c r="AZ735" s="41"/>
      <c r="BA735" s="41"/>
      <c r="BB735" s="41"/>
      <c r="BC735" s="41"/>
      <c r="BD735" s="41"/>
      <c r="BE735" s="41"/>
      <c r="BF735" s="41"/>
      <c r="BG735" s="41"/>
      <c r="BH735" s="41"/>
      <c r="BI735" s="41"/>
      <c r="BJ735" s="41"/>
      <c r="BK735" s="41"/>
      <c r="BL735" s="41"/>
      <c r="BM735" s="12"/>
      <c r="BN735" s="12"/>
      <c r="BO735" s="12"/>
      <c r="BP735" s="12"/>
      <c r="BQ735" s="12"/>
      <c r="BR735" s="12"/>
      <c r="BS735" s="12"/>
      <c r="BT735" s="12"/>
      <c r="BU735" s="12"/>
      <c r="BV735" s="12"/>
      <c r="BW735" s="12"/>
      <c r="BX735" s="12"/>
      <c r="BY735" s="12"/>
      <c r="BZ735" s="12"/>
      <c r="CA735" s="12"/>
      <c r="CB735" s="12"/>
      <c r="CC735" s="12"/>
      <c r="CD735" s="12"/>
      <c r="CE735" s="12"/>
      <c r="CF735" s="12"/>
      <c r="CG735" s="12"/>
      <c r="CH735" s="12"/>
      <c r="CI735" s="12"/>
      <c r="CJ735" s="12"/>
      <c r="CK735" s="12"/>
      <c r="CL735" s="12"/>
      <c r="CM735" s="12"/>
      <c r="CN735" s="12"/>
      <c r="CO735" s="134">
        <f t="shared" si="21"/>
        <v>1</v>
      </c>
      <c r="CP735" s="154"/>
      <c r="CQ735" s="10"/>
      <c r="CR735" s="24"/>
    </row>
    <row r="736" spans="1:616" ht="185.25" hidden="1" customHeight="1">
      <c r="A736" s="318"/>
      <c r="B736" s="317"/>
      <c r="C736" s="125" t="s">
        <v>584</v>
      </c>
      <c r="D736" s="34" t="s">
        <v>0</v>
      </c>
      <c r="E736" s="35" t="s">
        <v>585</v>
      </c>
      <c r="F736" s="34" t="s">
        <v>2</v>
      </c>
      <c r="G736" s="11"/>
      <c r="H736" s="35" t="s">
        <v>585</v>
      </c>
      <c r="I736" s="58" t="s">
        <v>989</v>
      </c>
      <c r="J736" s="12"/>
      <c r="K736" s="140" t="s">
        <v>127</v>
      </c>
      <c r="L736" s="140" t="s">
        <v>113</v>
      </c>
      <c r="M736" s="141" t="s">
        <v>81</v>
      </c>
      <c r="N736" s="138" t="s">
        <v>171</v>
      </c>
      <c r="O736" s="335"/>
      <c r="P736" s="321"/>
      <c r="Q736" s="12"/>
      <c r="R736" s="12"/>
      <c r="S736" s="12"/>
      <c r="T736" s="12"/>
      <c r="U736" s="12"/>
      <c r="V736" s="12"/>
      <c r="W736" s="12" t="s">
        <v>28</v>
      </c>
      <c r="X736" s="12"/>
      <c r="Y736" s="71"/>
      <c r="Z736" s="71"/>
      <c r="AA736" s="12"/>
      <c r="AB736" s="41"/>
      <c r="AC736" s="41"/>
      <c r="AD736" s="41"/>
      <c r="AE736" s="41"/>
      <c r="AF736" s="41"/>
      <c r="AG736" s="41"/>
      <c r="AH736" s="41"/>
      <c r="AI736" s="41"/>
      <c r="AJ736" s="41"/>
      <c r="AK736" s="41"/>
      <c r="AL736" s="41"/>
      <c r="AM736" s="41"/>
      <c r="AN736" s="41"/>
      <c r="AO736" s="41"/>
      <c r="AP736" s="41"/>
      <c r="AQ736" s="41"/>
      <c r="AR736" s="41"/>
      <c r="AS736" s="41"/>
      <c r="AT736" s="41"/>
      <c r="AU736" s="41"/>
      <c r="AV736" s="41"/>
      <c r="AW736" s="41"/>
      <c r="AX736" s="41"/>
      <c r="AY736" s="41"/>
      <c r="AZ736" s="41"/>
      <c r="BA736" s="41"/>
      <c r="BB736" s="41"/>
      <c r="BC736" s="41"/>
      <c r="BD736" s="41"/>
      <c r="BE736" s="41"/>
      <c r="BF736" s="41"/>
      <c r="BG736" s="41"/>
      <c r="BH736" s="41"/>
      <c r="BI736" s="41"/>
      <c r="BJ736" s="41"/>
      <c r="BK736" s="41"/>
      <c r="BL736" s="41"/>
      <c r="BM736" s="12"/>
      <c r="BN736" s="12"/>
      <c r="BO736" s="12"/>
      <c r="BP736" s="12"/>
      <c r="BQ736" s="12"/>
      <c r="BR736" s="12"/>
      <c r="BS736" s="12"/>
      <c r="BT736" s="12"/>
      <c r="BU736" s="12"/>
      <c r="BV736" s="12"/>
      <c r="BW736" s="12"/>
      <c r="BX736" s="12"/>
      <c r="BY736" s="12"/>
      <c r="BZ736" s="12"/>
      <c r="CA736" s="12"/>
      <c r="CB736" s="12"/>
      <c r="CC736" s="12"/>
      <c r="CD736" s="12"/>
      <c r="CE736" s="12"/>
      <c r="CF736" s="12"/>
      <c r="CG736" s="12"/>
      <c r="CH736" s="12"/>
      <c r="CI736" s="12"/>
      <c r="CJ736" s="12"/>
      <c r="CK736" s="12"/>
      <c r="CL736" s="12"/>
      <c r="CM736" s="12"/>
      <c r="CN736" s="12"/>
      <c r="CO736" s="134">
        <f t="shared" si="21"/>
        <v>1</v>
      </c>
      <c r="CP736" s="154"/>
      <c r="CQ736" s="10"/>
      <c r="CR736" s="24"/>
    </row>
    <row r="737" spans="1:616" s="122" customFormat="1" ht="143.25" hidden="1" customHeight="1">
      <c r="A737" s="318"/>
      <c r="B737" s="317"/>
      <c r="C737" s="125" t="s">
        <v>584</v>
      </c>
      <c r="D737" s="34" t="s">
        <v>0</v>
      </c>
      <c r="E737" s="125" t="s">
        <v>942</v>
      </c>
      <c r="F737" s="34" t="s">
        <v>2</v>
      </c>
      <c r="G737" s="128"/>
      <c r="H737" s="125" t="s">
        <v>979</v>
      </c>
      <c r="I737" s="58" t="s">
        <v>990</v>
      </c>
      <c r="J737" s="124"/>
      <c r="K737" s="140" t="s">
        <v>127</v>
      </c>
      <c r="L737" s="140" t="s">
        <v>113</v>
      </c>
      <c r="M737" s="141" t="s">
        <v>81</v>
      </c>
      <c r="N737" s="138" t="s">
        <v>171</v>
      </c>
      <c r="O737" s="335"/>
      <c r="P737" s="321"/>
      <c r="Q737" s="124"/>
      <c r="R737" s="124"/>
      <c r="S737" s="124"/>
      <c r="T737" s="124"/>
      <c r="U737" s="124"/>
      <c r="V737" s="124"/>
      <c r="W737" s="124"/>
      <c r="X737" s="124" t="s">
        <v>28</v>
      </c>
      <c r="Y737" s="124"/>
      <c r="Z737" s="124"/>
      <c r="AA737" s="124"/>
      <c r="AB737" s="41"/>
      <c r="AC737" s="41"/>
      <c r="AD737" s="41"/>
      <c r="AE737" s="41"/>
      <c r="AF737" s="41"/>
      <c r="AG737" s="41"/>
      <c r="AH737" s="41"/>
      <c r="AI737" s="41"/>
      <c r="AJ737" s="41"/>
      <c r="AK737" s="41"/>
      <c r="AL737" s="41"/>
      <c r="AM737" s="41"/>
      <c r="AN737" s="41"/>
      <c r="AO737" s="41"/>
      <c r="AP737" s="41"/>
      <c r="AQ737" s="41"/>
      <c r="AR737" s="41"/>
      <c r="AS737" s="41"/>
      <c r="AT737" s="41"/>
      <c r="AU737" s="41"/>
      <c r="AV737" s="41"/>
      <c r="AW737" s="41"/>
      <c r="AX737" s="41"/>
      <c r="AY737" s="41"/>
      <c r="AZ737" s="41"/>
      <c r="BA737" s="41"/>
      <c r="BB737" s="41"/>
      <c r="BC737" s="41"/>
      <c r="BD737" s="41"/>
      <c r="BE737" s="41"/>
      <c r="BF737" s="41"/>
      <c r="BG737" s="41"/>
      <c r="BH737" s="41"/>
      <c r="BI737" s="41"/>
      <c r="BJ737" s="41"/>
      <c r="BK737" s="41"/>
      <c r="BL737" s="41"/>
      <c r="BM737" s="124"/>
      <c r="BN737" s="124"/>
      <c r="BO737" s="124"/>
      <c r="BP737" s="124"/>
      <c r="BQ737" s="124"/>
      <c r="BR737" s="124"/>
      <c r="BS737" s="124"/>
      <c r="BT737" s="124"/>
      <c r="BU737" s="124"/>
      <c r="BV737" s="124"/>
      <c r="BW737" s="124"/>
      <c r="BX737" s="124"/>
      <c r="BY737" s="124"/>
      <c r="BZ737" s="124"/>
      <c r="CA737" s="124"/>
      <c r="CB737" s="124"/>
      <c r="CC737" s="124"/>
      <c r="CD737" s="124"/>
      <c r="CE737" s="124"/>
      <c r="CF737" s="124"/>
      <c r="CG737" s="124"/>
      <c r="CH737" s="124"/>
      <c r="CI737" s="124"/>
      <c r="CJ737" s="124"/>
      <c r="CK737" s="124"/>
      <c r="CL737" s="124"/>
      <c r="CM737" s="124"/>
      <c r="CN737" s="124"/>
      <c r="CO737" s="134">
        <f t="shared" si="21"/>
        <v>1</v>
      </c>
      <c r="CP737" s="154"/>
      <c r="CQ737" s="120"/>
      <c r="CR737" s="24"/>
    </row>
    <row r="738" spans="1:616" s="122" customFormat="1" ht="297" hidden="1" customHeight="1">
      <c r="A738" s="318"/>
      <c r="B738" s="317"/>
      <c r="C738" s="125" t="s">
        <v>584</v>
      </c>
      <c r="D738" s="34" t="s">
        <v>0</v>
      </c>
      <c r="E738" s="125" t="s">
        <v>980</v>
      </c>
      <c r="F738" s="34" t="s">
        <v>2</v>
      </c>
      <c r="G738" s="128"/>
      <c r="H738" s="125" t="s">
        <v>980</v>
      </c>
      <c r="I738" s="58" t="s">
        <v>991</v>
      </c>
      <c r="J738" s="124"/>
      <c r="K738" s="140" t="s">
        <v>127</v>
      </c>
      <c r="L738" s="140" t="s">
        <v>113</v>
      </c>
      <c r="M738" s="141" t="s">
        <v>81</v>
      </c>
      <c r="N738" s="138" t="s">
        <v>171</v>
      </c>
      <c r="O738" s="335"/>
      <c r="P738" s="321"/>
      <c r="Q738" s="124"/>
      <c r="R738" s="124"/>
      <c r="S738" s="124"/>
      <c r="T738" s="124"/>
      <c r="U738" s="124"/>
      <c r="V738" s="124"/>
      <c r="W738" s="124"/>
      <c r="X738" s="124"/>
      <c r="Y738" s="124" t="s">
        <v>28</v>
      </c>
      <c r="Z738" s="124"/>
      <c r="AA738" s="124"/>
      <c r="AB738" s="41"/>
      <c r="AC738" s="41"/>
      <c r="AD738" s="41"/>
      <c r="AE738" s="41"/>
      <c r="AF738" s="41"/>
      <c r="AG738" s="41"/>
      <c r="AH738" s="41"/>
      <c r="AI738" s="41"/>
      <c r="AJ738" s="41"/>
      <c r="AK738" s="41"/>
      <c r="AL738" s="41"/>
      <c r="AM738" s="41"/>
      <c r="AN738" s="41"/>
      <c r="AO738" s="41"/>
      <c r="AP738" s="41"/>
      <c r="AQ738" s="41"/>
      <c r="AR738" s="41"/>
      <c r="AS738" s="41"/>
      <c r="AT738" s="41"/>
      <c r="AU738" s="41"/>
      <c r="AV738" s="41"/>
      <c r="AW738" s="41"/>
      <c r="AX738" s="41"/>
      <c r="AY738" s="41"/>
      <c r="AZ738" s="41"/>
      <c r="BA738" s="41"/>
      <c r="BB738" s="41"/>
      <c r="BC738" s="41"/>
      <c r="BD738" s="41"/>
      <c r="BE738" s="41"/>
      <c r="BF738" s="41"/>
      <c r="BG738" s="41"/>
      <c r="BH738" s="41"/>
      <c r="BI738" s="41"/>
      <c r="BJ738" s="41"/>
      <c r="BK738" s="41"/>
      <c r="BL738" s="41"/>
      <c r="BM738" s="124"/>
      <c r="BN738" s="124"/>
      <c r="BO738" s="124"/>
      <c r="BP738" s="124"/>
      <c r="BQ738" s="124"/>
      <c r="BR738" s="124"/>
      <c r="BS738" s="124"/>
      <c r="BT738" s="124"/>
      <c r="BU738" s="124"/>
      <c r="BV738" s="124"/>
      <c r="BW738" s="124"/>
      <c r="BX738" s="124"/>
      <c r="BY738" s="124"/>
      <c r="BZ738" s="124"/>
      <c r="CA738" s="124"/>
      <c r="CB738" s="124"/>
      <c r="CC738" s="124"/>
      <c r="CD738" s="124"/>
      <c r="CE738" s="124"/>
      <c r="CF738" s="124"/>
      <c r="CG738" s="124"/>
      <c r="CH738" s="124"/>
      <c r="CI738" s="124"/>
      <c r="CJ738" s="124"/>
      <c r="CK738" s="124"/>
      <c r="CL738" s="124"/>
      <c r="CM738" s="124"/>
      <c r="CN738" s="124"/>
      <c r="CO738" s="134">
        <f t="shared" si="21"/>
        <v>1</v>
      </c>
      <c r="CP738" s="154"/>
      <c r="CQ738" s="120"/>
      <c r="CR738" s="24"/>
    </row>
    <row r="739" spans="1:616" s="129" customFormat="1" ht="90" hidden="1" customHeight="1">
      <c r="A739" s="318"/>
      <c r="B739" s="317"/>
      <c r="C739" s="125" t="s">
        <v>584</v>
      </c>
      <c r="D739" s="34" t="s">
        <v>0</v>
      </c>
      <c r="E739" s="125" t="s">
        <v>946</v>
      </c>
      <c r="F739" s="34" t="s">
        <v>2</v>
      </c>
      <c r="G739" s="128"/>
      <c r="H739" s="125" t="s">
        <v>946</v>
      </c>
      <c r="I739" s="58" t="s">
        <v>992</v>
      </c>
      <c r="J739" s="126"/>
      <c r="K739" s="140" t="s">
        <v>127</v>
      </c>
      <c r="L739" s="140" t="s">
        <v>113</v>
      </c>
      <c r="M739" s="141" t="s">
        <v>81</v>
      </c>
      <c r="N739" s="138" t="s">
        <v>171</v>
      </c>
      <c r="O739" s="335"/>
      <c r="P739" s="321"/>
      <c r="Q739" s="126"/>
      <c r="R739" s="126"/>
      <c r="S739" s="126"/>
      <c r="T739" s="126"/>
      <c r="U739" s="126"/>
      <c r="V739" s="126"/>
      <c r="W739" s="126"/>
      <c r="X739" s="126"/>
      <c r="Y739" s="126"/>
      <c r="Z739" s="126" t="s">
        <v>28</v>
      </c>
      <c r="AA739" s="126"/>
      <c r="AB739" s="41"/>
      <c r="AC739" s="41"/>
      <c r="AD739" s="41"/>
      <c r="AE739" s="41"/>
      <c r="AF739" s="41"/>
      <c r="AG739" s="41"/>
      <c r="AH739" s="41"/>
      <c r="AI739" s="41"/>
      <c r="AJ739" s="41"/>
      <c r="AK739" s="41"/>
      <c r="AL739" s="41"/>
      <c r="AM739" s="41"/>
      <c r="AN739" s="41"/>
      <c r="AO739" s="41"/>
      <c r="AP739" s="41"/>
      <c r="AQ739" s="41"/>
      <c r="AR739" s="41"/>
      <c r="AS739" s="41"/>
      <c r="AT739" s="41"/>
      <c r="AU739" s="41"/>
      <c r="AV739" s="41"/>
      <c r="AW739" s="41"/>
      <c r="AX739" s="41"/>
      <c r="AY739" s="41"/>
      <c r="AZ739" s="41"/>
      <c r="BA739" s="41"/>
      <c r="BB739" s="41"/>
      <c r="BC739" s="41"/>
      <c r="BD739" s="41"/>
      <c r="BE739" s="41"/>
      <c r="BF739" s="41"/>
      <c r="BG739" s="41"/>
      <c r="BH739" s="41"/>
      <c r="BI739" s="41"/>
      <c r="BJ739" s="41"/>
      <c r="BK739" s="41"/>
      <c r="BL739" s="41"/>
      <c r="BM739" s="126"/>
      <c r="BN739" s="126"/>
      <c r="BO739" s="126"/>
      <c r="BP739" s="126"/>
      <c r="BQ739" s="126"/>
      <c r="BR739" s="126"/>
      <c r="BS739" s="126"/>
      <c r="BT739" s="126"/>
      <c r="BU739" s="126"/>
      <c r="BV739" s="126"/>
      <c r="BW739" s="126"/>
      <c r="BX739" s="126"/>
      <c r="BY739" s="126"/>
      <c r="BZ739" s="126"/>
      <c r="CA739" s="126"/>
      <c r="CB739" s="126"/>
      <c r="CC739" s="126"/>
      <c r="CD739" s="126"/>
      <c r="CE739" s="126"/>
      <c r="CF739" s="126"/>
      <c r="CG739" s="126"/>
      <c r="CH739" s="126"/>
      <c r="CI739" s="126"/>
      <c r="CJ739" s="126"/>
      <c r="CK739" s="126"/>
      <c r="CL739" s="126"/>
      <c r="CM739" s="126"/>
      <c r="CN739" s="126"/>
      <c r="CO739" s="134">
        <f t="shared" si="21"/>
        <v>1</v>
      </c>
      <c r="CP739" s="154"/>
      <c r="CQ739" s="127"/>
      <c r="CR739" s="24"/>
    </row>
    <row r="740" spans="1:616" ht="141" hidden="1" customHeight="1">
      <c r="A740" s="319"/>
      <c r="B740" s="384"/>
      <c r="C740" s="125" t="s">
        <v>584</v>
      </c>
      <c r="D740" s="34" t="s">
        <v>0</v>
      </c>
      <c r="E740" s="35" t="s">
        <v>981</v>
      </c>
      <c r="F740" s="34"/>
      <c r="G740" s="11"/>
      <c r="H740" s="35" t="s">
        <v>981</v>
      </c>
      <c r="I740" s="58" t="s">
        <v>993</v>
      </c>
      <c r="J740" s="12"/>
      <c r="K740" s="140" t="s">
        <v>127</v>
      </c>
      <c r="L740" s="140" t="s">
        <v>113</v>
      </c>
      <c r="M740" s="141" t="s">
        <v>81</v>
      </c>
      <c r="N740" s="138" t="s">
        <v>171</v>
      </c>
      <c r="O740" s="335"/>
      <c r="P740" s="322"/>
      <c r="Q740" s="12"/>
      <c r="R740" s="12"/>
      <c r="S740" s="12"/>
      <c r="T740" s="12"/>
      <c r="U740" s="12"/>
      <c r="V740" s="12"/>
      <c r="W740" s="12"/>
      <c r="X740" s="12"/>
      <c r="Y740" s="71"/>
      <c r="Z740" s="71"/>
      <c r="AA740" s="12" t="s">
        <v>28</v>
      </c>
      <c r="AB740" s="41"/>
      <c r="AC740" s="41"/>
      <c r="AD740" s="41"/>
      <c r="AE740" s="41"/>
      <c r="AF740" s="41"/>
      <c r="AG740" s="41"/>
      <c r="AH740" s="41"/>
      <c r="AI740" s="41"/>
      <c r="AJ740" s="41"/>
      <c r="AK740" s="41"/>
      <c r="AL740" s="41"/>
      <c r="AM740" s="41"/>
      <c r="AN740" s="41"/>
      <c r="AO740" s="41"/>
      <c r="AP740" s="41"/>
      <c r="AQ740" s="41"/>
      <c r="AR740" s="41"/>
      <c r="AS740" s="41"/>
      <c r="AT740" s="41"/>
      <c r="AU740" s="41"/>
      <c r="AV740" s="41"/>
      <c r="AW740" s="41"/>
      <c r="AX740" s="41"/>
      <c r="AY740" s="41"/>
      <c r="AZ740" s="41"/>
      <c r="BA740" s="41"/>
      <c r="BB740" s="41"/>
      <c r="BC740" s="41"/>
      <c r="BD740" s="41"/>
      <c r="BE740" s="41"/>
      <c r="BF740" s="41"/>
      <c r="BG740" s="41"/>
      <c r="BH740" s="41"/>
      <c r="BI740" s="41"/>
      <c r="BJ740" s="41"/>
      <c r="BK740" s="41"/>
      <c r="BL740" s="41"/>
      <c r="BM740" s="12"/>
      <c r="BN740" s="12"/>
      <c r="BO740" s="12"/>
      <c r="BP740" s="12"/>
      <c r="BQ740" s="12"/>
      <c r="BR740" s="12"/>
      <c r="BS740" s="12"/>
      <c r="BT740" s="12"/>
      <c r="BU740" s="12"/>
      <c r="BV740" s="12"/>
      <c r="BW740" s="12"/>
      <c r="BX740" s="12"/>
      <c r="BY740" s="12"/>
      <c r="BZ740" s="12"/>
      <c r="CA740" s="12"/>
      <c r="CB740" s="12"/>
      <c r="CC740" s="12"/>
      <c r="CD740" s="12"/>
      <c r="CE740" s="12"/>
      <c r="CF740" s="12"/>
      <c r="CG740" s="12"/>
      <c r="CH740" s="12"/>
      <c r="CI740" s="12"/>
      <c r="CJ740" s="12"/>
      <c r="CK740" s="12"/>
      <c r="CL740" s="12"/>
      <c r="CM740" s="12"/>
      <c r="CN740" s="12"/>
      <c r="CO740" s="134">
        <f t="shared" si="21"/>
        <v>1</v>
      </c>
      <c r="CP740" s="148"/>
      <c r="CQ740" s="146"/>
      <c r="CR740" s="24"/>
    </row>
    <row r="741" spans="1:616" s="144" customFormat="1" ht="69.75" customHeight="1">
      <c r="A741" s="226"/>
      <c r="B741" s="316">
        <v>186</v>
      </c>
      <c r="C741" s="273" t="s">
        <v>590</v>
      </c>
      <c r="D741" s="273" t="s">
        <v>0</v>
      </c>
      <c r="E741" s="125"/>
      <c r="F741" s="34"/>
      <c r="G741" s="269"/>
      <c r="H741" s="273" t="s">
        <v>592</v>
      </c>
      <c r="I741" s="283" t="s">
        <v>1397</v>
      </c>
      <c r="J741" s="281"/>
      <c r="K741" s="281"/>
      <c r="L741" s="229"/>
      <c r="M741" s="231"/>
      <c r="N741" s="230"/>
      <c r="O741" s="225"/>
      <c r="P741" s="228"/>
      <c r="Q741" s="229"/>
      <c r="R741" s="229"/>
      <c r="S741" s="229"/>
      <c r="T741" s="229"/>
      <c r="U741" s="229"/>
      <c r="V741" s="229"/>
      <c r="W741" s="229"/>
      <c r="X741" s="229"/>
      <c r="Y741" s="229"/>
      <c r="Z741" s="229"/>
      <c r="AA741" s="229"/>
      <c r="AB741" s="41"/>
      <c r="AC741" s="41"/>
      <c r="AD741" s="41"/>
      <c r="AE741" s="41"/>
      <c r="AF741" s="41"/>
      <c r="AG741" s="41"/>
      <c r="AH741" s="41"/>
      <c r="AI741" s="41"/>
      <c r="AJ741" s="41"/>
      <c r="AK741" s="41"/>
      <c r="AL741" s="41"/>
      <c r="AM741" s="41"/>
      <c r="AN741" s="41"/>
      <c r="AO741" s="41"/>
      <c r="AP741" s="41"/>
      <c r="AQ741" s="41"/>
      <c r="AR741" s="41"/>
      <c r="AS741" s="41"/>
      <c r="AT741" s="41"/>
      <c r="AU741" s="41"/>
      <c r="AV741" s="41"/>
      <c r="AW741" s="41"/>
      <c r="AX741" s="41"/>
      <c r="AY741" s="41"/>
      <c r="AZ741" s="41"/>
      <c r="BA741" s="41"/>
      <c r="BB741" s="41"/>
      <c r="BC741" s="41"/>
      <c r="BD741" s="41"/>
      <c r="BE741" s="41"/>
      <c r="BF741" s="41"/>
      <c r="BG741" s="41"/>
      <c r="BH741" s="41"/>
      <c r="BI741" s="41"/>
      <c r="BJ741" s="41"/>
      <c r="BK741" s="41"/>
      <c r="BL741" s="41"/>
      <c r="BM741" s="229"/>
      <c r="BN741" s="229"/>
      <c r="BO741" s="229"/>
      <c r="BP741" s="229"/>
      <c r="BQ741" s="229"/>
      <c r="BR741" s="229"/>
      <c r="BS741" s="229"/>
      <c r="BT741" s="229"/>
      <c r="BU741" s="229"/>
      <c r="BV741" s="229"/>
      <c r="BW741" s="229"/>
      <c r="BX741" s="229"/>
      <c r="BY741" s="229"/>
      <c r="BZ741" s="229"/>
      <c r="CA741" s="229"/>
      <c r="CB741" s="229"/>
      <c r="CC741" s="229"/>
      <c r="CD741" s="229"/>
      <c r="CE741" s="229"/>
      <c r="CF741" s="229"/>
      <c r="CG741" s="229"/>
      <c r="CH741" s="229"/>
      <c r="CI741" s="229"/>
      <c r="CJ741" s="229"/>
      <c r="CK741" s="229"/>
      <c r="CL741" s="229"/>
      <c r="CM741" s="229"/>
      <c r="CN741" s="229"/>
      <c r="CO741" s="181"/>
      <c r="CP741" s="202"/>
      <c r="CQ741" s="202" t="s">
        <v>677</v>
      </c>
      <c r="CR741" s="278"/>
      <c r="WR741" s="162"/>
    </row>
    <row r="742" spans="1:616" s="16" customFormat="1" ht="100.5" hidden="1" customHeight="1">
      <c r="A742" s="323">
        <v>596</v>
      </c>
      <c r="B742" s="317"/>
      <c r="C742" s="274"/>
      <c r="D742" s="274"/>
      <c r="E742" s="125" t="s">
        <v>592</v>
      </c>
      <c r="F742" s="34" t="s">
        <v>2</v>
      </c>
      <c r="G742" s="269"/>
      <c r="H742" s="274"/>
      <c r="I742" s="283" t="s">
        <v>1004</v>
      </c>
      <c r="J742" s="281"/>
      <c r="K742" s="281" t="s">
        <v>126</v>
      </c>
      <c r="L742" s="126" t="s">
        <v>114</v>
      </c>
      <c r="M742" s="128" t="s">
        <v>81</v>
      </c>
      <c r="N742" s="127" t="s">
        <v>171</v>
      </c>
      <c r="O742" s="323" t="s">
        <v>28</v>
      </c>
      <c r="P742" s="320">
        <v>1</v>
      </c>
      <c r="Q742" s="126" t="s">
        <v>28</v>
      </c>
      <c r="R742" s="126"/>
      <c r="S742" s="126"/>
      <c r="T742" s="126"/>
      <c r="U742" s="126"/>
      <c r="V742" s="126"/>
      <c r="W742" s="126"/>
      <c r="X742" s="126"/>
      <c r="Y742" s="126"/>
      <c r="Z742" s="126"/>
      <c r="AA742" s="126"/>
      <c r="AB742" s="41"/>
      <c r="AC742" s="41"/>
      <c r="AD742" s="41" t="s">
        <v>677</v>
      </c>
      <c r="AE742" s="41"/>
      <c r="AF742" s="41"/>
      <c r="AG742" s="41"/>
      <c r="AH742" s="41"/>
      <c r="AI742" s="41"/>
      <c r="AJ742" s="41"/>
      <c r="AK742" s="41"/>
      <c r="AL742" s="41"/>
      <c r="AM742" s="41"/>
      <c r="AN742" s="41"/>
      <c r="AO742" s="41"/>
      <c r="AP742" s="41"/>
      <c r="AQ742" s="41"/>
      <c r="AR742" s="41"/>
      <c r="AS742" s="41"/>
      <c r="AT742" s="41"/>
      <c r="AU742" s="41"/>
      <c r="AV742" s="41"/>
      <c r="AW742" s="41"/>
      <c r="AX742" s="41"/>
      <c r="AY742" s="41"/>
      <c r="AZ742" s="41"/>
      <c r="BA742" s="41"/>
      <c r="BB742" s="41"/>
      <c r="BC742" s="41"/>
      <c r="BD742" s="41"/>
      <c r="BE742" s="41"/>
      <c r="BF742" s="41"/>
      <c r="BG742" s="41"/>
      <c r="BH742" s="41"/>
      <c r="BI742" s="41"/>
      <c r="BJ742" s="41"/>
      <c r="BK742" s="41"/>
      <c r="BL742" s="41"/>
      <c r="BM742" s="126"/>
      <c r="BN742" s="126"/>
      <c r="BO742" s="126"/>
      <c r="BP742" s="126"/>
      <c r="BQ742" s="126"/>
      <c r="BR742" s="126"/>
      <c r="BS742" s="126"/>
      <c r="BT742" s="126"/>
      <c r="BU742" s="126"/>
      <c r="BV742" s="126"/>
      <c r="BW742" s="126"/>
      <c r="BX742" s="126"/>
      <c r="BY742" s="126"/>
      <c r="BZ742" s="126"/>
      <c r="CA742" s="126"/>
      <c r="CB742" s="126"/>
      <c r="CC742" s="126"/>
      <c r="CD742" s="126"/>
      <c r="CE742" s="126"/>
      <c r="CF742" s="126"/>
      <c r="CG742" s="126"/>
      <c r="CH742" s="126"/>
      <c r="CI742" s="126"/>
      <c r="CJ742" s="126"/>
      <c r="CK742" s="126"/>
      <c r="CL742" s="126"/>
      <c r="CM742" s="126"/>
      <c r="CN742" s="126"/>
      <c r="CO742" s="181">
        <f t="shared" si="21"/>
        <v>1</v>
      </c>
      <c r="CP742" s="202"/>
      <c r="CQ742" s="278"/>
      <c r="CR742" s="278"/>
      <c r="WR742" s="152"/>
    </row>
    <row r="743" spans="1:616" s="16" customFormat="1" ht="182.25" hidden="1" customHeight="1">
      <c r="A743" s="318"/>
      <c r="B743" s="318"/>
      <c r="C743" s="34" t="s">
        <v>590</v>
      </c>
      <c r="D743" s="34" t="s">
        <v>0</v>
      </c>
      <c r="E743" s="125" t="s">
        <v>593</v>
      </c>
      <c r="F743" s="34" t="s">
        <v>2</v>
      </c>
      <c r="G743" s="128"/>
      <c r="H743" s="125" t="s">
        <v>593</v>
      </c>
      <c r="I743" s="58" t="s">
        <v>1005</v>
      </c>
      <c r="J743" s="126"/>
      <c r="K743" s="140" t="s">
        <v>126</v>
      </c>
      <c r="L743" s="140" t="s">
        <v>114</v>
      </c>
      <c r="M743" s="141" t="s">
        <v>81</v>
      </c>
      <c r="N743" s="138" t="s">
        <v>171</v>
      </c>
      <c r="O743" s="318"/>
      <c r="P743" s="321"/>
      <c r="Q743" s="126"/>
      <c r="R743" s="126" t="s">
        <v>28</v>
      </c>
      <c r="S743" s="126"/>
      <c r="T743" s="126"/>
      <c r="U743" s="126"/>
      <c r="V743" s="126"/>
      <c r="W743" s="126"/>
      <c r="X743" s="126"/>
      <c r="Y743" s="126"/>
      <c r="Z743" s="126"/>
      <c r="AA743" s="126"/>
      <c r="AB743" s="41"/>
      <c r="AC743" s="41"/>
      <c r="AD743" s="41"/>
      <c r="AE743" s="41"/>
      <c r="AF743" s="41"/>
      <c r="AG743" s="41"/>
      <c r="AH743" s="41"/>
      <c r="AI743" s="41"/>
      <c r="AJ743" s="41"/>
      <c r="AK743" s="41"/>
      <c r="AL743" s="41"/>
      <c r="AM743" s="41"/>
      <c r="AN743" s="41"/>
      <c r="AO743" s="41"/>
      <c r="AP743" s="41"/>
      <c r="AQ743" s="41"/>
      <c r="AR743" s="41"/>
      <c r="AS743" s="41"/>
      <c r="AT743" s="41"/>
      <c r="AU743" s="41"/>
      <c r="AV743" s="41"/>
      <c r="AW743" s="41"/>
      <c r="AX743" s="41"/>
      <c r="AY743" s="41"/>
      <c r="AZ743" s="41"/>
      <c r="BA743" s="41"/>
      <c r="BB743" s="41"/>
      <c r="BC743" s="41"/>
      <c r="BD743" s="41"/>
      <c r="BE743" s="41"/>
      <c r="BF743" s="41"/>
      <c r="BG743" s="41"/>
      <c r="BH743" s="41"/>
      <c r="BI743" s="41"/>
      <c r="BJ743" s="41"/>
      <c r="BK743" s="41"/>
      <c r="BL743" s="41"/>
      <c r="BM743" s="126"/>
      <c r="BN743" s="126"/>
      <c r="BO743" s="126"/>
      <c r="BP743" s="126"/>
      <c r="BQ743" s="126"/>
      <c r="BR743" s="126"/>
      <c r="BS743" s="126"/>
      <c r="BT743" s="126"/>
      <c r="BU743" s="126"/>
      <c r="BV743" s="126"/>
      <c r="BW743" s="126"/>
      <c r="BX743" s="126"/>
      <c r="BY743" s="126"/>
      <c r="BZ743" s="126"/>
      <c r="CA743" s="126"/>
      <c r="CB743" s="126"/>
      <c r="CC743" s="126"/>
      <c r="CD743" s="126"/>
      <c r="CE743" s="126"/>
      <c r="CF743" s="126"/>
      <c r="CG743" s="126"/>
      <c r="CH743" s="126"/>
      <c r="CI743" s="126"/>
      <c r="CJ743" s="126"/>
      <c r="CK743" s="126"/>
      <c r="CL743" s="126"/>
      <c r="CM743" s="126"/>
      <c r="CN743" s="126"/>
      <c r="CO743" s="134">
        <f t="shared" si="21"/>
        <v>1</v>
      </c>
      <c r="CP743" s="149"/>
      <c r="CQ743" s="147"/>
      <c r="CR743" s="24"/>
    </row>
    <row r="744" spans="1:616" s="16" customFormat="1" ht="135.75" hidden="1" customHeight="1">
      <c r="A744" s="318"/>
      <c r="B744" s="318"/>
      <c r="C744" s="34" t="s">
        <v>590</v>
      </c>
      <c r="D744" s="34" t="s">
        <v>0</v>
      </c>
      <c r="E744" s="125" t="s">
        <v>591</v>
      </c>
      <c r="F744" s="34" t="s">
        <v>2</v>
      </c>
      <c r="G744" s="128"/>
      <c r="H744" s="125" t="s">
        <v>995</v>
      </c>
      <c r="I744" s="58" t="s">
        <v>1006</v>
      </c>
      <c r="J744" s="126"/>
      <c r="K744" s="140" t="s">
        <v>126</v>
      </c>
      <c r="L744" s="140" t="s">
        <v>114</v>
      </c>
      <c r="M744" s="141" t="s">
        <v>81</v>
      </c>
      <c r="N744" s="138" t="s">
        <v>171</v>
      </c>
      <c r="O744" s="318"/>
      <c r="P744" s="321"/>
      <c r="Q744" s="126"/>
      <c r="R744" s="126"/>
      <c r="S744" s="126" t="s">
        <v>28</v>
      </c>
      <c r="T744" s="126"/>
      <c r="U744" s="126"/>
      <c r="V744" s="126"/>
      <c r="W744" s="126"/>
      <c r="X744" s="126"/>
      <c r="Y744" s="126"/>
      <c r="Z744" s="126"/>
      <c r="AA744" s="126"/>
      <c r="AB744" s="41"/>
      <c r="AC744" s="41"/>
      <c r="AD744" s="41"/>
      <c r="AE744" s="41"/>
      <c r="AF744" s="41"/>
      <c r="AG744" s="41"/>
      <c r="AH744" s="41"/>
      <c r="AI744" s="41"/>
      <c r="AJ744" s="41"/>
      <c r="AK744" s="41"/>
      <c r="AL744" s="41"/>
      <c r="AM744" s="41"/>
      <c r="AN744" s="41"/>
      <c r="AO744" s="41"/>
      <c r="AP744" s="41"/>
      <c r="AQ744" s="41"/>
      <c r="AR744" s="41"/>
      <c r="AS744" s="41"/>
      <c r="AT744" s="41"/>
      <c r="AU744" s="41"/>
      <c r="AV744" s="41"/>
      <c r="AW744" s="41"/>
      <c r="AX744" s="41"/>
      <c r="AY744" s="41"/>
      <c r="AZ744" s="41"/>
      <c r="BA744" s="41"/>
      <c r="BB744" s="41"/>
      <c r="BC744" s="41"/>
      <c r="BD744" s="41"/>
      <c r="BE744" s="41"/>
      <c r="BF744" s="41"/>
      <c r="BG744" s="41"/>
      <c r="BH744" s="41"/>
      <c r="BI744" s="41"/>
      <c r="BJ744" s="41"/>
      <c r="BK744" s="41"/>
      <c r="BL744" s="41"/>
      <c r="BM744" s="126"/>
      <c r="BN744" s="126"/>
      <c r="BO744" s="126"/>
      <c r="BP744" s="126"/>
      <c r="BQ744" s="126"/>
      <c r="BR744" s="126"/>
      <c r="BS744" s="126"/>
      <c r="BT744" s="126"/>
      <c r="BU744" s="126"/>
      <c r="BV744" s="126"/>
      <c r="BW744" s="126"/>
      <c r="BX744" s="126"/>
      <c r="BY744" s="126"/>
      <c r="BZ744" s="126"/>
      <c r="CA744" s="126"/>
      <c r="CB744" s="126"/>
      <c r="CC744" s="126"/>
      <c r="CD744" s="126"/>
      <c r="CE744" s="126"/>
      <c r="CF744" s="126"/>
      <c r="CG744" s="126"/>
      <c r="CH744" s="126"/>
      <c r="CI744" s="126"/>
      <c r="CJ744" s="126"/>
      <c r="CK744" s="126"/>
      <c r="CL744" s="126"/>
      <c r="CM744" s="126"/>
      <c r="CN744" s="126"/>
      <c r="CO744" s="134">
        <f t="shared" si="21"/>
        <v>1</v>
      </c>
      <c r="CP744" s="154"/>
      <c r="CQ744" s="127"/>
      <c r="CR744" s="24"/>
    </row>
    <row r="745" spans="1:616" s="16" customFormat="1" ht="84.75" hidden="1" customHeight="1">
      <c r="A745" s="318"/>
      <c r="B745" s="318"/>
      <c r="C745" s="34" t="s">
        <v>590</v>
      </c>
      <c r="D745" s="34" t="s">
        <v>0</v>
      </c>
      <c r="E745" s="125" t="s">
        <v>594</v>
      </c>
      <c r="F745" s="34" t="s">
        <v>2</v>
      </c>
      <c r="G745" s="128"/>
      <c r="H745" s="125" t="s">
        <v>594</v>
      </c>
      <c r="I745" s="58" t="s">
        <v>1007</v>
      </c>
      <c r="J745" s="126"/>
      <c r="K745" s="140" t="s">
        <v>126</v>
      </c>
      <c r="L745" s="140" t="s">
        <v>114</v>
      </c>
      <c r="M745" s="141" t="s">
        <v>81</v>
      </c>
      <c r="N745" s="138" t="s">
        <v>171</v>
      </c>
      <c r="O745" s="318"/>
      <c r="P745" s="321"/>
      <c r="Q745" s="126"/>
      <c r="R745" s="126"/>
      <c r="S745" s="126"/>
      <c r="T745" s="126" t="s">
        <v>28</v>
      </c>
      <c r="U745" s="126"/>
      <c r="V745" s="126"/>
      <c r="W745" s="126"/>
      <c r="X745" s="126"/>
      <c r="Y745" s="126"/>
      <c r="Z745" s="126"/>
      <c r="AA745" s="126"/>
      <c r="AB745" s="41"/>
      <c r="AC745" s="41"/>
      <c r="AD745" s="41"/>
      <c r="AE745" s="41"/>
      <c r="AF745" s="41"/>
      <c r="AG745" s="41"/>
      <c r="AH745" s="41"/>
      <c r="AI745" s="41"/>
      <c r="AJ745" s="41"/>
      <c r="AK745" s="41"/>
      <c r="AL745" s="41"/>
      <c r="AM745" s="41"/>
      <c r="AN745" s="41"/>
      <c r="AO745" s="41"/>
      <c r="AP745" s="41"/>
      <c r="AQ745" s="41"/>
      <c r="AR745" s="41"/>
      <c r="AS745" s="41"/>
      <c r="AT745" s="41"/>
      <c r="AU745" s="41"/>
      <c r="AV745" s="41"/>
      <c r="AW745" s="41"/>
      <c r="AX745" s="41"/>
      <c r="AY745" s="41"/>
      <c r="AZ745" s="41"/>
      <c r="BA745" s="41"/>
      <c r="BB745" s="41"/>
      <c r="BC745" s="41"/>
      <c r="BD745" s="41"/>
      <c r="BE745" s="41"/>
      <c r="BF745" s="41"/>
      <c r="BG745" s="41"/>
      <c r="BH745" s="41"/>
      <c r="BI745" s="41"/>
      <c r="BJ745" s="41"/>
      <c r="BK745" s="41"/>
      <c r="BL745" s="41"/>
      <c r="BM745" s="126"/>
      <c r="BN745" s="126"/>
      <c r="BO745" s="126"/>
      <c r="BP745" s="126"/>
      <c r="BQ745" s="126"/>
      <c r="BR745" s="126"/>
      <c r="BS745" s="126"/>
      <c r="BT745" s="126"/>
      <c r="BU745" s="126"/>
      <c r="BV745" s="126"/>
      <c r="BW745" s="126"/>
      <c r="BX745" s="126"/>
      <c r="BY745" s="126"/>
      <c r="BZ745" s="126"/>
      <c r="CA745" s="126"/>
      <c r="CB745" s="126"/>
      <c r="CC745" s="126"/>
      <c r="CD745" s="126"/>
      <c r="CE745" s="126"/>
      <c r="CF745" s="126"/>
      <c r="CG745" s="126"/>
      <c r="CH745" s="126"/>
      <c r="CI745" s="126"/>
      <c r="CJ745" s="126"/>
      <c r="CK745" s="126"/>
      <c r="CL745" s="126"/>
      <c r="CM745" s="126"/>
      <c r="CN745" s="126"/>
      <c r="CO745" s="134">
        <f t="shared" si="21"/>
        <v>1</v>
      </c>
      <c r="CP745" s="154"/>
      <c r="CQ745" s="127"/>
      <c r="CR745" s="24"/>
    </row>
    <row r="746" spans="1:616" s="16" customFormat="1" ht="224.25" hidden="1" customHeight="1">
      <c r="A746" s="318"/>
      <c r="B746" s="318"/>
      <c r="C746" s="34" t="s">
        <v>590</v>
      </c>
      <c r="D746" s="34" t="s">
        <v>0</v>
      </c>
      <c r="E746" s="125" t="s">
        <v>996</v>
      </c>
      <c r="F746" s="34" t="s">
        <v>2</v>
      </c>
      <c r="G746" s="128"/>
      <c r="H746" s="125" t="s">
        <v>996</v>
      </c>
      <c r="I746" s="58" t="s">
        <v>1008</v>
      </c>
      <c r="J746" s="126"/>
      <c r="K746" s="140" t="s">
        <v>126</v>
      </c>
      <c r="L746" s="140" t="s">
        <v>114</v>
      </c>
      <c r="M746" s="141" t="s">
        <v>81</v>
      </c>
      <c r="N746" s="138" t="s">
        <v>171</v>
      </c>
      <c r="O746" s="318"/>
      <c r="P746" s="321"/>
      <c r="Q746" s="126"/>
      <c r="R746" s="126"/>
      <c r="S746" s="126"/>
      <c r="T746" s="126"/>
      <c r="U746" s="126" t="s">
        <v>28</v>
      </c>
      <c r="V746" s="126"/>
      <c r="W746" s="126"/>
      <c r="X746" s="126"/>
      <c r="Y746" s="126"/>
      <c r="Z746" s="126"/>
      <c r="AA746" s="126"/>
      <c r="AB746" s="41"/>
      <c r="AC746" s="41"/>
      <c r="AD746" s="41"/>
      <c r="AE746" s="41"/>
      <c r="AF746" s="41"/>
      <c r="AG746" s="41"/>
      <c r="AH746" s="41"/>
      <c r="AI746" s="41"/>
      <c r="AJ746" s="41"/>
      <c r="AK746" s="41"/>
      <c r="AL746" s="41"/>
      <c r="AM746" s="41"/>
      <c r="AN746" s="41"/>
      <c r="AO746" s="41"/>
      <c r="AP746" s="41"/>
      <c r="AQ746" s="41"/>
      <c r="AR746" s="41"/>
      <c r="AS746" s="41"/>
      <c r="AT746" s="41"/>
      <c r="AU746" s="41"/>
      <c r="AV746" s="41"/>
      <c r="AW746" s="41"/>
      <c r="AX746" s="41"/>
      <c r="AY746" s="41"/>
      <c r="AZ746" s="41"/>
      <c r="BA746" s="41"/>
      <c r="BB746" s="41"/>
      <c r="BC746" s="41"/>
      <c r="BD746" s="41"/>
      <c r="BE746" s="41"/>
      <c r="BF746" s="41"/>
      <c r="BG746" s="41"/>
      <c r="BH746" s="41"/>
      <c r="BI746" s="41"/>
      <c r="BJ746" s="41"/>
      <c r="BK746" s="41"/>
      <c r="BL746" s="41"/>
      <c r="BM746" s="126"/>
      <c r="BN746" s="126"/>
      <c r="BO746" s="126"/>
      <c r="BP746" s="126"/>
      <c r="BQ746" s="126"/>
      <c r="BR746" s="126"/>
      <c r="BS746" s="126"/>
      <c r="BT746" s="126"/>
      <c r="BU746" s="126"/>
      <c r="BV746" s="126"/>
      <c r="BW746" s="126"/>
      <c r="BX746" s="126"/>
      <c r="BY746" s="126"/>
      <c r="BZ746" s="126"/>
      <c r="CA746" s="126"/>
      <c r="CB746" s="126"/>
      <c r="CC746" s="126"/>
      <c r="CD746" s="126"/>
      <c r="CE746" s="126"/>
      <c r="CF746" s="126"/>
      <c r="CG746" s="126"/>
      <c r="CH746" s="126"/>
      <c r="CI746" s="126"/>
      <c r="CJ746" s="126"/>
      <c r="CK746" s="126"/>
      <c r="CL746" s="126"/>
      <c r="CM746" s="126"/>
      <c r="CN746" s="126"/>
      <c r="CO746" s="134">
        <f t="shared" si="21"/>
        <v>1</v>
      </c>
      <c r="CP746" s="154"/>
      <c r="CQ746" s="127"/>
      <c r="CR746" s="24"/>
    </row>
    <row r="747" spans="1:616" s="16" customFormat="1" ht="133.5" hidden="1" customHeight="1">
      <c r="A747" s="318"/>
      <c r="B747" s="318"/>
      <c r="C747" s="34" t="s">
        <v>590</v>
      </c>
      <c r="D747" s="34" t="s">
        <v>0</v>
      </c>
      <c r="E747" s="125" t="s">
        <v>122</v>
      </c>
      <c r="F747" s="34" t="s">
        <v>2</v>
      </c>
      <c r="G747" s="128"/>
      <c r="H747" s="125" t="s">
        <v>122</v>
      </c>
      <c r="I747" s="58" t="s">
        <v>1009</v>
      </c>
      <c r="J747" s="126"/>
      <c r="K747" s="140" t="s">
        <v>126</v>
      </c>
      <c r="L747" s="140" t="s">
        <v>114</v>
      </c>
      <c r="M747" s="141" t="s">
        <v>81</v>
      </c>
      <c r="N747" s="138" t="s">
        <v>171</v>
      </c>
      <c r="O747" s="318"/>
      <c r="P747" s="321"/>
      <c r="Q747" s="126"/>
      <c r="R747" s="126"/>
      <c r="S747" s="126"/>
      <c r="T747" s="126"/>
      <c r="U747" s="126"/>
      <c r="V747" s="126" t="s">
        <v>28</v>
      </c>
      <c r="W747" s="126"/>
      <c r="X747" s="126"/>
      <c r="Y747" s="126"/>
      <c r="Z747" s="126"/>
      <c r="AA747" s="126"/>
      <c r="AB747" s="41"/>
      <c r="AC747" s="41"/>
      <c r="AD747" s="41"/>
      <c r="AE747" s="41"/>
      <c r="AF747" s="41"/>
      <c r="AG747" s="41"/>
      <c r="AH747" s="41"/>
      <c r="AI747" s="41"/>
      <c r="AJ747" s="41"/>
      <c r="AK747" s="41"/>
      <c r="AL747" s="41"/>
      <c r="AM747" s="41"/>
      <c r="AN747" s="41"/>
      <c r="AO747" s="41"/>
      <c r="AP747" s="41"/>
      <c r="AQ747" s="41"/>
      <c r="AR747" s="41"/>
      <c r="AS747" s="41"/>
      <c r="AT747" s="41"/>
      <c r="AU747" s="41"/>
      <c r="AV747" s="41"/>
      <c r="AW747" s="41"/>
      <c r="AX747" s="41"/>
      <c r="AY747" s="41"/>
      <c r="AZ747" s="41"/>
      <c r="BA747" s="41"/>
      <c r="BB747" s="41"/>
      <c r="BC747" s="41"/>
      <c r="BD747" s="41"/>
      <c r="BE747" s="41"/>
      <c r="BF747" s="41"/>
      <c r="BG747" s="41"/>
      <c r="BH747" s="41"/>
      <c r="BI747" s="41"/>
      <c r="BJ747" s="41"/>
      <c r="BK747" s="41"/>
      <c r="BL747" s="41"/>
      <c r="BM747" s="126"/>
      <c r="BN747" s="126"/>
      <c r="BO747" s="126"/>
      <c r="BP747" s="126"/>
      <c r="BQ747" s="126"/>
      <c r="BR747" s="126"/>
      <c r="BS747" s="126"/>
      <c r="BT747" s="126"/>
      <c r="BU747" s="126"/>
      <c r="BV747" s="126"/>
      <c r="BW747" s="126"/>
      <c r="BX747" s="126"/>
      <c r="BY747" s="126"/>
      <c r="BZ747" s="126"/>
      <c r="CA747" s="126"/>
      <c r="CB747" s="126"/>
      <c r="CC747" s="126"/>
      <c r="CD747" s="126"/>
      <c r="CE747" s="126"/>
      <c r="CF747" s="126"/>
      <c r="CG747" s="126"/>
      <c r="CH747" s="126"/>
      <c r="CI747" s="126"/>
      <c r="CJ747" s="126"/>
      <c r="CK747" s="126"/>
      <c r="CL747" s="126"/>
      <c r="CM747" s="126"/>
      <c r="CN747" s="126"/>
      <c r="CO747" s="134">
        <f t="shared" si="21"/>
        <v>1</v>
      </c>
      <c r="CP747" s="154"/>
      <c r="CQ747" s="127"/>
      <c r="CR747" s="24"/>
    </row>
    <row r="748" spans="1:616" s="16" customFormat="1" ht="224.25" hidden="1" customHeight="1">
      <c r="A748" s="318"/>
      <c r="B748" s="318"/>
      <c r="C748" s="34" t="s">
        <v>590</v>
      </c>
      <c r="D748" s="34" t="s">
        <v>0</v>
      </c>
      <c r="E748" s="125" t="s">
        <v>591</v>
      </c>
      <c r="F748" s="34" t="s">
        <v>2</v>
      </c>
      <c r="G748" s="128"/>
      <c r="H748" s="125" t="s">
        <v>997</v>
      </c>
      <c r="I748" s="58" t="s">
        <v>1010</v>
      </c>
      <c r="J748" s="126"/>
      <c r="K748" s="140" t="s">
        <v>126</v>
      </c>
      <c r="L748" s="140" t="s">
        <v>114</v>
      </c>
      <c r="M748" s="141" t="s">
        <v>81</v>
      </c>
      <c r="N748" s="138" t="s">
        <v>171</v>
      </c>
      <c r="O748" s="318"/>
      <c r="P748" s="321"/>
      <c r="Q748" s="126"/>
      <c r="R748" s="126"/>
      <c r="S748" s="126"/>
      <c r="T748" s="126"/>
      <c r="U748" s="126"/>
      <c r="V748" s="126"/>
      <c r="W748" s="126" t="s">
        <v>28</v>
      </c>
      <c r="X748" s="126"/>
      <c r="Y748" s="126"/>
      <c r="Z748" s="126"/>
      <c r="AA748" s="126"/>
      <c r="AB748" s="41"/>
      <c r="AC748" s="41"/>
      <c r="AD748" s="41"/>
      <c r="AE748" s="41"/>
      <c r="AF748" s="41"/>
      <c r="AG748" s="41"/>
      <c r="AH748" s="41"/>
      <c r="AI748" s="41"/>
      <c r="AJ748" s="41"/>
      <c r="AK748" s="41"/>
      <c r="AL748" s="41"/>
      <c r="AM748" s="41"/>
      <c r="AN748" s="41"/>
      <c r="AO748" s="41"/>
      <c r="AP748" s="41"/>
      <c r="AQ748" s="41"/>
      <c r="AR748" s="41"/>
      <c r="AS748" s="41"/>
      <c r="AT748" s="41"/>
      <c r="AU748" s="41"/>
      <c r="AV748" s="41"/>
      <c r="AW748" s="41"/>
      <c r="AX748" s="41"/>
      <c r="AY748" s="41"/>
      <c r="AZ748" s="41"/>
      <c r="BA748" s="41"/>
      <c r="BB748" s="41"/>
      <c r="BC748" s="41"/>
      <c r="BD748" s="41"/>
      <c r="BE748" s="41"/>
      <c r="BF748" s="41"/>
      <c r="BG748" s="41"/>
      <c r="BH748" s="41"/>
      <c r="BI748" s="41"/>
      <c r="BJ748" s="41"/>
      <c r="BK748" s="41"/>
      <c r="BL748" s="41"/>
      <c r="BM748" s="126"/>
      <c r="BN748" s="126"/>
      <c r="BO748" s="126"/>
      <c r="BP748" s="126"/>
      <c r="BQ748" s="126"/>
      <c r="BR748" s="126"/>
      <c r="BS748" s="126"/>
      <c r="BT748" s="126"/>
      <c r="BU748" s="126"/>
      <c r="BV748" s="126"/>
      <c r="BW748" s="126"/>
      <c r="BX748" s="126"/>
      <c r="BY748" s="126"/>
      <c r="BZ748" s="126"/>
      <c r="CA748" s="126"/>
      <c r="CB748" s="126"/>
      <c r="CC748" s="126"/>
      <c r="CD748" s="126"/>
      <c r="CE748" s="126"/>
      <c r="CF748" s="126"/>
      <c r="CG748" s="126"/>
      <c r="CH748" s="126"/>
      <c r="CI748" s="126"/>
      <c r="CJ748" s="126"/>
      <c r="CK748" s="126"/>
      <c r="CL748" s="126"/>
      <c r="CM748" s="126"/>
      <c r="CN748" s="126"/>
      <c r="CO748" s="134">
        <f t="shared" si="21"/>
        <v>1</v>
      </c>
      <c r="CP748" s="154"/>
      <c r="CQ748" s="127"/>
      <c r="CR748" s="24"/>
    </row>
    <row r="749" spans="1:616" s="16" customFormat="1" ht="108.75" hidden="1" customHeight="1">
      <c r="A749" s="318"/>
      <c r="B749" s="318"/>
      <c r="C749" s="34" t="s">
        <v>590</v>
      </c>
      <c r="D749" s="34" t="s">
        <v>0</v>
      </c>
      <c r="E749" s="125" t="s">
        <v>998</v>
      </c>
      <c r="F749" s="34" t="s">
        <v>2</v>
      </c>
      <c r="G749" s="128"/>
      <c r="H749" s="125" t="s">
        <v>998</v>
      </c>
      <c r="I749" s="58" t="s">
        <v>1011</v>
      </c>
      <c r="J749" s="126"/>
      <c r="K749" s="140" t="s">
        <v>126</v>
      </c>
      <c r="L749" s="140" t="s">
        <v>114</v>
      </c>
      <c r="M749" s="141" t="s">
        <v>81</v>
      </c>
      <c r="N749" s="138" t="s">
        <v>171</v>
      </c>
      <c r="O749" s="318"/>
      <c r="P749" s="321"/>
      <c r="Q749" s="126"/>
      <c r="R749" s="126"/>
      <c r="S749" s="126"/>
      <c r="T749" s="126"/>
      <c r="U749" s="126"/>
      <c r="V749" s="126"/>
      <c r="W749" s="126"/>
      <c r="X749" s="126" t="s">
        <v>28</v>
      </c>
      <c r="Y749" s="126"/>
      <c r="Z749" s="126"/>
      <c r="AA749" s="126"/>
      <c r="AB749" s="41"/>
      <c r="AC749" s="41"/>
      <c r="AD749" s="41"/>
      <c r="AE749" s="41"/>
      <c r="AF749" s="41"/>
      <c r="AG749" s="41"/>
      <c r="AH749" s="41"/>
      <c r="AI749" s="41"/>
      <c r="AJ749" s="41"/>
      <c r="AK749" s="41"/>
      <c r="AL749" s="41"/>
      <c r="AM749" s="41"/>
      <c r="AN749" s="41"/>
      <c r="AO749" s="41"/>
      <c r="AP749" s="41"/>
      <c r="AQ749" s="41"/>
      <c r="AR749" s="41"/>
      <c r="AS749" s="41"/>
      <c r="AT749" s="41"/>
      <c r="AU749" s="41"/>
      <c r="AV749" s="41"/>
      <c r="AW749" s="41"/>
      <c r="AX749" s="41"/>
      <c r="AY749" s="41"/>
      <c r="AZ749" s="41"/>
      <c r="BA749" s="41"/>
      <c r="BB749" s="41"/>
      <c r="BC749" s="41"/>
      <c r="BD749" s="41"/>
      <c r="BE749" s="41"/>
      <c r="BF749" s="41"/>
      <c r="BG749" s="41"/>
      <c r="BH749" s="41"/>
      <c r="BI749" s="41"/>
      <c r="BJ749" s="41"/>
      <c r="BK749" s="41"/>
      <c r="BL749" s="41"/>
      <c r="BM749" s="126"/>
      <c r="BN749" s="126"/>
      <c r="BO749" s="126"/>
      <c r="BP749" s="126"/>
      <c r="BQ749" s="126"/>
      <c r="BR749" s="126"/>
      <c r="BS749" s="126"/>
      <c r="BT749" s="126"/>
      <c r="BU749" s="126"/>
      <c r="BV749" s="126"/>
      <c r="BW749" s="126"/>
      <c r="BX749" s="126"/>
      <c r="BY749" s="126"/>
      <c r="BZ749" s="126"/>
      <c r="CA749" s="126"/>
      <c r="CB749" s="126"/>
      <c r="CC749" s="126"/>
      <c r="CD749" s="126"/>
      <c r="CE749" s="126"/>
      <c r="CF749" s="126"/>
      <c r="CG749" s="126"/>
      <c r="CH749" s="126"/>
      <c r="CI749" s="126"/>
      <c r="CJ749" s="126"/>
      <c r="CK749" s="126"/>
      <c r="CL749" s="126"/>
      <c r="CM749" s="126"/>
      <c r="CN749" s="126"/>
      <c r="CO749" s="134">
        <f t="shared" si="21"/>
        <v>1</v>
      </c>
      <c r="CP749" s="154"/>
      <c r="CQ749" s="127"/>
      <c r="CR749" s="24"/>
    </row>
    <row r="750" spans="1:616" s="16" customFormat="1" ht="67.5" hidden="1" customHeight="1">
      <c r="A750" s="318"/>
      <c r="B750" s="318"/>
      <c r="C750" s="34" t="s">
        <v>590</v>
      </c>
      <c r="D750" s="34" t="s">
        <v>0</v>
      </c>
      <c r="E750" s="125" t="s">
        <v>999</v>
      </c>
      <c r="F750" s="34" t="s">
        <v>2</v>
      </c>
      <c r="G750" s="128"/>
      <c r="H750" s="125" t="s">
        <v>999</v>
      </c>
      <c r="I750" s="58" t="s">
        <v>1012</v>
      </c>
      <c r="J750" s="126"/>
      <c r="K750" s="140" t="s">
        <v>126</v>
      </c>
      <c r="L750" s="140" t="s">
        <v>114</v>
      </c>
      <c r="M750" s="141" t="s">
        <v>81</v>
      </c>
      <c r="N750" s="138" t="s">
        <v>171</v>
      </c>
      <c r="O750" s="318"/>
      <c r="P750" s="321"/>
      <c r="Q750" s="126"/>
      <c r="R750" s="126"/>
      <c r="S750" s="126"/>
      <c r="T750" s="126"/>
      <c r="U750" s="126"/>
      <c r="V750" s="126"/>
      <c r="W750" s="126"/>
      <c r="X750" s="126"/>
      <c r="Y750" s="126" t="s">
        <v>28</v>
      </c>
      <c r="Z750" s="126"/>
      <c r="AA750" s="126"/>
      <c r="AB750" s="41"/>
      <c r="AC750" s="41"/>
      <c r="AD750" s="41"/>
      <c r="AE750" s="41"/>
      <c r="AF750" s="41"/>
      <c r="AG750" s="41"/>
      <c r="AH750" s="41"/>
      <c r="AI750" s="41"/>
      <c r="AJ750" s="41"/>
      <c r="AK750" s="41"/>
      <c r="AL750" s="41"/>
      <c r="AM750" s="41"/>
      <c r="AN750" s="41"/>
      <c r="AO750" s="41"/>
      <c r="AP750" s="41"/>
      <c r="AQ750" s="41"/>
      <c r="AR750" s="41"/>
      <c r="AS750" s="41"/>
      <c r="AT750" s="41"/>
      <c r="AU750" s="41"/>
      <c r="AV750" s="41"/>
      <c r="AW750" s="41"/>
      <c r="AX750" s="41"/>
      <c r="AY750" s="41"/>
      <c r="AZ750" s="41"/>
      <c r="BA750" s="41"/>
      <c r="BB750" s="41"/>
      <c r="BC750" s="41"/>
      <c r="BD750" s="41"/>
      <c r="BE750" s="41"/>
      <c r="BF750" s="41"/>
      <c r="BG750" s="41"/>
      <c r="BH750" s="41"/>
      <c r="BI750" s="41"/>
      <c r="BJ750" s="41"/>
      <c r="BK750" s="41"/>
      <c r="BL750" s="41"/>
      <c r="BM750" s="126"/>
      <c r="BN750" s="126"/>
      <c r="BO750" s="126"/>
      <c r="BP750" s="126"/>
      <c r="BQ750" s="126"/>
      <c r="BR750" s="126"/>
      <c r="BS750" s="126"/>
      <c r="BT750" s="126"/>
      <c r="BU750" s="126"/>
      <c r="BV750" s="126"/>
      <c r="BW750" s="126"/>
      <c r="BX750" s="126"/>
      <c r="BY750" s="126"/>
      <c r="BZ750" s="126"/>
      <c r="CA750" s="126"/>
      <c r="CB750" s="126"/>
      <c r="CC750" s="126"/>
      <c r="CD750" s="126"/>
      <c r="CE750" s="126"/>
      <c r="CF750" s="126"/>
      <c r="CG750" s="126"/>
      <c r="CH750" s="126"/>
      <c r="CI750" s="126"/>
      <c r="CJ750" s="126"/>
      <c r="CK750" s="126"/>
      <c r="CL750" s="126"/>
      <c r="CM750" s="126"/>
      <c r="CN750" s="126"/>
      <c r="CO750" s="134">
        <f t="shared" si="21"/>
        <v>1</v>
      </c>
      <c r="CP750" s="154"/>
      <c r="CQ750" s="127"/>
      <c r="CR750" s="24"/>
    </row>
    <row r="751" spans="1:616" s="16" customFormat="1" ht="60" hidden="1" customHeight="1">
      <c r="A751" s="318"/>
      <c r="B751" s="318"/>
      <c r="C751" s="34" t="s">
        <v>590</v>
      </c>
      <c r="D751" s="34" t="s">
        <v>0</v>
      </c>
      <c r="E751" s="125" t="s">
        <v>1000</v>
      </c>
      <c r="F751" s="34" t="s">
        <v>2</v>
      </c>
      <c r="G751" s="128"/>
      <c r="H751" s="125" t="s">
        <v>1000</v>
      </c>
      <c r="I751" s="58" t="s">
        <v>1013</v>
      </c>
      <c r="J751" s="126"/>
      <c r="K751" s="140" t="s">
        <v>126</v>
      </c>
      <c r="L751" s="140" t="s">
        <v>114</v>
      </c>
      <c r="M751" s="141" t="s">
        <v>81</v>
      </c>
      <c r="N751" s="138" t="s">
        <v>171</v>
      </c>
      <c r="O751" s="318"/>
      <c r="P751" s="321"/>
      <c r="Q751" s="126"/>
      <c r="R751" s="126"/>
      <c r="S751" s="126"/>
      <c r="T751" s="126"/>
      <c r="U751" s="126"/>
      <c r="V751" s="126"/>
      <c r="W751" s="126"/>
      <c r="X751" s="126"/>
      <c r="Y751" s="126"/>
      <c r="Z751" s="126" t="s">
        <v>28</v>
      </c>
      <c r="AA751" s="126"/>
      <c r="AB751" s="41"/>
      <c r="AC751" s="41"/>
      <c r="AD751" s="41"/>
      <c r="AE751" s="41"/>
      <c r="AF751" s="41"/>
      <c r="AG751" s="41"/>
      <c r="AH751" s="41"/>
      <c r="AI751" s="41"/>
      <c r="AJ751" s="41"/>
      <c r="AK751" s="41"/>
      <c r="AL751" s="41"/>
      <c r="AM751" s="41"/>
      <c r="AN751" s="41"/>
      <c r="AO751" s="41"/>
      <c r="AP751" s="41"/>
      <c r="AQ751" s="41"/>
      <c r="AR751" s="41"/>
      <c r="AS751" s="41"/>
      <c r="AT751" s="41"/>
      <c r="AU751" s="41"/>
      <c r="AV751" s="41"/>
      <c r="AW751" s="41"/>
      <c r="AX751" s="41"/>
      <c r="AY751" s="41"/>
      <c r="AZ751" s="41"/>
      <c r="BA751" s="41"/>
      <c r="BB751" s="41"/>
      <c r="BC751" s="41"/>
      <c r="BD751" s="41"/>
      <c r="BE751" s="41"/>
      <c r="BF751" s="41"/>
      <c r="BG751" s="41"/>
      <c r="BH751" s="41"/>
      <c r="BI751" s="41"/>
      <c r="BJ751" s="41"/>
      <c r="BK751" s="41"/>
      <c r="BL751" s="41"/>
      <c r="BM751" s="126"/>
      <c r="BN751" s="126"/>
      <c r="BO751" s="126"/>
      <c r="BP751" s="126"/>
      <c r="BQ751" s="126"/>
      <c r="BR751" s="126"/>
      <c r="BS751" s="126"/>
      <c r="BT751" s="126"/>
      <c r="BU751" s="126"/>
      <c r="BV751" s="126"/>
      <c r="BW751" s="126"/>
      <c r="BX751" s="126"/>
      <c r="BY751" s="126"/>
      <c r="BZ751" s="126"/>
      <c r="CA751" s="126"/>
      <c r="CB751" s="126"/>
      <c r="CC751" s="126"/>
      <c r="CD751" s="126"/>
      <c r="CE751" s="126"/>
      <c r="CF751" s="126"/>
      <c r="CG751" s="126"/>
      <c r="CH751" s="126"/>
      <c r="CI751" s="126"/>
      <c r="CJ751" s="126"/>
      <c r="CK751" s="126"/>
      <c r="CL751" s="126"/>
      <c r="CM751" s="126"/>
      <c r="CN751" s="126"/>
      <c r="CO751" s="134">
        <f t="shared" si="21"/>
        <v>1</v>
      </c>
      <c r="CP751" s="154"/>
      <c r="CQ751" s="127"/>
      <c r="CR751" s="24"/>
    </row>
    <row r="752" spans="1:616" s="16" customFormat="1" ht="105.75" hidden="1" customHeight="1">
      <c r="A752" s="319"/>
      <c r="B752" s="319"/>
      <c r="C752" s="34" t="s">
        <v>590</v>
      </c>
      <c r="D752" s="34" t="s">
        <v>0</v>
      </c>
      <c r="E752" s="125" t="s">
        <v>1001</v>
      </c>
      <c r="F752" s="34" t="s">
        <v>2</v>
      </c>
      <c r="G752" s="128"/>
      <c r="H752" s="125" t="s">
        <v>1001</v>
      </c>
      <c r="I752" s="58" t="s">
        <v>1014</v>
      </c>
      <c r="J752" s="126"/>
      <c r="K752" s="140" t="s">
        <v>126</v>
      </c>
      <c r="L752" s="140" t="s">
        <v>114</v>
      </c>
      <c r="M752" s="141" t="s">
        <v>81</v>
      </c>
      <c r="N752" s="138" t="s">
        <v>171</v>
      </c>
      <c r="O752" s="319"/>
      <c r="P752" s="322"/>
      <c r="Q752" s="126"/>
      <c r="R752" s="126"/>
      <c r="S752" s="126"/>
      <c r="T752" s="126"/>
      <c r="U752" s="126"/>
      <c r="V752" s="126"/>
      <c r="W752" s="126"/>
      <c r="X752" s="126"/>
      <c r="Y752" s="126"/>
      <c r="Z752" s="126"/>
      <c r="AA752" s="126" t="s">
        <v>28</v>
      </c>
      <c r="AB752" s="41"/>
      <c r="AC752" s="41"/>
      <c r="AD752" s="41"/>
      <c r="AE752" s="41"/>
      <c r="AF752" s="41"/>
      <c r="AG752" s="41"/>
      <c r="AH752" s="41"/>
      <c r="AI752" s="41"/>
      <c r="AJ752" s="41"/>
      <c r="AK752" s="41"/>
      <c r="AL752" s="41"/>
      <c r="AM752" s="41"/>
      <c r="AN752" s="41"/>
      <c r="AO752" s="41"/>
      <c r="AP752" s="41"/>
      <c r="AQ752" s="41"/>
      <c r="AR752" s="41"/>
      <c r="AS752" s="41"/>
      <c r="AT752" s="41"/>
      <c r="AU752" s="41"/>
      <c r="AV752" s="41"/>
      <c r="AW752" s="41"/>
      <c r="AX752" s="41"/>
      <c r="AY752" s="41"/>
      <c r="AZ752" s="41"/>
      <c r="BA752" s="41"/>
      <c r="BB752" s="41"/>
      <c r="BC752" s="41"/>
      <c r="BD752" s="41"/>
      <c r="BE752" s="41"/>
      <c r="BF752" s="41"/>
      <c r="BG752" s="41"/>
      <c r="BH752" s="41"/>
      <c r="BI752" s="41"/>
      <c r="BJ752" s="41"/>
      <c r="BK752" s="41"/>
      <c r="BL752" s="41"/>
      <c r="BM752" s="126"/>
      <c r="BN752" s="126"/>
      <c r="BO752" s="126"/>
      <c r="BP752" s="126"/>
      <c r="BQ752" s="126"/>
      <c r="BR752" s="126"/>
      <c r="BS752" s="126"/>
      <c r="BT752" s="126"/>
      <c r="BU752" s="126"/>
      <c r="BV752" s="126"/>
      <c r="BW752" s="126"/>
      <c r="BX752" s="126"/>
      <c r="BY752" s="126"/>
      <c r="BZ752" s="126"/>
      <c r="CA752" s="126"/>
      <c r="CB752" s="126"/>
      <c r="CC752" s="126"/>
      <c r="CD752" s="126"/>
      <c r="CE752" s="126"/>
      <c r="CF752" s="126"/>
      <c r="CG752" s="126"/>
      <c r="CH752" s="126"/>
      <c r="CI752" s="126"/>
      <c r="CJ752" s="126"/>
      <c r="CK752" s="126"/>
      <c r="CL752" s="126"/>
      <c r="CM752" s="126"/>
      <c r="CN752" s="126"/>
      <c r="CO752" s="134">
        <f t="shared" si="21"/>
        <v>1</v>
      </c>
      <c r="CP752" s="154"/>
      <c r="CQ752" s="127"/>
      <c r="CR752" s="24"/>
    </row>
    <row r="753" spans="1:616" s="16" customFormat="1" ht="69" hidden="1" customHeight="1">
      <c r="A753" s="323">
        <v>600</v>
      </c>
      <c r="B753" s="323">
        <v>187</v>
      </c>
      <c r="C753" s="125" t="s">
        <v>595</v>
      </c>
      <c r="D753" s="128" t="s">
        <v>0</v>
      </c>
      <c r="E753" s="125" t="s">
        <v>596</v>
      </c>
      <c r="F753" s="34" t="s">
        <v>2</v>
      </c>
      <c r="G753" s="128"/>
      <c r="H753" s="125" t="s">
        <v>596</v>
      </c>
      <c r="I753" s="58" t="s">
        <v>597</v>
      </c>
      <c r="J753" s="126"/>
      <c r="K753" s="126" t="s">
        <v>127</v>
      </c>
      <c r="L753" s="126" t="s">
        <v>114</v>
      </c>
      <c r="M753" s="128" t="s">
        <v>81</v>
      </c>
      <c r="N753" s="127" t="s">
        <v>171</v>
      </c>
      <c r="O753" s="323" t="s">
        <v>28</v>
      </c>
      <c r="P753" s="126"/>
      <c r="Q753" s="126"/>
      <c r="R753" s="126"/>
      <c r="S753" s="126"/>
      <c r="T753" s="126" t="s">
        <v>28</v>
      </c>
      <c r="U753" s="126"/>
      <c r="V753" s="126"/>
      <c r="W753" s="126"/>
      <c r="X753" s="126"/>
      <c r="Y753" s="126"/>
      <c r="Z753" s="126"/>
      <c r="AA753" s="126"/>
      <c r="AB753" s="41"/>
      <c r="AC753" s="41"/>
      <c r="AD753" s="41"/>
      <c r="AE753" s="41"/>
      <c r="AF753" s="41"/>
      <c r="AG753" s="41"/>
      <c r="AH753" s="41"/>
      <c r="AI753" s="41"/>
      <c r="AJ753" s="41"/>
      <c r="AK753" s="41"/>
      <c r="AL753" s="41"/>
      <c r="AM753" s="41"/>
      <c r="AN753" s="41"/>
      <c r="AO753" s="41"/>
      <c r="AP753" s="41"/>
      <c r="AQ753" s="41"/>
      <c r="AR753" s="41"/>
      <c r="AS753" s="41"/>
      <c r="AT753" s="41"/>
      <c r="AU753" s="41"/>
      <c r="AV753" s="41"/>
      <c r="AW753" s="41"/>
      <c r="AX753" s="41"/>
      <c r="AY753" s="41"/>
      <c r="AZ753" s="41"/>
      <c r="BA753" s="41"/>
      <c r="BB753" s="41"/>
      <c r="BC753" s="41"/>
      <c r="BD753" s="41"/>
      <c r="BE753" s="41"/>
      <c r="BF753" s="41"/>
      <c r="BG753" s="41"/>
      <c r="BH753" s="41"/>
      <c r="BI753" s="41"/>
      <c r="BJ753" s="41"/>
      <c r="BK753" s="41"/>
      <c r="BL753" s="41"/>
      <c r="BM753" s="126"/>
      <c r="BN753" s="126"/>
      <c r="BO753" s="126"/>
      <c r="BP753" s="126"/>
      <c r="BQ753" s="126"/>
      <c r="BR753" s="126"/>
      <c r="BS753" s="126"/>
      <c r="BT753" s="126"/>
      <c r="BU753" s="126"/>
      <c r="BV753" s="126"/>
      <c r="BW753" s="126"/>
      <c r="BX753" s="126"/>
      <c r="BY753" s="126"/>
      <c r="BZ753" s="126"/>
      <c r="CA753" s="126"/>
      <c r="CB753" s="126"/>
      <c r="CC753" s="126"/>
      <c r="CD753" s="126"/>
      <c r="CE753" s="126"/>
      <c r="CF753" s="126"/>
      <c r="CG753" s="126"/>
      <c r="CH753" s="126"/>
      <c r="CI753" s="126"/>
      <c r="CJ753" s="126"/>
      <c r="CK753" s="126"/>
      <c r="CL753" s="126"/>
      <c r="CM753" s="126"/>
      <c r="CN753" s="126"/>
      <c r="CO753" s="134">
        <f t="shared" si="21"/>
        <v>1</v>
      </c>
      <c r="CP753" s="154"/>
      <c r="CQ753" s="127"/>
      <c r="CR753" s="24"/>
    </row>
    <row r="754" spans="1:616" s="16" customFormat="1" ht="69" hidden="1" customHeight="1">
      <c r="A754" s="318"/>
      <c r="B754" s="318"/>
      <c r="C754" s="125" t="s">
        <v>595</v>
      </c>
      <c r="D754" s="128" t="s">
        <v>0</v>
      </c>
      <c r="E754" s="125" t="s">
        <v>1015</v>
      </c>
      <c r="F754" s="34" t="s">
        <v>2</v>
      </c>
      <c r="G754" s="128"/>
      <c r="H754" s="125" t="s">
        <v>1015</v>
      </c>
      <c r="I754" s="58" t="s">
        <v>1017</v>
      </c>
      <c r="J754" s="126"/>
      <c r="K754" s="140" t="s">
        <v>127</v>
      </c>
      <c r="L754" s="140" t="s">
        <v>114</v>
      </c>
      <c r="M754" s="141" t="s">
        <v>81</v>
      </c>
      <c r="N754" s="138" t="s">
        <v>171</v>
      </c>
      <c r="O754" s="318"/>
      <c r="P754" s="126"/>
      <c r="Q754" s="126"/>
      <c r="R754" s="126"/>
      <c r="S754" s="126"/>
      <c r="T754" s="126"/>
      <c r="U754" s="126" t="s">
        <v>28</v>
      </c>
      <c r="V754" s="126"/>
      <c r="W754" s="126"/>
      <c r="X754" s="126"/>
      <c r="Y754" s="126"/>
      <c r="Z754" s="126"/>
      <c r="AA754" s="126"/>
      <c r="AB754" s="41"/>
      <c r="AC754" s="41"/>
      <c r="AD754" s="41"/>
      <c r="AE754" s="41"/>
      <c r="AF754" s="41"/>
      <c r="AG754" s="41"/>
      <c r="AH754" s="41"/>
      <c r="AI754" s="41"/>
      <c r="AJ754" s="41"/>
      <c r="AK754" s="41"/>
      <c r="AL754" s="41"/>
      <c r="AM754" s="41"/>
      <c r="AN754" s="41"/>
      <c r="AO754" s="41"/>
      <c r="AP754" s="41"/>
      <c r="AQ754" s="41"/>
      <c r="AR754" s="41"/>
      <c r="AS754" s="41"/>
      <c r="AT754" s="41"/>
      <c r="AU754" s="41"/>
      <c r="AV754" s="41"/>
      <c r="AW754" s="41"/>
      <c r="AX754" s="41"/>
      <c r="AY754" s="41"/>
      <c r="AZ754" s="41"/>
      <c r="BA754" s="41"/>
      <c r="BB754" s="41"/>
      <c r="BC754" s="41"/>
      <c r="BD754" s="41"/>
      <c r="BE754" s="41"/>
      <c r="BF754" s="41"/>
      <c r="BG754" s="41"/>
      <c r="BH754" s="41"/>
      <c r="BI754" s="41"/>
      <c r="BJ754" s="41"/>
      <c r="BK754" s="41"/>
      <c r="BL754" s="41"/>
      <c r="BM754" s="126"/>
      <c r="BN754" s="126"/>
      <c r="BO754" s="126"/>
      <c r="BP754" s="126"/>
      <c r="BQ754" s="126"/>
      <c r="BR754" s="126"/>
      <c r="BS754" s="126"/>
      <c r="BT754" s="126"/>
      <c r="BU754" s="126"/>
      <c r="BV754" s="126"/>
      <c r="BW754" s="126"/>
      <c r="BX754" s="126"/>
      <c r="BY754" s="126"/>
      <c r="BZ754" s="126"/>
      <c r="CA754" s="126"/>
      <c r="CB754" s="126"/>
      <c r="CC754" s="126"/>
      <c r="CD754" s="126"/>
      <c r="CE754" s="126"/>
      <c r="CF754" s="126"/>
      <c r="CG754" s="126"/>
      <c r="CH754" s="126"/>
      <c r="CI754" s="126"/>
      <c r="CJ754" s="126"/>
      <c r="CK754" s="126"/>
      <c r="CL754" s="126"/>
      <c r="CM754" s="126"/>
      <c r="CN754" s="126"/>
      <c r="CO754" s="134">
        <f t="shared" ref="CO754:CO755" si="23">COUNTIF(Q754:AA754,"x")</f>
        <v>1</v>
      </c>
      <c r="CP754" s="154"/>
      <c r="CQ754" s="127"/>
      <c r="CR754" s="24"/>
    </row>
    <row r="755" spans="1:616" s="16" customFormat="1" ht="69" hidden="1" customHeight="1">
      <c r="A755" s="319"/>
      <c r="B755" s="319"/>
      <c r="C755" s="125" t="s">
        <v>595</v>
      </c>
      <c r="D755" s="128" t="s">
        <v>0</v>
      </c>
      <c r="E755" s="125" t="s">
        <v>1016</v>
      </c>
      <c r="F755" s="34" t="s">
        <v>2</v>
      </c>
      <c r="G755" s="128"/>
      <c r="H755" s="125" t="s">
        <v>1016</v>
      </c>
      <c r="I755" s="58" t="s">
        <v>1018</v>
      </c>
      <c r="J755" s="126"/>
      <c r="K755" s="140" t="s">
        <v>127</v>
      </c>
      <c r="L755" s="140" t="s">
        <v>114</v>
      </c>
      <c r="M755" s="141" t="s">
        <v>81</v>
      </c>
      <c r="N755" s="138" t="s">
        <v>171</v>
      </c>
      <c r="O755" s="319"/>
      <c r="P755" s="126"/>
      <c r="Q755" s="126"/>
      <c r="R755" s="126"/>
      <c r="S755" s="126"/>
      <c r="T755" s="126"/>
      <c r="U755" s="126"/>
      <c r="V755" s="126"/>
      <c r="W755" s="126" t="s">
        <v>28</v>
      </c>
      <c r="X755" s="126"/>
      <c r="Y755" s="126"/>
      <c r="Z755" s="126"/>
      <c r="AA755" s="126"/>
      <c r="AB755" s="41"/>
      <c r="AC755" s="41"/>
      <c r="AD755" s="41"/>
      <c r="AE755" s="41"/>
      <c r="AF755" s="41"/>
      <c r="AG755" s="41"/>
      <c r="AH755" s="41"/>
      <c r="AI755" s="41"/>
      <c r="AJ755" s="41"/>
      <c r="AK755" s="41"/>
      <c r="AL755" s="41"/>
      <c r="AM755" s="41"/>
      <c r="AN755" s="41"/>
      <c r="AO755" s="41"/>
      <c r="AP755" s="41"/>
      <c r="AQ755" s="41"/>
      <c r="AR755" s="41"/>
      <c r="AS755" s="41"/>
      <c r="AT755" s="41"/>
      <c r="AU755" s="41"/>
      <c r="AV755" s="41"/>
      <c r="AW755" s="41"/>
      <c r="AX755" s="41"/>
      <c r="AY755" s="41"/>
      <c r="AZ755" s="41"/>
      <c r="BA755" s="41"/>
      <c r="BB755" s="41"/>
      <c r="BC755" s="41"/>
      <c r="BD755" s="41"/>
      <c r="BE755" s="41"/>
      <c r="BF755" s="41"/>
      <c r="BG755" s="41"/>
      <c r="BH755" s="41"/>
      <c r="BI755" s="41"/>
      <c r="BJ755" s="41"/>
      <c r="BK755" s="41"/>
      <c r="BL755" s="41"/>
      <c r="BM755" s="126"/>
      <c r="BN755" s="126"/>
      <c r="BO755" s="126"/>
      <c r="BP755" s="126"/>
      <c r="BQ755" s="126"/>
      <c r="BR755" s="126"/>
      <c r="BS755" s="126"/>
      <c r="BT755" s="126"/>
      <c r="BU755" s="126"/>
      <c r="BV755" s="126"/>
      <c r="BW755" s="126"/>
      <c r="BX755" s="126"/>
      <c r="BY755" s="126"/>
      <c r="BZ755" s="126"/>
      <c r="CA755" s="126"/>
      <c r="CB755" s="126"/>
      <c r="CC755" s="126"/>
      <c r="CD755" s="126"/>
      <c r="CE755" s="126"/>
      <c r="CF755" s="126"/>
      <c r="CG755" s="126"/>
      <c r="CH755" s="126"/>
      <c r="CI755" s="126"/>
      <c r="CJ755" s="126"/>
      <c r="CK755" s="126"/>
      <c r="CL755" s="126"/>
      <c r="CM755" s="126"/>
      <c r="CN755" s="126"/>
      <c r="CO755" s="134">
        <f t="shared" si="23"/>
        <v>1</v>
      </c>
      <c r="CP755" s="148"/>
      <c r="CQ755" s="146"/>
      <c r="CR755" s="24"/>
    </row>
    <row r="756" spans="1:616" ht="66.75" customHeight="1">
      <c r="A756" s="312" t="s">
        <v>89</v>
      </c>
      <c r="B756" s="312"/>
      <c r="C756" s="312"/>
      <c r="D756" s="312"/>
      <c r="E756" s="312"/>
      <c r="F756" s="312"/>
      <c r="G756" s="18">
        <f>SUM(G757:G761)</f>
        <v>30</v>
      </c>
      <c r="H756" s="18"/>
      <c r="I756" s="18"/>
      <c r="J756" s="11"/>
      <c r="K756" s="18"/>
      <c r="L756" s="18"/>
      <c r="M756" s="10"/>
      <c r="N756" s="10"/>
      <c r="O756" s="18">
        <f>COUNTIF(O9:O753,"x")</f>
        <v>187</v>
      </c>
      <c r="P756" s="15">
        <f>SUM(P757:P761)</f>
        <v>230</v>
      </c>
      <c r="Q756" s="18">
        <f>SUM(Q757:Q761)</f>
        <v>71</v>
      </c>
      <c r="R756" s="18">
        <f t="shared" ref="R756:AA756" si="24">SUM(R757:R761)</f>
        <v>77</v>
      </c>
      <c r="S756" s="18">
        <f t="shared" si="24"/>
        <v>56</v>
      </c>
      <c r="T756" s="18">
        <f t="shared" si="24"/>
        <v>65</v>
      </c>
      <c r="U756" s="18">
        <f t="shared" si="24"/>
        <v>62</v>
      </c>
      <c r="V756" s="18">
        <f t="shared" si="24"/>
        <v>56</v>
      </c>
      <c r="W756" s="18">
        <f t="shared" si="24"/>
        <v>68</v>
      </c>
      <c r="X756" s="18">
        <f t="shared" si="24"/>
        <v>59</v>
      </c>
      <c r="Y756" s="18">
        <f t="shared" si="24"/>
        <v>46</v>
      </c>
      <c r="Z756" s="18">
        <f t="shared" si="24"/>
        <v>40</v>
      </c>
      <c r="AA756" s="18">
        <f t="shared" si="24"/>
        <v>48</v>
      </c>
      <c r="AB756" s="65">
        <f>SUM(AB757:AB761)</f>
        <v>15</v>
      </c>
      <c r="AC756" s="65">
        <f t="shared" ref="AC756:AD756" si="25">SUM(AC757:AC761)</f>
        <v>20</v>
      </c>
      <c r="AD756" s="65">
        <f t="shared" si="25"/>
        <v>11</v>
      </c>
      <c r="AE756" s="65"/>
      <c r="AF756" s="65"/>
      <c r="AG756" s="65"/>
      <c r="AH756" s="65"/>
      <c r="AI756" s="65"/>
      <c r="AJ756" s="65"/>
      <c r="AK756" s="65"/>
      <c r="AL756" s="65"/>
      <c r="AM756" s="65"/>
      <c r="AN756" s="65"/>
      <c r="AO756" s="65"/>
      <c r="AP756" s="65"/>
      <c r="AQ756" s="65"/>
      <c r="AR756" s="65"/>
      <c r="AS756" s="65"/>
      <c r="AT756" s="65"/>
      <c r="AU756" s="65"/>
      <c r="AV756" s="65"/>
      <c r="AW756" s="18"/>
      <c r="AX756" s="18"/>
      <c r="AY756" s="18"/>
      <c r="AZ756" s="18"/>
      <c r="BA756" s="18"/>
      <c r="BB756" s="18"/>
      <c r="BC756" s="18"/>
      <c r="BD756" s="18"/>
      <c r="BE756" s="18"/>
      <c r="BF756" s="18"/>
      <c r="BG756" s="18"/>
      <c r="BH756" s="18"/>
      <c r="BI756" s="18"/>
      <c r="BJ756" s="18"/>
      <c r="BK756" s="18"/>
      <c r="BL756" s="18"/>
      <c r="BM756" s="18"/>
      <c r="BN756" s="18"/>
      <c r="BO756" s="18"/>
      <c r="BP756" s="18"/>
      <c r="BQ756" s="18"/>
      <c r="BR756" s="18"/>
      <c r="BS756" s="18"/>
      <c r="BT756" s="18"/>
      <c r="BU756" s="18"/>
      <c r="BV756" s="18"/>
      <c r="BW756" s="18"/>
      <c r="BX756" s="18"/>
      <c r="BY756" s="18"/>
      <c r="BZ756" s="18"/>
      <c r="CA756" s="18"/>
      <c r="CB756" s="18"/>
      <c r="CC756" s="18"/>
      <c r="CD756" s="18"/>
      <c r="CE756" s="18"/>
      <c r="CF756" s="18"/>
      <c r="CG756" s="18"/>
      <c r="CH756" s="18"/>
      <c r="CI756" s="18"/>
      <c r="CJ756" s="18"/>
      <c r="CK756" s="18"/>
      <c r="CL756" s="18"/>
      <c r="CM756" s="18"/>
      <c r="CN756" s="18"/>
      <c r="CO756" s="183">
        <f>SUM(CO757:CO761)</f>
        <v>638</v>
      </c>
      <c r="CP756" s="209">
        <f>SUM(CP757:CP761)</f>
        <v>49</v>
      </c>
      <c r="CQ756" s="209">
        <f>SUM(CQ757:CQ761)</f>
        <v>39</v>
      </c>
      <c r="CR756" s="209">
        <f>SUM(CR757:CR761)</f>
        <v>40</v>
      </c>
      <c r="WR756" s="162"/>
    </row>
    <row r="757" spans="1:616" s="16" customFormat="1" ht="23.25" customHeight="1">
      <c r="A757" s="313" t="s">
        <v>140</v>
      </c>
      <c r="B757" s="313"/>
      <c r="C757" s="313"/>
      <c r="D757" s="313"/>
      <c r="E757" s="313"/>
      <c r="F757" s="313"/>
      <c r="G757" s="30">
        <f>COUNTIF(G10:G201,"x")</f>
        <v>18</v>
      </c>
      <c r="H757" s="31"/>
      <c r="I757" s="31"/>
      <c r="J757" s="18"/>
      <c r="K757" s="31"/>
      <c r="L757" s="31"/>
      <c r="M757" s="10"/>
      <c r="N757" s="10"/>
      <c r="O757" s="30">
        <f>COUNTIF(O10:O201,"x")</f>
        <v>73</v>
      </c>
      <c r="P757" s="32">
        <f>P7</f>
        <v>92</v>
      </c>
      <c r="Q757" s="30">
        <f t="shared" ref="Q757:AA757" si="26">COUNTIF(Q10:Q201,"x")</f>
        <v>23</v>
      </c>
      <c r="R757" s="30">
        <f t="shared" si="26"/>
        <v>25</v>
      </c>
      <c r="S757" s="30">
        <f t="shared" si="26"/>
        <v>13</v>
      </c>
      <c r="T757" s="30">
        <f t="shared" si="26"/>
        <v>18</v>
      </c>
      <c r="U757" s="30">
        <f t="shared" si="26"/>
        <v>17</v>
      </c>
      <c r="V757" s="30">
        <f t="shared" si="26"/>
        <v>16</v>
      </c>
      <c r="W757" s="30">
        <f t="shared" si="26"/>
        <v>19</v>
      </c>
      <c r="X757" s="30">
        <f t="shared" si="26"/>
        <v>14</v>
      </c>
      <c r="Y757" s="30">
        <f t="shared" si="26"/>
        <v>12</v>
      </c>
      <c r="Z757" s="30">
        <f t="shared" si="26"/>
        <v>10</v>
      </c>
      <c r="AA757" s="30">
        <f t="shared" si="26"/>
        <v>12</v>
      </c>
      <c r="AB757" s="33">
        <f>SUM(COUNTIFS(AB$8:AB$382,{"ĐTT","TDS","HĐH","HĐG","HĐNT","VS-AN","HĐC","HĐH/HĐG","SHHN"}))</f>
        <v>10</v>
      </c>
      <c r="AC757" s="33">
        <f>SUM(COUNTIFS(AC$8:AC$382,{"ĐTT","TDS","HĐH","HĐG","HĐNT","VS-AN","HĐC","HĐH/HĐG","SHHN"}))</f>
        <v>16</v>
      </c>
      <c r="AD757" s="33">
        <f>SUM(COUNTIFS(AD$8:AD$382,{"ĐTT","TDS","HĐH","HĐG","HĐNT","VS-AN","HĐC","HĐH/HĐG","SHHN"}))</f>
        <v>9</v>
      </c>
      <c r="AE757" s="33"/>
      <c r="AF757" s="33"/>
      <c r="AG757" s="33"/>
      <c r="AH757" s="33"/>
      <c r="AI757" s="33"/>
      <c r="AJ757" s="33"/>
      <c r="AK757" s="33"/>
      <c r="AL757" s="33"/>
      <c r="AM757" s="33"/>
      <c r="AN757" s="33"/>
      <c r="AO757" s="33"/>
      <c r="AP757" s="33"/>
      <c r="AQ757" s="33"/>
      <c r="AR757" s="33"/>
      <c r="AS757" s="33"/>
      <c r="AT757" s="33"/>
      <c r="AU757" s="33"/>
      <c r="AV757" s="33"/>
      <c r="AW757" s="30"/>
      <c r="AX757" s="30"/>
      <c r="AY757" s="30"/>
      <c r="AZ757" s="30"/>
      <c r="BA757" s="30"/>
      <c r="BB757" s="30"/>
      <c r="BC757" s="30"/>
      <c r="BD757" s="30"/>
      <c r="BE757" s="30"/>
      <c r="BF757" s="30"/>
      <c r="BG757" s="30"/>
      <c r="BH757" s="30"/>
      <c r="BI757" s="30"/>
      <c r="BJ757" s="30"/>
      <c r="BK757" s="30"/>
      <c r="BL757" s="30"/>
      <c r="BM757" s="30"/>
      <c r="BN757" s="30"/>
      <c r="BO757" s="30"/>
      <c r="BP757" s="30"/>
      <c r="BQ757" s="30"/>
      <c r="BR757" s="30"/>
      <c r="BS757" s="30"/>
      <c r="BT757" s="30"/>
      <c r="BU757" s="30"/>
      <c r="BV757" s="30"/>
      <c r="BW757" s="30"/>
      <c r="BX757" s="30"/>
      <c r="BY757" s="30"/>
      <c r="BZ757" s="30"/>
      <c r="CA757" s="30"/>
      <c r="CB757" s="30"/>
      <c r="CC757" s="30"/>
      <c r="CD757" s="30"/>
      <c r="CE757" s="30"/>
      <c r="CF757" s="30"/>
      <c r="CG757" s="30"/>
      <c r="CH757" s="30"/>
      <c r="CI757" s="30"/>
      <c r="CJ757" s="30"/>
      <c r="CK757" s="30"/>
      <c r="CL757" s="30"/>
      <c r="CM757" s="30"/>
      <c r="CN757" s="30"/>
      <c r="CO757" s="184">
        <f>COUNTIF(CO10:CO201,"1")</f>
        <v>179</v>
      </c>
      <c r="CP757" s="33">
        <f>SUM(COUNTIFS(CP7:CP201,{"ĐTT","TDS","HĐH","HĐG","HĐNT","VSĂN","HĐC","HĐH/HĐG","SHHN"}))</f>
        <v>14</v>
      </c>
      <c r="CQ757" s="33">
        <f>SUM(COUNTIFS(CQ7:CQ201,{"ĐTT","TDS","HĐH","HĐG","HĐNT","VSĂN","HĐC","HĐH/HĐG","SHHN"}))</f>
        <v>11</v>
      </c>
      <c r="CR757" s="33">
        <f>SUM(COUNTIFS(CR7:CR201,{"ĐTT","TDS","HĐH","HĐG","HĐNT","VSĂN","HĐC","HĐH/HĐG","SHHN"}))</f>
        <v>17</v>
      </c>
      <c r="CS757" s="33">
        <f>SUM(COUNTIFS(CS8:CS201,{"ĐTT","TDS","HĐH","HĐG","HĐNT","VSĂN","HĐC","HĐH/HĐG","SHHN"}))</f>
        <v>0</v>
      </c>
      <c r="CT757" s="33">
        <f>SUM(COUNTIFS(CT8:CT201,{"ĐTT","TDS","HĐH","HĐG","HĐNT","VSĂN","HĐC","HĐH/HĐG","SHHN"}))</f>
        <v>0</v>
      </c>
      <c r="CU757" s="33">
        <f>SUM(COUNTIFS(CU8:CU201,{"ĐTT","TDS","HĐH","HĐG","HĐNT","VSĂN","HĐC","HĐH/HĐG","SHHN"}))</f>
        <v>0</v>
      </c>
      <c r="CV757" s="33">
        <f>SUM(COUNTIFS(CV8:CV201,{"ĐTT","TDS","HĐH","HĐG","HĐNT","VSĂN","HĐC","HĐH/HĐG","SHHN"}))</f>
        <v>0</v>
      </c>
      <c r="CW757" s="33">
        <f>SUM(COUNTIFS(CW8:CW201,{"ĐTT","TDS","HĐH","HĐG","HĐNT","VSĂN","HĐC","HĐH/HĐG","SHHN"}))</f>
        <v>0</v>
      </c>
      <c r="CX757" s="33">
        <f>SUM(COUNTIFS(CX8:CX201,{"ĐTT","TDS","HĐH","HĐG","HĐNT","VSĂN","HĐC","HĐH/HĐG","SHHN"}))</f>
        <v>0</v>
      </c>
      <c r="CY757" s="33">
        <f>SUM(COUNTIFS(CY8:CY201,{"ĐTT","TDS","HĐH","HĐG","HĐNT","VSĂN","HĐC","HĐH/HĐG","SHHN"}))</f>
        <v>0</v>
      </c>
      <c r="CZ757" s="33">
        <f>SUM(COUNTIFS(CZ8:CZ201,{"ĐTT","TDS","HĐH","HĐG","HĐNT","VSĂN","HĐC","HĐH/HĐG","SHHN"}))</f>
        <v>0</v>
      </c>
      <c r="DA757" s="33">
        <f>SUM(COUNTIFS(DA8:DA201,{"ĐTT","TDS","HĐH","HĐG","HĐNT","VSĂN","HĐC","HĐH/HĐG","SHHN"}))</f>
        <v>0</v>
      </c>
      <c r="DB757" s="33">
        <f>SUM(COUNTIFS(DB8:DB201,{"ĐTT","TDS","HĐH","HĐG","HĐNT","VSĂN","HĐC","HĐH/HĐG","SHHN"}))</f>
        <v>0</v>
      </c>
      <c r="DC757" s="33">
        <f>SUM(COUNTIFS(DC8:DC201,{"ĐTT","TDS","HĐH","HĐG","HĐNT","VSĂN","HĐC","HĐH/HĐG","SHHN"}))</f>
        <v>0</v>
      </c>
      <c r="DD757" s="33">
        <f>SUM(COUNTIFS(DD8:DD201,{"ĐTT","TDS","HĐH","HĐG","HĐNT","VSĂN","HĐC","HĐH/HĐG","SHHN"}))</f>
        <v>0</v>
      </c>
      <c r="DE757" s="33">
        <f>SUM(COUNTIFS(DE8:DE201,{"ĐTT","TDS","HĐH","HĐG","HĐNT","VSĂN","HĐC","HĐH/HĐG","SHHN"}))</f>
        <v>0</v>
      </c>
      <c r="DF757" s="33">
        <f>SUM(COUNTIFS(DF8:DF201,{"ĐTT","TDS","HĐH","HĐG","HĐNT","VSĂN","HĐC","HĐH/HĐG","SHHN"}))</f>
        <v>0</v>
      </c>
      <c r="DG757" s="33">
        <f>SUM(COUNTIFS(DG8:DG201,{"ĐTT","TDS","HĐH","HĐG","HĐNT","VSĂN","HĐC","HĐH/HĐG","SHHN"}))</f>
        <v>0</v>
      </c>
      <c r="DH757" s="33">
        <f>SUM(COUNTIFS(DH8:DH201,{"ĐTT","TDS","HĐH","HĐG","HĐNT","VSĂN","HĐC","HĐH/HĐG","SHHN"}))</f>
        <v>0</v>
      </c>
      <c r="DI757" s="33">
        <f>SUM(COUNTIFS(DI8:DI201,{"ĐTT","TDS","HĐH","HĐG","HĐNT","VSĂN","HĐC","HĐH/HĐG","SHHN"}))</f>
        <v>0</v>
      </c>
      <c r="DJ757" s="33">
        <f>SUM(COUNTIFS(DJ8:DJ201,{"ĐTT","TDS","HĐH","HĐG","HĐNT","VSĂN","HĐC","HĐH/HĐG","SHHN"}))</f>
        <v>0</v>
      </c>
      <c r="DK757" s="33">
        <f>SUM(COUNTIFS(DK8:DK201,{"ĐTT","TDS","HĐH","HĐG","HĐNT","VSĂN","HĐC","HĐH/HĐG","SHHN"}))</f>
        <v>0</v>
      </c>
      <c r="DL757" s="33">
        <f>SUM(COUNTIFS(DL8:DL201,{"ĐTT","TDS","HĐH","HĐG","HĐNT","VSĂN","HĐC","HĐH/HĐG","SHHN"}))</f>
        <v>0</v>
      </c>
      <c r="DM757" s="33">
        <f>SUM(COUNTIFS(DM8:DM201,{"ĐTT","TDS","HĐH","HĐG","HĐNT","VSĂN","HĐC","HĐH/HĐG","SHHN"}))</f>
        <v>0</v>
      </c>
      <c r="DN757" s="33">
        <f>SUM(COUNTIFS(DN8:DN201,{"ĐTT","TDS","HĐH","HĐG","HĐNT","VSĂN","HĐC","HĐH/HĐG","SHHN"}))</f>
        <v>0</v>
      </c>
      <c r="DO757" s="33">
        <f>SUM(COUNTIFS(DO8:DO201,{"ĐTT","TDS","HĐH","HĐG","HĐNT","VSĂN","HĐC","HĐH/HĐG","SHHN"}))</f>
        <v>0</v>
      </c>
      <c r="DP757" s="33">
        <f>SUM(COUNTIFS(DP8:DP201,{"ĐTT","TDS","HĐH","HĐG","HĐNT","VSĂN","HĐC","HĐH/HĐG","SHHN"}))</f>
        <v>0</v>
      </c>
      <c r="DQ757" s="33">
        <f>SUM(COUNTIFS(DQ8:DQ201,{"ĐTT","TDS","HĐH","HĐG","HĐNT","VSĂN","HĐC","HĐH/HĐG","SHHN"}))</f>
        <v>0</v>
      </c>
      <c r="DR757" s="33">
        <f>SUM(COUNTIFS(DR8:DR201,{"ĐTT","TDS","HĐH","HĐG","HĐNT","VSĂN","HĐC","HĐH/HĐG","SHHN"}))</f>
        <v>0</v>
      </c>
      <c r="DS757" s="33">
        <f>SUM(COUNTIFS(DS8:DS201,{"ĐTT","TDS","HĐH","HĐG","HĐNT","VSĂN","HĐC","HĐH/HĐG","SHHN"}))</f>
        <v>0</v>
      </c>
      <c r="DT757" s="33">
        <f>SUM(COUNTIFS(DT8:DT201,{"ĐTT","TDS","HĐH","HĐG","HĐNT","VSĂN","HĐC","HĐH/HĐG","SHHN"}))</f>
        <v>0</v>
      </c>
      <c r="DU757" s="33">
        <f>SUM(COUNTIFS(DU8:DU201,{"ĐTT","TDS","HĐH","HĐG","HĐNT","VSĂN","HĐC","HĐH/HĐG","SHHN"}))</f>
        <v>0</v>
      </c>
      <c r="DV757" s="33">
        <f>SUM(COUNTIFS(DV8:DV201,{"ĐTT","TDS","HĐH","HĐG","HĐNT","VSĂN","HĐC","HĐH/HĐG","SHHN"}))</f>
        <v>0</v>
      </c>
      <c r="DW757" s="33">
        <f>SUM(COUNTIFS(DW8:DW201,{"ĐTT","TDS","HĐH","HĐG","HĐNT","VSĂN","HĐC","HĐH/HĐG","SHHN"}))</f>
        <v>0</v>
      </c>
      <c r="DX757" s="33">
        <f>SUM(COUNTIFS(DX8:DX201,{"ĐTT","TDS","HĐH","HĐG","HĐNT","VSĂN","HĐC","HĐH/HĐG","SHHN"}))</f>
        <v>0</v>
      </c>
      <c r="DY757" s="33">
        <f>SUM(COUNTIFS(DY8:DY201,{"ĐTT","TDS","HĐH","HĐG","HĐNT","VSĂN","HĐC","HĐH/HĐG","SHHN"}))</f>
        <v>0</v>
      </c>
      <c r="DZ757" s="33">
        <f>SUM(COUNTIFS(DZ8:DZ201,{"ĐTT","TDS","HĐH","HĐG","HĐNT","VSĂN","HĐC","HĐH/HĐG","SHHN"}))</f>
        <v>0</v>
      </c>
      <c r="EA757" s="33">
        <f>SUM(COUNTIFS(EA8:EA201,{"ĐTT","TDS","HĐH","HĐG","HĐNT","VSĂN","HĐC","HĐH/HĐG","SHHN"}))</f>
        <v>0</v>
      </c>
      <c r="EB757" s="33">
        <f>SUM(COUNTIFS(EB8:EB201,{"ĐTT","TDS","HĐH","HĐG","HĐNT","VSĂN","HĐC","HĐH/HĐG","SHHN"}))</f>
        <v>0</v>
      </c>
      <c r="EC757" s="33">
        <f>SUM(COUNTIFS(EC8:EC201,{"ĐTT","TDS","HĐH","HĐG","HĐNT","VSĂN","HĐC","HĐH/HĐG","SHHN"}))</f>
        <v>0</v>
      </c>
      <c r="ED757" s="33">
        <f>SUM(COUNTIFS(ED8:ED201,{"ĐTT","TDS","HĐH","HĐG","HĐNT","VSĂN","HĐC","HĐH/HĐG","SHHN"}))</f>
        <v>0</v>
      </c>
      <c r="EE757" s="33">
        <f>SUM(COUNTIFS(EE8:EE201,{"ĐTT","TDS","HĐH","HĐG","HĐNT","VSĂN","HĐC","HĐH/HĐG","SHHN"}))</f>
        <v>0</v>
      </c>
      <c r="EF757" s="33">
        <f>SUM(COUNTIFS(EF8:EF201,{"ĐTT","TDS","HĐH","HĐG","HĐNT","VSĂN","HĐC","HĐH/HĐG","SHHN"}))</f>
        <v>0</v>
      </c>
      <c r="EG757" s="33">
        <f>SUM(COUNTIFS(EG8:EG201,{"ĐTT","TDS","HĐH","HĐG","HĐNT","VSĂN","HĐC","HĐH/HĐG","SHHN"}))</f>
        <v>0</v>
      </c>
      <c r="EH757" s="33">
        <f>SUM(COUNTIFS(EH8:EH201,{"ĐTT","TDS","HĐH","HĐG","HĐNT","VSĂN","HĐC","HĐH/HĐG","SHHN"}))</f>
        <v>0</v>
      </c>
      <c r="EI757" s="33">
        <f>SUM(COUNTIFS(EI8:EI201,{"ĐTT","TDS","HĐH","HĐG","HĐNT","VSĂN","HĐC","HĐH/HĐG","SHHN"}))</f>
        <v>0</v>
      </c>
      <c r="EJ757" s="33">
        <f>SUM(COUNTIFS(EJ8:EJ201,{"ĐTT","TDS","HĐH","HĐG","HĐNT","VSĂN","HĐC","HĐH/HĐG","SHHN"}))</f>
        <v>0</v>
      </c>
      <c r="EK757" s="33">
        <f>SUM(COUNTIFS(EK8:EK201,{"ĐTT","TDS","HĐH","HĐG","HĐNT","VSĂN","HĐC","HĐH/HĐG","SHHN"}))</f>
        <v>0</v>
      </c>
      <c r="EL757" s="33">
        <f>SUM(COUNTIFS(EL8:EL201,{"ĐTT","TDS","HĐH","HĐG","HĐNT","VSĂN","HĐC","HĐH/HĐG","SHHN"}))</f>
        <v>0</v>
      </c>
      <c r="EM757" s="33">
        <f>SUM(COUNTIFS(EM8:EM201,{"ĐTT","TDS","HĐH","HĐG","HĐNT","VSĂN","HĐC","HĐH/HĐG","SHHN"}))</f>
        <v>0</v>
      </c>
      <c r="EN757" s="33">
        <f>SUM(COUNTIFS(EN8:EN201,{"ĐTT","TDS","HĐH","HĐG","HĐNT","VSĂN","HĐC","HĐH/HĐG","SHHN"}))</f>
        <v>0</v>
      </c>
      <c r="EO757" s="33">
        <f>SUM(COUNTIFS(EO8:EO201,{"ĐTT","TDS","HĐH","HĐG","HĐNT","VSĂN","HĐC","HĐH/HĐG","SHHN"}))</f>
        <v>0</v>
      </c>
      <c r="EP757" s="33">
        <f>SUM(COUNTIFS(EP8:EP201,{"ĐTT","TDS","HĐH","HĐG","HĐNT","VSĂN","HĐC","HĐH/HĐG","SHHN"}))</f>
        <v>0</v>
      </c>
      <c r="EQ757" s="33">
        <f>SUM(COUNTIFS(EQ8:EQ201,{"ĐTT","TDS","HĐH","HĐG","HĐNT","VSĂN","HĐC","HĐH/HĐG","SHHN"}))</f>
        <v>0</v>
      </c>
      <c r="ER757" s="33">
        <f>SUM(COUNTIFS(ER8:ER201,{"ĐTT","TDS","HĐH","HĐG","HĐNT","VSĂN","HĐC","HĐH/HĐG","SHHN"}))</f>
        <v>0</v>
      </c>
      <c r="ES757" s="33">
        <f>SUM(COUNTIFS(ES8:ES201,{"ĐTT","TDS","HĐH","HĐG","HĐNT","VSĂN","HĐC","HĐH/HĐG","SHHN"}))</f>
        <v>0</v>
      </c>
      <c r="ET757" s="33">
        <f>SUM(COUNTIFS(ET8:ET201,{"ĐTT","TDS","HĐH","HĐG","HĐNT","VSĂN","HĐC","HĐH/HĐG","SHHN"}))</f>
        <v>0</v>
      </c>
      <c r="EU757" s="33">
        <f>SUM(COUNTIFS(EU8:EU201,{"ĐTT","TDS","HĐH","HĐG","HĐNT","VSĂN","HĐC","HĐH/HĐG","SHHN"}))</f>
        <v>0</v>
      </c>
      <c r="EV757" s="33">
        <f>SUM(COUNTIFS(EV8:EV201,{"ĐTT","TDS","HĐH","HĐG","HĐNT","VSĂN","HĐC","HĐH/HĐG","SHHN"}))</f>
        <v>0</v>
      </c>
      <c r="EW757" s="33">
        <f>SUM(COUNTIFS(EW8:EW201,{"ĐTT","TDS","HĐH","HĐG","HĐNT","VSĂN","HĐC","HĐH/HĐG","SHHN"}))</f>
        <v>0</v>
      </c>
      <c r="EX757" s="33">
        <f>SUM(COUNTIFS(EX8:EX201,{"ĐTT","TDS","HĐH","HĐG","HĐNT","VSĂN","HĐC","HĐH/HĐG","SHHN"}))</f>
        <v>0</v>
      </c>
      <c r="EY757" s="33">
        <f>SUM(COUNTIFS(EY8:EY201,{"ĐTT","TDS","HĐH","HĐG","HĐNT","VSĂN","HĐC","HĐH/HĐG","SHHN"}))</f>
        <v>0</v>
      </c>
      <c r="EZ757" s="33">
        <f>SUM(COUNTIFS(EZ8:EZ201,{"ĐTT","TDS","HĐH","HĐG","HĐNT","VSĂN","HĐC","HĐH/HĐG","SHHN"}))</f>
        <v>0</v>
      </c>
      <c r="FA757" s="33">
        <f>SUM(COUNTIFS(FA8:FA201,{"ĐTT","TDS","HĐH","HĐG","HĐNT","VSĂN","HĐC","HĐH/HĐG","SHHN"}))</f>
        <v>0</v>
      </c>
      <c r="FB757" s="33">
        <f>SUM(COUNTIFS(FB8:FB201,{"ĐTT","TDS","HĐH","HĐG","HĐNT","VSĂN","HĐC","HĐH/HĐG","SHHN"}))</f>
        <v>0</v>
      </c>
      <c r="FC757" s="33">
        <f>SUM(COUNTIFS(FC8:FC201,{"ĐTT","TDS","HĐH","HĐG","HĐNT","VSĂN","HĐC","HĐH/HĐG","SHHN"}))</f>
        <v>0</v>
      </c>
      <c r="FD757" s="33">
        <f>SUM(COUNTIFS(FD8:FD201,{"ĐTT","TDS","HĐH","HĐG","HĐNT","VSĂN","HĐC","HĐH/HĐG","SHHN"}))</f>
        <v>0</v>
      </c>
      <c r="FE757" s="33">
        <f>SUM(COUNTIFS(FE8:FE201,{"ĐTT","TDS","HĐH","HĐG","HĐNT","VSĂN","HĐC","HĐH/HĐG","SHHN"}))</f>
        <v>0</v>
      </c>
      <c r="FF757" s="33">
        <f>SUM(COUNTIFS(FF8:FF201,{"ĐTT","TDS","HĐH","HĐG","HĐNT","VSĂN","HĐC","HĐH/HĐG","SHHN"}))</f>
        <v>0</v>
      </c>
      <c r="FG757" s="33">
        <f>SUM(COUNTIFS(FG8:FG201,{"ĐTT","TDS","HĐH","HĐG","HĐNT","VSĂN","HĐC","HĐH/HĐG","SHHN"}))</f>
        <v>0</v>
      </c>
      <c r="FH757" s="33">
        <f>SUM(COUNTIFS(FH8:FH201,{"ĐTT","TDS","HĐH","HĐG","HĐNT","VSĂN","HĐC","HĐH/HĐG","SHHN"}))</f>
        <v>0</v>
      </c>
      <c r="FI757" s="33">
        <f>SUM(COUNTIFS(FI8:FI201,{"ĐTT","TDS","HĐH","HĐG","HĐNT","VSĂN","HĐC","HĐH/HĐG","SHHN"}))</f>
        <v>0</v>
      </c>
      <c r="FJ757" s="33">
        <f>SUM(COUNTIFS(FJ8:FJ201,{"ĐTT","TDS","HĐH","HĐG","HĐNT","VSĂN","HĐC","HĐH/HĐG","SHHN"}))</f>
        <v>0</v>
      </c>
      <c r="FK757" s="33">
        <f>SUM(COUNTIFS(FK8:FK201,{"ĐTT","TDS","HĐH","HĐG","HĐNT","VSĂN","HĐC","HĐH/HĐG","SHHN"}))</f>
        <v>0</v>
      </c>
      <c r="FL757" s="33">
        <f>SUM(COUNTIFS(FL8:FL201,{"ĐTT","TDS","HĐH","HĐG","HĐNT","VSĂN","HĐC","HĐH/HĐG","SHHN"}))</f>
        <v>0</v>
      </c>
      <c r="FM757" s="33">
        <f>SUM(COUNTIFS(FM8:FM201,{"ĐTT","TDS","HĐH","HĐG","HĐNT","VSĂN","HĐC","HĐH/HĐG","SHHN"}))</f>
        <v>0</v>
      </c>
      <c r="FN757" s="33">
        <f>SUM(COUNTIFS(FN8:FN201,{"ĐTT","TDS","HĐH","HĐG","HĐNT","VSĂN","HĐC","HĐH/HĐG","SHHN"}))</f>
        <v>0</v>
      </c>
      <c r="FO757" s="33">
        <f>SUM(COUNTIFS(FO8:FO201,{"ĐTT","TDS","HĐH","HĐG","HĐNT","VSĂN","HĐC","HĐH/HĐG","SHHN"}))</f>
        <v>0</v>
      </c>
      <c r="FP757" s="33">
        <f>SUM(COUNTIFS(FP8:FP201,{"ĐTT","TDS","HĐH","HĐG","HĐNT","VSĂN","HĐC","HĐH/HĐG","SHHN"}))</f>
        <v>0</v>
      </c>
      <c r="FQ757" s="33">
        <f>SUM(COUNTIFS(FQ8:FQ201,{"ĐTT","TDS","HĐH","HĐG","HĐNT","VSĂN","HĐC","HĐH/HĐG","SHHN"}))</f>
        <v>0</v>
      </c>
      <c r="FR757" s="33">
        <f>SUM(COUNTIFS(FR8:FR201,{"ĐTT","TDS","HĐH","HĐG","HĐNT","VSĂN","HĐC","HĐH/HĐG","SHHN"}))</f>
        <v>0</v>
      </c>
      <c r="FS757" s="33">
        <f>SUM(COUNTIFS(FS8:FS201,{"ĐTT","TDS","HĐH","HĐG","HĐNT","VSĂN","HĐC","HĐH/HĐG","SHHN"}))</f>
        <v>0</v>
      </c>
      <c r="FT757" s="33">
        <f>SUM(COUNTIFS(FT8:FT201,{"ĐTT","TDS","HĐH","HĐG","HĐNT","VSĂN","HĐC","HĐH/HĐG","SHHN"}))</f>
        <v>0</v>
      </c>
      <c r="FU757" s="33">
        <f>SUM(COUNTIFS(FU8:FU201,{"ĐTT","TDS","HĐH","HĐG","HĐNT","VSĂN","HĐC","HĐH/HĐG","SHHN"}))</f>
        <v>0</v>
      </c>
      <c r="FV757" s="33">
        <f>SUM(COUNTIFS(FV8:FV201,{"ĐTT","TDS","HĐH","HĐG","HĐNT","VSĂN","HĐC","HĐH/HĐG","SHHN"}))</f>
        <v>0</v>
      </c>
      <c r="FW757" s="33">
        <f>SUM(COUNTIFS(FW8:FW201,{"ĐTT","TDS","HĐH","HĐG","HĐNT","VSĂN","HĐC","HĐH/HĐG","SHHN"}))</f>
        <v>0</v>
      </c>
      <c r="FX757" s="33">
        <f>SUM(COUNTIFS(FX8:FX201,{"ĐTT","TDS","HĐH","HĐG","HĐNT","VSĂN","HĐC","HĐH/HĐG","SHHN"}))</f>
        <v>0</v>
      </c>
      <c r="FY757" s="33">
        <f>SUM(COUNTIFS(FY8:FY201,{"ĐTT","TDS","HĐH","HĐG","HĐNT","VSĂN","HĐC","HĐH/HĐG","SHHN"}))</f>
        <v>0</v>
      </c>
      <c r="FZ757" s="33">
        <f>SUM(COUNTIFS(FZ8:FZ201,{"ĐTT","TDS","HĐH","HĐG","HĐNT","VSĂN","HĐC","HĐH/HĐG","SHHN"}))</f>
        <v>0</v>
      </c>
      <c r="GA757" s="33">
        <f>SUM(COUNTIFS(GA8:GA201,{"ĐTT","TDS","HĐH","HĐG","HĐNT","VSĂN","HĐC","HĐH/HĐG","SHHN"}))</f>
        <v>0</v>
      </c>
      <c r="GB757" s="33">
        <f>SUM(COUNTIFS(GB8:GB201,{"ĐTT","TDS","HĐH","HĐG","HĐNT","VSĂN","HĐC","HĐH/HĐG","SHHN"}))</f>
        <v>0</v>
      </c>
      <c r="GC757" s="33">
        <f>SUM(COUNTIFS(GC8:GC201,{"ĐTT","TDS","HĐH","HĐG","HĐNT","VSĂN","HĐC","HĐH/HĐG","SHHN"}))</f>
        <v>0</v>
      </c>
      <c r="GD757" s="33">
        <f>SUM(COUNTIFS(GD8:GD201,{"ĐTT","TDS","HĐH","HĐG","HĐNT","VSĂN","HĐC","HĐH/HĐG","SHHN"}))</f>
        <v>0</v>
      </c>
      <c r="GE757" s="33">
        <f>SUM(COUNTIFS(GE8:GE201,{"ĐTT","TDS","HĐH","HĐG","HĐNT","VSĂN","HĐC","HĐH/HĐG","SHHN"}))</f>
        <v>0</v>
      </c>
      <c r="GF757" s="33">
        <f>SUM(COUNTIFS(GF8:GF201,{"ĐTT","TDS","HĐH","HĐG","HĐNT","VSĂN","HĐC","HĐH/HĐG","SHHN"}))</f>
        <v>0</v>
      </c>
      <c r="GG757" s="33">
        <f>SUM(COUNTIFS(GG8:GG201,{"ĐTT","TDS","HĐH","HĐG","HĐNT","VSĂN","HĐC","HĐH/HĐG","SHHN"}))</f>
        <v>0</v>
      </c>
      <c r="GH757" s="33">
        <f>SUM(COUNTIFS(GH8:GH201,{"ĐTT","TDS","HĐH","HĐG","HĐNT","VSĂN","HĐC","HĐH/HĐG","SHHN"}))</f>
        <v>0</v>
      </c>
      <c r="GI757" s="33">
        <f>SUM(COUNTIFS(GI8:GI201,{"ĐTT","TDS","HĐH","HĐG","HĐNT","VSĂN","HĐC","HĐH/HĐG","SHHN"}))</f>
        <v>0</v>
      </c>
      <c r="GJ757" s="33">
        <f>SUM(COUNTIFS(GJ8:GJ201,{"ĐTT","TDS","HĐH","HĐG","HĐNT","VSĂN","HĐC","HĐH/HĐG","SHHN"}))</f>
        <v>0</v>
      </c>
      <c r="GK757" s="33">
        <f>SUM(COUNTIFS(GK8:GK201,{"ĐTT","TDS","HĐH","HĐG","HĐNT","VSĂN","HĐC","HĐH/HĐG","SHHN"}))</f>
        <v>0</v>
      </c>
      <c r="GL757" s="33">
        <f>SUM(COUNTIFS(GL8:GL201,{"ĐTT","TDS","HĐH","HĐG","HĐNT","VSĂN","HĐC","HĐH/HĐG","SHHN"}))</f>
        <v>0</v>
      </c>
      <c r="GM757" s="33">
        <f>SUM(COUNTIFS(GM8:GM201,{"ĐTT","TDS","HĐH","HĐG","HĐNT","VSĂN","HĐC","HĐH/HĐG","SHHN"}))</f>
        <v>0</v>
      </c>
      <c r="GN757" s="33">
        <f>SUM(COUNTIFS(GN8:GN201,{"ĐTT","TDS","HĐH","HĐG","HĐNT","VSĂN","HĐC","HĐH/HĐG","SHHN"}))</f>
        <v>0</v>
      </c>
      <c r="GO757" s="33">
        <f>SUM(COUNTIFS(GO8:GO201,{"ĐTT","TDS","HĐH","HĐG","HĐNT","VSĂN","HĐC","HĐH/HĐG","SHHN"}))</f>
        <v>0</v>
      </c>
      <c r="GP757" s="33">
        <f>SUM(COUNTIFS(GP8:GP201,{"ĐTT","TDS","HĐH","HĐG","HĐNT","VSĂN","HĐC","HĐH/HĐG","SHHN"}))</f>
        <v>0</v>
      </c>
      <c r="GQ757" s="33">
        <f>SUM(COUNTIFS(GQ8:GQ201,{"ĐTT","TDS","HĐH","HĐG","HĐNT","VSĂN","HĐC","HĐH/HĐG","SHHN"}))</f>
        <v>0</v>
      </c>
      <c r="GR757" s="33">
        <f>SUM(COUNTIFS(GR8:GR201,{"ĐTT","TDS","HĐH","HĐG","HĐNT","VSĂN","HĐC","HĐH/HĐG","SHHN"}))</f>
        <v>0</v>
      </c>
      <c r="GS757" s="33">
        <f>SUM(COUNTIFS(GS8:GS201,{"ĐTT","TDS","HĐH","HĐG","HĐNT","VSĂN","HĐC","HĐH/HĐG","SHHN"}))</f>
        <v>0</v>
      </c>
      <c r="GT757" s="33">
        <f>SUM(COUNTIFS(GT8:GT201,{"ĐTT","TDS","HĐH","HĐG","HĐNT","VSĂN","HĐC","HĐH/HĐG","SHHN"}))</f>
        <v>0</v>
      </c>
      <c r="GU757" s="33">
        <f>SUM(COUNTIFS(GU8:GU201,{"ĐTT","TDS","HĐH","HĐG","HĐNT","VSĂN","HĐC","HĐH/HĐG","SHHN"}))</f>
        <v>0</v>
      </c>
      <c r="GV757" s="33">
        <f>SUM(COUNTIFS(GV8:GV201,{"ĐTT","TDS","HĐH","HĐG","HĐNT","VSĂN","HĐC","HĐH/HĐG","SHHN"}))</f>
        <v>0</v>
      </c>
      <c r="GW757" s="33">
        <f>SUM(COUNTIFS(GW8:GW201,{"ĐTT","TDS","HĐH","HĐG","HĐNT","VSĂN","HĐC","HĐH/HĐG","SHHN"}))</f>
        <v>0</v>
      </c>
      <c r="GX757" s="33">
        <f>SUM(COUNTIFS(GX8:GX201,{"ĐTT","TDS","HĐH","HĐG","HĐNT","VSĂN","HĐC","HĐH/HĐG","SHHN"}))</f>
        <v>0</v>
      </c>
      <c r="GY757" s="33">
        <f>SUM(COUNTIFS(GY8:GY201,{"ĐTT","TDS","HĐH","HĐG","HĐNT","VSĂN","HĐC","HĐH/HĐG","SHHN"}))</f>
        <v>0</v>
      </c>
      <c r="GZ757" s="33">
        <f>SUM(COUNTIFS(GZ8:GZ201,{"ĐTT","TDS","HĐH","HĐG","HĐNT","VSĂN","HĐC","HĐH/HĐG","SHHN"}))</f>
        <v>0</v>
      </c>
      <c r="HA757" s="33">
        <f>SUM(COUNTIFS(HA8:HA201,{"ĐTT","TDS","HĐH","HĐG","HĐNT","VSĂN","HĐC","HĐH/HĐG","SHHN"}))</f>
        <v>0</v>
      </c>
      <c r="HB757" s="33">
        <f>SUM(COUNTIFS(HB8:HB201,{"ĐTT","TDS","HĐH","HĐG","HĐNT","VSĂN","HĐC","HĐH/HĐG","SHHN"}))</f>
        <v>0</v>
      </c>
      <c r="HC757" s="33">
        <f>SUM(COUNTIFS(HC8:HC201,{"ĐTT","TDS","HĐH","HĐG","HĐNT","VSĂN","HĐC","HĐH/HĐG","SHHN"}))</f>
        <v>0</v>
      </c>
      <c r="HD757" s="33">
        <f>SUM(COUNTIFS(HD8:HD201,{"ĐTT","TDS","HĐH","HĐG","HĐNT","VSĂN","HĐC","HĐH/HĐG","SHHN"}))</f>
        <v>0</v>
      </c>
      <c r="HE757" s="33">
        <f>SUM(COUNTIFS(HE8:HE201,{"ĐTT","TDS","HĐH","HĐG","HĐNT","VSĂN","HĐC","HĐH/HĐG","SHHN"}))</f>
        <v>0</v>
      </c>
      <c r="HF757" s="33">
        <f>SUM(COUNTIFS(HF8:HF201,{"ĐTT","TDS","HĐH","HĐG","HĐNT","VSĂN","HĐC","HĐH/HĐG","SHHN"}))</f>
        <v>0</v>
      </c>
      <c r="HG757" s="33">
        <f>SUM(COUNTIFS(HG8:HG201,{"ĐTT","TDS","HĐH","HĐG","HĐNT","VSĂN","HĐC","HĐH/HĐG","SHHN"}))</f>
        <v>0</v>
      </c>
      <c r="HH757" s="33">
        <f>SUM(COUNTIFS(HH8:HH201,{"ĐTT","TDS","HĐH","HĐG","HĐNT","VSĂN","HĐC","HĐH/HĐG","SHHN"}))</f>
        <v>0</v>
      </c>
      <c r="HI757" s="33">
        <f>SUM(COUNTIFS(HI8:HI201,{"ĐTT","TDS","HĐH","HĐG","HĐNT","VSĂN","HĐC","HĐH/HĐG","SHHN"}))</f>
        <v>0</v>
      </c>
      <c r="HJ757" s="33">
        <f>SUM(COUNTIFS(HJ8:HJ201,{"ĐTT","TDS","HĐH","HĐG","HĐNT","VSĂN","HĐC","HĐH/HĐG","SHHN"}))</f>
        <v>0</v>
      </c>
      <c r="HK757" s="33">
        <f>SUM(COUNTIFS(HK8:HK201,{"ĐTT","TDS","HĐH","HĐG","HĐNT","VSĂN","HĐC","HĐH/HĐG","SHHN"}))</f>
        <v>0</v>
      </c>
      <c r="HL757" s="33">
        <f>SUM(COUNTIFS(HL8:HL201,{"ĐTT","TDS","HĐH","HĐG","HĐNT","VSĂN","HĐC","HĐH/HĐG","SHHN"}))</f>
        <v>0</v>
      </c>
      <c r="HM757" s="33">
        <f>SUM(COUNTIFS(HM8:HM201,{"ĐTT","TDS","HĐH","HĐG","HĐNT","VSĂN","HĐC","HĐH/HĐG","SHHN"}))</f>
        <v>0</v>
      </c>
      <c r="HN757" s="33">
        <f>SUM(COUNTIFS(HN8:HN201,{"ĐTT","TDS","HĐH","HĐG","HĐNT","VSĂN","HĐC","HĐH/HĐG","SHHN"}))</f>
        <v>0</v>
      </c>
      <c r="HO757" s="33">
        <f>SUM(COUNTIFS(HO8:HO201,{"ĐTT","TDS","HĐH","HĐG","HĐNT","VSĂN","HĐC","HĐH/HĐG","SHHN"}))</f>
        <v>0</v>
      </c>
      <c r="HP757" s="33">
        <f>SUM(COUNTIFS(HP8:HP201,{"ĐTT","TDS","HĐH","HĐG","HĐNT","VSĂN","HĐC","HĐH/HĐG","SHHN"}))</f>
        <v>0</v>
      </c>
      <c r="HQ757" s="33">
        <f>SUM(COUNTIFS(HQ8:HQ201,{"ĐTT","TDS","HĐH","HĐG","HĐNT","VSĂN","HĐC","HĐH/HĐG","SHHN"}))</f>
        <v>0</v>
      </c>
      <c r="HR757" s="33">
        <f>SUM(COUNTIFS(HR8:HR201,{"ĐTT","TDS","HĐH","HĐG","HĐNT","VSĂN","HĐC","HĐH/HĐG","SHHN"}))</f>
        <v>0</v>
      </c>
      <c r="HS757" s="33">
        <f>SUM(COUNTIFS(HS8:HS201,{"ĐTT","TDS","HĐH","HĐG","HĐNT","VSĂN","HĐC","HĐH/HĐG","SHHN"}))</f>
        <v>0</v>
      </c>
      <c r="HT757" s="33">
        <f>SUM(COUNTIFS(HT8:HT201,{"ĐTT","TDS","HĐH","HĐG","HĐNT","VSĂN","HĐC","HĐH/HĐG","SHHN"}))</f>
        <v>0</v>
      </c>
      <c r="HU757" s="33">
        <f>SUM(COUNTIFS(HU8:HU201,{"ĐTT","TDS","HĐH","HĐG","HĐNT","VSĂN","HĐC","HĐH/HĐG","SHHN"}))</f>
        <v>0</v>
      </c>
      <c r="HV757" s="33">
        <f>SUM(COUNTIFS(HV8:HV201,{"ĐTT","TDS","HĐH","HĐG","HĐNT","VSĂN","HĐC","HĐH/HĐG","SHHN"}))</f>
        <v>0</v>
      </c>
      <c r="HW757" s="33">
        <f>SUM(COUNTIFS(HW8:HW201,{"ĐTT","TDS","HĐH","HĐG","HĐNT","VSĂN","HĐC","HĐH/HĐG","SHHN"}))</f>
        <v>0</v>
      </c>
      <c r="HX757" s="33">
        <f>SUM(COUNTIFS(HX8:HX201,{"ĐTT","TDS","HĐH","HĐG","HĐNT","VSĂN","HĐC","HĐH/HĐG","SHHN"}))</f>
        <v>0</v>
      </c>
      <c r="HY757" s="33">
        <f>SUM(COUNTIFS(HY8:HY201,{"ĐTT","TDS","HĐH","HĐG","HĐNT","VSĂN","HĐC","HĐH/HĐG","SHHN"}))</f>
        <v>0</v>
      </c>
      <c r="HZ757" s="33">
        <f>SUM(COUNTIFS(HZ8:HZ201,{"ĐTT","TDS","HĐH","HĐG","HĐNT","VSĂN","HĐC","HĐH/HĐG","SHHN"}))</f>
        <v>0</v>
      </c>
      <c r="IA757" s="33">
        <f>SUM(COUNTIFS(IA8:IA201,{"ĐTT","TDS","HĐH","HĐG","HĐNT","VSĂN","HĐC","HĐH/HĐG","SHHN"}))</f>
        <v>0</v>
      </c>
      <c r="IB757" s="33">
        <f>SUM(COUNTIFS(IB8:IB201,{"ĐTT","TDS","HĐH","HĐG","HĐNT","VSĂN","HĐC","HĐH/HĐG","SHHN"}))</f>
        <v>0</v>
      </c>
      <c r="IC757" s="33">
        <f>SUM(COUNTIFS(IC8:IC201,{"ĐTT","TDS","HĐH","HĐG","HĐNT","VSĂN","HĐC","HĐH/HĐG","SHHN"}))</f>
        <v>0</v>
      </c>
      <c r="ID757" s="33">
        <f>SUM(COUNTIFS(ID8:ID201,{"ĐTT","TDS","HĐH","HĐG","HĐNT","VSĂN","HĐC","HĐH/HĐG","SHHN"}))</f>
        <v>0</v>
      </c>
      <c r="IE757" s="33">
        <f>SUM(COUNTIFS(IE8:IE201,{"ĐTT","TDS","HĐH","HĐG","HĐNT","VSĂN","HĐC","HĐH/HĐG","SHHN"}))</f>
        <v>0</v>
      </c>
      <c r="IF757" s="33">
        <f>SUM(COUNTIFS(IF8:IF201,{"ĐTT","TDS","HĐH","HĐG","HĐNT","VSĂN","HĐC","HĐH/HĐG","SHHN"}))</f>
        <v>0</v>
      </c>
      <c r="IG757" s="33">
        <f>SUM(COUNTIFS(IG8:IG201,{"ĐTT","TDS","HĐH","HĐG","HĐNT","VSĂN","HĐC","HĐH/HĐG","SHHN"}))</f>
        <v>0</v>
      </c>
      <c r="IH757" s="33">
        <f>SUM(COUNTIFS(IH8:IH201,{"ĐTT","TDS","HĐH","HĐG","HĐNT","VSĂN","HĐC","HĐH/HĐG","SHHN"}))</f>
        <v>0</v>
      </c>
      <c r="II757" s="33">
        <f>SUM(COUNTIFS(II8:II201,{"ĐTT","TDS","HĐH","HĐG","HĐNT","VSĂN","HĐC","HĐH/HĐG","SHHN"}))</f>
        <v>0</v>
      </c>
      <c r="IJ757" s="33">
        <f>SUM(COUNTIFS(IJ8:IJ201,{"ĐTT","TDS","HĐH","HĐG","HĐNT","VSĂN","HĐC","HĐH/HĐG","SHHN"}))</f>
        <v>0</v>
      </c>
      <c r="IK757" s="33">
        <f>SUM(COUNTIFS(IK8:IK201,{"ĐTT","TDS","HĐH","HĐG","HĐNT","VSĂN","HĐC","HĐH/HĐG","SHHN"}))</f>
        <v>0</v>
      </c>
      <c r="IL757" s="33">
        <f>SUM(COUNTIFS(IL8:IL201,{"ĐTT","TDS","HĐH","HĐG","HĐNT","VSĂN","HĐC","HĐH/HĐG","SHHN"}))</f>
        <v>0</v>
      </c>
      <c r="IM757" s="33">
        <f>SUM(COUNTIFS(IM8:IM201,{"ĐTT","TDS","HĐH","HĐG","HĐNT","VSĂN","HĐC","HĐH/HĐG","SHHN"}))</f>
        <v>0</v>
      </c>
      <c r="IN757" s="33">
        <f>SUM(COUNTIFS(IN8:IN201,{"ĐTT","TDS","HĐH","HĐG","HĐNT","VSĂN","HĐC","HĐH/HĐG","SHHN"}))</f>
        <v>0</v>
      </c>
      <c r="IO757" s="33">
        <f>SUM(COUNTIFS(IO8:IO201,{"ĐTT","TDS","HĐH","HĐG","HĐNT","VSĂN","HĐC","HĐH/HĐG","SHHN"}))</f>
        <v>0</v>
      </c>
      <c r="IP757" s="33">
        <f>SUM(COUNTIFS(IP8:IP201,{"ĐTT","TDS","HĐH","HĐG","HĐNT","VSĂN","HĐC","HĐH/HĐG","SHHN"}))</f>
        <v>0</v>
      </c>
      <c r="IQ757" s="33">
        <f>SUM(COUNTIFS(IQ8:IQ201,{"ĐTT","TDS","HĐH","HĐG","HĐNT","VSĂN","HĐC","HĐH/HĐG","SHHN"}))</f>
        <v>0</v>
      </c>
      <c r="IR757" s="33">
        <f>SUM(COUNTIFS(IR8:IR201,{"ĐTT","TDS","HĐH","HĐG","HĐNT","VSĂN","HĐC","HĐH/HĐG","SHHN"}))</f>
        <v>0</v>
      </c>
      <c r="IS757" s="33">
        <f>SUM(COUNTIFS(IS8:IS201,{"ĐTT","TDS","HĐH","HĐG","HĐNT","VSĂN","HĐC","HĐH/HĐG","SHHN"}))</f>
        <v>0</v>
      </c>
      <c r="IT757" s="33">
        <f>SUM(COUNTIFS(IT8:IT201,{"ĐTT","TDS","HĐH","HĐG","HĐNT","VSĂN","HĐC","HĐH/HĐG","SHHN"}))</f>
        <v>0</v>
      </c>
      <c r="IU757" s="33">
        <f>SUM(COUNTIFS(IU8:IU201,{"ĐTT","TDS","HĐH","HĐG","HĐNT","VSĂN","HĐC","HĐH/HĐG","SHHN"}))</f>
        <v>0</v>
      </c>
      <c r="IV757" s="33">
        <f>SUM(COUNTIFS(IV8:IV201,{"ĐTT","TDS","HĐH","HĐG","HĐNT","VSĂN","HĐC","HĐH/HĐG","SHHN"}))</f>
        <v>0</v>
      </c>
      <c r="IW757" s="33">
        <f>SUM(COUNTIFS(IW8:IW201,{"ĐTT","TDS","HĐH","HĐG","HĐNT","VSĂN","HĐC","HĐH/HĐG","SHHN"}))</f>
        <v>0</v>
      </c>
      <c r="IX757" s="33">
        <f>SUM(COUNTIFS(IX8:IX201,{"ĐTT","TDS","HĐH","HĐG","HĐNT","VSĂN","HĐC","HĐH/HĐG","SHHN"}))</f>
        <v>0</v>
      </c>
      <c r="IY757" s="33">
        <f>SUM(COUNTIFS(IY8:IY201,{"ĐTT","TDS","HĐH","HĐG","HĐNT","VSĂN","HĐC","HĐH/HĐG","SHHN"}))</f>
        <v>0</v>
      </c>
      <c r="IZ757" s="33">
        <f>SUM(COUNTIFS(IZ8:IZ201,{"ĐTT","TDS","HĐH","HĐG","HĐNT","VSĂN","HĐC","HĐH/HĐG","SHHN"}))</f>
        <v>0</v>
      </c>
      <c r="JA757" s="33">
        <f>SUM(COUNTIFS(JA8:JA201,{"ĐTT","TDS","HĐH","HĐG","HĐNT","VSĂN","HĐC","HĐH/HĐG","SHHN"}))</f>
        <v>0</v>
      </c>
      <c r="JB757" s="33">
        <f>SUM(COUNTIFS(JB8:JB201,{"ĐTT","TDS","HĐH","HĐG","HĐNT","VSĂN","HĐC","HĐH/HĐG","SHHN"}))</f>
        <v>0</v>
      </c>
      <c r="JC757" s="33">
        <f>SUM(COUNTIFS(JC8:JC201,{"ĐTT","TDS","HĐH","HĐG","HĐNT","VSĂN","HĐC","HĐH/HĐG","SHHN"}))</f>
        <v>0</v>
      </c>
      <c r="JD757" s="33">
        <f>SUM(COUNTIFS(JD8:JD201,{"ĐTT","TDS","HĐH","HĐG","HĐNT","VSĂN","HĐC","HĐH/HĐG","SHHN"}))</f>
        <v>0</v>
      </c>
      <c r="JE757" s="33">
        <f>SUM(COUNTIFS(JE8:JE201,{"ĐTT","TDS","HĐH","HĐG","HĐNT","VSĂN","HĐC","HĐH/HĐG","SHHN"}))</f>
        <v>0</v>
      </c>
      <c r="JF757" s="33">
        <f>SUM(COUNTIFS(JF8:JF201,{"ĐTT","TDS","HĐH","HĐG","HĐNT","VSĂN","HĐC","HĐH/HĐG","SHHN"}))</f>
        <v>0</v>
      </c>
      <c r="JG757" s="33">
        <f>SUM(COUNTIFS(JG8:JG201,{"ĐTT","TDS","HĐH","HĐG","HĐNT","VSĂN","HĐC","HĐH/HĐG","SHHN"}))</f>
        <v>0</v>
      </c>
      <c r="JH757" s="33">
        <f>SUM(COUNTIFS(JH8:JH201,{"ĐTT","TDS","HĐH","HĐG","HĐNT","VSĂN","HĐC","HĐH/HĐG","SHHN"}))</f>
        <v>0</v>
      </c>
      <c r="JI757" s="33">
        <f>SUM(COUNTIFS(JI8:JI201,{"ĐTT","TDS","HĐH","HĐG","HĐNT","VSĂN","HĐC","HĐH/HĐG","SHHN"}))</f>
        <v>0</v>
      </c>
      <c r="JJ757" s="33">
        <f>SUM(COUNTIFS(JJ8:JJ201,{"ĐTT","TDS","HĐH","HĐG","HĐNT","VSĂN","HĐC","HĐH/HĐG","SHHN"}))</f>
        <v>0</v>
      </c>
      <c r="JK757" s="33">
        <f>SUM(COUNTIFS(JK8:JK201,{"ĐTT","TDS","HĐH","HĐG","HĐNT","VSĂN","HĐC","HĐH/HĐG","SHHN"}))</f>
        <v>0</v>
      </c>
      <c r="JL757" s="33">
        <f>SUM(COUNTIFS(JL8:JL201,{"ĐTT","TDS","HĐH","HĐG","HĐNT","VSĂN","HĐC","HĐH/HĐG","SHHN"}))</f>
        <v>0</v>
      </c>
      <c r="JM757" s="33">
        <f>SUM(COUNTIFS(JM8:JM201,{"ĐTT","TDS","HĐH","HĐG","HĐNT","VSĂN","HĐC","HĐH/HĐG","SHHN"}))</f>
        <v>0</v>
      </c>
      <c r="JN757" s="33">
        <f>SUM(COUNTIFS(JN8:JN201,{"ĐTT","TDS","HĐH","HĐG","HĐNT","VSĂN","HĐC","HĐH/HĐG","SHHN"}))</f>
        <v>0</v>
      </c>
      <c r="JO757" s="33">
        <f>SUM(COUNTIFS(JO8:JO201,{"ĐTT","TDS","HĐH","HĐG","HĐNT","VSĂN","HĐC","HĐH/HĐG","SHHN"}))</f>
        <v>0</v>
      </c>
      <c r="JP757" s="33">
        <f>SUM(COUNTIFS(JP8:JP201,{"ĐTT","TDS","HĐH","HĐG","HĐNT","VSĂN","HĐC","HĐH/HĐG","SHHN"}))</f>
        <v>0</v>
      </c>
      <c r="JQ757" s="33">
        <f>SUM(COUNTIFS(JQ8:JQ201,{"ĐTT","TDS","HĐH","HĐG","HĐNT","VSĂN","HĐC","HĐH/HĐG","SHHN"}))</f>
        <v>0</v>
      </c>
      <c r="JR757" s="33">
        <f>SUM(COUNTIFS(JR8:JR201,{"ĐTT","TDS","HĐH","HĐG","HĐNT","VSĂN","HĐC","HĐH/HĐG","SHHN"}))</f>
        <v>0</v>
      </c>
      <c r="JS757" s="33">
        <f>SUM(COUNTIFS(JS8:JS201,{"ĐTT","TDS","HĐH","HĐG","HĐNT","VSĂN","HĐC","HĐH/HĐG","SHHN"}))</f>
        <v>0</v>
      </c>
      <c r="JT757" s="33">
        <f>SUM(COUNTIFS(JT8:JT201,{"ĐTT","TDS","HĐH","HĐG","HĐNT","VSĂN","HĐC","HĐH/HĐG","SHHN"}))</f>
        <v>0</v>
      </c>
      <c r="JU757" s="33">
        <f>SUM(COUNTIFS(JU8:JU201,{"ĐTT","TDS","HĐH","HĐG","HĐNT","VSĂN","HĐC","HĐH/HĐG","SHHN"}))</f>
        <v>0</v>
      </c>
      <c r="JV757" s="33">
        <f>SUM(COUNTIFS(JV8:JV201,{"ĐTT","TDS","HĐH","HĐG","HĐNT","VSĂN","HĐC","HĐH/HĐG","SHHN"}))</f>
        <v>0</v>
      </c>
      <c r="JW757" s="33">
        <f>SUM(COUNTIFS(JW8:JW201,{"ĐTT","TDS","HĐH","HĐG","HĐNT","VSĂN","HĐC","HĐH/HĐG","SHHN"}))</f>
        <v>0</v>
      </c>
      <c r="JX757" s="33">
        <f>SUM(COUNTIFS(JX8:JX201,{"ĐTT","TDS","HĐH","HĐG","HĐNT","VSĂN","HĐC","HĐH/HĐG","SHHN"}))</f>
        <v>0</v>
      </c>
      <c r="JY757" s="33">
        <f>SUM(COUNTIFS(JY8:JY201,{"ĐTT","TDS","HĐH","HĐG","HĐNT","VSĂN","HĐC","HĐH/HĐG","SHHN"}))</f>
        <v>0</v>
      </c>
      <c r="JZ757" s="33">
        <f>SUM(COUNTIFS(JZ8:JZ201,{"ĐTT","TDS","HĐH","HĐG","HĐNT","VSĂN","HĐC","HĐH/HĐG","SHHN"}))</f>
        <v>0</v>
      </c>
      <c r="KA757" s="33">
        <f>SUM(COUNTIFS(KA8:KA201,{"ĐTT","TDS","HĐH","HĐG","HĐNT","VSĂN","HĐC","HĐH/HĐG","SHHN"}))</f>
        <v>0</v>
      </c>
      <c r="KB757" s="33">
        <f>SUM(COUNTIFS(KB8:KB201,{"ĐTT","TDS","HĐH","HĐG","HĐNT","VSĂN","HĐC","HĐH/HĐG","SHHN"}))</f>
        <v>0</v>
      </c>
      <c r="KC757" s="33">
        <f>SUM(COUNTIFS(KC8:KC201,{"ĐTT","TDS","HĐH","HĐG","HĐNT","VSĂN","HĐC","HĐH/HĐG","SHHN"}))</f>
        <v>0</v>
      </c>
      <c r="KD757" s="33">
        <f>SUM(COUNTIFS(KD8:KD201,{"ĐTT","TDS","HĐH","HĐG","HĐNT","VSĂN","HĐC","HĐH/HĐG","SHHN"}))</f>
        <v>0</v>
      </c>
      <c r="KE757" s="33">
        <f>SUM(COUNTIFS(KE8:KE201,{"ĐTT","TDS","HĐH","HĐG","HĐNT","VSĂN","HĐC","HĐH/HĐG","SHHN"}))</f>
        <v>0</v>
      </c>
      <c r="KF757" s="33">
        <f>SUM(COUNTIFS(KF8:KF201,{"ĐTT","TDS","HĐH","HĐG","HĐNT","VSĂN","HĐC","HĐH/HĐG","SHHN"}))</f>
        <v>0</v>
      </c>
      <c r="KG757" s="33">
        <f>SUM(COUNTIFS(KG8:KG201,{"ĐTT","TDS","HĐH","HĐG","HĐNT","VSĂN","HĐC","HĐH/HĐG","SHHN"}))</f>
        <v>0</v>
      </c>
      <c r="KH757" s="33">
        <f>SUM(COUNTIFS(KH8:KH201,{"ĐTT","TDS","HĐH","HĐG","HĐNT","VSĂN","HĐC","HĐH/HĐG","SHHN"}))</f>
        <v>0</v>
      </c>
      <c r="KI757" s="33">
        <f>SUM(COUNTIFS(KI8:KI201,{"ĐTT","TDS","HĐH","HĐG","HĐNT","VSĂN","HĐC","HĐH/HĐG","SHHN"}))</f>
        <v>0</v>
      </c>
      <c r="KJ757" s="33">
        <f>SUM(COUNTIFS(KJ8:KJ201,{"ĐTT","TDS","HĐH","HĐG","HĐNT","VSĂN","HĐC","HĐH/HĐG","SHHN"}))</f>
        <v>0</v>
      </c>
      <c r="KK757" s="33">
        <f>SUM(COUNTIFS(KK8:KK201,{"ĐTT","TDS","HĐH","HĐG","HĐNT","VSĂN","HĐC","HĐH/HĐG","SHHN"}))</f>
        <v>0</v>
      </c>
      <c r="KL757" s="33">
        <f>SUM(COUNTIFS(KL8:KL201,{"ĐTT","TDS","HĐH","HĐG","HĐNT","VSĂN","HĐC","HĐH/HĐG","SHHN"}))</f>
        <v>0</v>
      </c>
      <c r="KM757" s="33">
        <f>SUM(COUNTIFS(KM8:KM201,{"ĐTT","TDS","HĐH","HĐG","HĐNT","VSĂN","HĐC","HĐH/HĐG","SHHN"}))</f>
        <v>0</v>
      </c>
      <c r="KN757" s="33">
        <f>SUM(COUNTIFS(KN8:KN201,{"ĐTT","TDS","HĐH","HĐG","HĐNT","VSĂN","HĐC","HĐH/HĐG","SHHN"}))</f>
        <v>0</v>
      </c>
      <c r="KO757" s="33">
        <f>SUM(COUNTIFS(KO8:KO201,{"ĐTT","TDS","HĐH","HĐG","HĐNT","VSĂN","HĐC","HĐH/HĐG","SHHN"}))</f>
        <v>0</v>
      </c>
      <c r="KP757" s="33">
        <f>SUM(COUNTIFS(KP8:KP201,{"ĐTT","TDS","HĐH","HĐG","HĐNT","VSĂN","HĐC","HĐH/HĐG","SHHN"}))</f>
        <v>0</v>
      </c>
      <c r="KQ757" s="33">
        <f>SUM(COUNTIFS(KQ8:KQ201,{"ĐTT","TDS","HĐH","HĐG","HĐNT","VSĂN","HĐC","HĐH/HĐG","SHHN"}))</f>
        <v>0</v>
      </c>
      <c r="KR757" s="33">
        <f>SUM(COUNTIFS(KR8:KR201,{"ĐTT","TDS","HĐH","HĐG","HĐNT","VSĂN","HĐC","HĐH/HĐG","SHHN"}))</f>
        <v>0</v>
      </c>
      <c r="KS757" s="33">
        <f>SUM(COUNTIFS(KS8:KS201,{"ĐTT","TDS","HĐH","HĐG","HĐNT","VSĂN","HĐC","HĐH/HĐG","SHHN"}))</f>
        <v>0</v>
      </c>
      <c r="KT757" s="33">
        <f>SUM(COUNTIFS(KT8:KT201,{"ĐTT","TDS","HĐH","HĐG","HĐNT","VSĂN","HĐC","HĐH/HĐG","SHHN"}))</f>
        <v>0</v>
      </c>
      <c r="KU757" s="33">
        <f>SUM(COUNTIFS(KU8:KU201,{"ĐTT","TDS","HĐH","HĐG","HĐNT","VSĂN","HĐC","HĐH/HĐG","SHHN"}))</f>
        <v>0</v>
      </c>
      <c r="KV757" s="33">
        <f>SUM(COUNTIFS(KV8:KV201,{"ĐTT","TDS","HĐH","HĐG","HĐNT","VSĂN","HĐC","HĐH/HĐG","SHHN"}))</f>
        <v>0</v>
      </c>
      <c r="KW757" s="33">
        <f>SUM(COUNTIFS(KW8:KW201,{"ĐTT","TDS","HĐH","HĐG","HĐNT","VSĂN","HĐC","HĐH/HĐG","SHHN"}))</f>
        <v>0</v>
      </c>
      <c r="KX757" s="33">
        <f>SUM(COUNTIFS(KX8:KX201,{"ĐTT","TDS","HĐH","HĐG","HĐNT","VSĂN","HĐC","HĐH/HĐG","SHHN"}))</f>
        <v>0</v>
      </c>
      <c r="KY757" s="33">
        <f>SUM(COUNTIFS(KY8:KY201,{"ĐTT","TDS","HĐH","HĐG","HĐNT","VSĂN","HĐC","HĐH/HĐG","SHHN"}))</f>
        <v>0</v>
      </c>
      <c r="KZ757" s="33">
        <f>SUM(COUNTIFS(KZ8:KZ201,{"ĐTT","TDS","HĐH","HĐG","HĐNT","VSĂN","HĐC","HĐH/HĐG","SHHN"}))</f>
        <v>0</v>
      </c>
      <c r="LA757" s="33">
        <f>SUM(COUNTIFS(LA8:LA201,{"ĐTT","TDS","HĐH","HĐG","HĐNT","VSĂN","HĐC","HĐH/HĐG","SHHN"}))</f>
        <v>0</v>
      </c>
      <c r="LB757" s="33">
        <f>SUM(COUNTIFS(LB8:LB201,{"ĐTT","TDS","HĐH","HĐG","HĐNT","VSĂN","HĐC","HĐH/HĐG","SHHN"}))</f>
        <v>0</v>
      </c>
      <c r="LC757" s="33">
        <f>SUM(COUNTIFS(LC8:LC201,{"ĐTT","TDS","HĐH","HĐG","HĐNT","VSĂN","HĐC","HĐH/HĐG","SHHN"}))</f>
        <v>0</v>
      </c>
      <c r="LD757" s="33">
        <f>SUM(COUNTIFS(LD8:LD201,{"ĐTT","TDS","HĐH","HĐG","HĐNT","VSĂN","HĐC","HĐH/HĐG","SHHN"}))</f>
        <v>0</v>
      </c>
      <c r="LE757" s="33">
        <f>SUM(COUNTIFS(LE8:LE201,{"ĐTT","TDS","HĐH","HĐG","HĐNT","VSĂN","HĐC","HĐH/HĐG","SHHN"}))</f>
        <v>0</v>
      </c>
      <c r="LF757" s="33">
        <f>SUM(COUNTIFS(LF8:LF201,{"ĐTT","TDS","HĐH","HĐG","HĐNT","VSĂN","HĐC","HĐH/HĐG","SHHN"}))</f>
        <v>0</v>
      </c>
      <c r="LG757" s="33">
        <f>SUM(COUNTIFS(LG8:LG201,{"ĐTT","TDS","HĐH","HĐG","HĐNT","VSĂN","HĐC","HĐH/HĐG","SHHN"}))</f>
        <v>0</v>
      </c>
      <c r="LH757" s="33">
        <f>SUM(COUNTIFS(LH8:LH201,{"ĐTT","TDS","HĐH","HĐG","HĐNT","VSĂN","HĐC","HĐH/HĐG","SHHN"}))</f>
        <v>0</v>
      </c>
      <c r="LI757" s="33">
        <f>SUM(COUNTIFS(LI8:LI201,{"ĐTT","TDS","HĐH","HĐG","HĐNT","VSĂN","HĐC","HĐH/HĐG","SHHN"}))</f>
        <v>0</v>
      </c>
      <c r="LJ757" s="33">
        <f>SUM(COUNTIFS(LJ8:LJ201,{"ĐTT","TDS","HĐH","HĐG","HĐNT","VSĂN","HĐC","HĐH/HĐG","SHHN"}))</f>
        <v>0</v>
      </c>
      <c r="LK757" s="33">
        <f>SUM(COUNTIFS(LK8:LK201,{"ĐTT","TDS","HĐH","HĐG","HĐNT","VSĂN","HĐC","HĐH/HĐG","SHHN"}))</f>
        <v>0</v>
      </c>
      <c r="LL757" s="33">
        <f>SUM(COUNTIFS(LL8:LL201,{"ĐTT","TDS","HĐH","HĐG","HĐNT","VSĂN","HĐC","HĐH/HĐG","SHHN"}))</f>
        <v>0</v>
      </c>
      <c r="LM757" s="33">
        <f>SUM(COUNTIFS(LM8:LM201,{"ĐTT","TDS","HĐH","HĐG","HĐNT","VSĂN","HĐC","HĐH/HĐG","SHHN"}))</f>
        <v>0</v>
      </c>
      <c r="LN757" s="33">
        <f>SUM(COUNTIFS(LN8:LN201,{"ĐTT","TDS","HĐH","HĐG","HĐNT","VSĂN","HĐC","HĐH/HĐG","SHHN"}))</f>
        <v>0</v>
      </c>
      <c r="LO757" s="33">
        <f>SUM(COUNTIFS(LO8:LO201,{"ĐTT","TDS","HĐH","HĐG","HĐNT","VSĂN","HĐC","HĐH/HĐG","SHHN"}))</f>
        <v>0</v>
      </c>
      <c r="LP757" s="33">
        <f>SUM(COUNTIFS(LP8:LP201,{"ĐTT","TDS","HĐH","HĐG","HĐNT","VSĂN","HĐC","HĐH/HĐG","SHHN"}))</f>
        <v>0</v>
      </c>
      <c r="LQ757" s="33">
        <f>SUM(COUNTIFS(LQ8:LQ201,{"ĐTT","TDS","HĐH","HĐG","HĐNT","VSĂN","HĐC","HĐH/HĐG","SHHN"}))</f>
        <v>0</v>
      </c>
      <c r="LR757" s="33">
        <f>SUM(COUNTIFS(LR8:LR201,{"ĐTT","TDS","HĐH","HĐG","HĐNT","VSĂN","HĐC","HĐH/HĐG","SHHN"}))</f>
        <v>0</v>
      </c>
      <c r="LS757" s="33">
        <f>SUM(COUNTIFS(LS8:LS201,{"ĐTT","TDS","HĐH","HĐG","HĐNT","VSĂN","HĐC","HĐH/HĐG","SHHN"}))</f>
        <v>0</v>
      </c>
      <c r="LT757" s="33">
        <f>SUM(COUNTIFS(LT8:LT201,{"ĐTT","TDS","HĐH","HĐG","HĐNT","VSĂN","HĐC","HĐH/HĐG","SHHN"}))</f>
        <v>0</v>
      </c>
      <c r="LU757" s="33">
        <f>SUM(COUNTIFS(LU8:LU201,{"ĐTT","TDS","HĐH","HĐG","HĐNT","VSĂN","HĐC","HĐH/HĐG","SHHN"}))</f>
        <v>0</v>
      </c>
      <c r="LV757" s="33">
        <f>SUM(COUNTIFS(LV8:LV201,{"ĐTT","TDS","HĐH","HĐG","HĐNT","VSĂN","HĐC","HĐH/HĐG","SHHN"}))</f>
        <v>0</v>
      </c>
      <c r="LW757" s="33">
        <f>SUM(COUNTIFS(LW8:LW201,{"ĐTT","TDS","HĐH","HĐG","HĐNT","VSĂN","HĐC","HĐH/HĐG","SHHN"}))</f>
        <v>0</v>
      </c>
      <c r="LX757" s="33">
        <f>SUM(COUNTIFS(LX8:LX201,{"ĐTT","TDS","HĐH","HĐG","HĐNT","VSĂN","HĐC","HĐH/HĐG","SHHN"}))</f>
        <v>0</v>
      </c>
      <c r="LY757" s="33">
        <f>SUM(COUNTIFS(LY8:LY201,{"ĐTT","TDS","HĐH","HĐG","HĐNT","VSĂN","HĐC","HĐH/HĐG","SHHN"}))</f>
        <v>0</v>
      </c>
      <c r="LZ757" s="33">
        <f>SUM(COUNTIFS(LZ8:LZ201,{"ĐTT","TDS","HĐH","HĐG","HĐNT","VSĂN","HĐC","HĐH/HĐG","SHHN"}))</f>
        <v>0</v>
      </c>
      <c r="MA757" s="33">
        <f>SUM(COUNTIFS(MA8:MA201,{"ĐTT","TDS","HĐH","HĐG","HĐNT","VSĂN","HĐC","HĐH/HĐG","SHHN"}))</f>
        <v>0</v>
      </c>
      <c r="MB757" s="33">
        <f>SUM(COUNTIFS(MB8:MB201,{"ĐTT","TDS","HĐH","HĐG","HĐNT","VSĂN","HĐC","HĐH/HĐG","SHHN"}))</f>
        <v>0</v>
      </c>
      <c r="MC757" s="33">
        <f>SUM(COUNTIFS(MC8:MC201,{"ĐTT","TDS","HĐH","HĐG","HĐNT","VSĂN","HĐC","HĐH/HĐG","SHHN"}))</f>
        <v>0</v>
      </c>
      <c r="MD757" s="33">
        <f>SUM(COUNTIFS(MD8:MD201,{"ĐTT","TDS","HĐH","HĐG","HĐNT","VSĂN","HĐC","HĐH/HĐG","SHHN"}))</f>
        <v>0</v>
      </c>
      <c r="ME757" s="33">
        <f>SUM(COUNTIFS(ME8:ME201,{"ĐTT","TDS","HĐH","HĐG","HĐNT","VSĂN","HĐC","HĐH/HĐG","SHHN"}))</f>
        <v>0</v>
      </c>
      <c r="MF757" s="33">
        <f>SUM(COUNTIFS(MF8:MF201,{"ĐTT","TDS","HĐH","HĐG","HĐNT","VSĂN","HĐC","HĐH/HĐG","SHHN"}))</f>
        <v>0</v>
      </c>
      <c r="MG757" s="33">
        <f>SUM(COUNTIFS(MG8:MG201,{"ĐTT","TDS","HĐH","HĐG","HĐNT","VSĂN","HĐC","HĐH/HĐG","SHHN"}))</f>
        <v>0</v>
      </c>
      <c r="MH757" s="33">
        <f>SUM(COUNTIFS(MH8:MH201,{"ĐTT","TDS","HĐH","HĐG","HĐNT","VSĂN","HĐC","HĐH/HĐG","SHHN"}))</f>
        <v>0</v>
      </c>
      <c r="MI757" s="33">
        <f>SUM(COUNTIFS(MI8:MI201,{"ĐTT","TDS","HĐH","HĐG","HĐNT","VSĂN","HĐC","HĐH/HĐG","SHHN"}))</f>
        <v>0</v>
      </c>
      <c r="MJ757" s="33">
        <f>SUM(COUNTIFS(MJ8:MJ201,{"ĐTT","TDS","HĐH","HĐG","HĐNT","VSĂN","HĐC","HĐH/HĐG","SHHN"}))</f>
        <v>0</v>
      </c>
      <c r="MK757" s="33">
        <f>SUM(COUNTIFS(MK8:MK201,{"ĐTT","TDS","HĐH","HĐG","HĐNT","VSĂN","HĐC","HĐH/HĐG","SHHN"}))</f>
        <v>0</v>
      </c>
      <c r="ML757" s="33">
        <f>SUM(COUNTIFS(ML8:ML201,{"ĐTT","TDS","HĐH","HĐG","HĐNT","VSĂN","HĐC","HĐH/HĐG","SHHN"}))</f>
        <v>0</v>
      </c>
      <c r="MM757" s="33">
        <f>SUM(COUNTIFS(MM8:MM201,{"ĐTT","TDS","HĐH","HĐG","HĐNT","VSĂN","HĐC","HĐH/HĐG","SHHN"}))</f>
        <v>0</v>
      </c>
      <c r="MN757" s="33">
        <f>SUM(COUNTIFS(MN8:MN201,{"ĐTT","TDS","HĐH","HĐG","HĐNT","VSĂN","HĐC","HĐH/HĐG","SHHN"}))</f>
        <v>0</v>
      </c>
      <c r="MO757" s="33">
        <f>SUM(COUNTIFS(MO8:MO201,{"ĐTT","TDS","HĐH","HĐG","HĐNT","VSĂN","HĐC","HĐH/HĐG","SHHN"}))</f>
        <v>0</v>
      </c>
      <c r="MP757" s="33">
        <f>SUM(COUNTIFS(MP8:MP201,{"ĐTT","TDS","HĐH","HĐG","HĐNT","VSĂN","HĐC","HĐH/HĐG","SHHN"}))</f>
        <v>0</v>
      </c>
      <c r="MQ757" s="33">
        <f>SUM(COUNTIFS(MQ8:MQ201,{"ĐTT","TDS","HĐH","HĐG","HĐNT","VSĂN","HĐC","HĐH/HĐG","SHHN"}))</f>
        <v>0</v>
      </c>
      <c r="MR757" s="33">
        <f>SUM(COUNTIFS(MR8:MR201,{"ĐTT","TDS","HĐH","HĐG","HĐNT","VSĂN","HĐC","HĐH/HĐG","SHHN"}))</f>
        <v>0</v>
      </c>
      <c r="MS757" s="33">
        <f>SUM(COUNTIFS(MS8:MS201,{"ĐTT","TDS","HĐH","HĐG","HĐNT","VSĂN","HĐC","HĐH/HĐG","SHHN"}))</f>
        <v>0</v>
      </c>
      <c r="MT757" s="33">
        <f>SUM(COUNTIFS(MT8:MT201,{"ĐTT","TDS","HĐH","HĐG","HĐNT","VSĂN","HĐC","HĐH/HĐG","SHHN"}))</f>
        <v>0</v>
      </c>
      <c r="MU757" s="33">
        <f>SUM(COUNTIFS(MU8:MU201,{"ĐTT","TDS","HĐH","HĐG","HĐNT","VSĂN","HĐC","HĐH/HĐG","SHHN"}))</f>
        <v>0</v>
      </c>
      <c r="MV757" s="33">
        <f>SUM(COUNTIFS(MV8:MV201,{"ĐTT","TDS","HĐH","HĐG","HĐNT","VSĂN","HĐC","HĐH/HĐG","SHHN"}))</f>
        <v>0</v>
      </c>
      <c r="MW757" s="33">
        <f>SUM(COUNTIFS(MW8:MW201,{"ĐTT","TDS","HĐH","HĐG","HĐNT","VSĂN","HĐC","HĐH/HĐG","SHHN"}))</f>
        <v>0</v>
      </c>
      <c r="MX757" s="33">
        <f>SUM(COUNTIFS(MX8:MX201,{"ĐTT","TDS","HĐH","HĐG","HĐNT","VSĂN","HĐC","HĐH/HĐG","SHHN"}))</f>
        <v>0</v>
      </c>
      <c r="MY757" s="33">
        <f>SUM(COUNTIFS(MY8:MY201,{"ĐTT","TDS","HĐH","HĐG","HĐNT","VSĂN","HĐC","HĐH/HĐG","SHHN"}))</f>
        <v>0</v>
      </c>
      <c r="MZ757" s="33">
        <f>SUM(COUNTIFS(MZ8:MZ201,{"ĐTT","TDS","HĐH","HĐG","HĐNT","VSĂN","HĐC","HĐH/HĐG","SHHN"}))</f>
        <v>0</v>
      </c>
      <c r="NA757" s="33">
        <f>SUM(COUNTIFS(NA8:NA201,{"ĐTT","TDS","HĐH","HĐG","HĐNT","VSĂN","HĐC","HĐH/HĐG","SHHN"}))</f>
        <v>0</v>
      </c>
      <c r="NB757" s="33">
        <f>SUM(COUNTIFS(NB8:NB201,{"ĐTT","TDS","HĐH","HĐG","HĐNT","VSĂN","HĐC","HĐH/HĐG","SHHN"}))</f>
        <v>0</v>
      </c>
      <c r="NC757" s="33">
        <f>SUM(COUNTIFS(NC8:NC201,{"ĐTT","TDS","HĐH","HĐG","HĐNT","VSĂN","HĐC","HĐH/HĐG","SHHN"}))</f>
        <v>0</v>
      </c>
      <c r="ND757" s="33">
        <f>SUM(COUNTIFS(ND8:ND201,{"ĐTT","TDS","HĐH","HĐG","HĐNT","VSĂN","HĐC","HĐH/HĐG","SHHN"}))</f>
        <v>0</v>
      </c>
      <c r="NE757" s="33">
        <f>SUM(COUNTIFS(NE8:NE201,{"ĐTT","TDS","HĐH","HĐG","HĐNT","VSĂN","HĐC","HĐH/HĐG","SHHN"}))</f>
        <v>0</v>
      </c>
      <c r="NF757" s="33">
        <f>SUM(COUNTIFS(NF8:NF201,{"ĐTT","TDS","HĐH","HĐG","HĐNT","VSĂN","HĐC","HĐH/HĐG","SHHN"}))</f>
        <v>0</v>
      </c>
      <c r="NG757" s="33">
        <f>SUM(COUNTIFS(NG8:NG201,{"ĐTT","TDS","HĐH","HĐG","HĐNT","VSĂN","HĐC","HĐH/HĐG","SHHN"}))</f>
        <v>0</v>
      </c>
      <c r="NH757" s="33">
        <f>SUM(COUNTIFS(NH8:NH201,{"ĐTT","TDS","HĐH","HĐG","HĐNT","VSĂN","HĐC","HĐH/HĐG","SHHN"}))</f>
        <v>0</v>
      </c>
      <c r="NI757" s="33">
        <f>SUM(COUNTIFS(NI8:NI201,{"ĐTT","TDS","HĐH","HĐG","HĐNT","VSĂN","HĐC","HĐH/HĐG","SHHN"}))</f>
        <v>0</v>
      </c>
      <c r="NJ757" s="33">
        <f>SUM(COUNTIFS(NJ8:NJ201,{"ĐTT","TDS","HĐH","HĐG","HĐNT","VSĂN","HĐC","HĐH/HĐG","SHHN"}))</f>
        <v>0</v>
      </c>
      <c r="NK757" s="33">
        <f>SUM(COUNTIFS(NK8:NK201,{"ĐTT","TDS","HĐH","HĐG","HĐNT","VSĂN","HĐC","HĐH/HĐG","SHHN"}))</f>
        <v>0</v>
      </c>
      <c r="NL757" s="33">
        <f>SUM(COUNTIFS(NL8:NL201,{"ĐTT","TDS","HĐH","HĐG","HĐNT","VSĂN","HĐC","HĐH/HĐG","SHHN"}))</f>
        <v>0</v>
      </c>
      <c r="NM757" s="33">
        <f>SUM(COUNTIFS(NM8:NM201,{"ĐTT","TDS","HĐH","HĐG","HĐNT","VSĂN","HĐC","HĐH/HĐG","SHHN"}))</f>
        <v>0</v>
      </c>
      <c r="NN757" s="33">
        <f>SUM(COUNTIFS(NN8:NN201,{"ĐTT","TDS","HĐH","HĐG","HĐNT","VSĂN","HĐC","HĐH/HĐG","SHHN"}))</f>
        <v>0</v>
      </c>
      <c r="NO757" s="33">
        <f>SUM(COUNTIFS(NO8:NO201,{"ĐTT","TDS","HĐH","HĐG","HĐNT","VSĂN","HĐC","HĐH/HĐG","SHHN"}))</f>
        <v>0</v>
      </c>
      <c r="NP757" s="33">
        <f>SUM(COUNTIFS(NP8:NP201,{"ĐTT","TDS","HĐH","HĐG","HĐNT","VSĂN","HĐC","HĐH/HĐG","SHHN"}))</f>
        <v>0</v>
      </c>
      <c r="NQ757" s="33">
        <f>SUM(COUNTIFS(NQ8:NQ201,{"ĐTT","TDS","HĐH","HĐG","HĐNT","VSĂN","HĐC","HĐH/HĐG","SHHN"}))</f>
        <v>0</v>
      </c>
      <c r="NR757" s="33">
        <f>SUM(COUNTIFS(NR8:NR201,{"ĐTT","TDS","HĐH","HĐG","HĐNT","VSĂN","HĐC","HĐH/HĐG","SHHN"}))</f>
        <v>0</v>
      </c>
      <c r="NS757" s="33">
        <f>SUM(COUNTIFS(NS8:NS201,{"ĐTT","TDS","HĐH","HĐG","HĐNT","VSĂN","HĐC","HĐH/HĐG","SHHN"}))</f>
        <v>0</v>
      </c>
      <c r="NT757" s="33">
        <f>SUM(COUNTIFS(NT8:NT201,{"ĐTT","TDS","HĐH","HĐG","HĐNT","VSĂN","HĐC","HĐH/HĐG","SHHN"}))</f>
        <v>0</v>
      </c>
      <c r="NU757" s="33">
        <f>SUM(COUNTIFS(NU8:NU201,{"ĐTT","TDS","HĐH","HĐG","HĐNT","VSĂN","HĐC","HĐH/HĐG","SHHN"}))</f>
        <v>0</v>
      </c>
      <c r="NV757" s="33">
        <f>SUM(COUNTIFS(NV8:NV201,{"ĐTT","TDS","HĐH","HĐG","HĐNT","VSĂN","HĐC","HĐH/HĐG","SHHN"}))</f>
        <v>0</v>
      </c>
      <c r="NW757" s="33">
        <f>SUM(COUNTIFS(NW8:NW201,{"ĐTT","TDS","HĐH","HĐG","HĐNT","VSĂN","HĐC","HĐH/HĐG","SHHN"}))</f>
        <v>0</v>
      </c>
      <c r="NX757" s="33">
        <f>SUM(COUNTIFS(NX8:NX201,{"ĐTT","TDS","HĐH","HĐG","HĐNT","VSĂN","HĐC","HĐH/HĐG","SHHN"}))</f>
        <v>0</v>
      </c>
      <c r="NY757" s="33">
        <f>SUM(COUNTIFS(NY8:NY201,{"ĐTT","TDS","HĐH","HĐG","HĐNT","VSĂN","HĐC","HĐH/HĐG","SHHN"}))</f>
        <v>0</v>
      </c>
      <c r="NZ757" s="33">
        <f>SUM(COUNTIFS(NZ8:NZ201,{"ĐTT","TDS","HĐH","HĐG","HĐNT","VSĂN","HĐC","HĐH/HĐG","SHHN"}))</f>
        <v>0</v>
      </c>
      <c r="OA757" s="33">
        <f>SUM(COUNTIFS(OA8:OA201,{"ĐTT","TDS","HĐH","HĐG","HĐNT","VSĂN","HĐC","HĐH/HĐG","SHHN"}))</f>
        <v>0</v>
      </c>
      <c r="OB757" s="33">
        <f>SUM(COUNTIFS(OB8:OB201,{"ĐTT","TDS","HĐH","HĐG","HĐNT","VSĂN","HĐC","HĐH/HĐG","SHHN"}))</f>
        <v>0</v>
      </c>
      <c r="OC757" s="33">
        <f>SUM(COUNTIFS(OC8:OC201,{"ĐTT","TDS","HĐH","HĐG","HĐNT","VSĂN","HĐC","HĐH/HĐG","SHHN"}))</f>
        <v>0</v>
      </c>
      <c r="OD757" s="33">
        <f>SUM(COUNTIFS(OD8:OD201,{"ĐTT","TDS","HĐH","HĐG","HĐNT","VSĂN","HĐC","HĐH/HĐG","SHHN"}))</f>
        <v>0</v>
      </c>
      <c r="OE757" s="33">
        <f>SUM(COUNTIFS(OE8:OE201,{"ĐTT","TDS","HĐH","HĐG","HĐNT","VSĂN","HĐC","HĐH/HĐG","SHHN"}))</f>
        <v>0</v>
      </c>
      <c r="OF757" s="33">
        <f>SUM(COUNTIFS(OF8:OF201,{"ĐTT","TDS","HĐH","HĐG","HĐNT","VSĂN","HĐC","HĐH/HĐG","SHHN"}))</f>
        <v>0</v>
      </c>
      <c r="OG757" s="33">
        <f>SUM(COUNTIFS(OG8:OG201,{"ĐTT","TDS","HĐH","HĐG","HĐNT","VSĂN","HĐC","HĐH/HĐG","SHHN"}))</f>
        <v>0</v>
      </c>
      <c r="OH757" s="33">
        <f>SUM(COUNTIFS(OH8:OH201,{"ĐTT","TDS","HĐH","HĐG","HĐNT","VSĂN","HĐC","HĐH/HĐG","SHHN"}))</f>
        <v>0</v>
      </c>
      <c r="OI757" s="33">
        <f>SUM(COUNTIFS(OI8:OI201,{"ĐTT","TDS","HĐH","HĐG","HĐNT","VSĂN","HĐC","HĐH/HĐG","SHHN"}))</f>
        <v>0</v>
      </c>
      <c r="OJ757" s="33">
        <f>SUM(COUNTIFS(OJ8:OJ201,{"ĐTT","TDS","HĐH","HĐG","HĐNT","VSĂN","HĐC","HĐH/HĐG","SHHN"}))</f>
        <v>0</v>
      </c>
      <c r="OK757" s="33">
        <f>SUM(COUNTIFS(OK8:OK201,{"ĐTT","TDS","HĐH","HĐG","HĐNT","VSĂN","HĐC","HĐH/HĐG","SHHN"}))</f>
        <v>0</v>
      </c>
      <c r="OL757" s="33">
        <f>SUM(COUNTIFS(OL8:OL201,{"ĐTT","TDS","HĐH","HĐG","HĐNT","VSĂN","HĐC","HĐH/HĐG","SHHN"}))</f>
        <v>0</v>
      </c>
      <c r="OM757" s="33">
        <f>SUM(COUNTIFS(OM8:OM201,{"ĐTT","TDS","HĐH","HĐG","HĐNT","VSĂN","HĐC","HĐH/HĐG","SHHN"}))</f>
        <v>0</v>
      </c>
      <c r="ON757" s="33">
        <f>SUM(COUNTIFS(ON8:ON201,{"ĐTT","TDS","HĐH","HĐG","HĐNT","VSĂN","HĐC","HĐH/HĐG","SHHN"}))</f>
        <v>0</v>
      </c>
      <c r="OO757" s="33">
        <f>SUM(COUNTIFS(OO8:OO201,{"ĐTT","TDS","HĐH","HĐG","HĐNT","VSĂN","HĐC","HĐH/HĐG","SHHN"}))</f>
        <v>0</v>
      </c>
      <c r="OP757" s="33">
        <f>SUM(COUNTIFS(OP8:OP201,{"ĐTT","TDS","HĐH","HĐG","HĐNT","VSĂN","HĐC","HĐH/HĐG","SHHN"}))</f>
        <v>0</v>
      </c>
      <c r="OQ757" s="33">
        <f>SUM(COUNTIFS(OQ8:OQ201,{"ĐTT","TDS","HĐH","HĐG","HĐNT","VSĂN","HĐC","HĐH/HĐG","SHHN"}))</f>
        <v>0</v>
      </c>
      <c r="OR757" s="33">
        <f>SUM(COUNTIFS(OR8:OR201,{"ĐTT","TDS","HĐH","HĐG","HĐNT","VSĂN","HĐC","HĐH/HĐG","SHHN"}))</f>
        <v>0</v>
      </c>
      <c r="OS757" s="33">
        <f>SUM(COUNTIFS(OS8:OS201,{"ĐTT","TDS","HĐH","HĐG","HĐNT","VSĂN","HĐC","HĐH/HĐG","SHHN"}))</f>
        <v>0</v>
      </c>
      <c r="OT757" s="33">
        <f>SUM(COUNTIFS(OT8:OT201,{"ĐTT","TDS","HĐH","HĐG","HĐNT","VSĂN","HĐC","HĐH/HĐG","SHHN"}))</f>
        <v>0</v>
      </c>
      <c r="OU757" s="33">
        <f>SUM(COUNTIFS(OU8:OU201,{"ĐTT","TDS","HĐH","HĐG","HĐNT","VSĂN","HĐC","HĐH/HĐG","SHHN"}))</f>
        <v>0</v>
      </c>
      <c r="OV757" s="33">
        <f>SUM(COUNTIFS(OV8:OV201,{"ĐTT","TDS","HĐH","HĐG","HĐNT","VSĂN","HĐC","HĐH/HĐG","SHHN"}))</f>
        <v>0</v>
      </c>
      <c r="OW757" s="33">
        <f>SUM(COUNTIFS(OW8:OW201,{"ĐTT","TDS","HĐH","HĐG","HĐNT","VSĂN","HĐC","HĐH/HĐG","SHHN"}))</f>
        <v>0</v>
      </c>
      <c r="OX757" s="33">
        <f>SUM(COUNTIFS(OX8:OX201,{"ĐTT","TDS","HĐH","HĐG","HĐNT","VSĂN","HĐC","HĐH/HĐG","SHHN"}))</f>
        <v>0</v>
      </c>
      <c r="OY757" s="33">
        <f>SUM(COUNTIFS(OY8:OY201,{"ĐTT","TDS","HĐH","HĐG","HĐNT","VSĂN","HĐC","HĐH/HĐG","SHHN"}))</f>
        <v>0</v>
      </c>
      <c r="OZ757" s="33">
        <f>SUM(COUNTIFS(OZ8:OZ201,{"ĐTT","TDS","HĐH","HĐG","HĐNT","VSĂN","HĐC","HĐH/HĐG","SHHN"}))</f>
        <v>0</v>
      </c>
      <c r="PA757" s="33">
        <f>SUM(COUNTIFS(PA8:PA201,{"ĐTT","TDS","HĐH","HĐG","HĐNT","VSĂN","HĐC","HĐH/HĐG","SHHN"}))</f>
        <v>0</v>
      </c>
      <c r="PB757" s="33">
        <f>SUM(COUNTIFS(PB8:PB201,{"ĐTT","TDS","HĐH","HĐG","HĐNT","VSĂN","HĐC","HĐH/HĐG","SHHN"}))</f>
        <v>0</v>
      </c>
      <c r="PC757" s="33">
        <f>SUM(COUNTIFS(PC8:PC201,{"ĐTT","TDS","HĐH","HĐG","HĐNT","VSĂN","HĐC","HĐH/HĐG","SHHN"}))</f>
        <v>0</v>
      </c>
      <c r="PD757" s="33">
        <f>SUM(COUNTIFS(PD8:PD201,{"ĐTT","TDS","HĐH","HĐG","HĐNT","VSĂN","HĐC","HĐH/HĐG","SHHN"}))</f>
        <v>0</v>
      </c>
      <c r="PE757" s="33">
        <f>SUM(COUNTIFS(PE8:PE201,{"ĐTT","TDS","HĐH","HĐG","HĐNT","VSĂN","HĐC","HĐH/HĐG","SHHN"}))</f>
        <v>0</v>
      </c>
      <c r="PF757" s="33">
        <f>SUM(COUNTIFS(PF8:PF201,{"ĐTT","TDS","HĐH","HĐG","HĐNT","VSĂN","HĐC","HĐH/HĐG","SHHN"}))</f>
        <v>0</v>
      </c>
      <c r="PG757" s="33">
        <f>SUM(COUNTIFS(PG8:PG201,{"ĐTT","TDS","HĐH","HĐG","HĐNT","VSĂN","HĐC","HĐH/HĐG","SHHN"}))</f>
        <v>0</v>
      </c>
      <c r="PH757" s="33">
        <f>SUM(COUNTIFS(PH8:PH201,{"ĐTT","TDS","HĐH","HĐG","HĐNT","VSĂN","HĐC","HĐH/HĐG","SHHN"}))</f>
        <v>0</v>
      </c>
      <c r="PI757" s="33">
        <f>SUM(COUNTIFS(PI8:PI201,{"ĐTT","TDS","HĐH","HĐG","HĐNT","VSĂN","HĐC","HĐH/HĐG","SHHN"}))</f>
        <v>0</v>
      </c>
      <c r="PJ757" s="33">
        <f>SUM(COUNTIFS(PJ8:PJ201,{"ĐTT","TDS","HĐH","HĐG","HĐNT","VSĂN","HĐC","HĐH/HĐG","SHHN"}))</f>
        <v>0</v>
      </c>
      <c r="PK757" s="33">
        <f>SUM(COUNTIFS(PK8:PK201,{"ĐTT","TDS","HĐH","HĐG","HĐNT","VSĂN","HĐC","HĐH/HĐG","SHHN"}))</f>
        <v>0</v>
      </c>
      <c r="PL757" s="33">
        <f>SUM(COUNTIFS(PL8:PL201,{"ĐTT","TDS","HĐH","HĐG","HĐNT","VSĂN","HĐC","HĐH/HĐG","SHHN"}))</f>
        <v>0</v>
      </c>
      <c r="PM757" s="33">
        <f>SUM(COUNTIFS(PM8:PM201,{"ĐTT","TDS","HĐH","HĐG","HĐNT","VSĂN","HĐC","HĐH/HĐG","SHHN"}))</f>
        <v>0</v>
      </c>
      <c r="PN757" s="33">
        <f>SUM(COUNTIFS(PN8:PN201,{"ĐTT","TDS","HĐH","HĐG","HĐNT","VSĂN","HĐC","HĐH/HĐG","SHHN"}))</f>
        <v>0</v>
      </c>
      <c r="PO757" s="33">
        <f>SUM(COUNTIFS(PO8:PO201,{"ĐTT","TDS","HĐH","HĐG","HĐNT","VSĂN","HĐC","HĐH/HĐG","SHHN"}))</f>
        <v>0</v>
      </c>
      <c r="PP757" s="33">
        <f>SUM(COUNTIFS(PP8:PP201,{"ĐTT","TDS","HĐH","HĐG","HĐNT","VSĂN","HĐC","HĐH/HĐG","SHHN"}))</f>
        <v>0</v>
      </c>
      <c r="PQ757" s="33">
        <f>SUM(COUNTIFS(PQ8:PQ201,{"ĐTT","TDS","HĐH","HĐG","HĐNT","VSĂN","HĐC","HĐH/HĐG","SHHN"}))</f>
        <v>0</v>
      </c>
      <c r="PR757" s="33">
        <f>SUM(COUNTIFS(PR8:PR201,{"ĐTT","TDS","HĐH","HĐG","HĐNT","VSĂN","HĐC","HĐH/HĐG","SHHN"}))</f>
        <v>0</v>
      </c>
      <c r="PS757" s="33">
        <f>SUM(COUNTIFS(PS8:PS201,{"ĐTT","TDS","HĐH","HĐG","HĐNT","VSĂN","HĐC","HĐH/HĐG","SHHN"}))</f>
        <v>0</v>
      </c>
      <c r="PT757" s="33">
        <f>SUM(COUNTIFS(PT8:PT201,{"ĐTT","TDS","HĐH","HĐG","HĐNT","VSĂN","HĐC","HĐH/HĐG","SHHN"}))</f>
        <v>0</v>
      </c>
      <c r="PU757" s="33">
        <f>SUM(COUNTIFS(PU8:PU201,{"ĐTT","TDS","HĐH","HĐG","HĐNT","VSĂN","HĐC","HĐH/HĐG","SHHN"}))</f>
        <v>0</v>
      </c>
      <c r="PV757" s="33">
        <f>SUM(COUNTIFS(PV8:PV201,{"ĐTT","TDS","HĐH","HĐG","HĐNT","VSĂN","HĐC","HĐH/HĐG","SHHN"}))</f>
        <v>0</v>
      </c>
      <c r="PW757" s="33">
        <f>SUM(COUNTIFS(PW8:PW201,{"ĐTT","TDS","HĐH","HĐG","HĐNT","VSĂN","HĐC","HĐH/HĐG","SHHN"}))</f>
        <v>0</v>
      </c>
      <c r="PX757" s="33">
        <f>SUM(COUNTIFS(PX8:PX201,{"ĐTT","TDS","HĐH","HĐG","HĐNT","VSĂN","HĐC","HĐH/HĐG","SHHN"}))</f>
        <v>0</v>
      </c>
      <c r="PY757" s="33">
        <f>SUM(COUNTIFS(PY8:PY201,{"ĐTT","TDS","HĐH","HĐG","HĐNT","VSĂN","HĐC","HĐH/HĐG","SHHN"}))</f>
        <v>0</v>
      </c>
      <c r="PZ757" s="33">
        <f>SUM(COUNTIFS(PZ8:PZ201,{"ĐTT","TDS","HĐH","HĐG","HĐNT","VSĂN","HĐC","HĐH/HĐG","SHHN"}))</f>
        <v>0</v>
      </c>
      <c r="QA757" s="33">
        <f>SUM(COUNTIFS(QA8:QA201,{"ĐTT","TDS","HĐH","HĐG","HĐNT","VSĂN","HĐC","HĐH/HĐG","SHHN"}))</f>
        <v>0</v>
      </c>
      <c r="QB757" s="33">
        <f>SUM(COUNTIFS(QB8:QB201,{"ĐTT","TDS","HĐH","HĐG","HĐNT","VSĂN","HĐC","HĐH/HĐG","SHHN"}))</f>
        <v>0</v>
      </c>
      <c r="QC757" s="33">
        <f>SUM(COUNTIFS(QC8:QC201,{"ĐTT","TDS","HĐH","HĐG","HĐNT","VSĂN","HĐC","HĐH/HĐG","SHHN"}))</f>
        <v>0</v>
      </c>
      <c r="QD757" s="33">
        <f>SUM(COUNTIFS(QD8:QD201,{"ĐTT","TDS","HĐH","HĐG","HĐNT","VSĂN","HĐC","HĐH/HĐG","SHHN"}))</f>
        <v>0</v>
      </c>
      <c r="QE757" s="33">
        <f>SUM(COUNTIFS(QE8:QE201,{"ĐTT","TDS","HĐH","HĐG","HĐNT","VSĂN","HĐC","HĐH/HĐG","SHHN"}))</f>
        <v>0</v>
      </c>
      <c r="QF757" s="33">
        <f>SUM(COUNTIFS(QF8:QF201,{"ĐTT","TDS","HĐH","HĐG","HĐNT","VSĂN","HĐC","HĐH/HĐG","SHHN"}))</f>
        <v>0</v>
      </c>
      <c r="QG757" s="33">
        <f>SUM(COUNTIFS(QG8:QG201,{"ĐTT","TDS","HĐH","HĐG","HĐNT","VSĂN","HĐC","HĐH/HĐG","SHHN"}))</f>
        <v>0</v>
      </c>
      <c r="QH757" s="33">
        <f>SUM(COUNTIFS(QH8:QH201,{"ĐTT","TDS","HĐH","HĐG","HĐNT","VSĂN","HĐC","HĐH/HĐG","SHHN"}))</f>
        <v>0</v>
      </c>
      <c r="QI757" s="33">
        <f>SUM(COUNTIFS(QI8:QI201,{"ĐTT","TDS","HĐH","HĐG","HĐNT","VSĂN","HĐC","HĐH/HĐG","SHHN"}))</f>
        <v>0</v>
      </c>
      <c r="QJ757" s="33">
        <f>SUM(COUNTIFS(QJ8:QJ201,{"ĐTT","TDS","HĐH","HĐG","HĐNT","VSĂN","HĐC","HĐH/HĐG","SHHN"}))</f>
        <v>0</v>
      </c>
      <c r="QK757" s="33">
        <f>SUM(COUNTIFS(QK8:QK201,{"ĐTT","TDS","HĐH","HĐG","HĐNT","VSĂN","HĐC","HĐH/HĐG","SHHN"}))</f>
        <v>0</v>
      </c>
      <c r="QL757" s="33">
        <f>SUM(COUNTIFS(QL8:QL201,{"ĐTT","TDS","HĐH","HĐG","HĐNT","VSĂN","HĐC","HĐH/HĐG","SHHN"}))</f>
        <v>0</v>
      </c>
      <c r="QM757" s="33">
        <f>SUM(COUNTIFS(QM8:QM201,{"ĐTT","TDS","HĐH","HĐG","HĐNT","VSĂN","HĐC","HĐH/HĐG","SHHN"}))</f>
        <v>0</v>
      </c>
      <c r="QN757" s="33">
        <f>SUM(COUNTIFS(QN8:QN201,{"ĐTT","TDS","HĐH","HĐG","HĐNT","VSĂN","HĐC","HĐH/HĐG","SHHN"}))</f>
        <v>0</v>
      </c>
      <c r="QO757" s="33">
        <f>SUM(COUNTIFS(QO8:QO201,{"ĐTT","TDS","HĐH","HĐG","HĐNT","VSĂN","HĐC","HĐH/HĐG","SHHN"}))</f>
        <v>0</v>
      </c>
      <c r="QP757" s="33">
        <f>SUM(COUNTIFS(QP8:QP201,{"ĐTT","TDS","HĐH","HĐG","HĐNT","VSĂN","HĐC","HĐH/HĐG","SHHN"}))</f>
        <v>0</v>
      </c>
      <c r="QQ757" s="33">
        <f>SUM(COUNTIFS(QQ8:QQ201,{"ĐTT","TDS","HĐH","HĐG","HĐNT","VSĂN","HĐC","HĐH/HĐG","SHHN"}))</f>
        <v>0</v>
      </c>
      <c r="QR757" s="33">
        <f>SUM(COUNTIFS(QR8:QR201,{"ĐTT","TDS","HĐH","HĐG","HĐNT","VSĂN","HĐC","HĐH/HĐG","SHHN"}))</f>
        <v>0</v>
      </c>
      <c r="QS757" s="33">
        <f>SUM(COUNTIFS(QS8:QS201,{"ĐTT","TDS","HĐH","HĐG","HĐNT","VSĂN","HĐC","HĐH/HĐG","SHHN"}))</f>
        <v>0</v>
      </c>
      <c r="QT757" s="33">
        <f>SUM(COUNTIFS(QT8:QT201,{"ĐTT","TDS","HĐH","HĐG","HĐNT","VSĂN","HĐC","HĐH/HĐG","SHHN"}))</f>
        <v>0</v>
      </c>
      <c r="QU757" s="33">
        <f>SUM(COUNTIFS(QU8:QU201,{"ĐTT","TDS","HĐH","HĐG","HĐNT","VSĂN","HĐC","HĐH/HĐG","SHHN"}))</f>
        <v>0</v>
      </c>
      <c r="QV757" s="33">
        <f>SUM(COUNTIFS(QV8:QV201,{"ĐTT","TDS","HĐH","HĐG","HĐNT","VSĂN","HĐC","HĐH/HĐG","SHHN"}))</f>
        <v>0</v>
      </c>
      <c r="QW757" s="33">
        <f>SUM(COUNTIFS(QW8:QW201,{"ĐTT","TDS","HĐH","HĐG","HĐNT","VSĂN","HĐC","HĐH/HĐG","SHHN"}))</f>
        <v>0</v>
      </c>
      <c r="QX757" s="33">
        <f>SUM(COUNTIFS(QX8:QX201,{"ĐTT","TDS","HĐH","HĐG","HĐNT","VSĂN","HĐC","HĐH/HĐG","SHHN"}))</f>
        <v>0</v>
      </c>
      <c r="QY757" s="33">
        <f>SUM(COUNTIFS(QY8:QY201,{"ĐTT","TDS","HĐH","HĐG","HĐNT","VSĂN","HĐC","HĐH/HĐG","SHHN"}))</f>
        <v>0</v>
      </c>
      <c r="QZ757" s="33">
        <f>SUM(COUNTIFS(QZ8:QZ201,{"ĐTT","TDS","HĐH","HĐG","HĐNT","VSĂN","HĐC","HĐH/HĐG","SHHN"}))</f>
        <v>0</v>
      </c>
      <c r="RA757" s="33">
        <f>SUM(COUNTIFS(RA8:RA201,{"ĐTT","TDS","HĐH","HĐG","HĐNT","VSĂN","HĐC","HĐH/HĐG","SHHN"}))</f>
        <v>0</v>
      </c>
      <c r="RB757" s="33">
        <f>SUM(COUNTIFS(RB8:RB201,{"ĐTT","TDS","HĐH","HĐG","HĐNT","VSĂN","HĐC","HĐH/HĐG","SHHN"}))</f>
        <v>0</v>
      </c>
      <c r="RC757" s="33">
        <f>SUM(COUNTIFS(RC8:RC201,{"ĐTT","TDS","HĐH","HĐG","HĐNT","VSĂN","HĐC","HĐH/HĐG","SHHN"}))</f>
        <v>0</v>
      </c>
      <c r="RD757" s="33">
        <f>SUM(COUNTIFS(RD8:RD201,{"ĐTT","TDS","HĐH","HĐG","HĐNT","VSĂN","HĐC","HĐH/HĐG","SHHN"}))</f>
        <v>0</v>
      </c>
      <c r="RE757" s="33">
        <f>SUM(COUNTIFS(RE8:RE201,{"ĐTT","TDS","HĐH","HĐG","HĐNT","VSĂN","HĐC","HĐH/HĐG","SHHN"}))</f>
        <v>0</v>
      </c>
      <c r="RF757" s="33">
        <f>SUM(COUNTIFS(RF8:RF201,{"ĐTT","TDS","HĐH","HĐG","HĐNT","VSĂN","HĐC","HĐH/HĐG","SHHN"}))</f>
        <v>0</v>
      </c>
      <c r="RG757" s="33">
        <f>SUM(COUNTIFS(RG8:RG201,{"ĐTT","TDS","HĐH","HĐG","HĐNT","VSĂN","HĐC","HĐH/HĐG","SHHN"}))</f>
        <v>0</v>
      </c>
      <c r="RH757" s="33">
        <f>SUM(COUNTIFS(RH8:RH201,{"ĐTT","TDS","HĐH","HĐG","HĐNT","VSĂN","HĐC","HĐH/HĐG","SHHN"}))</f>
        <v>0</v>
      </c>
      <c r="RI757" s="33">
        <f>SUM(COUNTIFS(RI8:RI201,{"ĐTT","TDS","HĐH","HĐG","HĐNT","VSĂN","HĐC","HĐH/HĐG","SHHN"}))</f>
        <v>0</v>
      </c>
      <c r="RJ757" s="33">
        <f>SUM(COUNTIFS(RJ8:RJ201,{"ĐTT","TDS","HĐH","HĐG","HĐNT","VSĂN","HĐC","HĐH/HĐG","SHHN"}))</f>
        <v>0</v>
      </c>
      <c r="RK757" s="33">
        <f>SUM(COUNTIFS(RK8:RK201,{"ĐTT","TDS","HĐH","HĐG","HĐNT","VSĂN","HĐC","HĐH/HĐG","SHHN"}))</f>
        <v>0</v>
      </c>
      <c r="RL757" s="33">
        <f>SUM(COUNTIFS(RL8:RL201,{"ĐTT","TDS","HĐH","HĐG","HĐNT","VSĂN","HĐC","HĐH/HĐG","SHHN"}))</f>
        <v>0</v>
      </c>
      <c r="RM757" s="33">
        <f>SUM(COUNTIFS(RM8:RM201,{"ĐTT","TDS","HĐH","HĐG","HĐNT","VSĂN","HĐC","HĐH/HĐG","SHHN"}))</f>
        <v>0</v>
      </c>
      <c r="RN757" s="33">
        <f>SUM(COUNTIFS(RN8:RN201,{"ĐTT","TDS","HĐH","HĐG","HĐNT","VSĂN","HĐC","HĐH/HĐG","SHHN"}))</f>
        <v>0</v>
      </c>
      <c r="RO757" s="33">
        <f>SUM(COUNTIFS(RO8:RO201,{"ĐTT","TDS","HĐH","HĐG","HĐNT","VSĂN","HĐC","HĐH/HĐG","SHHN"}))</f>
        <v>0</v>
      </c>
      <c r="RP757" s="33">
        <f>SUM(COUNTIFS(RP8:RP201,{"ĐTT","TDS","HĐH","HĐG","HĐNT","VSĂN","HĐC","HĐH/HĐG","SHHN"}))</f>
        <v>0</v>
      </c>
      <c r="RQ757" s="33">
        <f>SUM(COUNTIFS(RQ8:RQ201,{"ĐTT","TDS","HĐH","HĐG","HĐNT","VSĂN","HĐC","HĐH/HĐG","SHHN"}))</f>
        <v>0</v>
      </c>
      <c r="RR757" s="33">
        <f>SUM(COUNTIFS(RR8:RR201,{"ĐTT","TDS","HĐH","HĐG","HĐNT","VSĂN","HĐC","HĐH/HĐG","SHHN"}))</f>
        <v>0</v>
      </c>
      <c r="RS757" s="33">
        <f>SUM(COUNTIFS(RS8:RS201,{"ĐTT","TDS","HĐH","HĐG","HĐNT","VSĂN","HĐC","HĐH/HĐG","SHHN"}))</f>
        <v>0</v>
      </c>
      <c r="RT757" s="33">
        <f>SUM(COUNTIFS(RT8:RT201,{"ĐTT","TDS","HĐH","HĐG","HĐNT","VSĂN","HĐC","HĐH/HĐG","SHHN"}))</f>
        <v>0</v>
      </c>
      <c r="RU757" s="33">
        <f>SUM(COUNTIFS(RU8:RU201,{"ĐTT","TDS","HĐH","HĐG","HĐNT","VSĂN","HĐC","HĐH/HĐG","SHHN"}))</f>
        <v>0</v>
      </c>
      <c r="RV757" s="33">
        <f>SUM(COUNTIFS(RV8:RV201,{"ĐTT","TDS","HĐH","HĐG","HĐNT","VSĂN","HĐC","HĐH/HĐG","SHHN"}))</f>
        <v>0</v>
      </c>
      <c r="RW757" s="33">
        <f>SUM(COUNTIFS(RW8:RW201,{"ĐTT","TDS","HĐH","HĐG","HĐNT","VSĂN","HĐC","HĐH/HĐG","SHHN"}))</f>
        <v>0</v>
      </c>
      <c r="RX757" s="33">
        <f>SUM(COUNTIFS(RX8:RX201,{"ĐTT","TDS","HĐH","HĐG","HĐNT","VSĂN","HĐC","HĐH/HĐG","SHHN"}))</f>
        <v>0</v>
      </c>
      <c r="RY757" s="33">
        <f>SUM(COUNTIFS(RY8:RY201,{"ĐTT","TDS","HĐH","HĐG","HĐNT","VSĂN","HĐC","HĐH/HĐG","SHHN"}))</f>
        <v>0</v>
      </c>
      <c r="RZ757" s="33">
        <f>SUM(COUNTIFS(RZ8:RZ201,{"ĐTT","TDS","HĐH","HĐG","HĐNT","VSĂN","HĐC","HĐH/HĐG","SHHN"}))</f>
        <v>0</v>
      </c>
      <c r="SA757" s="33">
        <f>SUM(COUNTIFS(SA8:SA201,{"ĐTT","TDS","HĐH","HĐG","HĐNT","VSĂN","HĐC","HĐH/HĐG","SHHN"}))</f>
        <v>0</v>
      </c>
      <c r="SB757" s="33">
        <f>SUM(COUNTIFS(SB8:SB201,{"ĐTT","TDS","HĐH","HĐG","HĐNT","VSĂN","HĐC","HĐH/HĐG","SHHN"}))</f>
        <v>0</v>
      </c>
      <c r="SC757" s="33">
        <f>SUM(COUNTIFS(SC8:SC201,{"ĐTT","TDS","HĐH","HĐG","HĐNT","VSĂN","HĐC","HĐH/HĐG","SHHN"}))</f>
        <v>0</v>
      </c>
      <c r="SD757" s="33">
        <f>SUM(COUNTIFS(SD8:SD201,{"ĐTT","TDS","HĐH","HĐG","HĐNT","VSĂN","HĐC","HĐH/HĐG","SHHN"}))</f>
        <v>0</v>
      </c>
      <c r="SE757" s="33">
        <f>SUM(COUNTIFS(SE8:SE201,{"ĐTT","TDS","HĐH","HĐG","HĐNT","VSĂN","HĐC","HĐH/HĐG","SHHN"}))</f>
        <v>0</v>
      </c>
      <c r="SF757" s="33">
        <f>SUM(COUNTIFS(SF8:SF201,{"ĐTT","TDS","HĐH","HĐG","HĐNT","VSĂN","HĐC","HĐH/HĐG","SHHN"}))</f>
        <v>0</v>
      </c>
      <c r="SG757" s="33">
        <f>SUM(COUNTIFS(SG8:SG201,{"ĐTT","TDS","HĐH","HĐG","HĐNT","VSĂN","HĐC","HĐH/HĐG","SHHN"}))</f>
        <v>0</v>
      </c>
      <c r="SH757" s="33">
        <f>SUM(COUNTIFS(SH8:SH201,{"ĐTT","TDS","HĐH","HĐG","HĐNT","VSĂN","HĐC","HĐH/HĐG","SHHN"}))</f>
        <v>0</v>
      </c>
      <c r="SI757" s="33">
        <f>SUM(COUNTIFS(SI8:SI201,{"ĐTT","TDS","HĐH","HĐG","HĐNT","VSĂN","HĐC","HĐH/HĐG","SHHN"}))</f>
        <v>0</v>
      </c>
      <c r="SJ757" s="33">
        <f>SUM(COUNTIFS(SJ8:SJ201,{"ĐTT","TDS","HĐH","HĐG","HĐNT","VSĂN","HĐC","HĐH/HĐG","SHHN"}))</f>
        <v>0</v>
      </c>
      <c r="SK757" s="33">
        <f>SUM(COUNTIFS(SK8:SK201,{"ĐTT","TDS","HĐH","HĐG","HĐNT","VSĂN","HĐC","HĐH/HĐG","SHHN"}))</f>
        <v>0</v>
      </c>
      <c r="SL757" s="33">
        <f>SUM(COUNTIFS(SL8:SL201,{"ĐTT","TDS","HĐH","HĐG","HĐNT","VSĂN","HĐC","HĐH/HĐG","SHHN"}))</f>
        <v>0</v>
      </c>
      <c r="SM757" s="33">
        <f>SUM(COUNTIFS(SM8:SM201,{"ĐTT","TDS","HĐH","HĐG","HĐNT","VSĂN","HĐC","HĐH/HĐG","SHHN"}))</f>
        <v>0</v>
      </c>
      <c r="SN757" s="33">
        <f>SUM(COUNTIFS(SN8:SN201,{"ĐTT","TDS","HĐH","HĐG","HĐNT","VSĂN","HĐC","HĐH/HĐG","SHHN"}))</f>
        <v>0</v>
      </c>
      <c r="SO757" s="33">
        <f>SUM(COUNTIFS(SO8:SO201,{"ĐTT","TDS","HĐH","HĐG","HĐNT","VSĂN","HĐC","HĐH/HĐG","SHHN"}))</f>
        <v>0</v>
      </c>
      <c r="SP757" s="33">
        <f>SUM(COUNTIFS(SP8:SP201,{"ĐTT","TDS","HĐH","HĐG","HĐNT","VSĂN","HĐC","HĐH/HĐG","SHHN"}))</f>
        <v>0</v>
      </c>
      <c r="SQ757" s="33">
        <f>SUM(COUNTIFS(SQ8:SQ201,{"ĐTT","TDS","HĐH","HĐG","HĐNT","VSĂN","HĐC","HĐH/HĐG","SHHN"}))</f>
        <v>0</v>
      </c>
      <c r="SR757" s="33">
        <f>SUM(COUNTIFS(SR8:SR201,{"ĐTT","TDS","HĐH","HĐG","HĐNT","VSĂN","HĐC","HĐH/HĐG","SHHN"}))</f>
        <v>0</v>
      </c>
      <c r="SS757" s="33">
        <f>SUM(COUNTIFS(SS8:SS201,{"ĐTT","TDS","HĐH","HĐG","HĐNT","VSĂN","HĐC","HĐH/HĐG","SHHN"}))</f>
        <v>0</v>
      </c>
      <c r="ST757" s="33">
        <f>SUM(COUNTIFS(ST8:ST201,{"ĐTT","TDS","HĐH","HĐG","HĐNT","VSĂN","HĐC","HĐH/HĐG","SHHN"}))</f>
        <v>0</v>
      </c>
      <c r="SU757" s="33">
        <f>SUM(COUNTIFS(SU8:SU201,{"ĐTT","TDS","HĐH","HĐG","HĐNT","VSĂN","HĐC","HĐH/HĐG","SHHN"}))</f>
        <v>0</v>
      </c>
      <c r="SV757" s="33">
        <f>SUM(COUNTIFS(SV8:SV201,{"ĐTT","TDS","HĐH","HĐG","HĐNT","VSĂN","HĐC","HĐH/HĐG","SHHN"}))</f>
        <v>0</v>
      </c>
      <c r="SW757" s="33">
        <f>SUM(COUNTIFS(SW8:SW201,{"ĐTT","TDS","HĐH","HĐG","HĐNT","VSĂN","HĐC","HĐH/HĐG","SHHN"}))</f>
        <v>0</v>
      </c>
      <c r="SX757" s="33">
        <f>SUM(COUNTIFS(SX8:SX201,{"ĐTT","TDS","HĐH","HĐG","HĐNT","VSĂN","HĐC","HĐH/HĐG","SHHN"}))</f>
        <v>0</v>
      </c>
      <c r="SY757" s="33">
        <f>SUM(COUNTIFS(SY8:SY201,{"ĐTT","TDS","HĐH","HĐG","HĐNT","VSĂN","HĐC","HĐH/HĐG","SHHN"}))</f>
        <v>0</v>
      </c>
      <c r="SZ757" s="33">
        <f>SUM(COUNTIFS(SZ8:SZ201,{"ĐTT","TDS","HĐH","HĐG","HĐNT","VSĂN","HĐC","HĐH/HĐG","SHHN"}))</f>
        <v>0</v>
      </c>
      <c r="TA757" s="33">
        <f>SUM(COUNTIFS(TA8:TA201,{"ĐTT","TDS","HĐH","HĐG","HĐNT","VSĂN","HĐC","HĐH/HĐG","SHHN"}))</f>
        <v>0</v>
      </c>
      <c r="TB757" s="33">
        <f>SUM(COUNTIFS(TB8:TB201,{"ĐTT","TDS","HĐH","HĐG","HĐNT","VSĂN","HĐC","HĐH/HĐG","SHHN"}))</f>
        <v>0</v>
      </c>
      <c r="TC757" s="33">
        <f>SUM(COUNTIFS(TC8:TC201,{"ĐTT","TDS","HĐH","HĐG","HĐNT","VSĂN","HĐC","HĐH/HĐG","SHHN"}))</f>
        <v>0</v>
      </c>
      <c r="TD757" s="33">
        <f>SUM(COUNTIFS(TD8:TD201,{"ĐTT","TDS","HĐH","HĐG","HĐNT","VSĂN","HĐC","HĐH/HĐG","SHHN"}))</f>
        <v>0</v>
      </c>
      <c r="TE757" s="33">
        <f>SUM(COUNTIFS(TE8:TE201,{"ĐTT","TDS","HĐH","HĐG","HĐNT","VSĂN","HĐC","HĐH/HĐG","SHHN"}))</f>
        <v>0</v>
      </c>
      <c r="TF757" s="33">
        <f>SUM(COUNTIFS(TF8:TF201,{"ĐTT","TDS","HĐH","HĐG","HĐNT","VSĂN","HĐC","HĐH/HĐG","SHHN"}))</f>
        <v>0</v>
      </c>
      <c r="TG757" s="33">
        <f>SUM(COUNTIFS(TG8:TG201,{"ĐTT","TDS","HĐH","HĐG","HĐNT","VSĂN","HĐC","HĐH/HĐG","SHHN"}))</f>
        <v>0</v>
      </c>
      <c r="TH757" s="33">
        <f>SUM(COUNTIFS(TH8:TH201,{"ĐTT","TDS","HĐH","HĐG","HĐNT","VSĂN","HĐC","HĐH/HĐG","SHHN"}))</f>
        <v>0</v>
      </c>
      <c r="TI757" s="33">
        <f>SUM(COUNTIFS(TI8:TI201,{"ĐTT","TDS","HĐH","HĐG","HĐNT","VSĂN","HĐC","HĐH/HĐG","SHHN"}))</f>
        <v>0</v>
      </c>
      <c r="TJ757" s="33">
        <f>SUM(COUNTIFS(TJ8:TJ201,{"ĐTT","TDS","HĐH","HĐG","HĐNT","VSĂN","HĐC","HĐH/HĐG","SHHN"}))</f>
        <v>0</v>
      </c>
      <c r="TK757" s="33">
        <f>SUM(COUNTIFS(TK8:TK201,{"ĐTT","TDS","HĐH","HĐG","HĐNT","VSĂN","HĐC","HĐH/HĐG","SHHN"}))</f>
        <v>0</v>
      </c>
      <c r="TL757" s="33">
        <f>SUM(COUNTIFS(TL8:TL201,{"ĐTT","TDS","HĐH","HĐG","HĐNT","VSĂN","HĐC","HĐH/HĐG","SHHN"}))</f>
        <v>0</v>
      </c>
      <c r="TM757" s="33">
        <f>SUM(COUNTIFS(TM8:TM201,{"ĐTT","TDS","HĐH","HĐG","HĐNT","VSĂN","HĐC","HĐH/HĐG","SHHN"}))</f>
        <v>0</v>
      </c>
      <c r="TN757" s="33">
        <f>SUM(COUNTIFS(TN8:TN201,{"ĐTT","TDS","HĐH","HĐG","HĐNT","VSĂN","HĐC","HĐH/HĐG","SHHN"}))</f>
        <v>0</v>
      </c>
      <c r="TO757" s="33">
        <f>SUM(COUNTIFS(TO8:TO201,{"ĐTT","TDS","HĐH","HĐG","HĐNT","VSĂN","HĐC","HĐH/HĐG","SHHN"}))</f>
        <v>0</v>
      </c>
      <c r="TP757" s="33">
        <f>SUM(COUNTIFS(TP8:TP201,{"ĐTT","TDS","HĐH","HĐG","HĐNT","VSĂN","HĐC","HĐH/HĐG","SHHN"}))</f>
        <v>0</v>
      </c>
      <c r="TQ757" s="33">
        <f>SUM(COUNTIFS(TQ8:TQ201,{"ĐTT","TDS","HĐH","HĐG","HĐNT","VSĂN","HĐC","HĐH/HĐG","SHHN"}))</f>
        <v>0</v>
      </c>
      <c r="TR757" s="33">
        <f>SUM(COUNTIFS(TR8:TR201,{"ĐTT","TDS","HĐH","HĐG","HĐNT","VSĂN","HĐC","HĐH/HĐG","SHHN"}))</f>
        <v>0</v>
      </c>
      <c r="TS757" s="33">
        <f>SUM(COUNTIFS(TS8:TS201,{"ĐTT","TDS","HĐH","HĐG","HĐNT","VSĂN","HĐC","HĐH/HĐG","SHHN"}))</f>
        <v>0</v>
      </c>
      <c r="TT757" s="33">
        <f>SUM(COUNTIFS(TT8:TT201,{"ĐTT","TDS","HĐH","HĐG","HĐNT","VSĂN","HĐC","HĐH/HĐG","SHHN"}))</f>
        <v>0</v>
      </c>
      <c r="TU757" s="33">
        <f>SUM(COUNTIFS(TU8:TU201,{"ĐTT","TDS","HĐH","HĐG","HĐNT","VSĂN","HĐC","HĐH/HĐG","SHHN"}))</f>
        <v>0</v>
      </c>
      <c r="TV757" s="33">
        <f>SUM(COUNTIFS(TV8:TV201,{"ĐTT","TDS","HĐH","HĐG","HĐNT","VSĂN","HĐC","HĐH/HĐG","SHHN"}))</f>
        <v>0</v>
      </c>
      <c r="TW757" s="33">
        <f>SUM(COUNTIFS(TW8:TW201,{"ĐTT","TDS","HĐH","HĐG","HĐNT","VSĂN","HĐC","HĐH/HĐG","SHHN"}))</f>
        <v>0</v>
      </c>
      <c r="TX757" s="33">
        <f>SUM(COUNTIFS(TX8:TX201,{"ĐTT","TDS","HĐH","HĐG","HĐNT","VSĂN","HĐC","HĐH/HĐG","SHHN"}))</f>
        <v>0</v>
      </c>
      <c r="TY757" s="33">
        <f>SUM(COUNTIFS(TY8:TY201,{"ĐTT","TDS","HĐH","HĐG","HĐNT","VSĂN","HĐC","HĐH/HĐG","SHHN"}))</f>
        <v>0</v>
      </c>
      <c r="TZ757" s="33">
        <f>SUM(COUNTIFS(TZ8:TZ201,{"ĐTT","TDS","HĐH","HĐG","HĐNT","VSĂN","HĐC","HĐH/HĐG","SHHN"}))</f>
        <v>0</v>
      </c>
      <c r="UA757" s="33">
        <f>SUM(COUNTIFS(UA8:UA201,{"ĐTT","TDS","HĐH","HĐG","HĐNT","VSĂN","HĐC","HĐH/HĐG","SHHN"}))</f>
        <v>0</v>
      </c>
      <c r="UB757" s="33">
        <f>SUM(COUNTIFS(UB8:UB201,{"ĐTT","TDS","HĐH","HĐG","HĐNT","VSĂN","HĐC","HĐH/HĐG","SHHN"}))</f>
        <v>0</v>
      </c>
      <c r="UC757" s="33">
        <f>SUM(COUNTIFS(UC8:UC201,{"ĐTT","TDS","HĐH","HĐG","HĐNT","VSĂN","HĐC","HĐH/HĐG","SHHN"}))</f>
        <v>0</v>
      </c>
      <c r="UD757" s="33">
        <f>SUM(COUNTIFS(UD8:UD201,{"ĐTT","TDS","HĐH","HĐG","HĐNT","VSĂN","HĐC","HĐH/HĐG","SHHN"}))</f>
        <v>0</v>
      </c>
      <c r="UE757" s="33">
        <f>SUM(COUNTIFS(UE8:UE201,{"ĐTT","TDS","HĐH","HĐG","HĐNT","VSĂN","HĐC","HĐH/HĐG","SHHN"}))</f>
        <v>0</v>
      </c>
      <c r="UF757" s="33">
        <f>SUM(COUNTIFS(UF8:UF201,{"ĐTT","TDS","HĐH","HĐG","HĐNT","VSĂN","HĐC","HĐH/HĐG","SHHN"}))</f>
        <v>0</v>
      </c>
      <c r="UG757" s="33">
        <f>SUM(COUNTIFS(UG8:UG201,{"ĐTT","TDS","HĐH","HĐG","HĐNT","VSĂN","HĐC","HĐH/HĐG","SHHN"}))</f>
        <v>0</v>
      </c>
      <c r="UH757" s="33">
        <f>SUM(COUNTIFS(UH8:UH201,{"ĐTT","TDS","HĐH","HĐG","HĐNT","VSĂN","HĐC","HĐH/HĐG","SHHN"}))</f>
        <v>0</v>
      </c>
      <c r="UI757" s="33">
        <f>SUM(COUNTIFS(UI8:UI201,{"ĐTT","TDS","HĐH","HĐG","HĐNT","VSĂN","HĐC","HĐH/HĐG","SHHN"}))</f>
        <v>0</v>
      </c>
      <c r="UJ757" s="33">
        <f>SUM(COUNTIFS(UJ8:UJ201,{"ĐTT","TDS","HĐH","HĐG","HĐNT","VSĂN","HĐC","HĐH/HĐG","SHHN"}))</f>
        <v>0</v>
      </c>
      <c r="UK757" s="33">
        <f>SUM(COUNTIFS(UK8:UK201,{"ĐTT","TDS","HĐH","HĐG","HĐNT","VSĂN","HĐC","HĐH/HĐG","SHHN"}))</f>
        <v>0</v>
      </c>
      <c r="UL757" s="33">
        <f>SUM(COUNTIFS(UL8:UL201,{"ĐTT","TDS","HĐH","HĐG","HĐNT","VSĂN","HĐC","HĐH/HĐG","SHHN"}))</f>
        <v>0</v>
      </c>
      <c r="UM757" s="33">
        <f>SUM(COUNTIFS(UM8:UM201,{"ĐTT","TDS","HĐH","HĐG","HĐNT","VSĂN","HĐC","HĐH/HĐG","SHHN"}))</f>
        <v>0</v>
      </c>
      <c r="UN757" s="33">
        <f>SUM(COUNTIFS(UN8:UN201,{"ĐTT","TDS","HĐH","HĐG","HĐNT","VSĂN","HĐC","HĐH/HĐG","SHHN"}))</f>
        <v>0</v>
      </c>
      <c r="UO757" s="33">
        <f>SUM(COUNTIFS(UO8:UO201,{"ĐTT","TDS","HĐH","HĐG","HĐNT","VSĂN","HĐC","HĐH/HĐG","SHHN"}))</f>
        <v>0</v>
      </c>
      <c r="UP757" s="33">
        <f>SUM(COUNTIFS(UP8:UP201,{"ĐTT","TDS","HĐH","HĐG","HĐNT","VSĂN","HĐC","HĐH/HĐG","SHHN"}))</f>
        <v>0</v>
      </c>
      <c r="UQ757" s="33">
        <f>SUM(COUNTIFS(UQ8:UQ201,{"ĐTT","TDS","HĐH","HĐG","HĐNT","VSĂN","HĐC","HĐH/HĐG","SHHN"}))</f>
        <v>0</v>
      </c>
      <c r="UR757" s="33">
        <f>SUM(COUNTIFS(UR8:UR201,{"ĐTT","TDS","HĐH","HĐG","HĐNT","VSĂN","HĐC","HĐH/HĐG","SHHN"}))</f>
        <v>0</v>
      </c>
      <c r="US757" s="33">
        <f>SUM(COUNTIFS(US8:US201,{"ĐTT","TDS","HĐH","HĐG","HĐNT","VSĂN","HĐC","HĐH/HĐG","SHHN"}))</f>
        <v>0</v>
      </c>
      <c r="UT757" s="33">
        <f>SUM(COUNTIFS(UT8:UT201,{"ĐTT","TDS","HĐH","HĐG","HĐNT","VSĂN","HĐC","HĐH/HĐG","SHHN"}))</f>
        <v>0</v>
      </c>
      <c r="UU757" s="33">
        <f>SUM(COUNTIFS(UU8:UU201,{"ĐTT","TDS","HĐH","HĐG","HĐNT","VSĂN","HĐC","HĐH/HĐG","SHHN"}))</f>
        <v>0</v>
      </c>
      <c r="UV757" s="33">
        <f>SUM(COUNTIFS(UV8:UV201,{"ĐTT","TDS","HĐH","HĐG","HĐNT","VSĂN","HĐC","HĐH/HĐG","SHHN"}))</f>
        <v>0</v>
      </c>
      <c r="UW757" s="33">
        <f>SUM(COUNTIFS(UW8:UW201,{"ĐTT","TDS","HĐH","HĐG","HĐNT","VSĂN","HĐC","HĐH/HĐG","SHHN"}))</f>
        <v>0</v>
      </c>
      <c r="UX757" s="33">
        <f>SUM(COUNTIFS(UX8:UX201,{"ĐTT","TDS","HĐH","HĐG","HĐNT","VSĂN","HĐC","HĐH/HĐG","SHHN"}))</f>
        <v>0</v>
      </c>
      <c r="UY757" s="33">
        <f>SUM(COUNTIFS(UY8:UY201,{"ĐTT","TDS","HĐH","HĐG","HĐNT","VSĂN","HĐC","HĐH/HĐG","SHHN"}))</f>
        <v>0</v>
      </c>
      <c r="UZ757" s="33">
        <f>SUM(COUNTIFS(UZ8:UZ201,{"ĐTT","TDS","HĐH","HĐG","HĐNT","VSĂN","HĐC","HĐH/HĐG","SHHN"}))</f>
        <v>0</v>
      </c>
      <c r="VA757" s="33">
        <f>SUM(COUNTIFS(VA8:VA201,{"ĐTT","TDS","HĐH","HĐG","HĐNT","VSĂN","HĐC","HĐH/HĐG","SHHN"}))</f>
        <v>0</v>
      </c>
      <c r="VB757" s="33">
        <f>SUM(COUNTIFS(VB8:VB201,{"ĐTT","TDS","HĐH","HĐG","HĐNT","VSĂN","HĐC","HĐH/HĐG","SHHN"}))</f>
        <v>0</v>
      </c>
      <c r="VC757" s="33">
        <f>SUM(COUNTIFS(VC8:VC201,{"ĐTT","TDS","HĐH","HĐG","HĐNT","VSĂN","HĐC","HĐH/HĐG","SHHN"}))</f>
        <v>0</v>
      </c>
      <c r="VD757" s="33">
        <f>SUM(COUNTIFS(VD8:VD201,{"ĐTT","TDS","HĐH","HĐG","HĐNT","VSĂN","HĐC","HĐH/HĐG","SHHN"}))</f>
        <v>0</v>
      </c>
      <c r="VE757" s="33">
        <f>SUM(COUNTIFS(VE8:VE201,{"ĐTT","TDS","HĐH","HĐG","HĐNT","VSĂN","HĐC","HĐH/HĐG","SHHN"}))</f>
        <v>0</v>
      </c>
      <c r="VF757" s="33">
        <f>SUM(COUNTIFS(VF8:VF201,{"ĐTT","TDS","HĐH","HĐG","HĐNT","VSĂN","HĐC","HĐH/HĐG","SHHN"}))</f>
        <v>0</v>
      </c>
      <c r="VG757" s="33">
        <f>SUM(COUNTIFS(VG8:VG201,{"ĐTT","TDS","HĐH","HĐG","HĐNT","VSĂN","HĐC","HĐH/HĐG","SHHN"}))</f>
        <v>0</v>
      </c>
      <c r="VH757" s="33">
        <f>SUM(COUNTIFS(VH8:VH201,{"ĐTT","TDS","HĐH","HĐG","HĐNT","VSĂN","HĐC","HĐH/HĐG","SHHN"}))</f>
        <v>0</v>
      </c>
      <c r="VI757" s="33">
        <f>SUM(COUNTIFS(VI8:VI201,{"ĐTT","TDS","HĐH","HĐG","HĐNT","VSĂN","HĐC","HĐH/HĐG","SHHN"}))</f>
        <v>0</v>
      </c>
      <c r="VJ757" s="33">
        <f>SUM(COUNTIFS(VJ8:VJ201,{"ĐTT","TDS","HĐH","HĐG","HĐNT","VSĂN","HĐC","HĐH/HĐG","SHHN"}))</f>
        <v>0</v>
      </c>
      <c r="VK757" s="33">
        <f>SUM(COUNTIFS(VK8:VK201,{"ĐTT","TDS","HĐH","HĐG","HĐNT","VSĂN","HĐC","HĐH/HĐG","SHHN"}))</f>
        <v>0</v>
      </c>
      <c r="VL757" s="33">
        <f>SUM(COUNTIFS(VL8:VL201,{"ĐTT","TDS","HĐH","HĐG","HĐNT","VSĂN","HĐC","HĐH/HĐG","SHHN"}))</f>
        <v>0</v>
      </c>
      <c r="VM757" s="33">
        <f>SUM(COUNTIFS(VM8:VM201,{"ĐTT","TDS","HĐH","HĐG","HĐNT","VSĂN","HĐC","HĐH/HĐG","SHHN"}))</f>
        <v>0</v>
      </c>
      <c r="VN757" s="33">
        <f>SUM(COUNTIFS(VN8:VN201,{"ĐTT","TDS","HĐH","HĐG","HĐNT","VSĂN","HĐC","HĐH/HĐG","SHHN"}))</f>
        <v>0</v>
      </c>
      <c r="VO757" s="33">
        <f>SUM(COUNTIFS(VO8:VO201,{"ĐTT","TDS","HĐH","HĐG","HĐNT","VSĂN","HĐC","HĐH/HĐG","SHHN"}))</f>
        <v>0</v>
      </c>
      <c r="VP757" s="33">
        <f>SUM(COUNTIFS(VP8:VP201,{"ĐTT","TDS","HĐH","HĐG","HĐNT","VSĂN","HĐC","HĐH/HĐG","SHHN"}))</f>
        <v>0</v>
      </c>
      <c r="VQ757" s="33">
        <f>SUM(COUNTIFS(VQ8:VQ201,{"ĐTT","TDS","HĐH","HĐG","HĐNT","VSĂN","HĐC","HĐH/HĐG","SHHN"}))</f>
        <v>0</v>
      </c>
      <c r="VR757" s="33">
        <f>SUM(COUNTIFS(VR8:VR201,{"ĐTT","TDS","HĐH","HĐG","HĐNT","VSĂN","HĐC","HĐH/HĐG","SHHN"}))</f>
        <v>0</v>
      </c>
      <c r="VS757" s="33">
        <f>SUM(COUNTIFS(VS8:VS201,{"ĐTT","TDS","HĐH","HĐG","HĐNT","VSĂN","HĐC","HĐH/HĐG","SHHN"}))</f>
        <v>0</v>
      </c>
      <c r="VT757" s="33">
        <f>SUM(COUNTIFS(VT8:VT201,{"ĐTT","TDS","HĐH","HĐG","HĐNT","VSĂN","HĐC","HĐH/HĐG","SHHN"}))</f>
        <v>0</v>
      </c>
      <c r="VU757" s="33">
        <f>SUM(COUNTIFS(VU8:VU201,{"ĐTT","TDS","HĐH","HĐG","HĐNT","VSĂN","HĐC","HĐH/HĐG","SHHN"}))</f>
        <v>0</v>
      </c>
      <c r="VV757" s="33">
        <f>SUM(COUNTIFS(VV8:VV201,{"ĐTT","TDS","HĐH","HĐG","HĐNT","VSĂN","HĐC","HĐH/HĐG","SHHN"}))</f>
        <v>0</v>
      </c>
      <c r="VW757" s="33">
        <f>SUM(COUNTIFS(VW8:VW201,{"ĐTT","TDS","HĐH","HĐG","HĐNT","VSĂN","HĐC","HĐH/HĐG","SHHN"}))</f>
        <v>0</v>
      </c>
      <c r="VX757" s="33">
        <f>SUM(COUNTIFS(VX8:VX201,{"ĐTT","TDS","HĐH","HĐG","HĐNT","VSĂN","HĐC","HĐH/HĐG","SHHN"}))</f>
        <v>0</v>
      </c>
      <c r="VY757" s="33">
        <f>SUM(COUNTIFS(VY8:VY201,{"ĐTT","TDS","HĐH","HĐG","HĐNT","VSĂN","HĐC","HĐH/HĐG","SHHN"}))</f>
        <v>0</v>
      </c>
      <c r="VZ757" s="33">
        <f>SUM(COUNTIFS(VZ8:VZ201,{"ĐTT","TDS","HĐH","HĐG","HĐNT","VSĂN","HĐC","HĐH/HĐG","SHHN"}))</f>
        <v>0</v>
      </c>
      <c r="WA757" s="33">
        <f>SUM(COUNTIFS(WA8:WA201,{"ĐTT","TDS","HĐH","HĐG","HĐNT","VSĂN","HĐC","HĐH/HĐG","SHHN"}))</f>
        <v>0</v>
      </c>
      <c r="WB757" s="33">
        <f>SUM(COUNTIFS(WB8:WB201,{"ĐTT","TDS","HĐH","HĐG","HĐNT","VSĂN","HĐC","HĐH/HĐG","SHHN"}))</f>
        <v>0</v>
      </c>
      <c r="WC757" s="33">
        <f>SUM(COUNTIFS(WC8:WC201,{"ĐTT","TDS","HĐH","HĐG","HĐNT","VSĂN","HĐC","HĐH/HĐG","SHHN"}))</f>
        <v>0</v>
      </c>
      <c r="WD757" s="33">
        <f>SUM(COUNTIFS(WD8:WD201,{"ĐTT","TDS","HĐH","HĐG","HĐNT","VSĂN","HĐC","HĐH/HĐG","SHHN"}))</f>
        <v>0</v>
      </c>
      <c r="WE757" s="33">
        <f>SUM(COUNTIFS(WE8:WE201,{"ĐTT","TDS","HĐH","HĐG","HĐNT","VSĂN","HĐC","HĐH/HĐG","SHHN"}))</f>
        <v>0</v>
      </c>
      <c r="WF757" s="33">
        <f>SUM(COUNTIFS(WF8:WF201,{"ĐTT","TDS","HĐH","HĐG","HĐNT","VSĂN","HĐC","HĐH/HĐG","SHHN"}))</f>
        <v>0</v>
      </c>
      <c r="WG757" s="33">
        <f>SUM(COUNTIFS(WG8:WG201,{"ĐTT","TDS","HĐH","HĐG","HĐNT","VSĂN","HĐC","HĐH/HĐG","SHHN"}))</f>
        <v>0</v>
      </c>
      <c r="WH757" s="33">
        <f>SUM(COUNTIFS(WH8:WH201,{"ĐTT","TDS","HĐH","HĐG","HĐNT","VSĂN","HĐC","HĐH/HĐG","SHHN"}))</f>
        <v>0</v>
      </c>
      <c r="WI757" s="33">
        <f>SUM(COUNTIFS(WI8:WI201,{"ĐTT","TDS","HĐH","HĐG","HĐNT","VSĂN","HĐC","HĐH/HĐG","SHHN"}))</f>
        <v>0</v>
      </c>
      <c r="WJ757" s="33">
        <f>SUM(COUNTIFS(WJ8:WJ201,{"ĐTT","TDS","HĐH","HĐG","HĐNT","VSĂN","HĐC","HĐH/HĐG","SHHN"}))</f>
        <v>0</v>
      </c>
      <c r="WK757" s="33">
        <f>SUM(COUNTIFS(WK8:WK201,{"ĐTT","TDS","HĐH","HĐG","HĐNT","VSĂN","HĐC","HĐH/HĐG","SHHN"}))</f>
        <v>0</v>
      </c>
      <c r="WL757" s="33">
        <f>SUM(COUNTIFS(WL8:WL201,{"ĐTT","TDS","HĐH","HĐG","HĐNT","VSĂN","HĐC","HĐH/HĐG","SHHN"}))</f>
        <v>0</v>
      </c>
      <c r="WM757" s="33">
        <f>SUM(COUNTIFS(WM8:WM201,{"ĐTT","TDS","HĐH","HĐG","HĐNT","VSĂN","HĐC","HĐH/HĐG","SHHN"}))</f>
        <v>0</v>
      </c>
      <c r="WN757" s="33">
        <f>SUM(COUNTIFS(WN8:WN201,{"ĐTT","TDS","HĐH","HĐG","HĐNT","VSĂN","HĐC","HĐH/HĐG","SHHN"}))</f>
        <v>0</v>
      </c>
      <c r="WO757" s="33">
        <f>SUM(COUNTIFS(WO8:WO201,{"ĐTT","TDS","HĐH","HĐG","HĐNT","VSĂN","HĐC","HĐH/HĐG","SHHN"}))</f>
        <v>0</v>
      </c>
      <c r="WP757" s="33">
        <f>SUM(COUNTIFS(WP8:WP201,{"ĐTT","TDS","HĐH","HĐG","HĐNT","VSĂN","HĐC","HĐH/HĐG","SHHN"}))</f>
        <v>0</v>
      </c>
      <c r="WQ757" s="33">
        <f>SUM(COUNTIFS(WQ8:WQ201,{"ĐTT","TDS","HĐH","HĐG","HĐNT","VSĂN","HĐC","HĐH/HĐG","SHHN"}))</f>
        <v>0</v>
      </c>
      <c r="WR757" s="152"/>
    </row>
    <row r="758" spans="1:616" s="16" customFormat="1" ht="23.25" customHeight="1">
      <c r="A758" s="313" t="s">
        <v>683</v>
      </c>
      <c r="B758" s="313"/>
      <c r="C758" s="313"/>
      <c r="D758" s="313"/>
      <c r="E758" s="313"/>
      <c r="F758" s="313"/>
      <c r="G758" s="30">
        <f>COUNTIF(G204:G383,"x")</f>
        <v>10</v>
      </c>
      <c r="H758" s="31"/>
      <c r="I758" s="31"/>
      <c r="J758" s="31"/>
      <c r="K758" s="31"/>
      <c r="L758" s="31"/>
      <c r="M758" s="10"/>
      <c r="N758" s="10"/>
      <c r="O758" s="30">
        <f>COUNTIF(O204:O383,"x")</f>
        <v>51</v>
      </c>
      <c r="P758" s="32">
        <f>P204</f>
        <v>34</v>
      </c>
      <c r="Q758" s="30">
        <f t="shared" ref="Q758:AA758" si="27">COUNTIF(Q204:Q383,"x")</f>
        <v>15</v>
      </c>
      <c r="R758" s="30">
        <f t="shared" si="27"/>
        <v>18</v>
      </c>
      <c r="S758" s="30">
        <f t="shared" si="27"/>
        <v>14</v>
      </c>
      <c r="T758" s="30">
        <f t="shared" si="27"/>
        <v>16</v>
      </c>
      <c r="U758" s="30">
        <f t="shared" si="27"/>
        <v>13</v>
      </c>
      <c r="V758" s="30">
        <f t="shared" si="27"/>
        <v>13</v>
      </c>
      <c r="W758" s="30">
        <f t="shared" si="27"/>
        <v>16</v>
      </c>
      <c r="X758" s="30">
        <f t="shared" si="27"/>
        <v>19</v>
      </c>
      <c r="Y758" s="30">
        <f t="shared" si="27"/>
        <v>6</v>
      </c>
      <c r="Z758" s="30">
        <f t="shared" si="27"/>
        <v>9</v>
      </c>
      <c r="AA758" s="30">
        <f t="shared" si="27"/>
        <v>9</v>
      </c>
      <c r="AB758" s="33"/>
      <c r="AC758" s="33"/>
      <c r="AD758" s="33"/>
      <c r="AE758" s="33"/>
      <c r="AF758" s="33"/>
      <c r="AG758" s="33"/>
      <c r="AH758" s="33"/>
      <c r="AI758" s="33"/>
      <c r="AJ758" s="33"/>
      <c r="AK758" s="33"/>
      <c r="AL758" s="33"/>
      <c r="AM758" s="33"/>
      <c r="AN758" s="33"/>
      <c r="AO758" s="33"/>
      <c r="AP758" s="33"/>
      <c r="AQ758" s="33"/>
      <c r="AR758" s="33"/>
      <c r="AS758" s="33"/>
      <c r="AT758" s="33"/>
      <c r="AU758" s="33"/>
      <c r="AV758" s="33"/>
      <c r="AW758" s="30"/>
      <c r="AX758" s="30"/>
      <c r="AY758" s="30"/>
      <c r="AZ758" s="30"/>
      <c r="BA758" s="30"/>
      <c r="BB758" s="30"/>
      <c r="BC758" s="30"/>
      <c r="BD758" s="30"/>
      <c r="BE758" s="30"/>
      <c r="BF758" s="30"/>
      <c r="BG758" s="30"/>
      <c r="BH758" s="30"/>
      <c r="BI758" s="30"/>
      <c r="BJ758" s="30"/>
      <c r="BK758" s="30"/>
      <c r="BL758" s="30"/>
      <c r="BM758" s="30"/>
      <c r="BN758" s="30"/>
      <c r="BO758" s="30"/>
      <c r="BP758" s="30"/>
      <c r="BQ758" s="30"/>
      <c r="BR758" s="30"/>
      <c r="BS758" s="30"/>
      <c r="BT758" s="30"/>
      <c r="BU758" s="30"/>
      <c r="BV758" s="30"/>
      <c r="BW758" s="30"/>
      <c r="BX758" s="30"/>
      <c r="BY758" s="30"/>
      <c r="BZ758" s="30"/>
      <c r="CA758" s="30"/>
      <c r="CB758" s="30"/>
      <c r="CC758" s="30"/>
      <c r="CD758" s="30"/>
      <c r="CE758" s="30"/>
      <c r="CF758" s="30"/>
      <c r="CG758" s="30"/>
      <c r="CH758" s="30"/>
      <c r="CI758" s="30"/>
      <c r="CJ758" s="30"/>
      <c r="CK758" s="30"/>
      <c r="CL758" s="30"/>
      <c r="CM758" s="30"/>
      <c r="CN758" s="30"/>
      <c r="CO758" s="184">
        <f>COUNTIF(CO204:CO383,"1")</f>
        <v>146</v>
      </c>
      <c r="CP758" s="33">
        <f>SUM(COUNTIFS(CP204:CP374,{"ĐTT","TDS","HĐH","HĐG","HĐNT","VSĂN","HĐC","HĐH/HĐG","SHHN"}))</f>
        <v>10</v>
      </c>
      <c r="CQ758" s="33">
        <f>SUM(COUNTIFS(CQ204:CQ374,{"ĐTT","TDS","HĐH","HĐG","HĐNT","VSĂN","HĐC","HĐH/HĐG","SHHN"}))</f>
        <v>10</v>
      </c>
      <c r="CR758" s="33">
        <f>SUM(COUNTIFS(CR204:CR374,{"ĐTT","TDS","HĐH","HĐG","HĐNT","VSĂN","HĐC","HĐH/HĐG","SHHN"}))</f>
        <v>6</v>
      </c>
      <c r="WR758" s="152"/>
    </row>
    <row r="759" spans="1:616" s="16" customFormat="1" ht="23.25" customHeight="1">
      <c r="A759" s="313" t="s">
        <v>684</v>
      </c>
      <c r="B759" s="313"/>
      <c r="C759" s="313"/>
      <c r="D759" s="313"/>
      <c r="E759" s="313"/>
      <c r="F759" s="313"/>
      <c r="G759" s="30">
        <f>COUNTIF(G384:G539,"x")</f>
        <v>0</v>
      </c>
      <c r="H759" s="31"/>
      <c r="I759" s="31"/>
      <c r="J759" s="31"/>
      <c r="K759" s="31"/>
      <c r="L759" s="31"/>
      <c r="M759" s="10"/>
      <c r="N759" s="10"/>
      <c r="O759" s="30">
        <f>COUNTIF(O384:O539,"x")</f>
        <v>24</v>
      </c>
      <c r="P759" s="32">
        <f>P383</f>
        <v>36</v>
      </c>
      <c r="Q759" s="30">
        <f t="shared" ref="Q759:AA759" si="28">COUNTIF(Q384:Q539,"x")</f>
        <v>15</v>
      </c>
      <c r="R759" s="30">
        <f t="shared" si="28"/>
        <v>13</v>
      </c>
      <c r="S759" s="30">
        <f t="shared" si="28"/>
        <v>13</v>
      </c>
      <c r="T759" s="30">
        <f t="shared" si="28"/>
        <v>12</v>
      </c>
      <c r="U759" s="30">
        <f t="shared" si="28"/>
        <v>14</v>
      </c>
      <c r="V759" s="30">
        <f t="shared" si="28"/>
        <v>11</v>
      </c>
      <c r="W759" s="30">
        <f t="shared" si="28"/>
        <v>15</v>
      </c>
      <c r="X759" s="30">
        <f t="shared" si="28"/>
        <v>11</v>
      </c>
      <c r="Y759" s="30">
        <f t="shared" si="28"/>
        <v>11</v>
      </c>
      <c r="Z759" s="30">
        <f t="shared" si="28"/>
        <v>10</v>
      </c>
      <c r="AA759" s="30">
        <f t="shared" si="28"/>
        <v>11</v>
      </c>
      <c r="AB759" s="33">
        <f>SUM(COUNTIFS(AB$384:AB$539,{"ĐTT","TDS","HĐH","HĐG","HĐNT","VS-AN","HĐC","HĐH/HĐG","SHHN"}))</f>
        <v>2</v>
      </c>
      <c r="AC759" s="33">
        <f>SUM(COUNTIFS(AC$384:AC$539,{"ĐTT","TDS","HĐH","HĐG","HĐNT","VS-AN","HĐC","HĐH/HĐG","SHHN"}))</f>
        <v>4</v>
      </c>
      <c r="AD759" s="33">
        <f>SUM(COUNTIFS(AD$384:AD$539,{"ĐTT","TDS","HĐH","HĐG","HĐNT","VS-AN","HĐC","HĐH/HĐG","SHHN"}))</f>
        <v>2</v>
      </c>
      <c r="AE759" s="33"/>
      <c r="AF759" s="33"/>
      <c r="AG759" s="33"/>
      <c r="AH759" s="33"/>
      <c r="AI759" s="33"/>
      <c r="AJ759" s="33"/>
      <c r="AK759" s="33"/>
      <c r="AL759" s="33"/>
      <c r="AM759" s="33"/>
      <c r="AN759" s="33"/>
      <c r="AO759" s="33"/>
      <c r="AP759" s="33"/>
      <c r="AQ759" s="33"/>
      <c r="AR759" s="33"/>
      <c r="AS759" s="33"/>
      <c r="AT759" s="33"/>
      <c r="AU759" s="33"/>
      <c r="AV759" s="33"/>
      <c r="AW759" s="30"/>
      <c r="AX759" s="30"/>
      <c r="AY759" s="30"/>
      <c r="AZ759" s="30"/>
      <c r="BA759" s="30"/>
      <c r="BB759" s="30"/>
      <c r="BC759" s="30"/>
      <c r="BD759" s="30"/>
      <c r="BE759" s="30"/>
      <c r="BF759" s="30"/>
      <c r="BG759" s="30"/>
      <c r="BH759" s="30"/>
      <c r="BI759" s="30"/>
      <c r="BJ759" s="30"/>
      <c r="BK759" s="30"/>
      <c r="BL759" s="30"/>
      <c r="BM759" s="30"/>
      <c r="BN759" s="30"/>
      <c r="BO759" s="30"/>
      <c r="BP759" s="30"/>
      <c r="BQ759" s="30"/>
      <c r="BR759" s="30"/>
      <c r="BS759" s="30"/>
      <c r="BT759" s="30"/>
      <c r="BU759" s="30"/>
      <c r="BV759" s="30"/>
      <c r="BW759" s="30"/>
      <c r="BX759" s="30"/>
      <c r="BY759" s="30"/>
      <c r="BZ759" s="30"/>
      <c r="CA759" s="30"/>
      <c r="CB759" s="30"/>
      <c r="CC759" s="30"/>
      <c r="CD759" s="30"/>
      <c r="CE759" s="30"/>
      <c r="CF759" s="30"/>
      <c r="CG759" s="30"/>
      <c r="CH759" s="30"/>
      <c r="CI759" s="30"/>
      <c r="CJ759" s="30"/>
      <c r="CK759" s="30"/>
      <c r="CL759" s="30"/>
      <c r="CM759" s="30"/>
      <c r="CN759" s="30"/>
      <c r="CO759" s="184">
        <f>COUNTIF(CO384:CO539,"1")</f>
        <v>132</v>
      </c>
      <c r="CP759" s="33">
        <f>SUM(COUNTIFS(CP383:CP533,{"ĐTT","TDS","HĐH","HĐG","HĐNT","VSĂN","HĐC","HĐH/HĐG","SHHN"}))</f>
        <v>15</v>
      </c>
      <c r="CQ759" s="33">
        <f>SUM(COUNTIFS(CQ383:CQ533,{"ĐTT","TDS","HĐH","HĐG","HĐNT","VSĂN","HĐC","HĐH/HĐG","SHHN"}))</f>
        <v>9</v>
      </c>
      <c r="CR759" s="33">
        <f>SUM(COUNTIFS(CR383:CR533,{"ĐTT","TDS","HĐH","HĐG","HĐNT","VSĂN","HĐC","HĐH/HĐG","SHHN"}))</f>
        <v>10</v>
      </c>
      <c r="WR759" s="152"/>
    </row>
    <row r="760" spans="1:616" s="16" customFormat="1" ht="34.5" customHeight="1">
      <c r="A760" s="313" t="s">
        <v>685</v>
      </c>
      <c r="B760" s="313"/>
      <c r="C760" s="313"/>
      <c r="D760" s="313"/>
      <c r="E760" s="313"/>
      <c r="F760" s="313"/>
      <c r="G760" s="32">
        <f>COUNTIF(G544:G596,"x")</f>
        <v>2</v>
      </c>
      <c r="H760" s="31"/>
      <c r="I760" s="31"/>
      <c r="J760" s="31"/>
      <c r="K760" s="31"/>
      <c r="L760" s="31"/>
      <c r="M760" s="10"/>
      <c r="N760" s="10"/>
      <c r="O760" s="32">
        <f>COUNTIF(O544:O596,"x")</f>
        <v>22</v>
      </c>
      <c r="P760" s="32">
        <f>P544</f>
        <v>8</v>
      </c>
      <c r="Q760" s="32">
        <f t="shared" ref="Q760:AA760" si="29">COUNTIF(Q544:Q596,"x")</f>
        <v>5</v>
      </c>
      <c r="R760" s="32">
        <f t="shared" si="29"/>
        <v>7</v>
      </c>
      <c r="S760" s="32">
        <f t="shared" si="29"/>
        <v>3</v>
      </c>
      <c r="T760" s="32">
        <f t="shared" si="29"/>
        <v>5</v>
      </c>
      <c r="U760" s="32">
        <f t="shared" si="29"/>
        <v>4</v>
      </c>
      <c r="V760" s="32">
        <f t="shared" si="29"/>
        <v>3</v>
      </c>
      <c r="W760" s="32">
        <f t="shared" si="29"/>
        <v>5</v>
      </c>
      <c r="X760" s="32">
        <f t="shared" si="29"/>
        <v>2</v>
      </c>
      <c r="Y760" s="32">
        <f t="shared" si="29"/>
        <v>4</v>
      </c>
      <c r="Z760" s="32">
        <f t="shared" si="29"/>
        <v>1</v>
      </c>
      <c r="AA760" s="32">
        <f t="shared" si="29"/>
        <v>5</v>
      </c>
      <c r="AB760" s="33">
        <f>SUM(COUNTIFS(AB$546:AB$596,{"ĐTT","TDS","HĐH","HĐG","HĐNT","VS-AN","HĐC","HĐH/HĐG","SHHN"}))</f>
        <v>2</v>
      </c>
      <c r="AC760" s="33">
        <f>SUM(COUNTIFS(AC$546:AC$596,{"ĐTT","TDS","HĐH","HĐG","HĐNT","VS-AN","HĐC","HĐH/HĐG","SHHN"}))</f>
        <v>0</v>
      </c>
      <c r="AD760" s="33">
        <f>SUM(COUNTIFS(AD$546:AD$596,{"ĐTT","TDS","HĐH","HĐG","HĐNT","VS-AN","HĐC","HĐH/HĐG","SHHN"}))</f>
        <v>0</v>
      </c>
      <c r="AE760" s="33"/>
      <c r="AF760" s="33"/>
      <c r="AG760" s="33"/>
      <c r="AH760" s="33"/>
      <c r="AI760" s="33"/>
      <c r="AJ760" s="33"/>
      <c r="AK760" s="33"/>
      <c r="AL760" s="33"/>
      <c r="AM760" s="33"/>
      <c r="AN760" s="33"/>
      <c r="AO760" s="33"/>
      <c r="AP760" s="33"/>
      <c r="AQ760" s="33"/>
      <c r="AR760" s="33"/>
      <c r="AS760" s="33"/>
      <c r="AT760" s="33"/>
      <c r="AU760" s="33"/>
      <c r="AV760" s="33"/>
      <c r="AW760" s="32"/>
      <c r="AX760" s="32"/>
      <c r="AY760" s="32"/>
      <c r="AZ760" s="32"/>
      <c r="BA760" s="32"/>
      <c r="BB760" s="32"/>
      <c r="BC760" s="32"/>
      <c r="BD760" s="32"/>
      <c r="BE760" s="32"/>
      <c r="BF760" s="32"/>
      <c r="BG760" s="32"/>
      <c r="BH760" s="32"/>
      <c r="BI760" s="32"/>
      <c r="BJ760" s="32"/>
      <c r="BK760" s="32"/>
      <c r="BL760" s="32"/>
      <c r="BM760" s="32"/>
      <c r="BN760" s="32"/>
      <c r="BO760" s="32"/>
      <c r="BP760" s="32"/>
      <c r="BQ760" s="32"/>
      <c r="BR760" s="32"/>
      <c r="BS760" s="32"/>
      <c r="BT760" s="32"/>
      <c r="BU760" s="32"/>
      <c r="BV760" s="32"/>
      <c r="BW760" s="32"/>
      <c r="BX760" s="32"/>
      <c r="BY760" s="32"/>
      <c r="BZ760" s="32"/>
      <c r="CA760" s="32"/>
      <c r="CB760" s="32"/>
      <c r="CC760" s="32"/>
      <c r="CD760" s="32"/>
      <c r="CE760" s="32"/>
      <c r="CF760" s="32"/>
      <c r="CG760" s="32"/>
      <c r="CH760" s="32"/>
      <c r="CI760" s="32"/>
      <c r="CJ760" s="32"/>
      <c r="CK760" s="32"/>
      <c r="CL760" s="32"/>
      <c r="CM760" s="32"/>
      <c r="CN760" s="32"/>
      <c r="CO760" s="185">
        <f>COUNTIF(CO544:CO596,"1")</f>
        <v>43</v>
      </c>
      <c r="CP760" s="33">
        <f>SUM(COUNTIFS(CP544:CP593,{"ĐTT","TDS","HĐH","HĐG","HĐNT","VSĂN","HĐC","HĐH/HĐG","SHHN"}))</f>
        <v>4</v>
      </c>
      <c r="CQ760" s="33">
        <f>SUM(COUNTIFS(CQ544:CQ593,{"ĐTT","TDS","HĐH","HĐG","HĐNT","VSĂN","HĐC","HĐH/HĐG","SHHN"}))</f>
        <v>3</v>
      </c>
      <c r="CR760" s="33">
        <f>SUM(COUNTIFS(CR544:CR593,{"ĐTT","TDS","HĐH","HĐG","HĐNT","VSĂN","HĐC","HĐH/HĐG","SHHN"}))</f>
        <v>2</v>
      </c>
      <c r="WR760" s="152"/>
    </row>
    <row r="761" spans="1:616" s="16" customFormat="1" ht="23.25" customHeight="1">
      <c r="A761" s="313" t="s">
        <v>686</v>
      </c>
      <c r="B761" s="313"/>
      <c r="C761" s="313"/>
      <c r="D761" s="313"/>
      <c r="E761" s="313"/>
      <c r="F761" s="313"/>
      <c r="G761" s="30">
        <f>COUNTIF(G597:G753,"x")</f>
        <v>0</v>
      </c>
      <c r="H761" s="31"/>
      <c r="I761" s="31"/>
      <c r="J761" s="31"/>
      <c r="K761" s="31"/>
      <c r="L761" s="31"/>
      <c r="M761" s="10"/>
      <c r="N761" s="10"/>
      <c r="O761" s="30">
        <f>COUNTIF(O597:O753,"x")</f>
        <v>17</v>
      </c>
      <c r="P761" s="32">
        <f>P597</f>
        <v>60</v>
      </c>
      <c r="Q761" s="30">
        <f t="shared" ref="Q761:AA761" si="30">COUNTIF(Q597:Q753,"x")</f>
        <v>13</v>
      </c>
      <c r="R761" s="30">
        <f t="shared" si="30"/>
        <v>14</v>
      </c>
      <c r="S761" s="30">
        <f t="shared" si="30"/>
        <v>13</v>
      </c>
      <c r="T761" s="30">
        <f t="shared" si="30"/>
        <v>14</v>
      </c>
      <c r="U761" s="30">
        <f t="shared" si="30"/>
        <v>14</v>
      </c>
      <c r="V761" s="30">
        <f t="shared" si="30"/>
        <v>13</v>
      </c>
      <c r="W761" s="30">
        <f t="shared" si="30"/>
        <v>13</v>
      </c>
      <c r="X761" s="30">
        <f t="shared" si="30"/>
        <v>13</v>
      </c>
      <c r="Y761" s="30">
        <f t="shared" si="30"/>
        <v>13</v>
      </c>
      <c r="Z761" s="30">
        <f t="shared" si="30"/>
        <v>10</v>
      </c>
      <c r="AA761" s="30">
        <f t="shared" si="30"/>
        <v>11</v>
      </c>
      <c r="AB761" s="33">
        <f>SUM(COUNTIFS(AB$575:AB$598,{"ĐTT","TDS","HĐH","HĐG","HĐNT","VS-AN","HĐC","HĐH/HĐG","SHHN"}))</f>
        <v>1</v>
      </c>
      <c r="AC761" s="33">
        <f>SUM(COUNTIFS(AC$575:AC$598,{"ĐTT","TDS","HĐH","HĐG","HĐNT","VS-AN","HĐC","HĐH/HĐG","SHHN"}))</f>
        <v>0</v>
      </c>
      <c r="AD761" s="33">
        <f>SUM(COUNTIFS(AD$575:AD$598,{"ĐTT","TDS","HĐH","HĐG","HĐNT","VS-AN","HĐC","HĐH/HĐG","SHHN"}))</f>
        <v>0</v>
      </c>
      <c r="AE761" s="33"/>
      <c r="AF761" s="33"/>
      <c r="AG761" s="33"/>
      <c r="AH761" s="33"/>
      <c r="AI761" s="33"/>
      <c r="AJ761" s="33"/>
      <c r="AK761" s="33"/>
      <c r="AL761" s="33"/>
      <c r="AM761" s="33"/>
      <c r="AN761" s="33"/>
      <c r="AO761" s="33"/>
      <c r="AP761" s="33"/>
      <c r="AQ761" s="33"/>
      <c r="AR761" s="33"/>
      <c r="AS761" s="33"/>
      <c r="AT761" s="33"/>
      <c r="AU761" s="33"/>
      <c r="AV761" s="33"/>
      <c r="AW761" s="30"/>
      <c r="AX761" s="30"/>
      <c r="AY761" s="30"/>
      <c r="AZ761" s="30"/>
      <c r="BA761" s="30"/>
      <c r="BB761" s="30"/>
      <c r="BC761" s="30"/>
      <c r="BD761" s="30"/>
      <c r="BE761" s="30"/>
      <c r="BF761" s="30"/>
      <c r="BG761" s="30"/>
      <c r="BH761" s="30"/>
      <c r="BI761" s="30"/>
      <c r="BJ761" s="30"/>
      <c r="BK761" s="30"/>
      <c r="BL761" s="30"/>
      <c r="BM761" s="30"/>
      <c r="BN761" s="30"/>
      <c r="BO761" s="30"/>
      <c r="BP761" s="30"/>
      <c r="BQ761" s="30"/>
      <c r="BR761" s="30"/>
      <c r="BS761" s="30"/>
      <c r="BT761" s="30"/>
      <c r="BU761" s="30"/>
      <c r="BV761" s="30"/>
      <c r="BW761" s="30"/>
      <c r="BX761" s="30"/>
      <c r="BY761" s="30"/>
      <c r="BZ761" s="30"/>
      <c r="CA761" s="30"/>
      <c r="CB761" s="30"/>
      <c r="CC761" s="30"/>
      <c r="CD761" s="30"/>
      <c r="CE761" s="30"/>
      <c r="CF761" s="30"/>
      <c r="CG761" s="30"/>
      <c r="CH761" s="30"/>
      <c r="CI761" s="30"/>
      <c r="CJ761" s="30"/>
      <c r="CK761" s="30"/>
      <c r="CL761" s="30"/>
      <c r="CM761" s="30"/>
      <c r="CN761" s="30"/>
      <c r="CO761" s="184">
        <f>COUNTIF(CO597:CO753,"1")</f>
        <v>138</v>
      </c>
      <c r="CP761" s="33">
        <f>SUM(COUNTIFS(CP597:CP742,{"ĐTT","TDS","HĐH","HĐG","HĐNT","VSĂN","HĐC","HĐH/HĐG","SHHN"}))</f>
        <v>6</v>
      </c>
      <c r="CQ761" s="33">
        <f>SUM(COUNTIFS(CQ597:CQ742,{"ĐTT","TDS","HĐH","HĐG","HĐNT","VSĂN","HĐC","HĐH/HĐG","SHHN"}))</f>
        <v>6</v>
      </c>
      <c r="CR761" s="33">
        <f>SUM(COUNTIFS(CR597:CR742,{"ĐTT","TDS","HĐH","HĐG","HĐNT","VSĂN","HĐC","HĐH/HĐG","SHHN"}))</f>
        <v>5</v>
      </c>
      <c r="WR761" s="152"/>
    </row>
    <row r="762" spans="1:616" ht="23.25" customHeight="1">
      <c r="A762" s="314" t="s">
        <v>687</v>
      </c>
      <c r="B762" s="314"/>
      <c r="C762" s="314"/>
      <c r="D762" s="314"/>
      <c r="E762" s="314"/>
      <c r="F762" s="315"/>
      <c r="G762" s="160"/>
      <c r="H762" s="161"/>
      <c r="I762" s="161"/>
      <c r="J762" s="161"/>
      <c r="K762" s="161"/>
      <c r="L762" s="161"/>
      <c r="M762" s="162"/>
      <c r="N762" s="162"/>
      <c r="O762" s="160"/>
      <c r="P762" s="163"/>
      <c r="Q762" s="164" t="s">
        <v>141</v>
      </c>
      <c r="R762" s="20"/>
      <c r="S762" s="20"/>
      <c r="T762" s="20"/>
      <c r="U762" s="20"/>
      <c r="V762" s="20"/>
      <c r="W762" s="20"/>
      <c r="X762" s="20"/>
      <c r="Y762" s="20"/>
      <c r="Z762" s="20"/>
      <c r="AA762" s="20"/>
      <c r="AB762" s="22">
        <f>SUM(AB763:AB772)</f>
        <v>16</v>
      </c>
      <c r="AC762" s="22">
        <f t="shared" ref="AC762:AD762" si="31">SUM(AC763:AC772)</f>
        <v>23</v>
      </c>
      <c r="AD762" s="22">
        <f t="shared" si="31"/>
        <v>16</v>
      </c>
      <c r="AE762" s="22">
        <f t="shared" ref="AE762:CO762" si="32">SUM(AE763:AE767)</f>
        <v>0</v>
      </c>
      <c r="AF762" s="22">
        <f t="shared" si="32"/>
        <v>0</v>
      </c>
      <c r="AG762" s="22">
        <f t="shared" si="32"/>
        <v>0</v>
      </c>
      <c r="AH762" s="22">
        <f t="shared" si="32"/>
        <v>0</v>
      </c>
      <c r="AI762" s="22">
        <f t="shared" si="32"/>
        <v>0</v>
      </c>
      <c r="AJ762" s="22">
        <f t="shared" si="32"/>
        <v>0</v>
      </c>
      <c r="AK762" s="22">
        <f t="shared" si="32"/>
        <v>0</v>
      </c>
      <c r="AL762" s="22">
        <f t="shared" si="32"/>
        <v>0</v>
      </c>
      <c r="AM762" s="22">
        <f t="shared" si="32"/>
        <v>0</v>
      </c>
      <c r="AN762" s="22">
        <f t="shared" si="32"/>
        <v>0</v>
      </c>
      <c r="AO762" s="22">
        <f t="shared" si="32"/>
        <v>0</v>
      </c>
      <c r="AP762" s="22">
        <f t="shared" si="32"/>
        <v>0</v>
      </c>
      <c r="AQ762" s="22">
        <f t="shared" si="32"/>
        <v>0</v>
      </c>
      <c r="AR762" s="22">
        <f t="shared" si="32"/>
        <v>0</v>
      </c>
      <c r="AS762" s="22">
        <f t="shared" si="32"/>
        <v>0</v>
      </c>
      <c r="AT762" s="22">
        <f t="shared" si="32"/>
        <v>0</v>
      </c>
      <c r="AU762" s="22">
        <f t="shared" si="32"/>
        <v>0</v>
      </c>
      <c r="AV762" s="22">
        <f t="shared" si="32"/>
        <v>0</v>
      </c>
      <c r="AW762" s="22">
        <f t="shared" si="32"/>
        <v>0</v>
      </c>
      <c r="AX762" s="22">
        <f t="shared" si="32"/>
        <v>0</v>
      </c>
      <c r="AY762" s="22">
        <f t="shared" si="32"/>
        <v>0</v>
      </c>
      <c r="AZ762" s="22">
        <f t="shared" si="32"/>
        <v>0</v>
      </c>
      <c r="BA762" s="22">
        <f t="shared" si="32"/>
        <v>0</v>
      </c>
      <c r="BB762" s="22">
        <f t="shared" si="32"/>
        <v>0</v>
      </c>
      <c r="BC762" s="22">
        <f t="shared" si="32"/>
        <v>0</v>
      </c>
      <c r="BD762" s="22">
        <f t="shared" si="32"/>
        <v>0</v>
      </c>
      <c r="BE762" s="22">
        <f t="shared" si="32"/>
        <v>0</v>
      </c>
      <c r="BF762" s="22">
        <f t="shared" si="32"/>
        <v>0</v>
      </c>
      <c r="BG762" s="22">
        <f t="shared" si="32"/>
        <v>0</v>
      </c>
      <c r="BH762" s="22">
        <f t="shared" si="32"/>
        <v>0</v>
      </c>
      <c r="BI762" s="22">
        <f t="shared" si="32"/>
        <v>0</v>
      </c>
      <c r="BJ762" s="22">
        <f t="shared" si="32"/>
        <v>0</v>
      </c>
      <c r="BK762" s="22">
        <f t="shared" si="32"/>
        <v>0</v>
      </c>
      <c r="BL762" s="22">
        <f t="shared" si="32"/>
        <v>0</v>
      </c>
      <c r="BM762" s="22">
        <f t="shared" si="32"/>
        <v>0</v>
      </c>
      <c r="BN762" s="22">
        <f t="shared" si="32"/>
        <v>0</v>
      </c>
      <c r="BO762" s="22">
        <f t="shared" si="32"/>
        <v>0</v>
      </c>
      <c r="BP762" s="22">
        <f t="shared" si="32"/>
        <v>0</v>
      </c>
      <c r="BQ762" s="22">
        <f t="shared" si="32"/>
        <v>0</v>
      </c>
      <c r="BR762" s="22">
        <f t="shared" si="32"/>
        <v>0</v>
      </c>
      <c r="BS762" s="22">
        <f t="shared" si="32"/>
        <v>0</v>
      </c>
      <c r="BT762" s="22">
        <f t="shared" si="32"/>
        <v>0</v>
      </c>
      <c r="BU762" s="22">
        <f t="shared" si="32"/>
        <v>0</v>
      </c>
      <c r="BV762" s="22">
        <f t="shared" si="32"/>
        <v>0</v>
      </c>
      <c r="BW762" s="22">
        <f t="shared" si="32"/>
        <v>0</v>
      </c>
      <c r="BX762" s="22">
        <f t="shared" si="32"/>
        <v>0</v>
      </c>
      <c r="BY762" s="22">
        <f t="shared" si="32"/>
        <v>0</v>
      </c>
      <c r="BZ762" s="22">
        <f t="shared" si="32"/>
        <v>0</v>
      </c>
      <c r="CA762" s="22">
        <f t="shared" si="32"/>
        <v>0</v>
      </c>
      <c r="CB762" s="22">
        <f t="shared" si="32"/>
        <v>0</v>
      </c>
      <c r="CC762" s="22">
        <f t="shared" si="32"/>
        <v>0</v>
      </c>
      <c r="CD762" s="22">
        <f t="shared" si="32"/>
        <v>0</v>
      </c>
      <c r="CE762" s="22">
        <f t="shared" si="32"/>
        <v>0</v>
      </c>
      <c r="CF762" s="22">
        <f t="shared" si="32"/>
        <v>0</v>
      </c>
      <c r="CG762" s="22">
        <f t="shared" si="32"/>
        <v>0</v>
      </c>
      <c r="CH762" s="22">
        <f t="shared" si="32"/>
        <v>0</v>
      </c>
      <c r="CI762" s="22">
        <f t="shared" si="32"/>
        <v>0</v>
      </c>
      <c r="CJ762" s="22">
        <f t="shared" si="32"/>
        <v>0</v>
      </c>
      <c r="CK762" s="22">
        <f t="shared" si="32"/>
        <v>0</v>
      </c>
      <c r="CL762" s="22">
        <f t="shared" si="32"/>
        <v>0</v>
      </c>
      <c r="CM762" s="22">
        <f t="shared" si="32"/>
        <v>0</v>
      </c>
      <c r="CN762" s="22">
        <f t="shared" si="32"/>
        <v>0</v>
      </c>
      <c r="CO762" s="157">
        <f t="shared" si="32"/>
        <v>0</v>
      </c>
      <c r="CP762" s="210">
        <f>SUM(CP763:CP772)</f>
        <v>49</v>
      </c>
      <c r="CQ762" s="210">
        <f t="shared" ref="CQ762:CR762" si="33">SUM(CQ763:CQ772)</f>
        <v>39</v>
      </c>
      <c r="CR762" s="210">
        <f t="shared" si="33"/>
        <v>40</v>
      </c>
      <c r="WR762" s="162"/>
    </row>
    <row r="763" spans="1:616" s="16" customFormat="1" ht="23.25" customHeight="1">
      <c r="A763" s="390" t="s">
        <v>688</v>
      </c>
      <c r="B763" s="390"/>
      <c r="C763" s="390"/>
      <c r="D763" s="390"/>
      <c r="E763" s="390"/>
      <c r="F763" s="391"/>
      <c r="G763" s="30"/>
      <c r="H763" s="31"/>
      <c r="I763" s="31"/>
      <c r="J763" s="31"/>
      <c r="K763" s="31"/>
      <c r="L763" s="31"/>
      <c r="M763" s="152"/>
      <c r="N763" s="152"/>
      <c r="O763" s="30"/>
      <c r="P763" s="32"/>
      <c r="Q763" s="164" t="s">
        <v>141</v>
      </c>
      <c r="R763" s="23"/>
      <c r="S763" s="23"/>
      <c r="T763" s="23"/>
      <c r="U763" s="23"/>
      <c r="V763" s="23"/>
      <c r="W763" s="23"/>
      <c r="X763" s="23"/>
      <c r="Y763" s="23"/>
      <c r="Z763" s="23"/>
      <c r="AA763" s="23"/>
      <c r="AB763" s="25">
        <f>COUNTIF(AB$9:AB$753,"ĐTT")</f>
        <v>1</v>
      </c>
      <c r="AC763" s="25">
        <f>COUNTIF(AC$9:AC$753,"ĐTT")</f>
        <v>2</v>
      </c>
      <c r="AD763" s="25">
        <f>COUNTIF(AD$9:AD$753,"ĐTT")</f>
        <v>1</v>
      </c>
      <c r="AE763" s="25">
        <f>SUM(COUNTIFS(AE$6:AE$30,{"ĐTT","TDS","HĐH","HĐG","HĐNT","VS-AN","HĐC","TQDN","LH","SHHN","ĐTT+SHHN","ĐTT+HĐC","HĐH+HĐG","ĐTT+HĐG","HĐG+HĐC","SHHN+VS-AN","HĐH+HĐC"}))</f>
        <v>0</v>
      </c>
      <c r="AF763" s="25">
        <f>SUM(COUNTIFS(AF$6:AF$30,{"ĐTT","TDS","HĐH","HĐG","HĐNT","VS-AN","HĐC","TQDN","LH","SHHN","ĐTT+SHHN","ĐTT+HĐC","HĐH+HĐG","ĐTT+HĐG","HĐG+HĐC","SHHN+VS-AN","HĐH+HĐC"}))</f>
        <v>0</v>
      </c>
      <c r="AG763" s="25">
        <f>SUM(COUNTIFS(AG$6:AG$30,{"ĐTT","TDS","HĐH","HĐG","HĐNT","VS-AN","HĐC","TQDN","LH","SHHN","ĐTT+SHHN","ĐTT+HĐC","HĐH+HĐG","ĐTT+HĐG","HĐG+HĐC","SHHN+VS-AN","HĐH+HĐC"}))</f>
        <v>0</v>
      </c>
      <c r="AH763" s="25">
        <f>SUM(COUNTIFS(AH$6:AH$30,{"ĐTT","TDS","HĐH","HĐG","HĐNT","VS-AN","HĐC","TQDN","LH","SHHN","ĐTT+SHHN","ĐTT+HĐC","HĐH+HĐG","ĐTT+HĐG","HĐG+HĐC","SHHN+VS-AN","HĐH+HĐC"}))</f>
        <v>0</v>
      </c>
      <c r="AI763" s="25">
        <f>SUM(COUNTIFS(AI$6:AI$30,{"ĐTT","TDS","HĐH","HĐG","HĐNT","VS-AN","HĐC","TQDN","LH","SHHN","ĐTT+SHHN","ĐTT+HĐC","HĐH+HĐG","ĐTT+HĐG","HĐG+HĐC","SHHN+VS-AN","HĐH+HĐC"}))</f>
        <v>0</v>
      </c>
      <c r="AJ763" s="25">
        <f>SUM(COUNTIFS(AJ$6:AJ$30,{"ĐTT","TDS","HĐH","HĐG","HĐNT","VS-AN","HĐC","TQDN","LH","SHHN","ĐTT+SHHN","ĐTT+HĐC","HĐH+HĐG","ĐTT+HĐG","HĐG+HĐC","SHHN+VS-AN","HĐH+HĐC"}))</f>
        <v>0</v>
      </c>
      <c r="AK763" s="25">
        <f>SUM(COUNTIFS(AK$6:AK$30,{"ĐTT","TDS","HĐH","HĐG","HĐNT","VS-AN","HĐC","TQDN","LH","SHHN","ĐTT+SHHN","ĐTT+HĐC","HĐH+HĐG","ĐTT+HĐG","HĐG+HĐC","SHHN+VS-AN","HĐH+HĐC"}))</f>
        <v>0</v>
      </c>
      <c r="AL763" s="25">
        <f>SUM(COUNTIFS(AL$6:AL$30,{"ĐTT","TDS","HĐH","HĐG","HĐNT","VS-AN","HĐC","TQDN","LH","SHHN","ĐTT+SHHN","ĐTT+HĐC","HĐH+HĐG","ĐTT+HĐG","HĐG+HĐC","SHHN+VS-AN","HĐH+HĐC"}))</f>
        <v>0</v>
      </c>
      <c r="AM763" s="25">
        <f>SUM(COUNTIFS(AM$6:AM$30,{"ĐTT","TDS","HĐH","HĐG","HĐNT","VS-AN","HĐC","TQDN","LH","SHHN","ĐTT+SHHN","ĐTT+HĐC","HĐH+HĐG","ĐTT+HĐG","HĐG+HĐC","SHHN+VS-AN","HĐH+HĐC"}))</f>
        <v>0</v>
      </c>
      <c r="AN763" s="25">
        <f>SUM(COUNTIFS(AN$6:AN$30,{"ĐTT","TDS","HĐH","HĐG","HĐNT","VS-AN","HĐC","TQDN","LH","SHHN","ĐTT+SHHN","ĐTT+HĐC","HĐH+HĐG","ĐTT+HĐG","HĐG+HĐC","SHHN+VS-AN","HĐH+HĐC"}))</f>
        <v>0</v>
      </c>
      <c r="AO763" s="25">
        <f>SUM(COUNTIFS(AO$6:AO$30,{"ĐTT","TDS","HĐH","HĐG","HĐNT","VS-AN","HĐC","TQDN","LH","SHHN","ĐTT+SHHN","ĐTT+HĐC","HĐH+HĐG","ĐTT+HĐG","HĐG+HĐC","SHHN+VS-AN","HĐH+HĐC"}))</f>
        <v>0</v>
      </c>
      <c r="AP763" s="25">
        <f>SUM(COUNTIFS(AP$6:AP$30,{"ĐTT","TDS","HĐH","HĐG","HĐNT","VS-AN","HĐC","TQDN","LH","SHHN","ĐTT+SHHN","ĐTT+HĐC","HĐH+HĐG","ĐTT+HĐG","HĐG+HĐC","SHHN+VS-AN","HĐH+HĐC"}))</f>
        <v>0</v>
      </c>
      <c r="AQ763" s="25">
        <f>SUM(COUNTIFS(AQ$6:AQ$30,{"ĐTT","TDS","HĐH","HĐG","HĐNT","VS-AN","HĐC","TQDN","LH","SHHN","ĐTT+SHHN","ĐTT+HĐC","HĐH+HĐG","ĐTT+HĐG","HĐG+HĐC","SHHN+VS-AN","HĐH+HĐC"}))</f>
        <v>0</v>
      </c>
      <c r="AR763" s="25">
        <f>SUM(COUNTIFS(AR$6:AR$30,{"ĐTT","TDS","HĐH","HĐG","HĐNT","VS-AN","HĐC","TQDN","LH","SHHN","ĐTT+SHHN","ĐTT+HĐC","HĐH+HĐG","ĐTT+HĐG","HĐG+HĐC","SHHN+VS-AN","HĐH+HĐC"}))</f>
        <v>0</v>
      </c>
      <c r="AS763" s="25">
        <f>SUM(COUNTIFS(AS$6:AS$30,{"ĐTT","TDS","HĐH","HĐG","HĐNT","VS-AN","HĐC","TQDN","LH","SHHN","ĐTT+SHHN","ĐTT+HĐC","HĐH+HĐG","ĐTT+HĐG","HĐG+HĐC","SHHN+VS-AN","HĐH+HĐC"}))</f>
        <v>0</v>
      </c>
      <c r="AT763" s="25">
        <f>SUM(COUNTIFS(AT$6:AT$30,{"ĐTT","TDS","HĐH","HĐG","HĐNT","VS-AN","HĐC","TQDN","LH","SHHN","ĐTT+SHHN","ĐTT+HĐC","HĐH+HĐG","ĐTT+HĐG","HĐG+HĐC","SHHN+VS-AN","HĐH+HĐC"}))</f>
        <v>0</v>
      </c>
      <c r="AU763" s="25">
        <f>SUM(COUNTIFS(AU$6:AU$30,{"ĐTT","TDS","HĐH","HĐG","HĐNT","VS-AN","HĐC","TQDN","LH","SHHN","ĐTT+SHHN","ĐTT+HĐC","HĐH+HĐG","ĐTT+HĐG","HĐG+HĐC","SHHN+VS-AN","HĐH+HĐC"}))</f>
        <v>0</v>
      </c>
      <c r="AV763" s="25">
        <f>SUM(COUNTIFS(AV$6:AV$30,{"ĐTT","TDS","HĐH","HĐG","HĐNT","VS-AN","HĐC","TQDN","LH","SHHN","ĐTT+SHHN","ĐTT+HĐC","HĐH+HĐG","ĐTT+HĐG","HĐG+HĐC","SHHN+VS-AN","HĐH+HĐC"}))</f>
        <v>0</v>
      </c>
      <c r="AW763" s="25">
        <f>SUM(COUNTIFS(AW$6:AW$30,{"ĐTT","TDS","HĐH","HĐG","HĐNT","VS-AN","HĐC","TQDN","LH","SHHN","ĐTT+SHHN","ĐTT+HĐC","HĐH+HĐG","ĐTT+HĐG","HĐG+HĐC","SHHN+VS-AN","HĐH+HĐC"}))</f>
        <v>0</v>
      </c>
      <c r="AX763" s="25">
        <f>SUM(COUNTIFS(AX$6:AX$30,{"ĐTT","TDS","HĐH","HĐG","HĐNT","VS-AN","HĐC","TQDN","LH","SHHN","ĐTT+SHHN","ĐTT+HĐC","HĐH+HĐG","ĐTT+HĐG","HĐG+HĐC","SHHN+VS-AN","HĐH+HĐC"}))</f>
        <v>0</v>
      </c>
      <c r="AY763" s="25">
        <f>SUM(COUNTIFS(AY$6:AY$30,{"ĐTT","TDS","HĐH","HĐG","HĐNT","VS-AN","HĐC","TQDN","LH","SHHN","ĐTT+SHHN","ĐTT+HĐC","HĐH+HĐG","ĐTT+HĐG","HĐG+HĐC","SHHN+VS-AN","HĐH+HĐC"}))</f>
        <v>0</v>
      </c>
      <c r="AZ763" s="25">
        <f>SUM(COUNTIFS(AZ$6:AZ$30,{"ĐTT","TDS","HĐH","HĐG","HĐNT","VS-AN","HĐC","TQDN","LH","SHHN","ĐTT+SHHN","ĐTT+HĐC","HĐH+HĐG","ĐTT+HĐG","HĐG+HĐC","SHHN+VS-AN","HĐH+HĐC"}))</f>
        <v>0</v>
      </c>
      <c r="BA763" s="25">
        <f>SUM(COUNTIFS(BA$6:BA$30,{"ĐTT","TDS","HĐH","HĐG","HĐNT","VS-AN","HĐC","TQDN","LH","SHHN","ĐTT+SHHN","ĐTT+HĐC","HĐH+HĐG","ĐTT+HĐG","HĐG+HĐC","SHHN+VS-AN","HĐH+HĐC"}))</f>
        <v>0</v>
      </c>
      <c r="BB763" s="25">
        <f>SUM(COUNTIFS(BB$6:BB$30,{"ĐTT","TDS","HĐH","HĐG","HĐNT","VS-AN","HĐC","TQDN","LH","SHHN","ĐTT+SHHN","ĐTT+HĐC","HĐH+HĐG","ĐTT+HĐG","HĐG+HĐC","SHHN+VS-AN","HĐH+HĐC"}))</f>
        <v>0</v>
      </c>
      <c r="BC763" s="25">
        <f>SUM(COUNTIFS(BC$6:BC$30,{"ĐTT","TDS","HĐH","HĐG","HĐNT","VS-AN","HĐC","TQDN","LH","SHHN","ĐTT+SHHN","ĐTT+HĐC","HĐH+HĐG","ĐTT+HĐG","HĐG+HĐC","SHHN+VS-AN","HĐH+HĐC"}))</f>
        <v>0</v>
      </c>
      <c r="BD763" s="25">
        <f>SUM(COUNTIFS(BD$6:BD$30,{"ĐTT","TDS","HĐH","HĐG","HĐNT","VS-AN","HĐC","TQDN","LH","SHHN","ĐTT+SHHN","ĐTT+HĐC","HĐH+HĐG","ĐTT+HĐG","HĐG+HĐC","SHHN+VS-AN","HĐH+HĐC"}))</f>
        <v>0</v>
      </c>
      <c r="BE763" s="25">
        <f>SUM(COUNTIFS(BE$6:BE$30,{"ĐTT","TDS","HĐH","HĐG","HĐNT","VS-AN","HĐC","TQDN","LH","SHHN","ĐTT+SHHN","ĐTT+HĐC","HĐH+HĐG","ĐTT+HĐG","HĐG+HĐC","SHHN+VS-AN","HĐH+HĐC"}))</f>
        <v>0</v>
      </c>
      <c r="BF763" s="25">
        <f>SUM(COUNTIFS(BF$6:BF$30,{"ĐTT","TDS","HĐH","HĐG","HĐNT","VS-AN","HĐC","TQDN","LH","SHHN","ĐTT+SHHN","ĐTT+HĐC","HĐH+HĐG","ĐTT+HĐG","HĐG+HĐC","SHHN+VS-AN","HĐH+HĐC"}))</f>
        <v>0</v>
      </c>
      <c r="BG763" s="25">
        <f>SUM(COUNTIFS(BG$6:BG$30,{"ĐTT","TDS","HĐH","HĐG","HĐNT","VS-AN","HĐC","TQDN","LH","SHHN","ĐTT+SHHN","ĐTT+HĐC","HĐH+HĐG","ĐTT+HĐG","HĐG+HĐC","SHHN+VS-AN","HĐH+HĐC"}))</f>
        <v>0</v>
      </c>
      <c r="BH763" s="25">
        <f>SUM(COUNTIFS(BH$6:BH$30,{"ĐTT","TDS","HĐH","HĐG","HĐNT","VS-AN","HĐC","TQDN","LH","SHHN","ĐTT+SHHN","ĐTT+HĐC","HĐH+HĐG","ĐTT+HĐG","HĐG+HĐC","SHHN+VS-AN","HĐH+HĐC"}))</f>
        <v>0</v>
      </c>
      <c r="BI763" s="25">
        <f>SUM(COUNTIFS(BI$6:BI$30,{"ĐTT","TDS","HĐH","HĐG","HĐNT","VS-AN","HĐC","TQDN","LH","SHHN","ĐTT+SHHN","ĐTT+HĐC","HĐH+HĐG","ĐTT+HĐG","HĐG+HĐC","SHHN+VS-AN","HĐH+HĐC"}))</f>
        <v>0</v>
      </c>
      <c r="BJ763" s="25">
        <f>SUM(COUNTIFS(BJ$6:BJ$30,{"ĐTT","TDS","HĐH","HĐG","HĐNT","VS-AN","HĐC","TQDN","LH","SHHN","ĐTT+SHHN","ĐTT+HĐC","HĐH+HĐG","ĐTT+HĐG","HĐG+HĐC","SHHN+VS-AN","HĐH+HĐC"}))</f>
        <v>0</v>
      </c>
      <c r="BK763" s="25">
        <f>SUM(COUNTIFS(BK$6:BK$30,{"ĐTT","TDS","HĐH","HĐG","HĐNT","VS-AN","HĐC","TQDN","LH","SHHN","ĐTT+SHHN","ĐTT+HĐC","HĐH+HĐG","ĐTT+HĐG","HĐG+HĐC","SHHN+VS-AN","HĐH+HĐC"}))</f>
        <v>0</v>
      </c>
      <c r="BL763" s="25">
        <f>SUM(COUNTIFS(BL$6:BL$30,{"ĐTT","TDS","HĐH","HĐG","HĐNT","VS-AN","HĐC","TQDN","LH","SHHN","ĐTT+SHHN","ĐTT+HĐC","HĐH+HĐG","ĐTT+HĐG","HĐG+HĐC","SHHN+VS-AN","HĐH+HĐC"}))</f>
        <v>0</v>
      </c>
      <c r="BM763" s="25">
        <f>SUM(COUNTIFS(BM$6:BM$30,{"ĐTT","TDS","HĐH","HĐG","HĐNT","VS-AN","HĐC","TQDN","LH","SHHN","ĐTT+SHHN","ĐTT+HĐC","HĐH+HĐG","ĐTT+HĐG","HĐG+HĐC","SHHN+VS-AN","HĐH+HĐC"}))</f>
        <v>0</v>
      </c>
      <c r="BN763" s="25">
        <f>SUM(COUNTIFS(BN$6:BN$30,{"ĐTT","TDS","HĐH","HĐG","HĐNT","VS-AN","HĐC","TQDN","LH","SHHN","ĐTT+SHHN","ĐTT+HĐC","HĐH+HĐG","ĐTT+HĐG","HĐG+HĐC","SHHN+VS-AN","HĐH+HĐC"}))</f>
        <v>0</v>
      </c>
      <c r="BO763" s="25">
        <f>SUM(COUNTIFS(BO$6:BO$30,{"ĐTT","TDS","HĐH","HĐG","HĐNT","VS-AN","HĐC","TQDN","LH","SHHN","ĐTT+SHHN","ĐTT+HĐC","HĐH+HĐG","ĐTT+HĐG","HĐG+HĐC","SHHN+VS-AN","HĐH+HĐC"}))</f>
        <v>0</v>
      </c>
      <c r="BP763" s="25">
        <f>SUM(COUNTIFS(BP$6:BP$30,{"ĐTT","TDS","HĐH","HĐG","HĐNT","VS-AN","HĐC","TQDN","LH","SHHN","ĐTT+SHHN","ĐTT+HĐC","HĐH+HĐG","ĐTT+HĐG","HĐG+HĐC","SHHN+VS-AN","HĐH+HĐC"}))</f>
        <v>0</v>
      </c>
      <c r="BQ763" s="25">
        <f>SUM(COUNTIFS(BQ$6:BQ$30,{"ĐTT","TDS","HĐH","HĐG","HĐNT","VS-AN","HĐC","TQDN","LH","SHHN","ĐTT+SHHN","ĐTT+HĐC","HĐH+HĐG","ĐTT+HĐG","HĐG+HĐC","SHHN+VS-AN","HĐH+HĐC"}))</f>
        <v>0</v>
      </c>
      <c r="BR763" s="25">
        <f>SUM(COUNTIFS(BR$6:BR$30,{"ĐTT","TDS","HĐH","HĐG","HĐNT","VS-AN","HĐC","TQDN","LH","SHHN","ĐTT+SHHN","ĐTT+HĐC","HĐH+HĐG","ĐTT+HĐG","HĐG+HĐC","SHHN+VS-AN","HĐH+HĐC"}))</f>
        <v>0</v>
      </c>
      <c r="BS763" s="25">
        <f>SUM(COUNTIFS(BS$6:BS$30,{"ĐTT","TDS","HĐH","HĐG","HĐNT","VS-AN","HĐC","TQDN","LH","SHHN","ĐTT+SHHN","ĐTT+HĐC","HĐH+HĐG","ĐTT+HĐG","HĐG+HĐC","SHHN+VS-AN","HĐH+HĐC"}))</f>
        <v>0</v>
      </c>
      <c r="BT763" s="25">
        <f>SUM(COUNTIFS(BT$6:BT$30,{"ĐTT","TDS","HĐH","HĐG","HĐNT","VS-AN","HĐC","TQDN","LH","SHHN","ĐTT+SHHN","ĐTT+HĐC","HĐH+HĐG","ĐTT+HĐG","HĐG+HĐC","SHHN+VS-AN","HĐH+HĐC"}))</f>
        <v>0</v>
      </c>
      <c r="BU763" s="25">
        <f>SUM(COUNTIFS(BU$6:BU$30,{"ĐTT","TDS","HĐH","HĐG","HĐNT","VS-AN","HĐC","TQDN","LH","SHHN","ĐTT+SHHN","ĐTT+HĐC","HĐH+HĐG","ĐTT+HĐG","HĐG+HĐC","SHHN+VS-AN","HĐH+HĐC"}))</f>
        <v>0</v>
      </c>
      <c r="BV763" s="25">
        <f>SUM(COUNTIFS(BV$6:BV$30,{"ĐTT","TDS","HĐH","HĐG","HĐNT","VS-AN","HĐC","TQDN","LH","SHHN","ĐTT+SHHN","ĐTT+HĐC","HĐH+HĐG","ĐTT+HĐG","HĐG+HĐC","SHHN+VS-AN","HĐH+HĐC"}))</f>
        <v>0</v>
      </c>
      <c r="BW763" s="25">
        <f>SUM(COUNTIFS(BW$6:BW$30,{"ĐTT","TDS","HĐH","HĐG","HĐNT","VS-AN","HĐC","TQDN","LH","SHHN","ĐTT+SHHN","ĐTT+HĐC","HĐH+HĐG","ĐTT+HĐG","HĐG+HĐC","SHHN+VS-AN","HĐH+HĐC"}))</f>
        <v>0</v>
      </c>
      <c r="BX763" s="25">
        <f>SUM(COUNTIFS(BX$6:BX$30,{"ĐTT","TDS","HĐH","HĐG","HĐNT","VS-AN","HĐC","TQDN","LH","SHHN","ĐTT+SHHN","ĐTT+HĐC","HĐH+HĐG","ĐTT+HĐG","HĐG+HĐC","SHHN+VS-AN","HĐH+HĐC"}))</f>
        <v>0</v>
      </c>
      <c r="BY763" s="25">
        <f>SUM(COUNTIFS(BY$6:BY$30,{"ĐTT","TDS","HĐH","HĐG","HĐNT","VS-AN","HĐC","TQDN","LH","SHHN","ĐTT+SHHN","ĐTT+HĐC","HĐH+HĐG","ĐTT+HĐG","HĐG+HĐC","SHHN+VS-AN","HĐH+HĐC"}))</f>
        <v>0</v>
      </c>
      <c r="BZ763" s="25">
        <f>SUM(COUNTIFS(BZ$6:BZ$30,{"ĐTT","TDS","HĐH","HĐG","HĐNT","VS-AN","HĐC","TQDN","LH","SHHN","ĐTT+SHHN","ĐTT+HĐC","HĐH+HĐG","ĐTT+HĐG","HĐG+HĐC","SHHN+VS-AN","HĐH+HĐC"}))</f>
        <v>0</v>
      </c>
      <c r="CA763" s="25">
        <f>SUM(COUNTIFS(CA$6:CA$30,{"ĐTT","TDS","HĐH","HĐG","HĐNT","VS-AN","HĐC","TQDN","LH","SHHN","ĐTT+SHHN","ĐTT+HĐC","HĐH+HĐG","ĐTT+HĐG","HĐG+HĐC","SHHN+VS-AN","HĐH+HĐC"}))</f>
        <v>0</v>
      </c>
      <c r="CB763" s="25">
        <f>SUM(COUNTIFS(CB$6:CB$30,{"ĐTT","TDS","HĐH","HĐG","HĐNT","VS-AN","HĐC","TQDN","LH","SHHN","ĐTT+SHHN","ĐTT+HĐC","HĐH+HĐG","ĐTT+HĐG","HĐG+HĐC","SHHN+VS-AN","HĐH+HĐC"}))</f>
        <v>0</v>
      </c>
      <c r="CC763" s="25">
        <f>SUM(COUNTIFS(CC$6:CC$30,{"ĐTT","TDS","HĐH","HĐG","HĐNT","VS-AN","HĐC","TQDN","LH","SHHN","ĐTT+SHHN","ĐTT+HĐC","HĐH+HĐG","ĐTT+HĐG","HĐG+HĐC","SHHN+VS-AN","HĐH+HĐC"}))</f>
        <v>0</v>
      </c>
      <c r="CD763" s="25">
        <f>SUM(COUNTIFS(CD$6:CD$30,{"ĐTT","TDS","HĐH","HĐG","HĐNT","VS-AN","HĐC","TQDN","LH","SHHN","ĐTT+SHHN","ĐTT+HĐC","HĐH+HĐG","ĐTT+HĐG","HĐG+HĐC","SHHN+VS-AN","HĐH+HĐC"}))</f>
        <v>0</v>
      </c>
      <c r="CE763" s="25">
        <f>SUM(COUNTIFS(CE$6:CE$30,{"ĐTT","TDS","HĐH","HĐG","HĐNT","VS-AN","HĐC","TQDN","LH","SHHN","ĐTT+SHHN","ĐTT+HĐC","HĐH+HĐG","ĐTT+HĐG","HĐG+HĐC","SHHN+VS-AN","HĐH+HĐC"}))</f>
        <v>0</v>
      </c>
      <c r="CF763" s="25">
        <f>SUM(COUNTIFS(CF$6:CF$30,{"ĐTT","TDS","HĐH","HĐG","HĐNT","VS-AN","HĐC","TQDN","LH","SHHN","ĐTT+SHHN","ĐTT+HĐC","HĐH+HĐG","ĐTT+HĐG","HĐG+HĐC","SHHN+VS-AN","HĐH+HĐC"}))</f>
        <v>0</v>
      </c>
      <c r="CG763" s="25">
        <f>SUM(COUNTIFS(CG$6:CG$30,{"ĐTT","TDS","HĐH","HĐG","HĐNT","VS-AN","HĐC","TQDN","LH","SHHN","ĐTT+SHHN","ĐTT+HĐC","HĐH+HĐG","ĐTT+HĐG","HĐG+HĐC","SHHN+VS-AN","HĐH+HĐC"}))</f>
        <v>0</v>
      </c>
      <c r="CH763" s="25">
        <f>SUM(COUNTIFS(CH$6:CH$30,{"ĐTT","TDS","HĐH","HĐG","HĐNT","VS-AN","HĐC","TQDN","LH","SHHN","ĐTT+SHHN","ĐTT+HĐC","HĐH+HĐG","ĐTT+HĐG","HĐG+HĐC","SHHN+VS-AN","HĐH+HĐC"}))</f>
        <v>0</v>
      </c>
      <c r="CI763" s="25">
        <f>SUM(COUNTIFS(CI$6:CI$30,{"ĐTT","TDS","HĐH","HĐG","HĐNT","VS-AN","HĐC","TQDN","LH","SHHN","ĐTT+SHHN","ĐTT+HĐC","HĐH+HĐG","ĐTT+HĐG","HĐG+HĐC","SHHN+VS-AN","HĐH+HĐC"}))</f>
        <v>0</v>
      </c>
      <c r="CJ763" s="25">
        <f>SUM(COUNTIFS(CJ$6:CJ$30,{"ĐTT","TDS","HĐH","HĐG","HĐNT","VS-AN","HĐC","TQDN","LH","SHHN","ĐTT+SHHN","ĐTT+HĐC","HĐH+HĐG","ĐTT+HĐG","HĐG+HĐC","SHHN+VS-AN","HĐH+HĐC"}))</f>
        <v>0</v>
      </c>
      <c r="CK763" s="25">
        <f>SUM(COUNTIFS(CK$6:CK$30,{"ĐTT","TDS","HĐH","HĐG","HĐNT","VS-AN","HĐC","TQDN","LH","SHHN","ĐTT+SHHN","ĐTT+HĐC","HĐH+HĐG","ĐTT+HĐG","HĐG+HĐC","SHHN+VS-AN","HĐH+HĐC"}))</f>
        <v>0</v>
      </c>
      <c r="CL763" s="25">
        <f>SUM(COUNTIFS(CL$6:CL$30,{"ĐTT","TDS","HĐH","HĐG","HĐNT","VS-AN","HĐC","TQDN","LH","SHHN","ĐTT+SHHN","ĐTT+HĐC","HĐH+HĐG","ĐTT+HĐG","HĐG+HĐC","SHHN+VS-AN","HĐH+HĐC"}))</f>
        <v>0</v>
      </c>
      <c r="CM763" s="25">
        <f>SUM(COUNTIFS(CM$6:CM$30,{"ĐTT","TDS","HĐH","HĐG","HĐNT","VS-AN","HĐC","TQDN","LH","SHHN","ĐTT+SHHN","ĐTT+HĐC","HĐH+HĐG","ĐTT+HĐG","HĐG+HĐC","SHHN+VS-AN","HĐH+HĐC"}))</f>
        <v>0</v>
      </c>
      <c r="CN763" s="25">
        <f>SUM(COUNTIFS(CN$6:CN$30,{"ĐTT","TDS","HĐH","HĐG","HĐNT","VS-AN","HĐC","TQDN","LH","SHHN","ĐTT+SHHN","ĐTT+HĐC","HĐH+HĐG","ĐTT+HĐG","HĐG+HĐC","SHHN+VS-AN","HĐH+HĐC"}))</f>
        <v>0</v>
      </c>
      <c r="CO763" s="158">
        <f>SUM(COUNTIFS(CO$6:CO$30,{"ĐTT","TDS","HĐH","HĐG","HĐNT","VS-AN","HĐC","TQDN","LH","SHHN","ĐTT+SHHN","ĐTT+HĐC","HĐH+HĐG","ĐTT+HĐG","HĐG+HĐC","SHHN+VS-AN","HĐH+HĐC"}))</f>
        <v>0</v>
      </c>
      <c r="CP763" s="203">
        <f>COUNTIF(CP7:CP742,"ĐTT")</f>
        <v>5</v>
      </c>
      <c r="CQ763" s="223">
        <f t="shared" ref="CQ763:CR763" si="34">COUNTIF(CQ7:CQ742,"ĐTT")</f>
        <v>3</v>
      </c>
      <c r="CR763" s="223">
        <f t="shared" si="34"/>
        <v>5</v>
      </c>
      <c r="WR763" s="152"/>
    </row>
    <row r="764" spans="1:616" s="16" customFormat="1" ht="23.25" customHeight="1">
      <c r="A764" s="392" t="s">
        <v>689</v>
      </c>
      <c r="B764" s="392"/>
      <c r="C764" s="392"/>
      <c r="D764" s="392"/>
      <c r="E764" s="392"/>
      <c r="F764" s="393"/>
      <c r="G764" s="30"/>
      <c r="H764" s="31"/>
      <c r="I764" s="31"/>
      <c r="J764" s="31"/>
      <c r="K764" s="31"/>
      <c r="L764" s="31"/>
      <c r="M764" s="152"/>
      <c r="N764" s="152"/>
      <c r="O764" s="30"/>
      <c r="P764" s="32"/>
      <c r="Q764" s="164" t="s">
        <v>141</v>
      </c>
      <c r="R764" s="23"/>
      <c r="S764" s="23"/>
      <c r="T764" s="23"/>
      <c r="U764" s="23"/>
      <c r="V764" s="23"/>
      <c r="W764" s="23"/>
      <c r="X764" s="23"/>
      <c r="Y764" s="23"/>
      <c r="Z764" s="23"/>
      <c r="AA764" s="23"/>
      <c r="AB764" s="25">
        <f>COUNTIF(AB$9:AB$753,"TDS")</f>
        <v>1</v>
      </c>
      <c r="AC764" s="25">
        <f>COUNTIF(AC$9:AC$753,"TDS")</f>
        <v>1</v>
      </c>
      <c r="AD764" s="25">
        <f>COUNTIF(AD$9:AD$753,"TDS")</f>
        <v>1</v>
      </c>
      <c r="AE764" s="25">
        <f>SUM(COUNTIFS(AE$31:AE$57,{"ĐTT","TDS","HĐH","HĐG","HĐNT","VS-AN","HĐC","TQDN","LH","SHHN","ĐTT+SHHN","ĐTT+HĐC","HĐH+HĐG","ĐTT+HĐG","HĐG+HĐC","SHHN+VS-AN","HĐH+HĐC"}))</f>
        <v>0</v>
      </c>
      <c r="AF764" s="25">
        <f>SUM(COUNTIFS(AF$31:AF$57,{"ĐTT","TDS","HĐH","HĐG","HĐNT","VS-AN","HĐC","TQDN","LH","SHHN","ĐTT+SHHN","ĐTT+HĐC","HĐH+HĐG","ĐTT+HĐG","HĐG+HĐC","SHHN+VS-AN","HĐH+HĐC"}))</f>
        <v>0</v>
      </c>
      <c r="AG764" s="25">
        <f>SUM(COUNTIFS(AG$31:AG$57,{"ĐTT","TDS","HĐH","HĐG","HĐNT","VS-AN","HĐC","TQDN","LH","SHHN","ĐTT+SHHN","ĐTT+HĐC","HĐH+HĐG","ĐTT+HĐG","HĐG+HĐC","SHHN+VS-AN","HĐH+HĐC"}))</f>
        <v>0</v>
      </c>
      <c r="AH764" s="25">
        <f>SUM(COUNTIFS(AH$31:AH$57,{"ĐTT","TDS","HĐH","HĐG","HĐNT","VS-AN","HĐC","TQDN","LH","SHHN","ĐTT+SHHN","ĐTT+HĐC","HĐH+HĐG","ĐTT+HĐG","HĐG+HĐC","SHHN+VS-AN","HĐH+HĐC"}))</f>
        <v>0</v>
      </c>
      <c r="AI764" s="25">
        <f>SUM(COUNTIFS(AI$31:AI$57,{"ĐTT","TDS","HĐH","HĐG","HĐNT","VS-AN","HĐC","TQDN","LH","SHHN","ĐTT+SHHN","ĐTT+HĐC","HĐH+HĐG","ĐTT+HĐG","HĐG+HĐC","SHHN+VS-AN","HĐH+HĐC"}))</f>
        <v>0</v>
      </c>
      <c r="AJ764" s="25">
        <f>SUM(COUNTIFS(AJ$31:AJ$57,{"ĐTT","TDS","HĐH","HĐG","HĐNT","VS-AN","HĐC","TQDN","LH","SHHN","ĐTT+SHHN","ĐTT+HĐC","HĐH+HĐG","ĐTT+HĐG","HĐG+HĐC","SHHN+VS-AN","HĐH+HĐC"}))</f>
        <v>0</v>
      </c>
      <c r="AK764" s="25">
        <f>SUM(COUNTIFS(AK$31:AK$57,{"ĐTT","TDS","HĐH","HĐG","HĐNT","VS-AN","HĐC","TQDN","LH","SHHN","ĐTT+SHHN","ĐTT+HĐC","HĐH+HĐG","ĐTT+HĐG","HĐG+HĐC","SHHN+VS-AN","HĐH+HĐC"}))</f>
        <v>0</v>
      </c>
      <c r="AL764" s="25">
        <f>SUM(COUNTIFS(AL$31:AL$57,{"ĐTT","TDS","HĐH","HĐG","HĐNT","VS-AN","HĐC","TQDN","LH","SHHN","ĐTT+SHHN","ĐTT+HĐC","HĐH+HĐG","ĐTT+HĐG","HĐG+HĐC","SHHN+VS-AN","HĐH+HĐC"}))</f>
        <v>0</v>
      </c>
      <c r="AM764" s="25">
        <f>SUM(COUNTIFS(AM$31:AM$57,{"ĐTT","TDS","HĐH","HĐG","HĐNT","VS-AN","HĐC","TQDN","LH","SHHN","ĐTT+SHHN","ĐTT+HĐC","HĐH+HĐG","ĐTT+HĐG","HĐG+HĐC","SHHN+VS-AN","HĐH+HĐC"}))</f>
        <v>0</v>
      </c>
      <c r="AN764" s="25">
        <f>SUM(COUNTIFS(AN$31:AN$57,{"ĐTT","TDS","HĐH","HĐG","HĐNT","VS-AN","HĐC","TQDN","LH","SHHN","ĐTT+SHHN","ĐTT+HĐC","HĐH+HĐG","ĐTT+HĐG","HĐG+HĐC","SHHN+VS-AN","HĐH+HĐC"}))</f>
        <v>0</v>
      </c>
      <c r="AO764" s="25">
        <f>SUM(COUNTIFS(AO$31:AO$57,{"ĐTT","TDS","HĐH","HĐG","HĐNT","VS-AN","HĐC","TQDN","LH","SHHN","ĐTT+SHHN","ĐTT+HĐC","HĐH+HĐG","ĐTT+HĐG","HĐG+HĐC","SHHN+VS-AN","HĐH+HĐC"}))</f>
        <v>0</v>
      </c>
      <c r="AP764" s="25">
        <f>SUM(COUNTIFS(AP$31:AP$57,{"ĐTT","TDS","HĐH","HĐG","HĐNT","VS-AN","HĐC","TQDN","LH","SHHN","ĐTT+SHHN","ĐTT+HĐC","HĐH+HĐG","ĐTT+HĐG","HĐG+HĐC","SHHN+VS-AN","HĐH+HĐC"}))</f>
        <v>0</v>
      </c>
      <c r="AQ764" s="25">
        <f>SUM(COUNTIFS(AQ$31:AQ$57,{"ĐTT","TDS","HĐH","HĐG","HĐNT","VS-AN","HĐC","TQDN","LH","SHHN","ĐTT+SHHN","ĐTT+HĐC","HĐH+HĐG","ĐTT+HĐG","HĐG+HĐC","SHHN+VS-AN","HĐH+HĐC"}))</f>
        <v>0</v>
      </c>
      <c r="AR764" s="25">
        <f>SUM(COUNTIFS(AR$31:AR$57,{"ĐTT","TDS","HĐH","HĐG","HĐNT","VS-AN","HĐC","TQDN","LH","SHHN","ĐTT+SHHN","ĐTT+HĐC","HĐH+HĐG","ĐTT+HĐG","HĐG+HĐC","SHHN+VS-AN","HĐH+HĐC"}))</f>
        <v>0</v>
      </c>
      <c r="AS764" s="25">
        <f>SUM(COUNTIFS(AS$31:AS$57,{"ĐTT","TDS","HĐH","HĐG","HĐNT","VS-AN","HĐC","TQDN","LH","SHHN","ĐTT+SHHN","ĐTT+HĐC","HĐH+HĐG","ĐTT+HĐG","HĐG+HĐC","SHHN+VS-AN","HĐH+HĐC"}))</f>
        <v>0</v>
      </c>
      <c r="AT764" s="25">
        <f>SUM(COUNTIFS(AT$31:AT$57,{"ĐTT","TDS","HĐH","HĐG","HĐNT","VS-AN","HĐC","TQDN","LH","SHHN","ĐTT+SHHN","ĐTT+HĐC","HĐH+HĐG","ĐTT+HĐG","HĐG+HĐC","SHHN+VS-AN","HĐH+HĐC"}))</f>
        <v>0</v>
      </c>
      <c r="AU764" s="25">
        <f>SUM(COUNTIFS(AU$31:AU$57,{"ĐTT","TDS","HĐH","HĐG","HĐNT","VS-AN","HĐC","TQDN","LH","SHHN","ĐTT+SHHN","ĐTT+HĐC","HĐH+HĐG","ĐTT+HĐG","HĐG+HĐC","SHHN+VS-AN","HĐH+HĐC"}))</f>
        <v>0</v>
      </c>
      <c r="AV764" s="25">
        <f>SUM(COUNTIFS(AV$31:AV$57,{"ĐTT","TDS","HĐH","HĐG","HĐNT","VS-AN","HĐC","TQDN","LH","SHHN","ĐTT+SHHN","ĐTT+HĐC","HĐH+HĐG","ĐTT+HĐG","HĐG+HĐC","SHHN+VS-AN","HĐH+HĐC"}))</f>
        <v>0</v>
      </c>
      <c r="AW764" s="25">
        <f>SUM(COUNTIFS(AW$31:AW$57,{"ĐTT","TDS","HĐH","HĐG","HĐNT","VS-AN","HĐC","TQDN","LH","SHHN","ĐTT+SHHN","ĐTT+HĐC","HĐH+HĐG","ĐTT+HĐG","HĐG+HĐC","SHHN+VS-AN","HĐH+HĐC"}))</f>
        <v>0</v>
      </c>
      <c r="AX764" s="25">
        <f>SUM(COUNTIFS(AX$31:AX$57,{"ĐTT","TDS","HĐH","HĐG","HĐNT","VS-AN","HĐC","TQDN","LH","SHHN","ĐTT+SHHN","ĐTT+HĐC","HĐH+HĐG","ĐTT+HĐG","HĐG+HĐC","SHHN+VS-AN","HĐH+HĐC"}))</f>
        <v>0</v>
      </c>
      <c r="AY764" s="25">
        <f>SUM(COUNTIFS(AY$31:AY$57,{"ĐTT","TDS","HĐH","HĐG","HĐNT","VS-AN","HĐC","TQDN","LH","SHHN","ĐTT+SHHN","ĐTT+HĐC","HĐH+HĐG","ĐTT+HĐG","HĐG+HĐC","SHHN+VS-AN","HĐH+HĐC"}))</f>
        <v>0</v>
      </c>
      <c r="AZ764" s="25">
        <f>SUM(COUNTIFS(AZ$31:AZ$57,{"ĐTT","TDS","HĐH","HĐG","HĐNT","VS-AN","HĐC","TQDN","LH","SHHN","ĐTT+SHHN","ĐTT+HĐC","HĐH+HĐG","ĐTT+HĐG","HĐG+HĐC","SHHN+VS-AN","HĐH+HĐC"}))</f>
        <v>0</v>
      </c>
      <c r="BA764" s="25">
        <f>SUM(COUNTIFS(BA$31:BA$57,{"ĐTT","TDS","HĐH","HĐG","HĐNT","VS-AN","HĐC","TQDN","LH","SHHN","ĐTT+SHHN","ĐTT+HĐC","HĐH+HĐG","ĐTT+HĐG","HĐG+HĐC","SHHN+VS-AN","HĐH+HĐC"}))</f>
        <v>0</v>
      </c>
      <c r="BB764" s="25">
        <f>SUM(COUNTIFS(BB$31:BB$57,{"ĐTT","TDS","HĐH","HĐG","HĐNT","VS-AN","HĐC","TQDN","LH","SHHN","ĐTT+SHHN","ĐTT+HĐC","HĐH+HĐG","ĐTT+HĐG","HĐG+HĐC","SHHN+VS-AN","HĐH+HĐC"}))</f>
        <v>0</v>
      </c>
      <c r="BC764" s="25">
        <f>SUM(COUNTIFS(BC$31:BC$57,{"ĐTT","TDS","HĐH","HĐG","HĐNT","VS-AN","HĐC","TQDN","LH","SHHN","ĐTT+SHHN","ĐTT+HĐC","HĐH+HĐG","ĐTT+HĐG","HĐG+HĐC","SHHN+VS-AN","HĐH+HĐC"}))</f>
        <v>0</v>
      </c>
      <c r="BD764" s="25">
        <f>SUM(COUNTIFS(BD$31:BD$57,{"ĐTT","TDS","HĐH","HĐG","HĐNT","VS-AN","HĐC","TQDN","LH","SHHN","ĐTT+SHHN","ĐTT+HĐC","HĐH+HĐG","ĐTT+HĐG","HĐG+HĐC","SHHN+VS-AN","HĐH+HĐC"}))</f>
        <v>0</v>
      </c>
      <c r="BE764" s="25">
        <f>SUM(COUNTIFS(BE$31:BE$57,{"ĐTT","TDS","HĐH","HĐG","HĐNT","VS-AN","HĐC","TQDN","LH","SHHN","ĐTT+SHHN","ĐTT+HĐC","HĐH+HĐG","ĐTT+HĐG","HĐG+HĐC","SHHN+VS-AN","HĐH+HĐC"}))</f>
        <v>0</v>
      </c>
      <c r="BF764" s="25">
        <f>SUM(COUNTIFS(BF$31:BF$57,{"ĐTT","TDS","HĐH","HĐG","HĐNT","VS-AN","HĐC","TQDN","LH","SHHN","ĐTT+SHHN","ĐTT+HĐC","HĐH+HĐG","ĐTT+HĐG","HĐG+HĐC","SHHN+VS-AN","HĐH+HĐC"}))</f>
        <v>0</v>
      </c>
      <c r="BG764" s="25">
        <f>SUM(COUNTIFS(BG$31:BG$57,{"ĐTT","TDS","HĐH","HĐG","HĐNT","VS-AN","HĐC","TQDN","LH","SHHN","ĐTT+SHHN","ĐTT+HĐC","HĐH+HĐG","ĐTT+HĐG","HĐG+HĐC","SHHN+VS-AN","HĐH+HĐC"}))</f>
        <v>0</v>
      </c>
      <c r="BH764" s="25">
        <f>SUM(COUNTIFS(BH$31:BH$57,{"ĐTT","TDS","HĐH","HĐG","HĐNT","VS-AN","HĐC","TQDN","LH","SHHN","ĐTT+SHHN","ĐTT+HĐC","HĐH+HĐG","ĐTT+HĐG","HĐG+HĐC","SHHN+VS-AN","HĐH+HĐC"}))</f>
        <v>0</v>
      </c>
      <c r="BI764" s="25">
        <f>SUM(COUNTIFS(BI$31:BI$57,{"ĐTT","TDS","HĐH","HĐG","HĐNT","VS-AN","HĐC","TQDN","LH","SHHN","ĐTT+SHHN","ĐTT+HĐC","HĐH+HĐG","ĐTT+HĐG","HĐG+HĐC","SHHN+VS-AN","HĐH+HĐC"}))</f>
        <v>0</v>
      </c>
      <c r="BJ764" s="25">
        <f>SUM(COUNTIFS(BJ$31:BJ$57,{"ĐTT","TDS","HĐH","HĐG","HĐNT","VS-AN","HĐC","TQDN","LH","SHHN","ĐTT+SHHN","ĐTT+HĐC","HĐH+HĐG","ĐTT+HĐG","HĐG+HĐC","SHHN+VS-AN","HĐH+HĐC"}))</f>
        <v>0</v>
      </c>
      <c r="BK764" s="25">
        <f>SUM(COUNTIFS(BK$31:BK$57,{"ĐTT","TDS","HĐH","HĐG","HĐNT","VS-AN","HĐC","TQDN","LH","SHHN","ĐTT+SHHN","ĐTT+HĐC","HĐH+HĐG","ĐTT+HĐG","HĐG+HĐC","SHHN+VS-AN","HĐH+HĐC"}))</f>
        <v>0</v>
      </c>
      <c r="BL764" s="25">
        <f>SUM(COUNTIFS(BL$31:BL$57,{"ĐTT","TDS","HĐH","HĐG","HĐNT","VS-AN","HĐC","TQDN","LH","SHHN","ĐTT+SHHN","ĐTT+HĐC","HĐH+HĐG","ĐTT+HĐG","HĐG+HĐC","SHHN+VS-AN","HĐH+HĐC"}))</f>
        <v>0</v>
      </c>
      <c r="BM764" s="25">
        <f>SUM(COUNTIFS(BM$31:BM$57,{"ĐTT","TDS","HĐH","HĐG","HĐNT","VS-AN","HĐC","TQDN","LH","SHHN","ĐTT+SHHN","ĐTT+HĐC","HĐH+HĐG","ĐTT+HĐG","HĐG+HĐC","SHHN+VS-AN","HĐH+HĐC"}))</f>
        <v>0</v>
      </c>
      <c r="BN764" s="25">
        <f>SUM(COUNTIFS(BN$31:BN$57,{"ĐTT","TDS","HĐH","HĐG","HĐNT","VS-AN","HĐC","TQDN","LH","SHHN","ĐTT+SHHN","ĐTT+HĐC","HĐH+HĐG","ĐTT+HĐG","HĐG+HĐC","SHHN+VS-AN","HĐH+HĐC"}))</f>
        <v>0</v>
      </c>
      <c r="BO764" s="25">
        <f>SUM(COUNTIFS(BO$31:BO$57,{"ĐTT","TDS","HĐH","HĐG","HĐNT","VS-AN","HĐC","TQDN","LH","SHHN","ĐTT+SHHN","ĐTT+HĐC","HĐH+HĐG","ĐTT+HĐG","HĐG+HĐC","SHHN+VS-AN","HĐH+HĐC"}))</f>
        <v>0</v>
      </c>
      <c r="BP764" s="25">
        <f>SUM(COUNTIFS(BP$31:BP$57,{"ĐTT","TDS","HĐH","HĐG","HĐNT","VS-AN","HĐC","TQDN","LH","SHHN","ĐTT+SHHN","ĐTT+HĐC","HĐH+HĐG","ĐTT+HĐG","HĐG+HĐC","SHHN+VS-AN","HĐH+HĐC"}))</f>
        <v>0</v>
      </c>
      <c r="BQ764" s="25">
        <f>SUM(COUNTIFS(BQ$31:BQ$57,{"ĐTT","TDS","HĐH","HĐG","HĐNT","VS-AN","HĐC","TQDN","LH","SHHN","ĐTT+SHHN","ĐTT+HĐC","HĐH+HĐG","ĐTT+HĐG","HĐG+HĐC","SHHN+VS-AN","HĐH+HĐC"}))</f>
        <v>0</v>
      </c>
      <c r="BR764" s="25">
        <f>SUM(COUNTIFS(BR$31:BR$57,{"ĐTT","TDS","HĐH","HĐG","HĐNT","VS-AN","HĐC","TQDN","LH","SHHN","ĐTT+SHHN","ĐTT+HĐC","HĐH+HĐG","ĐTT+HĐG","HĐG+HĐC","SHHN+VS-AN","HĐH+HĐC"}))</f>
        <v>0</v>
      </c>
      <c r="BS764" s="25">
        <f>SUM(COUNTIFS(BS$31:BS$57,{"ĐTT","TDS","HĐH","HĐG","HĐNT","VS-AN","HĐC","TQDN","LH","SHHN","ĐTT+SHHN","ĐTT+HĐC","HĐH+HĐG","ĐTT+HĐG","HĐG+HĐC","SHHN+VS-AN","HĐH+HĐC"}))</f>
        <v>0</v>
      </c>
      <c r="BT764" s="25">
        <f>SUM(COUNTIFS(BT$31:BT$57,{"ĐTT","TDS","HĐH","HĐG","HĐNT","VS-AN","HĐC","TQDN","LH","SHHN","ĐTT+SHHN","ĐTT+HĐC","HĐH+HĐG","ĐTT+HĐG","HĐG+HĐC","SHHN+VS-AN","HĐH+HĐC"}))</f>
        <v>0</v>
      </c>
      <c r="BU764" s="25">
        <f>SUM(COUNTIFS(BU$31:BU$57,{"ĐTT","TDS","HĐH","HĐG","HĐNT","VS-AN","HĐC","TQDN","LH","SHHN","ĐTT+SHHN","ĐTT+HĐC","HĐH+HĐG","ĐTT+HĐG","HĐG+HĐC","SHHN+VS-AN","HĐH+HĐC"}))</f>
        <v>0</v>
      </c>
      <c r="BV764" s="25">
        <f>SUM(COUNTIFS(BV$31:BV$57,{"ĐTT","TDS","HĐH","HĐG","HĐNT","VS-AN","HĐC","TQDN","LH","SHHN","ĐTT+SHHN","ĐTT+HĐC","HĐH+HĐG","ĐTT+HĐG","HĐG+HĐC","SHHN+VS-AN","HĐH+HĐC"}))</f>
        <v>0</v>
      </c>
      <c r="BW764" s="25">
        <f>SUM(COUNTIFS(BW$31:BW$57,{"ĐTT","TDS","HĐH","HĐG","HĐNT","VS-AN","HĐC","TQDN","LH","SHHN","ĐTT+SHHN","ĐTT+HĐC","HĐH+HĐG","ĐTT+HĐG","HĐG+HĐC","SHHN+VS-AN","HĐH+HĐC"}))</f>
        <v>0</v>
      </c>
      <c r="BX764" s="25">
        <f>SUM(COUNTIFS(BX$31:BX$57,{"ĐTT","TDS","HĐH","HĐG","HĐNT","VS-AN","HĐC","TQDN","LH","SHHN","ĐTT+SHHN","ĐTT+HĐC","HĐH+HĐG","ĐTT+HĐG","HĐG+HĐC","SHHN+VS-AN","HĐH+HĐC"}))</f>
        <v>0</v>
      </c>
      <c r="BY764" s="25">
        <f>SUM(COUNTIFS(BY$31:BY$57,{"ĐTT","TDS","HĐH","HĐG","HĐNT","VS-AN","HĐC","TQDN","LH","SHHN","ĐTT+SHHN","ĐTT+HĐC","HĐH+HĐG","ĐTT+HĐG","HĐG+HĐC","SHHN+VS-AN","HĐH+HĐC"}))</f>
        <v>0</v>
      </c>
      <c r="BZ764" s="25">
        <f>SUM(COUNTIFS(BZ$31:BZ$57,{"ĐTT","TDS","HĐH","HĐG","HĐNT","VS-AN","HĐC","TQDN","LH","SHHN","ĐTT+SHHN","ĐTT+HĐC","HĐH+HĐG","ĐTT+HĐG","HĐG+HĐC","SHHN+VS-AN","HĐH+HĐC"}))</f>
        <v>0</v>
      </c>
      <c r="CA764" s="25">
        <f>SUM(COUNTIFS(CA$31:CA$57,{"ĐTT","TDS","HĐH","HĐG","HĐNT","VS-AN","HĐC","TQDN","LH","SHHN","ĐTT+SHHN","ĐTT+HĐC","HĐH+HĐG","ĐTT+HĐG","HĐG+HĐC","SHHN+VS-AN","HĐH+HĐC"}))</f>
        <v>0</v>
      </c>
      <c r="CB764" s="25">
        <f>SUM(COUNTIFS(CB$31:CB$57,{"ĐTT","TDS","HĐH","HĐG","HĐNT","VS-AN","HĐC","TQDN","LH","SHHN","ĐTT+SHHN","ĐTT+HĐC","HĐH+HĐG","ĐTT+HĐG","HĐG+HĐC","SHHN+VS-AN","HĐH+HĐC"}))</f>
        <v>0</v>
      </c>
      <c r="CC764" s="25">
        <f>SUM(COUNTIFS(CC$31:CC$57,{"ĐTT","TDS","HĐH","HĐG","HĐNT","VS-AN","HĐC","TQDN","LH","SHHN","ĐTT+SHHN","ĐTT+HĐC","HĐH+HĐG","ĐTT+HĐG","HĐG+HĐC","SHHN+VS-AN","HĐH+HĐC"}))</f>
        <v>0</v>
      </c>
      <c r="CD764" s="25">
        <f>SUM(COUNTIFS(CD$31:CD$57,{"ĐTT","TDS","HĐH","HĐG","HĐNT","VS-AN","HĐC","TQDN","LH","SHHN","ĐTT+SHHN","ĐTT+HĐC","HĐH+HĐG","ĐTT+HĐG","HĐG+HĐC","SHHN+VS-AN","HĐH+HĐC"}))</f>
        <v>0</v>
      </c>
      <c r="CE764" s="25">
        <f>SUM(COUNTIFS(CE$31:CE$57,{"ĐTT","TDS","HĐH","HĐG","HĐNT","VS-AN","HĐC","TQDN","LH","SHHN","ĐTT+SHHN","ĐTT+HĐC","HĐH+HĐG","ĐTT+HĐG","HĐG+HĐC","SHHN+VS-AN","HĐH+HĐC"}))</f>
        <v>0</v>
      </c>
      <c r="CF764" s="25">
        <f>SUM(COUNTIFS(CF$31:CF$57,{"ĐTT","TDS","HĐH","HĐG","HĐNT","VS-AN","HĐC","TQDN","LH","SHHN","ĐTT+SHHN","ĐTT+HĐC","HĐH+HĐG","ĐTT+HĐG","HĐG+HĐC","SHHN+VS-AN","HĐH+HĐC"}))</f>
        <v>0</v>
      </c>
      <c r="CG764" s="25">
        <f>SUM(COUNTIFS(CG$31:CG$57,{"ĐTT","TDS","HĐH","HĐG","HĐNT","VS-AN","HĐC","TQDN","LH","SHHN","ĐTT+SHHN","ĐTT+HĐC","HĐH+HĐG","ĐTT+HĐG","HĐG+HĐC","SHHN+VS-AN","HĐH+HĐC"}))</f>
        <v>0</v>
      </c>
      <c r="CH764" s="25">
        <f>SUM(COUNTIFS(CH$31:CH$57,{"ĐTT","TDS","HĐH","HĐG","HĐNT","VS-AN","HĐC","TQDN","LH","SHHN","ĐTT+SHHN","ĐTT+HĐC","HĐH+HĐG","ĐTT+HĐG","HĐG+HĐC","SHHN+VS-AN","HĐH+HĐC"}))</f>
        <v>0</v>
      </c>
      <c r="CI764" s="25">
        <f>SUM(COUNTIFS(CI$31:CI$57,{"ĐTT","TDS","HĐH","HĐG","HĐNT","VS-AN","HĐC","TQDN","LH","SHHN","ĐTT+SHHN","ĐTT+HĐC","HĐH+HĐG","ĐTT+HĐG","HĐG+HĐC","SHHN+VS-AN","HĐH+HĐC"}))</f>
        <v>0</v>
      </c>
      <c r="CJ764" s="25">
        <f>SUM(COUNTIFS(CJ$31:CJ$57,{"ĐTT","TDS","HĐH","HĐG","HĐNT","VS-AN","HĐC","TQDN","LH","SHHN","ĐTT+SHHN","ĐTT+HĐC","HĐH+HĐG","ĐTT+HĐG","HĐG+HĐC","SHHN+VS-AN","HĐH+HĐC"}))</f>
        <v>0</v>
      </c>
      <c r="CK764" s="25">
        <f>SUM(COUNTIFS(CK$31:CK$57,{"ĐTT","TDS","HĐH","HĐG","HĐNT","VS-AN","HĐC","TQDN","LH","SHHN","ĐTT+SHHN","ĐTT+HĐC","HĐH+HĐG","ĐTT+HĐG","HĐG+HĐC","SHHN+VS-AN","HĐH+HĐC"}))</f>
        <v>0</v>
      </c>
      <c r="CL764" s="25">
        <f>SUM(COUNTIFS(CL$31:CL$57,{"ĐTT","TDS","HĐH","HĐG","HĐNT","VS-AN","HĐC","TQDN","LH","SHHN","ĐTT+SHHN","ĐTT+HĐC","HĐH+HĐG","ĐTT+HĐG","HĐG+HĐC","SHHN+VS-AN","HĐH+HĐC"}))</f>
        <v>0</v>
      </c>
      <c r="CM764" s="25">
        <f>SUM(COUNTIFS(CM$31:CM$57,{"ĐTT","TDS","HĐH","HĐG","HĐNT","VS-AN","HĐC","TQDN","LH","SHHN","ĐTT+SHHN","ĐTT+HĐC","HĐH+HĐG","ĐTT+HĐG","HĐG+HĐC","SHHN+VS-AN","HĐH+HĐC"}))</f>
        <v>0</v>
      </c>
      <c r="CN764" s="25">
        <f>SUM(COUNTIFS(CN$31:CN$57,{"ĐTT","TDS","HĐH","HĐG","HĐNT","VS-AN","HĐC","TQDN","LH","SHHN","ĐTT+SHHN","ĐTT+HĐC","HĐH+HĐG","ĐTT+HĐG","HĐG+HĐC","SHHN+VS-AN","HĐH+HĐC"}))</f>
        <v>0</v>
      </c>
      <c r="CO764" s="158">
        <f>SUM(COUNTIFS(CO$31:CO$57,{"ĐTT","TDS","HĐH","HĐG","HĐNT","VS-AN","HĐC","TQDN","LH","SHHN","ĐTT+SHHN","ĐTT+HĐC","HĐH+HĐG","ĐTT+HĐG","HĐG+HĐC","SHHN+VS-AN","HĐH+HĐC"}))</f>
        <v>0</v>
      </c>
      <c r="CP764" s="203">
        <f>COUNTIF(CP7:CP742,"TDS")</f>
        <v>1</v>
      </c>
      <c r="CQ764" s="223">
        <f t="shared" ref="CQ764:CR764" si="35">COUNTIF(CQ7:CQ742,"TDS")</f>
        <v>1</v>
      </c>
      <c r="CR764" s="223">
        <f t="shared" si="35"/>
        <v>1</v>
      </c>
      <c r="WR764" s="152"/>
    </row>
    <row r="765" spans="1:616" s="16" customFormat="1" ht="21" customHeight="1">
      <c r="A765" s="390" t="s">
        <v>690</v>
      </c>
      <c r="B765" s="390"/>
      <c r="C765" s="390"/>
      <c r="D765" s="390"/>
      <c r="E765" s="390"/>
      <c r="F765" s="391"/>
      <c r="G765" s="30"/>
      <c r="H765" s="31"/>
      <c r="I765" s="31"/>
      <c r="J765" s="31"/>
      <c r="K765" s="31"/>
      <c r="L765" s="31"/>
      <c r="M765" s="152"/>
      <c r="N765" s="152"/>
      <c r="O765" s="30"/>
      <c r="P765" s="32"/>
      <c r="Q765" s="164" t="s">
        <v>141</v>
      </c>
      <c r="R765" s="23"/>
      <c r="S765" s="23"/>
      <c r="T765" s="23"/>
      <c r="U765" s="23"/>
      <c r="V765" s="23"/>
      <c r="W765" s="23"/>
      <c r="X765" s="23"/>
      <c r="Y765" s="23"/>
      <c r="Z765" s="23"/>
      <c r="AA765" s="23"/>
      <c r="AB765" s="25">
        <f>COUNTIF(AB$9:AB$753,"HĐG")+COUNTIF(AB$9:AB$753,"HĐH/HĐG")</f>
        <v>5</v>
      </c>
      <c r="AC765" s="25">
        <f>COUNTIF(AC$9:AC$753,"HĐG")+COUNTIF(AC$9:AC$753,"HĐH/HĐG")</f>
        <v>4</v>
      </c>
      <c r="AD765" s="25">
        <f>COUNTIF(AD$9:AD$753,"HĐG")+COUNTIF(AD$9:AD$753,"HĐH/HĐG")</f>
        <v>4</v>
      </c>
      <c r="AE765" s="25">
        <f>SUM(COUNTIFS(AE$58:AE$80,{"ĐTT","TDS","HĐH","HĐG","HĐNT","VS-AN","HĐC","TQDN","LH","SHHN","ĐTT+SHHN","ĐTT+HĐC","HĐH+HĐG","ĐTT+HĐG","HĐG+HĐC","SHHN+VS-AN","HĐH+HĐC"}))</f>
        <v>0</v>
      </c>
      <c r="AF765" s="25">
        <f>SUM(COUNTIFS(AF$58:AF$80,{"ĐTT","TDS","HĐH","HĐG","HĐNT","VS-AN","HĐC","TQDN","LH","SHHN","ĐTT+SHHN","ĐTT+HĐC","HĐH+HĐG","ĐTT+HĐG","HĐG+HĐC","SHHN+VS-AN","HĐH+HĐC"}))</f>
        <v>0</v>
      </c>
      <c r="AG765" s="25">
        <f>SUM(COUNTIFS(AG$58:AG$80,{"ĐTT","TDS","HĐH","HĐG","HĐNT","VS-AN","HĐC","TQDN","LH","SHHN","ĐTT+SHHN","ĐTT+HĐC","HĐH+HĐG","ĐTT+HĐG","HĐG+HĐC","SHHN+VS-AN","HĐH+HĐC"}))</f>
        <v>0</v>
      </c>
      <c r="AH765" s="25">
        <f>SUM(COUNTIFS(AH$58:AH$80,{"ĐTT","TDS","HĐH","HĐG","HĐNT","VS-AN","HĐC","TQDN","LH","SHHN","ĐTT+SHHN","ĐTT+HĐC","HĐH+HĐG","ĐTT+HĐG","HĐG+HĐC","SHHN+VS-AN","HĐH+HĐC"}))</f>
        <v>0</v>
      </c>
      <c r="AI765" s="25">
        <f>SUM(COUNTIFS(AI$58:AI$80,{"ĐTT","TDS","HĐH","HĐG","HĐNT","VS-AN","HĐC","TQDN","LH","SHHN","ĐTT+SHHN","ĐTT+HĐC","HĐH+HĐG","ĐTT+HĐG","HĐG+HĐC","SHHN+VS-AN","HĐH+HĐC"}))</f>
        <v>0</v>
      </c>
      <c r="AJ765" s="25">
        <f>SUM(COUNTIFS(AJ$58:AJ$80,{"ĐTT","TDS","HĐH","HĐG","HĐNT","VS-AN","HĐC","TQDN","LH","SHHN","ĐTT+SHHN","ĐTT+HĐC","HĐH+HĐG","ĐTT+HĐG","HĐG+HĐC","SHHN+VS-AN","HĐH+HĐC"}))</f>
        <v>0</v>
      </c>
      <c r="AK765" s="25">
        <f>SUM(COUNTIFS(AK$58:AK$80,{"ĐTT","TDS","HĐH","HĐG","HĐNT","VS-AN","HĐC","TQDN","LH","SHHN","ĐTT+SHHN","ĐTT+HĐC","HĐH+HĐG","ĐTT+HĐG","HĐG+HĐC","SHHN+VS-AN","HĐH+HĐC"}))</f>
        <v>0</v>
      </c>
      <c r="AL765" s="25">
        <f>SUM(COUNTIFS(AL$58:AL$80,{"ĐTT","TDS","HĐH","HĐG","HĐNT","VS-AN","HĐC","TQDN","LH","SHHN","ĐTT+SHHN","ĐTT+HĐC","HĐH+HĐG","ĐTT+HĐG","HĐG+HĐC","SHHN+VS-AN","HĐH+HĐC"}))</f>
        <v>0</v>
      </c>
      <c r="AM765" s="25">
        <f>SUM(COUNTIFS(AM$58:AM$80,{"ĐTT","TDS","HĐH","HĐG","HĐNT","VS-AN","HĐC","TQDN","LH","SHHN","ĐTT+SHHN","ĐTT+HĐC","HĐH+HĐG","ĐTT+HĐG","HĐG+HĐC","SHHN+VS-AN","HĐH+HĐC"}))</f>
        <v>0</v>
      </c>
      <c r="AN765" s="25">
        <f>SUM(COUNTIFS(AN$58:AN$80,{"ĐTT","TDS","HĐH","HĐG","HĐNT","VS-AN","HĐC","TQDN","LH","SHHN","ĐTT+SHHN","ĐTT+HĐC","HĐH+HĐG","ĐTT+HĐG","HĐG+HĐC","SHHN+VS-AN","HĐH+HĐC"}))</f>
        <v>0</v>
      </c>
      <c r="AO765" s="25">
        <f>SUM(COUNTIFS(AO$58:AO$80,{"ĐTT","TDS","HĐH","HĐG","HĐNT","VS-AN","HĐC","TQDN","LH","SHHN","ĐTT+SHHN","ĐTT+HĐC","HĐH+HĐG","ĐTT+HĐG","HĐG+HĐC","SHHN+VS-AN","HĐH+HĐC"}))</f>
        <v>0</v>
      </c>
      <c r="AP765" s="25">
        <f>SUM(COUNTIFS(AP$58:AP$80,{"ĐTT","TDS","HĐH","HĐG","HĐNT","VS-AN","HĐC","TQDN","LH","SHHN","ĐTT+SHHN","ĐTT+HĐC","HĐH+HĐG","ĐTT+HĐG","HĐG+HĐC","SHHN+VS-AN","HĐH+HĐC"}))</f>
        <v>0</v>
      </c>
      <c r="AQ765" s="25">
        <f>SUM(COUNTIFS(AQ$58:AQ$80,{"ĐTT","TDS","HĐH","HĐG","HĐNT","VS-AN","HĐC","TQDN","LH","SHHN","ĐTT+SHHN","ĐTT+HĐC","HĐH+HĐG","ĐTT+HĐG","HĐG+HĐC","SHHN+VS-AN","HĐH+HĐC"}))</f>
        <v>0</v>
      </c>
      <c r="AR765" s="25">
        <f>SUM(COUNTIFS(AR$58:AR$80,{"ĐTT","TDS","HĐH","HĐG","HĐNT","VS-AN","HĐC","TQDN","LH","SHHN","ĐTT+SHHN","ĐTT+HĐC","HĐH+HĐG","ĐTT+HĐG","HĐG+HĐC","SHHN+VS-AN","HĐH+HĐC"}))</f>
        <v>0</v>
      </c>
      <c r="AS765" s="25">
        <f>SUM(COUNTIFS(AS$58:AS$80,{"ĐTT","TDS","HĐH","HĐG","HĐNT","VS-AN","HĐC","TQDN","LH","SHHN","ĐTT+SHHN","ĐTT+HĐC","HĐH+HĐG","ĐTT+HĐG","HĐG+HĐC","SHHN+VS-AN","HĐH+HĐC"}))</f>
        <v>0</v>
      </c>
      <c r="AT765" s="25">
        <f>SUM(COUNTIFS(AT$58:AT$80,{"ĐTT","TDS","HĐH","HĐG","HĐNT","VS-AN","HĐC","TQDN","LH","SHHN","ĐTT+SHHN","ĐTT+HĐC","HĐH+HĐG","ĐTT+HĐG","HĐG+HĐC","SHHN+VS-AN","HĐH+HĐC"}))</f>
        <v>0</v>
      </c>
      <c r="AU765" s="25">
        <f>SUM(COUNTIFS(AU$58:AU$80,{"ĐTT","TDS","HĐH","HĐG","HĐNT","VS-AN","HĐC","TQDN","LH","SHHN","ĐTT+SHHN","ĐTT+HĐC","HĐH+HĐG","ĐTT+HĐG","HĐG+HĐC","SHHN+VS-AN","HĐH+HĐC"}))</f>
        <v>0</v>
      </c>
      <c r="AV765" s="25">
        <f>SUM(COUNTIFS(AV$58:AV$80,{"ĐTT","TDS","HĐH","HĐG","HĐNT","VS-AN","HĐC","TQDN","LH","SHHN","ĐTT+SHHN","ĐTT+HĐC","HĐH+HĐG","ĐTT+HĐG","HĐG+HĐC","SHHN+VS-AN","HĐH+HĐC"}))</f>
        <v>0</v>
      </c>
      <c r="AW765" s="25">
        <f>SUM(COUNTIFS(AW$58:AW$80,{"ĐTT","TDS","HĐH","HĐG","HĐNT","VS-AN","HĐC","TQDN","LH","SHHN","ĐTT+SHHN","ĐTT+HĐC","HĐH+HĐG","ĐTT+HĐG","HĐG+HĐC","SHHN+VS-AN","HĐH+HĐC"}))</f>
        <v>0</v>
      </c>
      <c r="AX765" s="25">
        <f>SUM(COUNTIFS(AX$58:AX$80,{"ĐTT","TDS","HĐH","HĐG","HĐNT","VS-AN","HĐC","TQDN","LH","SHHN","ĐTT+SHHN","ĐTT+HĐC","HĐH+HĐG","ĐTT+HĐG","HĐG+HĐC","SHHN+VS-AN","HĐH+HĐC"}))</f>
        <v>0</v>
      </c>
      <c r="AY765" s="25">
        <f>SUM(COUNTIFS(AY$58:AY$80,{"ĐTT","TDS","HĐH","HĐG","HĐNT","VS-AN","HĐC","TQDN","LH","SHHN","ĐTT+SHHN","ĐTT+HĐC","HĐH+HĐG","ĐTT+HĐG","HĐG+HĐC","SHHN+VS-AN","HĐH+HĐC"}))</f>
        <v>0</v>
      </c>
      <c r="AZ765" s="25">
        <f>SUM(COUNTIFS(AZ$58:AZ$80,{"ĐTT","TDS","HĐH","HĐG","HĐNT","VS-AN","HĐC","TQDN","LH","SHHN","ĐTT+SHHN","ĐTT+HĐC","HĐH+HĐG","ĐTT+HĐG","HĐG+HĐC","SHHN+VS-AN","HĐH+HĐC"}))</f>
        <v>0</v>
      </c>
      <c r="BA765" s="25">
        <f>SUM(COUNTIFS(BA$58:BA$80,{"ĐTT","TDS","HĐH","HĐG","HĐNT","VS-AN","HĐC","TQDN","LH","SHHN","ĐTT+SHHN","ĐTT+HĐC","HĐH+HĐG","ĐTT+HĐG","HĐG+HĐC","SHHN+VS-AN","HĐH+HĐC"}))</f>
        <v>0</v>
      </c>
      <c r="BB765" s="25">
        <f>SUM(COUNTIFS(BB$58:BB$80,{"ĐTT","TDS","HĐH","HĐG","HĐNT","VS-AN","HĐC","TQDN","LH","SHHN","ĐTT+SHHN","ĐTT+HĐC","HĐH+HĐG","ĐTT+HĐG","HĐG+HĐC","SHHN+VS-AN","HĐH+HĐC"}))</f>
        <v>0</v>
      </c>
      <c r="BC765" s="25">
        <f>SUM(COUNTIFS(BC$58:BC$80,{"ĐTT","TDS","HĐH","HĐG","HĐNT","VS-AN","HĐC","TQDN","LH","SHHN","ĐTT+SHHN","ĐTT+HĐC","HĐH+HĐG","ĐTT+HĐG","HĐG+HĐC","SHHN+VS-AN","HĐH+HĐC"}))</f>
        <v>0</v>
      </c>
      <c r="BD765" s="25">
        <f>SUM(COUNTIFS(BD$58:BD$80,{"ĐTT","TDS","HĐH","HĐG","HĐNT","VS-AN","HĐC","TQDN","LH","SHHN","ĐTT+SHHN","ĐTT+HĐC","HĐH+HĐG","ĐTT+HĐG","HĐG+HĐC","SHHN+VS-AN","HĐH+HĐC"}))</f>
        <v>0</v>
      </c>
      <c r="BE765" s="25">
        <f>SUM(COUNTIFS(BE$58:BE$80,{"ĐTT","TDS","HĐH","HĐG","HĐNT","VS-AN","HĐC","TQDN","LH","SHHN","ĐTT+SHHN","ĐTT+HĐC","HĐH+HĐG","ĐTT+HĐG","HĐG+HĐC","SHHN+VS-AN","HĐH+HĐC"}))</f>
        <v>0</v>
      </c>
      <c r="BF765" s="25">
        <f>SUM(COUNTIFS(BF$58:BF$80,{"ĐTT","TDS","HĐH","HĐG","HĐNT","VS-AN","HĐC","TQDN","LH","SHHN","ĐTT+SHHN","ĐTT+HĐC","HĐH+HĐG","ĐTT+HĐG","HĐG+HĐC","SHHN+VS-AN","HĐH+HĐC"}))</f>
        <v>0</v>
      </c>
      <c r="BG765" s="25">
        <f>SUM(COUNTIFS(BG$58:BG$80,{"ĐTT","TDS","HĐH","HĐG","HĐNT","VS-AN","HĐC","TQDN","LH","SHHN","ĐTT+SHHN","ĐTT+HĐC","HĐH+HĐG","ĐTT+HĐG","HĐG+HĐC","SHHN+VS-AN","HĐH+HĐC"}))</f>
        <v>0</v>
      </c>
      <c r="BH765" s="25">
        <f>SUM(COUNTIFS(BH$58:BH$80,{"ĐTT","TDS","HĐH","HĐG","HĐNT","VS-AN","HĐC","TQDN","LH","SHHN","ĐTT+SHHN","ĐTT+HĐC","HĐH+HĐG","ĐTT+HĐG","HĐG+HĐC","SHHN+VS-AN","HĐH+HĐC"}))</f>
        <v>0</v>
      </c>
      <c r="BI765" s="25">
        <f>SUM(COUNTIFS(BI$58:BI$80,{"ĐTT","TDS","HĐH","HĐG","HĐNT","VS-AN","HĐC","TQDN","LH","SHHN","ĐTT+SHHN","ĐTT+HĐC","HĐH+HĐG","ĐTT+HĐG","HĐG+HĐC","SHHN+VS-AN","HĐH+HĐC"}))</f>
        <v>0</v>
      </c>
      <c r="BJ765" s="25">
        <f>SUM(COUNTIFS(BJ$58:BJ$80,{"ĐTT","TDS","HĐH","HĐG","HĐNT","VS-AN","HĐC","TQDN","LH","SHHN","ĐTT+SHHN","ĐTT+HĐC","HĐH+HĐG","ĐTT+HĐG","HĐG+HĐC","SHHN+VS-AN","HĐH+HĐC"}))</f>
        <v>0</v>
      </c>
      <c r="BK765" s="25">
        <f>SUM(COUNTIFS(BK$58:BK$80,{"ĐTT","TDS","HĐH","HĐG","HĐNT","VS-AN","HĐC","TQDN","LH","SHHN","ĐTT+SHHN","ĐTT+HĐC","HĐH+HĐG","ĐTT+HĐG","HĐG+HĐC","SHHN+VS-AN","HĐH+HĐC"}))</f>
        <v>0</v>
      </c>
      <c r="BL765" s="25">
        <f>SUM(COUNTIFS(BL$58:BL$80,{"ĐTT","TDS","HĐH","HĐG","HĐNT","VS-AN","HĐC","TQDN","LH","SHHN","ĐTT+SHHN","ĐTT+HĐC","HĐH+HĐG","ĐTT+HĐG","HĐG+HĐC","SHHN+VS-AN","HĐH+HĐC"}))</f>
        <v>0</v>
      </c>
      <c r="BM765" s="25">
        <f>SUM(COUNTIFS(BM$58:BM$80,{"ĐTT","TDS","HĐH","HĐG","HĐNT","VS-AN","HĐC","TQDN","LH","SHHN","ĐTT+SHHN","ĐTT+HĐC","HĐH+HĐG","ĐTT+HĐG","HĐG+HĐC","SHHN+VS-AN","HĐH+HĐC"}))</f>
        <v>0</v>
      </c>
      <c r="BN765" s="25">
        <f>SUM(COUNTIFS(BN$58:BN$80,{"ĐTT","TDS","HĐH","HĐG","HĐNT","VS-AN","HĐC","TQDN","LH","SHHN","ĐTT+SHHN","ĐTT+HĐC","HĐH+HĐG","ĐTT+HĐG","HĐG+HĐC","SHHN+VS-AN","HĐH+HĐC"}))</f>
        <v>0</v>
      </c>
      <c r="BO765" s="25">
        <f>SUM(COUNTIFS(BO$58:BO$80,{"ĐTT","TDS","HĐH","HĐG","HĐNT","VS-AN","HĐC","TQDN","LH","SHHN","ĐTT+SHHN","ĐTT+HĐC","HĐH+HĐG","ĐTT+HĐG","HĐG+HĐC","SHHN+VS-AN","HĐH+HĐC"}))</f>
        <v>0</v>
      </c>
      <c r="BP765" s="25">
        <f>SUM(COUNTIFS(BP$58:BP$80,{"ĐTT","TDS","HĐH","HĐG","HĐNT","VS-AN","HĐC","TQDN","LH","SHHN","ĐTT+SHHN","ĐTT+HĐC","HĐH+HĐG","ĐTT+HĐG","HĐG+HĐC","SHHN+VS-AN","HĐH+HĐC"}))</f>
        <v>0</v>
      </c>
      <c r="BQ765" s="25">
        <f>SUM(COUNTIFS(BQ$58:BQ$80,{"ĐTT","TDS","HĐH","HĐG","HĐNT","VS-AN","HĐC","TQDN","LH","SHHN","ĐTT+SHHN","ĐTT+HĐC","HĐH+HĐG","ĐTT+HĐG","HĐG+HĐC","SHHN+VS-AN","HĐH+HĐC"}))</f>
        <v>0</v>
      </c>
      <c r="BR765" s="25">
        <f>SUM(COUNTIFS(BR$58:BR$80,{"ĐTT","TDS","HĐH","HĐG","HĐNT","VS-AN","HĐC","TQDN","LH","SHHN","ĐTT+SHHN","ĐTT+HĐC","HĐH+HĐG","ĐTT+HĐG","HĐG+HĐC","SHHN+VS-AN","HĐH+HĐC"}))</f>
        <v>0</v>
      </c>
      <c r="BS765" s="25">
        <f>SUM(COUNTIFS(BS$58:BS$80,{"ĐTT","TDS","HĐH","HĐG","HĐNT","VS-AN","HĐC","TQDN","LH","SHHN","ĐTT+SHHN","ĐTT+HĐC","HĐH+HĐG","ĐTT+HĐG","HĐG+HĐC","SHHN+VS-AN","HĐH+HĐC"}))</f>
        <v>0</v>
      </c>
      <c r="BT765" s="25">
        <f>SUM(COUNTIFS(BT$58:BT$80,{"ĐTT","TDS","HĐH","HĐG","HĐNT","VS-AN","HĐC","TQDN","LH","SHHN","ĐTT+SHHN","ĐTT+HĐC","HĐH+HĐG","ĐTT+HĐG","HĐG+HĐC","SHHN+VS-AN","HĐH+HĐC"}))</f>
        <v>0</v>
      </c>
      <c r="BU765" s="25">
        <f>SUM(COUNTIFS(BU$58:BU$80,{"ĐTT","TDS","HĐH","HĐG","HĐNT","VS-AN","HĐC","TQDN","LH","SHHN","ĐTT+SHHN","ĐTT+HĐC","HĐH+HĐG","ĐTT+HĐG","HĐG+HĐC","SHHN+VS-AN","HĐH+HĐC"}))</f>
        <v>0</v>
      </c>
      <c r="BV765" s="25">
        <f>SUM(COUNTIFS(BV$58:BV$80,{"ĐTT","TDS","HĐH","HĐG","HĐNT","VS-AN","HĐC","TQDN","LH","SHHN","ĐTT+SHHN","ĐTT+HĐC","HĐH+HĐG","ĐTT+HĐG","HĐG+HĐC","SHHN+VS-AN","HĐH+HĐC"}))</f>
        <v>0</v>
      </c>
      <c r="BW765" s="25">
        <f>SUM(COUNTIFS(BW$58:BW$80,{"ĐTT","TDS","HĐH","HĐG","HĐNT","VS-AN","HĐC","TQDN","LH","SHHN","ĐTT+SHHN","ĐTT+HĐC","HĐH+HĐG","ĐTT+HĐG","HĐG+HĐC","SHHN+VS-AN","HĐH+HĐC"}))</f>
        <v>0</v>
      </c>
      <c r="BX765" s="25">
        <f>SUM(COUNTIFS(BX$58:BX$80,{"ĐTT","TDS","HĐH","HĐG","HĐNT","VS-AN","HĐC","TQDN","LH","SHHN","ĐTT+SHHN","ĐTT+HĐC","HĐH+HĐG","ĐTT+HĐG","HĐG+HĐC","SHHN+VS-AN","HĐH+HĐC"}))</f>
        <v>0</v>
      </c>
      <c r="BY765" s="25">
        <f>SUM(COUNTIFS(BY$58:BY$80,{"ĐTT","TDS","HĐH","HĐG","HĐNT","VS-AN","HĐC","TQDN","LH","SHHN","ĐTT+SHHN","ĐTT+HĐC","HĐH+HĐG","ĐTT+HĐG","HĐG+HĐC","SHHN+VS-AN","HĐH+HĐC"}))</f>
        <v>0</v>
      </c>
      <c r="BZ765" s="25">
        <f>SUM(COUNTIFS(BZ$58:BZ$80,{"ĐTT","TDS","HĐH","HĐG","HĐNT","VS-AN","HĐC","TQDN","LH","SHHN","ĐTT+SHHN","ĐTT+HĐC","HĐH+HĐG","ĐTT+HĐG","HĐG+HĐC","SHHN+VS-AN","HĐH+HĐC"}))</f>
        <v>0</v>
      </c>
      <c r="CA765" s="25">
        <f>SUM(COUNTIFS(CA$58:CA$80,{"ĐTT","TDS","HĐH","HĐG","HĐNT","VS-AN","HĐC","TQDN","LH","SHHN","ĐTT+SHHN","ĐTT+HĐC","HĐH+HĐG","ĐTT+HĐG","HĐG+HĐC","SHHN+VS-AN","HĐH+HĐC"}))</f>
        <v>0</v>
      </c>
      <c r="CB765" s="25">
        <f>SUM(COUNTIFS(CB$58:CB$80,{"ĐTT","TDS","HĐH","HĐG","HĐNT","VS-AN","HĐC","TQDN","LH","SHHN","ĐTT+SHHN","ĐTT+HĐC","HĐH+HĐG","ĐTT+HĐG","HĐG+HĐC","SHHN+VS-AN","HĐH+HĐC"}))</f>
        <v>0</v>
      </c>
      <c r="CC765" s="25">
        <f>SUM(COUNTIFS(CC$58:CC$80,{"ĐTT","TDS","HĐH","HĐG","HĐNT","VS-AN","HĐC","TQDN","LH","SHHN","ĐTT+SHHN","ĐTT+HĐC","HĐH+HĐG","ĐTT+HĐG","HĐG+HĐC","SHHN+VS-AN","HĐH+HĐC"}))</f>
        <v>0</v>
      </c>
      <c r="CD765" s="25">
        <f>SUM(COUNTIFS(CD$58:CD$80,{"ĐTT","TDS","HĐH","HĐG","HĐNT","VS-AN","HĐC","TQDN","LH","SHHN","ĐTT+SHHN","ĐTT+HĐC","HĐH+HĐG","ĐTT+HĐG","HĐG+HĐC","SHHN+VS-AN","HĐH+HĐC"}))</f>
        <v>0</v>
      </c>
      <c r="CE765" s="25">
        <f>SUM(COUNTIFS(CE$58:CE$80,{"ĐTT","TDS","HĐH","HĐG","HĐNT","VS-AN","HĐC","TQDN","LH","SHHN","ĐTT+SHHN","ĐTT+HĐC","HĐH+HĐG","ĐTT+HĐG","HĐG+HĐC","SHHN+VS-AN","HĐH+HĐC"}))</f>
        <v>0</v>
      </c>
      <c r="CF765" s="25">
        <f>SUM(COUNTIFS(CF$58:CF$80,{"ĐTT","TDS","HĐH","HĐG","HĐNT","VS-AN","HĐC","TQDN","LH","SHHN","ĐTT+SHHN","ĐTT+HĐC","HĐH+HĐG","ĐTT+HĐG","HĐG+HĐC","SHHN+VS-AN","HĐH+HĐC"}))</f>
        <v>0</v>
      </c>
      <c r="CG765" s="25">
        <f>SUM(COUNTIFS(CG$58:CG$80,{"ĐTT","TDS","HĐH","HĐG","HĐNT","VS-AN","HĐC","TQDN","LH","SHHN","ĐTT+SHHN","ĐTT+HĐC","HĐH+HĐG","ĐTT+HĐG","HĐG+HĐC","SHHN+VS-AN","HĐH+HĐC"}))</f>
        <v>0</v>
      </c>
      <c r="CH765" s="25">
        <f>SUM(COUNTIFS(CH$58:CH$80,{"ĐTT","TDS","HĐH","HĐG","HĐNT","VS-AN","HĐC","TQDN","LH","SHHN","ĐTT+SHHN","ĐTT+HĐC","HĐH+HĐG","ĐTT+HĐG","HĐG+HĐC","SHHN+VS-AN","HĐH+HĐC"}))</f>
        <v>0</v>
      </c>
      <c r="CI765" s="25">
        <f>SUM(COUNTIFS(CI$58:CI$80,{"ĐTT","TDS","HĐH","HĐG","HĐNT","VS-AN","HĐC","TQDN","LH","SHHN","ĐTT+SHHN","ĐTT+HĐC","HĐH+HĐG","ĐTT+HĐG","HĐG+HĐC","SHHN+VS-AN","HĐH+HĐC"}))</f>
        <v>0</v>
      </c>
      <c r="CJ765" s="25">
        <f>SUM(COUNTIFS(CJ$58:CJ$80,{"ĐTT","TDS","HĐH","HĐG","HĐNT","VS-AN","HĐC","TQDN","LH","SHHN","ĐTT+SHHN","ĐTT+HĐC","HĐH+HĐG","ĐTT+HĐG","HĐG+HĐC","SHHN+VS-AN","HĐH+HĐC"}))</f>
        <v>0</v>
      </c>
      <c r="CK765" s="25">
        <f>SUM(COUNTIFS(CK$58:CK$80,{"ĐTT","TDS","HĐH","HĐG","HĐNT","VS-AN","HĐC","TQDN","LH","SHHN","ĐTT+SHHN","ĐTT+HĐC","HĐH+HĐG","ĐTT+HĐG","HĐG+HĐC","SHHN+VS-AN","HĐH+HĐC"}))</f>
        <v>0</v>
      </c>
      <c r="CL765" s="25">
        <f>SUM(COUNTIFS(CL$58:CL$80,{"ĐTT","TDS","HĐH","HĐG","HĐNT","VS-AN","HĐC","TQDN","LH","SHHN","ĐTT+SHHN","ĐTT+HĐC","HĐH+HĐG","ĐTT+HĐG","HĐG+HĐC","SHHN+VS-AN","HĐH+HĐC"}))</f>
        <v>0</v>
      </c>
      <c r="CM765" s="25">
        <f>SUM(COUNTIFS(CM$58:CM$80,{"ĐTT","TDS","HĐH","HĐG","HĐNT","VS-AN","HĐC","TQDN","LH","SHHN","ĐTT+SHHN","ĐTT+HĐC","HĐH+HĐG","ĐTT+HĐG","HĐG+HĐC","SHHN+VS-AN","HĐH+HĐC"}))</f>
        <v>0</v>
      </c>
      <c r="CN765" s="25">
        <f>SUM(COUNTIFS(CN$58:CN$80,{"ĐTT","TDS","HĐH","HĐG","HĐNT","VS-AN","HĐC","TQDN","LH","SHHN","ĐTT+SHHN","ĐTT+HĐC","HĐH+HĐG","ĐTT+HĐG","HĐG+HĐC","SHHN+VS-AN","HĐH+HĐC"}))</f>
        <v>0</v>
      </c>
      <c r="CO765" s="158">
        <f>SUM(COUNTIFS(CO$58:CO$80,{"ĐTT","TDS","HĐH","HĐG","HĐNT","VS-AN","HĐC","TQDN","LH","SHHN","ĐTT+SHHN","ĐTT+HĐC","HĐH+HĐG","ĐTT+HĐG","HĐG+HĐC","SHHN+VS-AN","HĐH+HĐC"}))</f>
        <v>0</v>
      </c>
      <c r="CP765" s="220">
        <f>COUNTIF(CP7:CP742,"HĐG")+COUNTIF(CP$9:CP$392,"HĐH/HĐG")</f>
        <v>10</v>
      </c>
      <c r="CQ765" s="220">
        <f t="shared" ref="CQ765:CR765" si="36">COUNTIF(CQ7:CQ742,"HĐG")+COUNTIF(CQ$9:CQ$392,"HĐH/HĐG")</f>
        <v>13</v>
      </c>
      <c r="CR765" s="220">
        <f t="shared" si="36"/>
        <v>8</v>
      </c>
      <c r="WR765" s="152"/>
    </row>
    <row r="766" spans="1:616" s="16" customFormat="1" ht="21" customHeight="1">
      <c r="A766" s="390" t="s">
        <v>691</v>
      </c>
      <c r="B766" s="390"/>
      <c r="C766" s="390"/>
      <c r="D766" s="390"/>
      <c r="E766" s="390"/>
      <c r="F766" s="391"/>
      <c r="G766" s="30"/>
      <c r="H766" s="31"/>
      <c r="I766" s="31"/>
      <c r="J766" s="31"/>
      <c r="K766" s="31"/>
      <c r="L766" s="31"/>
      <c r="M766" s="152"/>
      <c r="N766" s="152"/>
      <c r="O766" s="30"/>
      <c r="P766" s="32"/>
      <c r="Q766" s="164" t="s">
        <v>141</v>
      </c>
      <c r="R766" s="23"/>
      <c r="S766" s="23"/>
      <c r="T766" s="23"/>
      <c r="U766" s="23"/>
      <c r="V766" s="23"/>
      <c r="W766" s="23"/>
      <c r="X766" s="23"/>
      <c r="Y766" s="23"/>
      <c r="Z766" s="23"/>
      <c r="AA766" s="23"/>
      <c r="AB766" s="25">
        <f>COUNTIF(AB$9:AB$753,"HĐNT")</f>
        <v>2</v>
      </c>
      <c r="AC766" s="25">
        <f>COUNTIF(AC$9:AC$753,"HĐNT")</f>
        <v>4</v>
      </c>
      <c r="AD766" s="25">
        <f>COUNTIF(AD$9:AD$753,"HĐNT")</f>
        <v>1</v>
      </c>
      <c r="AE766" s="25">
        <f>SUM(COUNTIFS(AE$84:AE$96,{"ĐTT","TDS","HĐH","HĐG","HĐNT","VS-AN","HĐC","TQDN","LH","SHHN","ĐTT+SHHN","ĐTT+HĐC","HĐH+HĐG","ĐTT+HĐG","HĐG+HĐC","SHHN+VS-AN","HĐH+HĐC"}))</f>
        <v>0</v>
      </c>
      <c r="AF766" s="25">
        <f>SUM(COUNTIFS(AF$84:AF$96,{"ĐTT","TDS","HĐH","HĐG","HĐNT","VS-AN","HĐC","TQDN","LH","SHHN","ĐTT+SHHN","ĐTT+HĐC","HĐH+HĐG","ĐTT+HĐG","HĐG+HĐC","SHHN+VS-AN","HĐH+HĐC"}))</f>
        <v>0</v>
      </c>
      <c r="AG766" s="25">
        <f>SUM(COUNTIFS(AG$84:AG$96,{"ĐTT","TDS","HĐH","HĐG","HĐNT","VS-AN","HĐC","TQDN","LH","SHHN","ĐTT+SHHN","ĐTT+HĐC","HĐH+HĐG","ĐTT+HĐG","HĐG+HĐC","SHHN+VS-AN","HĐH+HĐC"}))</f>
        <v>0</v>
      </c>
      <c r="AH766" s="25">
        <f>SUM(COUNTIFS(AH$84:AH$96,{"ĐTT","TDS","HĐH","HĐG","HĐNT","VS-AN","HĐC","TQDN","LH","SHHN","ĐTT+SHHN","ĐTT+HĐC","HĐH+HĐG","ĐTT+HĐG","HĐG+HĐC","SHHN+VS-AN","HĐH+HĐC"}))</f>
        <v>0</v>
      </c>
      <c r="AI766" s="25">
        <f>SUM(COUNTIFS(AI$84:AI$96,{"ĐTT","TDS","HĐH","HĐG","HĐNT","VS-AN","HĐC","TQDN","LH","SHHN","ĐTT+SHHN","ĐTT+HĐC","HĐH+HĐG","ĐTT+HĐG","HĐG+HĐC","SHHN+VS-AN","HĐH+HĐC"}))</f>
        <v>0</v>
      </c>
      <c r="AJ766" s="25">
        <f>SUM(COUNTIFS(AJ$84:AJ$96,{"ĐTT","TDS","HĐH","HĐG","HĐNT","VS-AN","HĐC","TQDN","LH","SHHN","ĐTT+SHHN","ĐTT+HĐC","HĐH+HĐG","ĐTT+HĐG","HĐG+HĐC","SHHN+VS-AN","HĐH+HĐC"}))</f>
        <v>0</v>
      </c>
      <c r="AK766" s="25">
        <f>SUM(COUNTIFS(AK$84:AK$96,{"ĐTT","TDS","HĐH","HĐG","HĐNT","VS-AN","HĐC","TQDN","LH","SHHN","ĐTT+SHHN","ĐTT+HĐC","HĐH+HĐG","ĐTT+HĐG","HĐG+HĐC","SHHN+VS-AN","HĐH+HĐC"}))</f>
        <v>0</v>
      </c>
      <c r="AL766" s="25">
        <f>SUM(COUNTIFS(AL$84:AL$96,{"ĐTT","TDS","HĐH","HĐG","HĐNT","VS-AN","HĐC","TQDN","LH","SHHN","ĐTT+SHHN","ĐTT+HĐC","HĐH+HĐG","ĐTT+HĐG","HĐG+HĐC","SHHN+VS-AN","HĐH+HĐC"}))</f>
        <v>0</v>
      </c>
      <c r="AM766" s="25">
        <f>SUM(COUNTIFS(AM$84:AM$96,{"ĐTT","TDS","HĐH","HĐG","HĐNT","VS-AN","HĐC","TQDN","LH","SHHN","ĐTT+SHHN","ĐTT+HĐC","HĐH+HĐG","ĐTT+HĐG","HĐG+HĐC","SHHN+VS-AN","HĐH+HĐC"}))</f>
        <v>0</v>
      </c>
      <c r="AN766" s="25">
        <f>SUM(COUNTIFS(AN$84:AN$96,{"ĐTT","TDS","HĐH","HĐG","HĐNT","VS-AN","HĐC","TQDN","LH","SHHN","ĐTT+SHHN","ĐTT+HĐC","HĐH+HĐG","ĐTT+HĐG","HĐG+HĐC","SHHN+VS-AN","HĐH+HĐC"}))</f>
        <v>0</v>
      </c>
      <c r="AO766" s="25">
        <f>SUM(COUNTIFS(AO$84:AO$96,{"ĐTT","TDS","HĐH","HĐG","HĐNT","VS-AN","HĐC","TQDN","LH","SHHN","ĐTT+SHHN","ĐTT+HĐC","HĐH+HĐG","ĐTT+HĐG","HĐG+HĐC","SHHN+VS-AN","HĐH+HĐC"}))</f>
        <v>0</v>
      </c>
      <c r="AP766" s="25">
        <f>SUM(COUNTIFS(AP$84:AP$96,{"ĐTT","TDS","HĐH","HĐG","HĐNT","VS-AN","HĐC","TQDN","LH","SHHN","ĐTT+SHHN","ĐTT+HĐC","HĐH+HĐG","ĐTT+HĐG","HĐG+HĐC","SHHN+VS-AN","HĐH+HĐC"}))</f>
        <v>0</v>
      </c>
      <c r="AQ766" s="25">
        <f>SUM(COUNTIFS(AQ$84:AQ$96,{"ĐTT","TDS","HĐH","HĐG","HĐNT","VS-AN","HĐC","TQDN","LH","SHHN","ĐTT+SHHN","ĐTT+HĐC","HĐH+HĐG","ĐTT+HĐG","HĐG+HĐC","SHHN+VS-AN","HĐH+HĐC"}))</f>
        <v>0</v>
      </c>
      <c r="AR766" s="25">
        <f>SUM(COUNTIFS(AR$84:AR$96,{"ĐTT","TDS","HĐH","HĐG","HĐNT","VS-AN","HĐC","TQDN","LH","SHHN","ĐTT+SHHN","ĐTT+HĐC","HĐH+HĐG","ĐTT+HĐG","HĐG+HĐC","SHHN+VS-AN","HĐH+HĐC"}))</f>
        <v>0</v>
      </c>
      <c r="AS766" s="25">
        <f>SUM(COUNTIFS(AS$84:AS$96,{"ĐTT","TDS","HĐH","HĐG","HĐNT","VS-AN","HĐC","TQDN","LH","SHHN","ĐTT+SHHN","ĐTT+HĐC","HĐH+HĐG","ĐTT+HĐG","HĐG+HĐC","SHHN+VS-AN","HĐH+HĐC"}))</f>
        <v>0</v>
      </c>
      <c r="AT766" s="25">
        <f>SUM(COUNTIFS(AT$84:AT$96,{"ĐTT","TDS","HĐH","HĐG","HĐNT","VS-AN","HĐC","TQDN","LH","SHHN","ĐTT+SHHN","ĐTT+HĐC","HĐH+HĐG","ĐTT+HĐG","HĐG+HĐC","SHHN+VS-AN","HĐH+HĐC"}))</f>
        <v>0</v>
      </c>
      <c r="AU766" s="25">
        <f>SUM(COUNTIFS(AU$84:AU$96,{"ĐTT","TDS","HĐH","HĐG","HĐNT","VS-AN","HĐC","TQDN","LH","SHHN","ĐTT+SHHN","ĐTT+HĐC","HĐH+HĐG","ĐTT+HĐG","HĐG+HĐC","SHHN+VS-AN","HĐH+HĐC"}))</f>
        <v>0</v>
      </c>
      <c r="AV766" s="25">
        <f>SUM(COUNTIFS(AV$84:AV$96,{"ĐTT","TDS","HĐH","HĐG","HĐNT","VS-AN","HĐC","TQDN","LH","SHHN","ĐTT+SHHN","ĐTT+HĐC","HĐH+HĐG","ĐTT+HĐG","HĐG+HĐC","SHHN+VS-AN","HĐH+HĐC"}))</f>
        <v>0</v>
      </c>
      <c r="AW766" s="25">
        <f>SUM(COUNTIFS(AW$84:AW$96,{"ĐTT","TDS","HĐH","HĐG","HĐNT","VS-AN","HĐC","TQDN","LH","SHHN","ĐTT+SHHN","ĐTT+HĐC","HĐH+HĐG","ĐTT+HĐG","HĐG+HĐC","SHHN+VS-AN","HĐH+HĐC"}))</f>
        <v>0</v>
      </c>
      <c r="AX766" s="25">
        <f>SUM(COUNTIFS(AX$84:AX$96,{"ĐTT","TDS","HĐH","HĐG","HĐNT","VS-AN","HĐC","TQDN","LH","SHHN","ĐTT+SHHN","ĐTT+HĐC","HĐH+HĐG","ĐTT+HĐG","HĐG+HĐC","SHHN+VS-AN","HĐH+HĐC"}))</f>
        <v>0</v>
      </c>
      <c r="AY766" s="25">
        <f>SUM(COUNTIFS(AY$84:AY$96,{"ĐTT","TDS","HĐH","HĐG","HĐNT","VS-AN","HĐC","TQDN","LH","SHHN","ĐTT+SHHN","ĐTT+HĐC","HĐH+HĐG","ĐTT+HĐG","HĐG+HĐC","SHHN+VS-AN","HĐH+HĐC"}))</f>
        <v>0</v>
      </c>
      <c r="AZ766" s="25">
        <f>SUM(COUNTIFS(AZ$84:AZ$96,{"ĐTT","TDS","HĐH","HĐG","HĐNT","VS-AN","HĐC","TQDN","LH","SHHN","ĐTT+SHHN","ĐTT+HĐC","HĐH+HĐG","ĐTT+HĐG","HĐG+HĐC","SHHN+VS-AN","HĐH+HĐC"}))</f>
        <v>0</v>
      </c>
      <c r="BA766" s="25">
        <f>SUM(COUNTIFS(BA$84:BA$96,{"ĐTT","TDS","HĐH","HĐG","HĐNT","VS-AN","HĐC","TQDN","LH","SHHN","ĐTT+SHHN","ĐTT+HĐC","HĐH+HĐG","ĐTT+HĐG","HĐG+HĐC","SHHN+VS-AN","HĐH+HĐC"}))</f>
        <v>0</v>
      </c>
      <c r="BB766" s="25">
        <f>SUM(COUNTIFS(BB$84:BB$96,{"ĐTT","TDS","HĐH","HĐG","HĐNT","VS-AN","HĐC","TQDN","LH","SHHN","ĐTT+SHHN","ĐTT+HĐC","HĐH+HĐG","ĐTT+HĐG","HĐG+HĐC","SHHN+VS-AN","HĐH+HĐC"}))</f>
        <v>0</v>
      </c>
      <c r="BC766" s="25">
        <f>SUM(COUNTIFS(BC$84:BC$96,{"ĐTT","TDS","HĐH","HĐG","HĐNT","VS-AN","HĐC","TQDN","LH","SHHN","ĐTT+SHHN","ĐTT+HĐC","HĐH+HĐG","ĐTT+HĐG","HĐG+HĐC","SHHN+VS-AN","HĐH+HĐC"}))</f>
        <v>0</v>
      </c>
      <c r="BD766" s="25">
        <f>SUM(COUNTIFS(BD$84:BD$96,{"ĐTT","TDS","HĐH","HĐG","HĐNT","VS-AN","HĐC","TQDN","LH","SHHN","ĐTT+SHHN","ĐTT+HĐC","HĐH+HĐG","ĐTT+HĐG","HĐG+HĐC","SHHN+VS-AN","HĐH+HĐC"}))</f>
        <v>0</v>
      </c>
      <c r="BE766" s="25">
        <f>SUM(COUNTIFS(BE$84:BE$96,{"ĐTT","TDS","HĐH","HĐG","HĐNT","VS-AN","HĐC","TQDN","LH","SHHN","ĐTT+SHHN","ĐTT+HĐC","HĐH+HĐG","ĐTT+HĐG","HĐG+HĐC","SHHN+VS-AN","HĐH+HĐC"}))</f>
        <v>0</v>
      </c>
      <c r="BF766" s="25">
        <f>SUM(COUNTIFS(BF$84:BF$96,{"ĐTT","TDS","HĐH","HĐG","HĐNT","VS-AN","HĐC","TQDN","LH","SHHN","ĐTT+SHHN","ĐTT+HĐC","HĐH+HĐG","ĐTT+HĐG","HĐG+HĐC","SHHN+VS-AN","HĐH+HĐC"}))</f>
        <v>0</v>
      </c>
      <c r="BG766" s="25">
        <f>SUM(COUNTIFS(BG$84:BG$96,{"ĐTT","TDS","HĐH","HĐG","HĐNT","VS-AN","HĐC","TQDN","LH","SHHN","ĐTT+SHHN","ĐTT+HĐC","HĐH+HĐG","ĐTT+HĐG","HĐG+HĐC","SHHN+VS-AN","HĐH+HĐC"}))</f>
        <v>0</v>
      </c>
      <c r="BH766" s="25">
        <f>SUM(COUNTIFS(BH$84:BH$96,{"ĐTT","TDS","HĐH","HĐG","HĐNT","VS-AN","HĐC","TQDN","LH","SHHN","ĐTT+SHHN","ĐTT+HĐC","HĐH+HĐG","ĐTT+HĐG","HĐG+HĐC","SHHN+VS-AN","HĐH+HĐC"}))</f>
        <v>0</v>
      </c>
      <c r="BI766" s="25">
        <f>SUM(COUNTIFS(BI$84:BI$96,{"ĐTT","TDS","HĐH","HĐG","HĐNT","VS-AN","HĐC","TQDN","LH","SHHN","ĐTT+SHHN","ĐTT+HĐC","HĐH+HĐG","ĐTT+HĐG","HĐG+HĐC","SHHN+VS-AN","HĐH+HĐC"}))</f>
        <v>0</v>
      </c>
      <c r="BJ766" s="25">
        <f>SUM(COUNTIFS(BJ$84:BJ$96,{"ĐTT","TDS","HĐH","HĐG","HĐNT","VS-AN","HĐC","TQDN","LH","SHHN","ĐTT+SHHN","ĐTT+HĐC","HĐH+HĐG","ĐTT+HĐG","HĐG+HĐC","SHHN+VS-AN","HĐH+HĐC"}))</f>
        <v>0</v>
      </c>
      <c r="BK766" s="25">
        <f>SUM(COUNTIFS(BK$84:BK$96,{"ĐTT","TDS","HĐH","HĐG","HĐNT","VS-AN","HĐC","TQDN","LH","SHHN","ĐTT+SHHN","ĐTT+HĐC","HĐH+HĐG","ĐTT+HĐG","HĐG+HĐC","SHHN+VS-AN","HĐH+HĐC"}))</f>
        <v>0</v>
      </c>
      <c r="BL766" s="25">
        <f>SUM(COUNTIFS(BL$84:BL$96,{"ĐTT","TDS","HĐH","HĐG","HĐNT","VS-AN","HĐC","TQDN","LH","SHHN","ĐTT+SHHN","ĐTT+HĐC","HĐH+HĐG","ĐTT+HĐG","HĐG+HĐC","SHHN+VS-AN","HĐH+HĐC"}))</f>
        <v>0</v>
      </c>
      <c r="BM766" s="25">
        <f>SUM(COUNTIFS(BM$84:BM$96,{"ĐTT","TDS","HĐH","HĐG","HĐNT","VS-AN","HĐC","TQDN","LH","SHHN","ĐTT+SHHN","ĐTT+HĐC","HĐH+HĐG","ĐTT+HĐG","HĐG+HĐC","SHHN+VS-AN","HĐH+HĐC"}))</f>
        <v>0</v>
      </c>
      <c r="BN766" s="25">
        <f>SUM(COUNTIFS(BN$84:BN$96,{"ĐTT","TDS","HĐH","HĐG","HĐNT","VS-AN","HĐC","TQDN","LH","SHHN","ĐTT+SHHN","ĐTT+HĐC","HĐH+HĐG","ĐTT+HĐG","HĐG+HĐC","SHHN+VS-AN","HĐH+HĐC"}))</f>
        <v>0</v>
      </c>
      <c r="BO766" s="25">
        <f>SUM(COUNTIFS(BO$84:BO$96,{"ĐTT","TDS","HĐH","HĐG","HĐNT","VS-AN","HĐC","TQDN","LH","SHHN","ĐTT+SHHN","ĐTT+HĐC","HĐH+HĐG","ĐTT+HĐG","HĐG+HĐC","SHHN+VS-AN","HĐH+HĐC"}))</f>
        <v>0</v>
      </c>
      <c r="BP766" s="25">
        <f>SUM(COUNTIFS(BP$84:BP$96,{"ĐTT","TDS","HĐH","HĐG","HĐNT","VS-AN","HĐC","TQDN","LH","SHHN","ĐTT+SHHN","ĐTT+HĐC","HĐH+HĐG","ĐTT+HĐG","HĐG+HĐC","SHHN+VS-AN","HĐH+HĐC"}))</f>
        <v>0</v>
      </c>
      <c r="BQ766" s="25">
        <f>SUM(COUNTIFS(BQ$84:BQ$96,{"ĐTT","TDS","HĐH","HĐG","HĐNT","VS-AN","HĐC","TQDN","LH","SHHN","ĐTT+SHHN","ĐTT+HĐC","HĐH+HĐG","ĐTT+HĐG","HĐG+HĐC","SHHN+VS-AN","HĐH+HĐC"}))</f>
        <v>0</v>
      </c>
      <c r="BR766" s="25">
        <f>SUM(COUNTIFS(BR$84:BR$96,{"ĐTT","TDS","HĐH","HĐG","HĐNT","VS-AN","HĐC","TQDN","LH","SHHN","ĐTT+SHHN","ĐTT+HĐC","HĐH+HĐG","ĐTT+HĐG","HĐG+HĐC","SHHN+VS-AN","HĐH+HĐC"}))</f>
        <v>0</v>
      </c>
      <c r="BS766" s="25">
        <f>SUM(COUNTIFS(BS$84:BS$96,{"ĐTT","TDS","HĐH","HĐG","HĐNT","VS-AN","HĐC","TQDN","LH","SHHN","ĐTT+SHHN","ĐTT+HĐC","HĐH+HĐG","ĐTT+HĐG","HĐG+HĐC","SHHN+VS-AN","HĐH+HĐC"}))</f>
        <v>0</v>
      </c>
      <c r="BT766" s="25">
        <f>SUM(COUNTIFS(BT$84:BT$96,{"ĐTT","TDS","HĐH","HĐG","HĐNT","VS-AN","HĐC","TQDN","LH","SHHN","ĐTT+SHHN","ĐTT+HĐC","HĐH+HĐG","ĐTT+HĐG","HĐG+HĐC","SHHN+VS-AN","HĐH+HĐC"}))</f>
        <v>0</v>
      </c>
      <c r="BU766" s="25">
        <f>SUM(COUNTIFS(BU$84:BU$96,{"ĐTT","TDS","HĐH","HĐG","HĐNT","VS-AN","HĐC","TQDN","LH","SHHN","ĐTT+SHHN","ĐTT+HĐC","HĐH+HĐG","ĐTT+HĐG","HĐG+HĐC","SHHN+VS-AN","HĐH+HĐC"}))</f>
        <v>0</v>
      </c>
      <c r="BV766" s="25">
        <f>SUM(COUNTIFS(BV$84:BV$96,{"ĐTT","TDS","HĐH","HĐG","HĐNT","VS-AN","HĐC","TQDN","LH","SHHN","ĐTT+SHHN","ĐTT+HĐC","HĐH+HĐG","ĐTT+HĐG","HĐG+HĐC","SHHN+VS-AN","HĐH+HĐC"}))</f>
        <v>0</v>
      </c>
      <c r="BW766" s="25">
        <f>SUM(COUNTIFS(BW$84:BW$96,{"ĐTT","TDS","HĐH","HĐG","HĐNT","VS-AN","HĐC","TQDN","LH","SHHN","ĐTT+SHHN","ĐTT+HĐC","HĐH+HĐG","ĐTT+HĐG","HĐG+HĐC","SHHN+VS-AN","HĐH+HĐC"}))</f>
        <v>0</v>
      </c>
      <c r="BX766" s="25">
        <f>SUM(COUNTIFS(BX$84:BX$96,{"ĐTT","TDS","HĐH","HĐG","HĐNT","VS-AN","HĐC","TQDN","LH","SHHN","ĐTT+SHHN","ĐTT+HĐC","HĐH+HĐG","ĐTT+HĐG","HĐG+HĐC","SHHN+VS-AN","HĐH+HĐC"}))</f>
        <v>0</v>
      </c>
      <c r="BY766" s="25">
        <f>SUM(COUNTIFS(BY$84:BY$96,{"ĐTT","TDS","HĐH","HĐG","HĐNT","VS-AN","HĐC","TQDN","LH","SHHN","ĐTT+SHHN","ĐTT+HĐC","HĐH+HĐG","ĐTT+HĐG","HĐG+HĐC","SHHN+VS-AN","HĐH+HĐC"}))</f>
        <v>0</v>
      </c>
      <c r="BZ766" s="25">
        <f>SUM(COUNTIFS(BZ$84:BZ$96,{"ĐTT","TDS","HĐH","HĐG","HĐNT","VS-AN","HĐC","TQDN","LH","SHHN","ĐTT+SHHN","ĐTT+HĐC","HĐH+HĐG","ĐTT+HĐG","HĐG+HĐC","SHHN+VS-AN","HĐH+HĐC"}))</f>
        <v>0</v>
      </c>
      <c r="CA766" s="25">
        <f>SUM(COUNTIFS(CA$84:CA$96,{"ĐTT","TDS","HĐH","HĐG","HĐNT","VS-AN","HĐC","TQDN","LH","SHHN","ĐTT+SHHN","ĐTT+HĐC","HĐH+HĐG","ĐTT+HĐG","HĐG+HĐC","SHHN+VS-AN","HĐH+HĐC"}))</f>
        <v>0</v>
      </c>
      <c r="CB766" s="25">
        <f>SUM(COUNTIFS(CB$84:CB$96,{"ĐTT","TDS","HĐH","HĐG","HĐNT","VS-AN","HĐC","TQDN","LH","SHHN","ĐTT+SHHN","ĐTT+HĐC","HĐH+HĐG","ĐTT+HĐG","HĐG+HĐC","SHHN+VS-AN","HĐH+HĐC"}))</f>
        <v>0</v>
      </c>
      <c r="CC766" s="25">
        <f>SUM(COUNTIFS(CC$84:CC$96,{"ĐTT","TDS","HĐH","HĐG","HĐNT","VS-AN","HĐC","TQDN","LH","SHHN","ĐTT+SHHN","ĐTT+HĐC","HĐH+HĐG","ĐTT+HĐG","HĐG+HĐC","SHHN+VS-AN","HĐH+HĐC"}))</f>
        <v>0</v>
      </c>
      <c r="CD766" s="25">
        <f>SUM(COUNTIFS(CD$84:CD$96,{"ĐTT","TDS","HĐH","HĐG","HĐNT","VS-AN","HĐC","TQDN","LH","SHHN","ĐTT+SHHN","ĐTT+HĐC","HĐH+HĐG","ĐTT+HĐG","HĐG+HĐC","SHHN+VS-AN","HĐH+HĐC"}))</f>
        <v>0</v>
      </c>
      <c r="CE766" s="25">
        <f>SUM(COUNTIFS(CE$84:CE$96,{"ĐTT","TDS","HĐH","HĐG","HĐNT","VS-AN","HĐC","TQDN","LH","SHHN","ĐTT+SHHN","ĐTT+HĐC","HĐH+HĐG","ĐTT+HĐG","HĐG+HĐC","SHHN+VS-AN","HĐH+HĐC"}))</f>
        <v>0</v>
      </c>
      <c r="CF766" s="25">
        <f>SUM(COUNTIFS(CF$84:CF$96,{"ĐTT","TDS","HĐH","HĐG","HĐNT","VS-AN","HĐC","TQDN","LH","SHHN","ĐTT+SHHN","ĐTT+HĐC","HĐH+HĐG","ĐTT+HĐG","HĐG+HĐC","SHHN+VS-AN","HĐH+HĐC"}))</f>
        <v>0</v>
      </c>
      <c r="CG766" s="25">
        <f>SUM(COUNTIFS(CG$84:CG$96,{"ĐTT","TDS","HĐH","HĐG","HĐNT","VS-AN","HĐC","TQDN","LH","SHHN","ĐTT+SHHN","ĐTT+HĐC","HĐH+HĐG","ĐTT+HĐG","HĐG+HĐC","SHHN+VS-AN","HĐH+HĐC"}))</f>
        <v>0</v>
      </c>
      <c r="CH766" s="25">
        <f>SUM(COUNTIFS(CH$84:CH$96,{"ĐTT","TDS","HĐH","HĐG","HĐNT","VS-AN","HĐC","TQDN","LH","SHHN","ĐTT+SHHN","ĐTT+HĐC","HĐH+HĐG","ĐTT+HĐG","HĐG+HĐC","SHHN+VS-AN","HĐH+HĐC"}))</f>
        <v>0</v>
      </c>
      <c r="CI766" s="25">
        <f>SUM(COUNTIFS(CI$84:CI$96,{"ĐTT","TDS","HĐH","HĐG","HĐNT","VS-AN","HĐC","TQDN","LH","SHHN","ĐTT+SHHN","ĐTT+HĐC","HĐH+HĐG","ĐTT+HĐG","HĐG+HĐC","SHHN+VS-AN","HĐH+HĐC"}))</f>
        <v>0</v>
      </c>
      <c r="CJ766" s="25">
        <f>SUM(COUNTIFS(CJ$84:CJ$96,{"ĐTT","TDS","HĐH","HĐG","HĐNT","VS-AN","HĐC","TQDN","LH","SHHN","ĐTT+SHHN","ĐTT+HĐC","HĐH+HĐG","ĐTT+HĐG","HĐG+HĐC","SHHN+VS-AN","HĐH+HĐC"}))</f>
        <v>0</v>
      </c>
      <c r="CK766" s="25">
        <f>SUM(COUNTIFS(CK$84:CK$96,{"ĐTT","TDS","HĐH","HĐG","HĐNT","VS-AN","HĐC","TQDN","LH","SHHN","ĐTT+SHHN","ĐTT+HĐC","HĐH+HĐG","ĐTT+HĐG","HĐG+HĐC","SHHN+VS-AN","HĐH+HĐC"}))</f>
        <v>0</v>
      </c>
      <c r="CL766" s="25">
        <f>SUM(COUNTIFS(CL$84:CL$96,{"ĐTT","TDS","HĐH","HĐG","HĐNT","VS-AN","HĐC","TQDN","LH","SHHN","ĐTT+SHHN","ĐTT+HĐC","HĐH+HĐG","ĐTT+HĐG","HĐG+HĐC","SHHN+VS-AN","HĐH+HĐC"}))</f>
        <v>0</v>
      </c>
      <c r="CM766" s="25">
        <f>SUM(COUNTIFS(CM$84:CM$96,{"ĐTT","TDS","HĐH","HĐG","HĐNT","VS-AN","HĐC","TQDN","LH","SHHN","ĐTT+SHHN","ĐTT+HĐC","HĐH+HĐG","ĐTT+HĐG","HĐG+HĐC","SHHN+VS-AN","HĐH+HĐC"}))</f>
        <v>0</v>
      </c>
      <c r="CN766" s="25">
        <f>SUM(COUNTIFS(CN$84:CN$96,{"ĐTT","TDS","HĐH","HĐG","HĐNT","VS-AN","HĐC","TQDN","LH","SHHN","ĐTT+SHHN","ĐTT+HĐC","HĐH+HĐG","ĐTT+HĐG","HĐG+HĐC","SHHN+VS-AN","HĐH+HĐC"}))</f>
        <v>0</v>
      </c>
      <c r="CO766" s="158">
        <f>SUM(COUNTIFS(CO$84:CO$96,{"ĐTT","TDS","HĐH","HĐG","HĐNT","VS-AN","HĐC","TQDN","LH","SHHN","ĐTT+SHHN","ĐTT+HĐC","HĐH+HĐG","ĐTT+HĐG","HĐG+HĐC","SHHN+VS-AN","HĐH+HĐC"}))</f>
        <v>0</v>
      </c>
      <c r="CP766" s="203">
        <f>COUNTIF(CP7:CP742,"HĐNT")</f>
        <v>8</v>
      </c>
      <c r="CQ766" s="223">
        <f t="shared" ref="CQ766:CR766" si="37">COUNTIF(CQ7:CQ742,"HĐNT")</f>
        <v>6</v>
      </c>
      <c r="CR766" s="223">
        <f t="shared" si="37"/>
        <v>7</v>
      </c>
      <c r="WR766" s="152"/>
    </row>
    <row r="767" spans="1:616" s="16" customFormat="1" ht="21" customHeight="1">
      <c r="A767" s="390" t="s">
        <v>692</v>
      </c>
      <c r="B767" s="390"/>
      <c r="C767" s="390"/>
      <c r="D767" s="390"/>
      <c r="E767" s="390"/>
      <c r="F767" s="391"/>
      <c r="G767" s="30"/>
      <c r="H767" s="31"/>
      <c r="I767" s="31"/>
      <c r="J767" s="31"/>
      <c r="K767" s="31"/>
      <c r="L767" s="31"/>
      <c r="M767" s="152"/>
      <c r="N767" s="152"/>
      <c r="O767" s="30"/>
      <c r="P767" s="32"/>
      <c r="Q767" s="164" t="s">
        <v>141</v>
      </c>
      <c r="R767" s="23"/>
      <c r="S767" s="23"/>
      <c r="T767" s="23"/>
      <c r="U767" s="23"/>
      <c r="V767" s="23"/>
      <c r="W767" s="23"/>
      <c r="X767" s="23"/>
      <c r="Y767" s="23"/>
      <c r="Z767" s="23"/>
      <c r="AA767" s="23"/>
      <c r="AB767" s="25">
        <f>COUNTIF(AB$9:AB$753,"VS-AN")</f>
        <v>1</v>
      </c>
      <c r="AC767" s="25">
        <f>COUNTIF(AC$9:AC$753,"VS-AN")</f>
        <v>2</v>
      </c>
      <c r="AD767" s="25">
        <f>COUNTIF(AD$9:AD$753,"VS-AN")</f>
        <v>1</v>
      </c>
      <c r="AE767" s="25">
        <f>SUM(COUNTIFS(AE$103:AE$122,{"ĐTT","TDS","HĐH","HĐG","HĐNT","VS-AN","HĐC","TQDN","LH","SHHN","ĐTT+SHHN","ĐTT+HĐC","HĐH+HĐG","ĐTT+HĐG","HĐG+HĐC","SHHN+VS-AN","HĐH+HĐC"}))</f>
        <v>0</v>
      </c>
      <c r="AF767" s="25">
        <f>SUM(COUNTIFS(AF$103:AF$122,{"ĐTT","TDS","HĐH","HĐG","HĐNT","VS-AN","HĐC","TQDN","LH","SHHN","ĐTT+SHHN","ĐTT+HĐC","HĐH+HĐG","ĐTT+HĐG","HĐG+HĐC","SHHN+VS-AN","HĐH+HĐC"}))</f>
        <v>0</v>
      </c>
      <c r="AG767" s="25">
        <f>SUM(COUNTIFS(AG$103:AG$122,{"ĐTT","TDS","HĐH","HĐG","HĐNT","VS-AN","HĐC","TQDN","LH","SHHN","ĐTT+SHHN","ĐTT+HĐC","HĐH+HĐG","ĐTT+HĐG","HĐG+HĐC","SHHN+VS-AN","HĐH+HĐC"}))</f>
        <v>0</v>
      </c>
      <c r="AH767" s="25">
        <f>SUM(COUNTIFS(AH$103:AH$122,{"ĐTT","TDS","HĐH","HĐG","HĐNT","VS-AN","HĐC","TQDN","LH","SHHN","ĐTT+SHHN","ĐTT+HĐC","HĐH+HĐG","ĐTT+HĐG","HĐG+HĐC","SHHN+VS-AN","HĐH+HĐC"}))</f>
        <v>0</v>
      </c>
      <c r="AI767" s="25">
        <f>SUM(COUNTIFS(AI$103:AI$122,{"ĐTT","TDS","HĐH","HĐG","HĐNT","VS-AN","HĐC","TQDN","LH","SHHN","ĐTT+SHHN","ĐTT+HĐC","HĐH+HĐG","ĐTT+HĐG","HĐG+HĐC","SHHN+VS-AN","HĐH+HĐC"}))</f>
        <v>0</v>
      </c>
      <c r="AJ767" s="25">
        <f>SUM(COUNTIFS(AJ$103:AJ$122,{"ĐTT","TDS","HĐH","HĐG","HĐNT","VS-AN","HĐC","TQDN","LH","SHHN","ĐTT+SHHN","ĐTT+HĐC","HĐH+HĐG","ĐTT+HĐG","HĐG+HĐC","SHHN+VS-AN","HĐH+HĐC"}))</f>
        <v>0</v>
      </c>
      <c r="AK767" s="25">
        <f>SUM(COUNTIFS(AK$103:AK$122,{"ĐTT","TDS","HĐH","HĐG","HĐNT","VS-AN","HĐC","TQDN","LH","SHHN","ĐTT+SHHN","ĐTT+HĐC","HĐH+HĐG","ĐTT+HĐG","HĐG+HĐC","SHHN+VS-AN","HĐH+HĐC"}))</f>
        <v>0</v>
      </c>
      <c r="AL767" s="25">
        <f>SUM(COUNTIFS(AL$103:AL$122,{"ĐTT","TDS","HĐH","HĐG","HĐNT","VS-AN","HĐC","TQDN","LH","SHHN","ĐTT+SHHN","ĐTT+HĐC","HĐH+HĐG","ĐTT+HĐG","HĐG+HĐC","SHHN+VS-AN","HĐH+HĐC"}))</f>
        <v>0</v>
      </c>
      <c r="AM767" s="25">
        <f>SUM(COUNTIFS(AM$103:AM$122,{"ĐTT","TDS","HĐH","HĐG","HĐNT","VS-AN","HĐC","TQDN","LH","SHHN","ĐTT+SHHN","ĐTT+HĐC","HĐH+HĐG","ĐTT+HĐG","HĐG+HĐC","SHHN+VS-AN","HĐH+HĐC"}))</f>
        <v>0</v>
      </c>
      <c r="AN767" s="25">
        <f>SUM(COUNTIFS(AN$103:AN$122,{"ĐTT","TDS","HĐH","HĐG","HĐNT","VS-AN","HĐC","TQDN","LH","SHHN","ĐTT+SHHN","ĐTT+HĐC","HĐH+HĐG","ĐTT+HĐG","HĐG+HĐC","SHHN+VS-AN","HĐH+HĐC"}))</f>
        <v>0</v>
      </c>
      <c r="AO767" s="25">
        <f>SUM(COUNTIFS(AO$103:AO$122,{"ĐTT","TDS","HĐH","HĐG","HĐNT","VS-AN","HĐC","TQDN","LH","SHHN","ĐTT+SHHN","ĐTT+HĐC","HĐH+HĐG","ĐTT+HĐG","HĐG+HĐC","SHHN+VS-AN","HĐH+HĐC"}))</f>
        <v>0</v>
      </c>
      <c r="AP767" s="25">
        <f>SUM(COUNTIFS(AP$103:AP$122,{"ĐTT","TDS","HĐH","HĐG","HĐNT","VS-AN","HĐC","TQDN","LH","SHHN","ĐTT+SHHN","ĐTT+HĐC","HĐH+HĐG","ĐTT+HĐG","HĐG+HĐC","SHHN+VS-AN","HĐH+HĐC"}))</f>
        <v>0</v>
      </c>
      <c r="AQ767" s="25">
        <f>SUM(COUNTIFS(AQ$103:AQ$122,{"ĐTT","TDS","HĐH","HĐG","HĐNT","VS-AN","HĐC","TQDN","LH","SHHN","ĐTT+SHHN","ĐTT+HĐC","HĐH+HĐG","ĐTT+HĐG","HĐG+HĐC","SHHN+VS-AN","HĐH+HĐC"}))</f>
        <v>0</v>
      </c>
      <c r="AR767" s="25">
        <f>SUM(COUNTIFS(AR$103:AR$122,{"ĐTT","TDS","HĐH","HĐG","HĐNT","VS-AN","HĐC","TQDN","LH","SHHN","ĐTT+SHHN","ĐTT+HĐC","HĐH+HĐG","ĐTT+HĐG","HĐG+HĐC","SHHN+VS-AN","HĐH+HĐC"}))</f>
        <v>0</v>
      </c>
      <c r="AS767" s="25">
        <f>SUM(COUNTIFS(AS$103:AS$122,{"ĐTT","TDS","HĐH","HĐG","HĐNT","VS-AN","HĐC","TQDN","LH","SHHN","ĐTT+SHHN","ĐTT+HĐC","HĐH+HĐG","ĐTT+HĐG","HĐG+HĐC","SHHN+VS-AN","HĐH+HĐC"}))</f>
        <v>0</v>
      </c>
      <c r="AT767" s="25">
        <f>SUM(COUNTIFS(AT$103:AT$122,{"ĐTT","TDS","HĐH","HĐG","HĐNT","VS-AN","HĐC","TQDN","LH","SHHN","ĐTT+SHHN","ĐTT+HĐC","HĐH+HĐG","ĐTT+HĐG","HĐG+HĐC","SHHN+VS-AN","HĐH+HĐC"}))</f>
        <v>0</v>
      </c>
      <c r="AU767" s="25">
        <f>SUM(COUNTIFS(AU$103:AU$122,{"ĐTT","TDS","HĐH","HĐG","HĐNT","VS-AN","HĐC","TQDN","LH","SHHN","ĐTT+SHHN","ĐTT+HĐC","HĐH+HĐG","ĐTT+HĐG","HĐG+HĐC","SHHN+VS-AN","HĐH+HĐC"}))</f>
        <v>0</v>
      </c>
      <c r="AV767" s="25">
        <f>SUM(COUNTIFS(AV$103:AV$122,{"ĐTT","TDS","HĐH","HĐG","HĐNT","VS-AN","HĐC","TQDN","LH","SHHN","ĐTT+SHHN","ĐTT+HĐC","HĐH+HĐG","ĐTT+HĐG","HĐG+HĐC","SHHN+VS-AN","HĐH+HĐC"}))</f>
        <v>0</v>
      </c>
      <c r="AW767" s="25">
        <f>SUM(COUNTIFS(AW$103:AW$122,{"ĐTT","TDS","HĐH","HĐG","HĐNT","VS-AN","HĐC","TQDN","LH","SHHN","ĐTT+SHHN","ĐTT+HĐC","HĐH+HĐG","ĐTT+HĐG","HĐG+HĐC","SHHN+VS-AN","HĐH+HĐC"}))</f>
        <v>0</v>
      </c>
      <c r="AX767" s="25">
        <f>SUM(COUNTIFS(AX$103:AX$122,{"ĐTT","TDS","HĐH","HĐG","HĐNT","VS-AN","HĐC","TQDN","LH","SHHN","ĐTT+SHHN","ĐTT+HĐC","HĐH+HĐG","ĐTT+HĐG","HĐG+HĐC","SHHN+VS-AN","HĐH+HĐC"}))</f>
        <v>0</v>
      </c>
      <c r="AY767" s="25">
        <f>SUM(COUNTIFS(AY$103:AY$122,{"ĐTT","TDS","HĐH","HĐG","HĐNT","VS-AN","HĐC","TQDN","LH","SHHN","ĐTT+SHHN","ĐTT+HĐC","HĐH+HĐG","ĐTT+HĐG","HĐG+HĐC","SHHN+VS-AN","HĐH+HĐC"}))</f>
        <v>0</v>
      </c>
      <c r="AZ767" s="25">
        <f>SUM(COUNTIFS(AZ$103:AZ$122,{"ĐTT","TDS","HĐH","HĐG","HĐNT","VS-AN","HĐC","TQDN","LH","SHHN","ĐTT+SHHN","ĐTT+HĐC","HĐH+HĐG","ĐTT+HĐG","HĐG+HĐC","SHHN+VS-AN","HĐH+HĐC"}))</f>
        <v>0</v>
      </c>
      <c r="BA767" s="25">
        <f>SUM(COUNTIFS(BA$103:BA$122,{"ĐTT","TDS","HĐH","HĐG","HĐNT","VS-AN","HĐC","TQDN","LH","SHHN","ĐTT+SHHN","ĐTT+HĐC","HĐH+HĐG","ĐTT+HĐG","HĐG+HĐC","SHHN+VS-AN","HĐH+HĐC"}))</f>
        <v>0</v>
      </c>
      <c r="BB767" s="25">
        <f>SUM(COUNTIFS(BB$103:BB$122,{"ĐTT","TDS","HĐH","HĐG","HĐNT","VS-AN","HĐC","TQDN","LH","SHHN","ĐTT+SHHN","ĐTT+HĐC","HĐH+HĐG","ĐTT+HĐG","HĐG+HĐC","SHHN+VS-AN","HĐH+HĐC"}))</f>
        <v>0</v>
      </c>
      <c r="BC767" s="25">
        <f>SUM(COUNTIFS(BC$103:BC$122,{"ĐTT","TDS","HĐH","HĐG","HĐNT","VS-AN","HĐC","TQDN","LH","SHHN","ĐTT+SHHN","ĐTT+HĐC","HĐH+HĐG","ĐTT+HĐG","HĐG+HĐC","SHHN+VS-AN","HĐH+HĐC"}))</f>
        <v>0</v>
      </c>
      <c r="BD767" s="25">
        <f>SUM(COUNTIFS(BD$103:BD$122,{"ĐTT","TDS","HĐH","HĐG","HĐNT","VS-AN","HĐC","TQDN","LH","SHHN","ĐTT+SHHN","ĐTT+HĐC","HĐH+HĐG","ĐTT+HĐG","HĐG+HĐC","SHHN+VS-AN","HĐH+HĐC"}))</f>
        <v>0</v>
      </c>
      <c r="BE767" s="25">
        <f>SUM(COUNTIFS(BE$103:BE$122,{"ĐTT","TDS","HĐH","HĐG","HĐNT","VS-AN","HĐC","TQDN","LH","SHHN","ĐTT+SHHN","ĐTT+HĐC","HĐH+HĐG","ĐTT+HĐG","HĐG+HĐC","SHHN+VS-AN","HĐH+HĐC"}))</f>
        <v>0</v>
      </c>
      <c r="BF767" s="25">
        <f>SUM(COUNTIFS(BF$103:BF$122,{"ĐTT","TDS","HĐH","HĐG","HĐNT","VS-AN","HĐC","TQDN","LH","SHHN","ĐTT+SHHN","ĐTT+HĐC","HĐH+HĐG","ĐTT+HĐG","HĐG+HĐC","SHHN+VS-AN","HĐH+HĐC"}))</f>
        <v>0</v>
      </c>
      <c r="BG767" s="25">
        <f>SUM(COUNTIFS(BG$103:BG$122,{"ĐTT","TDS","HĐH","HĐG","HĐNT","VS-AN","HĐC","TQDN","LH","SHHN","ĐTT+SHHN","ĐTT+HĐC","HĐH+HĐG","ĐTT+HĐG","HĐG+HĐC","SHHN+VS-AN","HĐH+HĐC"}))</f>
        <v>0</v>
      </c>
      <c r="BH767" s="25">
        <f>SUM(COUNTIFS(BH$103:BH$122,{"ĐTT","TDS","HĐH","HĐG","HĐNT","VS-AN","HĐC","TQDN","LH","SHHN","ĐTT+SHHN","ĐTT+HĐC","HĐH+HĐG","ĐTT+HĐG","HĐG+HĐC","SHHN+VS-AN","HĐH+HĐC"}))</f>
        <v>0</v>
      </c>
      <c r="BI767" s="25">
        <f>SUM(COUNTIFS(BI$103:BI$122,{"ĐTT","TDS","HĐH","HĐG","HĐNT","VS-AN","HĐC","TQDN","LH","SHHN","ĐTT+SHHN","ĐTT+HĐC","HĐH+HĐG","ĐTT+HĐG","HĐG+HĐC","SHHN+VS-AN","HĐH+HĐC"}))</f>
        <v>0</v>
      </c>
      <c r="BJ767" s="25">
        <f>SUM(COUNTIFS(BJ$103:BJ$122,{"ĐTT","TDS","HĐH","HĐG","HĐNT","VS-AN","HĐC","TQDN","LH","SHHN","ĐTT+SHHN","ĐTT+HĐC","HĐH+HĐG","ĐTT+HĐG","HĐG+HĐC","SHHN+VS-AN","HĐH+HĐC"}))</f>
        <v>0</v>
      </c>
      <c r="BK767" s="25">
        <f>SUM(COUNTIFS(BK$103:BK$122,{"ĐTT","TDS","HĐH","HĐG","HĐNT","VS-AN","HĐC","TQDN","LH","SHHN","ĐTT+SHHN","ĐTT+HĐC","HĐH+HĐG","ĐTT+HĐG","HĐG+HĐC","SHHN+VS-AN","HĐH+HĐC"}))</f>
        <v>0</v>
      </c>
      <c r="BL767" s="25">
        <f>SUM(COUNTIFS(BL$103:BL$122,{"ĐTT","TDS","HĐH","HĐG","HĐNT","VS-AN","HĐC","TQDN","LH","SHHN","ĐTT+SHHN","ĐTT+HĐC","HĐH+HĐG","ĐTT+HĐG","HĐG+HĐC","SHHN+VS-AN","HĐH+HĐC"}))</f>
        <v>0</v>
      </c>
      <c r="BM767" s="25">
        <f>SUM(COUNTIFS(BM$103:BM$122,{"ĐTT","TDS","HĐH","HĐG","HĐNT","VS-AN","HĐC","TQDN","LH","SHHN","ĐTT+SHHN","ĐTT+HĐC","HĐH+HĐG","ĐTT+HĐG","HĐG+HĐC","SHHN+VS-AN","HĐH+HĐC"}))</f>
        <v>0</v>
      </c>
      <c r="BN767" s="25">
        <f>SUM(COUNTIFS(BN$103:BN$122,{"ĐTT","TDS","HĐH","HĐG","HĐNT","VS-AN","HĐC","TQDN","LH","SHHN","ĐTT+SHHN","ĐTT+HĐC","HĐH+HĐG","ĐTT+HĐG","HĐG+HĐC","SHHN+VS-AN","HĐH+HĐC"}))</f>
        <v>0</v>
      </c>
      <c r="BO767" s="25">
        <f>SUM(COUNTIFS(BO$103:BO$122,{"ĐTT","TDS","HĐH","HĐG","HĐNT","VS-AN","HĐC","TQDN","LH","SHHN","ĐTT+SHHN","ĐTT+HĐC","HĐH+HĐG","ĐTT+HĐG","HĐG+HĐC","SHHN+VS-AN","HĐH+HĐC"}))</f>
        <v>0</v>
      </c>
      <c r="BP767" s="25">
        <f>SUM(COUNTIFS(BP$103:BP$122,{"ĐTT","TDS","HĐH","HĐG","HĐNT","VS-AN","HĐC","TQDN","LH","SHHN","ĐTT+SHHN","ĐTT+HĐC","HĐH+HĐG","ĐTT+HĐG","HĐG+HĐC","SHHN+VS-AN","HĐH+HĐC"}))</f>
        <v>0</v>
      </c>
      <c r="BQ767" s="25">
        <f>SUM(COUNTIFS(BQ$103:BQ$122,{"ĐTT","TDS","HĐH","HĐG","HĐNT","VS-AN","HĐC","TQDN","LH","SHHN","ĐTT+SHHN","ĐTT+HĐC","HĐH+HĐG","ĐTT+HĐG","HĐG+HĐC","SHHN+VS-AN","HĐH+HĐC"}))</f>
        <v>0</v>
      </c>
      <c r="BR767" s="25">
        <f>SUM(COUNTIFS(BR$103:BR$122,{"ĐTT","TDS","HĐH","HĐG","HĐNT","VS-AN","HĐC","TQDN","LH","SHHN","ĐTT+SHHN","ĐTT+HĐC","HĐH+HĐG","ĐTT+HĐG","HĐG+HĐC","SHHN+VS-AN","HĐH+HĐC"}))</f>
        <v>0</v>
      </c>
      <c r="BS767" s="25">
        <f>SUM(COUNTIFS(BS$103:BS$122,{"ĐTT","TDS","HĐH","HĐG","HĐNT","VS-AN","HĐC","TQDN","LH","SHHN","ĐTT+SHHN","ĐTT+HĐC","HĐH+HĐG","ĐTT+HĐG","HĐG+HĐC","SHHN+VS-AN","HĐH+HĐC"}))</f>
        <v>0</v>
      </c>
      <c r="BT767" s="25">
        <f>SUM(COUNTIFS(BT$103:BT$122,{"ĐTT","TDS","HĐH","HĐG","HĐNT","VS-AN","HĐC","TQDN","LH","SHHN","ĐTT+SHHN","ĐTT+HĐC","HĐH+HĐG","ĐTT+HĐG","HĐG+HĐC","SHHN+VS-AN","HĐH+HĐC"}))</f>
        <v>0</v>
      </c>
      <c r="BU767" s="25">
        <f>SUM(COUNTIFS(BU$103:BU$122,{"ĐTT","TDS","HĐH","HĐG","HĐNT","VS-AN","HĐC","TQDN","LH","SHHN","ĐTT+SHHN","ĐTT+HĐC","HĐH+HĐG","ĐTT+HĐG","HĐG+HĐC","SHHN+VS-AN","HĐH+HĐC"}))</f>
        <v>0</v>
      </c>
      <c r="BV767" s="25">
        <f>SUM(COUNTIFS(BV$103:BV$122,{"ĐTT","TDS","HĐH","HĐG","HĐNT","VS-AN","HĐC","TQDN","LH","SHHN","ĐTT+SHHN","ĐTT+HĐC","HĐH+HĐG","ĐTT+HĐG","HĐG+HĐC","SHHN+VS-AN","HĐH+HĐC"}))</f>
        <v>0</v>
      </c>
      <c r="BW767" s="25">
        <f>SUM(COUNTIFS(BW$103:BW$122,{"ĐTT","TDS","HĐH","HĐG","HĐNT","VS-AN","HĐC","TQDN","LH","SHHN","ĐTT+SHHN","ĐTT+HĐC","HĐH+HĐG","ĐTT+HĐG","HĐG+HĐC","SHHN+VS-AN","HĐH+HĐC"}))</f>
        <v>0</v>
      </c>
      <c r="BX767" s="25">
        <f>SUM(COUNTIFS(BX$103:BX$122,{"ĐTT","TDS","HĐH","HĐG","HĐNT","VS-AN","HĐC","TQDN","LH","SHHN","ĐTT+SHHN","ĐTT+HĐC","HĐH+HĐG","ĐTT+HĐG","HĐG+HĐC","SHHN+VS-AN","HĐH+HĐC"}))</f>
        <v>0</v>
      </c>
      <c r="BY767" s="25">
        <f>SUM(COUNTIFS(BY$103:BY$122,{"ĐTT","TDS","HĐH","HĐG","HĐNT","VS-AN","HĐC","TQDN","LH","SHHN","ĐTT+SHHN","ĐTT+HĐC","HĐH+HĐG","ĐTT+HĐG","HĐG+HĐC","SHHN+VS-AN","HĐH+HĐC"}))</f>
        <v>0</v>
      </c>
      <c r="BZ767" s="25">
        <f>SUM(COUNTIFS(BZ$103:BZ$122,{"ĐTT","TDS","HĐH","HĐG","HĐNT","VS-AN","HĐC","TQDN","LH","SHHN","ĐTT+SHHN","ĐTT+HĐC","HĐH+HĐG","ĐTT+HĐG","HĐG+HĐC","SHHN+VS-AN","HĐH+HĐC"}))</f>
        <v>0</v>
      </c>
      <c r="CA767" s="25">
        <f>SUM(COUNTIFS(CA$103:CA$122,{"ĐTT","TDS","HĐH","HĐG","HĐNT","VS-AN","HĐC","TQDN","LH","SHHN","ĐTT+SHHN","ĐTT+HĐC","HĐH+HĐG","ĐTT+HĐG","HĐG+HĐC","SHHN+VS-AN","HĐH+HĐC"}))</f>
        <v>0</v>
      </c>
      <c r="CB767" s="25">
        <f>SUM(COUNTIFS(CB$103:CB$122,{"ĐTT","TDS","HĐH","HĐG","HĐNT","VS-AN","HĐC","TQDN","LH","SHHN","ĐTT+SHHN","ĐTT+HĐC","HĐH+HĐG","ĐTT+HĐG","HĐG+HĐC","SHHN+VS-AN","HĐH+HĐC"}))</f>
        <v>0</v>
      </c>
      <c r="CC767" s="25">
        <f>SUM(COUNTIFS(CC$103:CC$122,{"ĐTT","TDS","HĐH","HĐG","HĐNT","VS-AN","HĐC","TQDN","LH","SHHN","ĐTT+SHHN","ĐTT+HĐC","HĐH+HĐG","ĐTT+HĐG","HĐG+HĐC","SHHN+VS-AN","HĐH+HĐC"}))</f>
        <v>0</v>
      </c>
      <c r="CD767" s="25">
        <f>SUM(COUNTIFS(CD$103:CD$122,{"ĐTT","TDS","HĐH","HĐG","HĐNT","VS-AN","HĐC","TQDN","LH","SHHN","ĐTT+SHHN","ĐTT+HĐC","HĐH+HĐG","ĐTT+HĐG","HĐG+HĐC","SHHN+VS-AN","HĐH+HĐC"}))</f>
        <v>0</v>
      </c>
      <c r="CE767" s="25">
        <f>SUM(COUNTIFS(CE$103:CE$122,{"ĐTT","TDS","HĐH","HĐG","HĐNT","VS-AN","HĐC","TQDN","LH","SHHN","ĐTT+SHHN","ĐTT+HĐC","HĐH+HĐG","ĐTT+HĐG","HĐG+HĐC","SHHN+VS-AN","HĐH+HĐC"}))</f>
        <v>0</v>
      </c>
      <c r="CF767" s="25">
        <f>SUM(COUNTIFS(CF$103:CF$122,{"ĐTT","TDS","HĐH","HĐG","HĐNT","VS-AN","HĐC","TQDN","LH","SHHN","ĐTT+SHHN","ĐTT+HĐC","HĐH+HĐG","ĐTT+HĐG","HĐG+HĐC","SHHN+VS-AN","HĐH+HĐC"}))</f>
        <v>0</v>
      </c>
      <c r="CG767" s="25">
        <f>SUM(COUNTIFS(CG$103:CG$122,{"ĐTT","TDS","HĐH","HĐG","HĐNT","VS-AN","HĐC","TQDN","LH","SHHN","ĐTT+SHHN","ĐTT+HĐC","HĐH+HĐG","ĐTT+HĐG","HĐG+HĐC","SHHN+VS-AN","HĐH+HĐC"}))</f>
        <v>0</v>
      </c>
      <c r="CH767" s="25">
        <f>SUM(COUNTIFS(CH$103:CH$122,{"ĐTT","TDS","HĐH","HĐG","HĐNT","VS-AN","HĐC","TQDN","LH","SHHN","ĐTT+SHHN","ĐTT+HĐC","HĐH+HĐG","ĐTT+HĐG","HĐG+HĐC","SHHN+VS-AN","HĐH+HĐC"}))</f>
        <v>0</v>
      </c>
      <c r="CI767" s="25">
        <f>SUM(COUNTIFS(CI$103:CI$122,{"ĐTT","TDS","HĐH","HĐG","HĐNT","VS-AN","HĐC","TQDN","LH","SHHN","ĐTT+SHHN","ĐTT+HĐC","HĐH+HĐG","ĐTT+HĐG","HĐG+HĐC","SHHN+VS-AN","HĐH+HĐC"}))</f>
        <v>0</v>
      </c>
      <c r="CJ767" s="25">
        <f>SUM(COUNTIFS(CJ$103:CJ$122,{"ĐTT","TDS","HĐH","HĐG","HĐNT","VS-AN","HĐC","TQDN","LH","SHHN","ĐTT+SHHN","ĐTT+HĐC","HĐH+HĐG","ĐTT+HĐG","HĐG+HĐC","SHHN+VS-AN","HĐH+HĐC"}))</f>
        <v>0</v>
      </c>
      <c r="CK767" s="25">
        <f>SUM(COUNTIFS(CK$103:CK$122,{"ĐTT","TDS","HĐH","HĐG","HĐNT","VS-AN","HĐC","TQDN","LH","SHHN","ĐTT+SHHN","ĐTT+HĐC","HĐH+HĐG","ĐTT+HĐG","HĐG+HĐC","SHHN+VS-AN","HĐH+HĐC"}))</f>
        <v>0</v>
      </c>
      <c r="CL767" s="25">
        <f>SUM(COUNTIFS(CL$103:CL$122,{"ĐTT","TDS","HĐH","HĐG","HĐNT","VS-AN","HĐC","TQDN","LH","SHHN","ĐTT+SHHN","ĐTT+HĐC","HĐH+HĐG","ĐTT+HĐG","HĐG+HĐC","SHHN+VS-AN","HĐH+HĐC"}))</f>
        <v>0</v>
      </c>
      <c r="CM767" s="25">
        <f>SUM(COUNTIFS(CM$103:CM$122,{"ĐTT","TDS","HĐH","HĐG","HĐNT","VS-AN","HĐC","TQDN","LH","SHHN","ĐTT+SHHN","ĐTT+HĐC","HĐH+HĐG","ĐTT+HĐG","HĐG+HĐC","SHHN+VS-AN","HĐH+HĐC"}))</f>
        <v>0</v>
      </c>
      <c r="CN767" s="25">
        <f>SUM(COUNTIFS(CN$103:CN$122,{"ĐTT","TDS","HĐH","HĐG","HĐNT","VS-AN","HĐC","TQDN","LH","SHHN","ĐTT+SHHN","ĐTT+HĐC","HĐH+HĐG","ĐTT+HĐG","HĐG+HĐC","SHHN+VS-AN","HĐH+HĐC"}))</f>
        <v>0</v>
      </c>
      <c r="CO767" s="158">
        <f>SUM(COUNTIFS(CO$103:CO$122,{"ĐTT","TDS","HĐH","HĐG","HĐNT","VS-AN","HĐC","TQDN","LH","SHHN","ĐTT+SHHN","ĐTT+HĐC","HĐH+HĐG","ĐTT+HĐG","HĐG+HĐC","SHHN+VS-AN","HĐH+HĐC"}))</f>
        <v>0</v>
      </c>
      <c r="CP767" s="203">
        <f>COUNTIF(CP7:CP742,"VSĂN")</f>
        <v>6</v>
      </c>
      <c r="CQ767" s="223">
        <f t="shared" ref="CQ767:CR767" si="38">COUNTIF(CQ7:CQ742,"VSĂN")</f>
        <v>4</v>
      </c>
      <c r="CR767" s="223">
        <f t="shared" si="38"/>
        <v>5</v>
      </c>
      <c r="WR767" s="152"/>
    </row>
    <row r="768" spans="1:616" s="16" customFormat="1" ht="21" customHeight="1">
      <c r="A768" s="390" t="s">
        <v>693</v>
      </c>
      <c r="B768" s="390"/>
      <c r="C768" s="390"/>
      <c r="D768" s="390"/>
      <c r="E768" s="390"/>
      <c r="F768" s="391"/>
      <c r="G768" s="30"/>
      <c r="H768" s="31"/>
      <c r="I768" s="31"/>
      <c r="J768" s="31"/>
      <c r="K768" s="31"/>
      <c r="L768" s="31"/>
      <c r="M768" s="152"/>
      <c r="N768" s="152"/>
      <c r="O768" s="30"/>
      <c r="P768" s="32"/>
      <c r="Q768" s="164" t="s">
        <v>141</v>
      </c>
      <c r="R768" s="23"/>
      <c r="S768" s="23"/>
      <c r="T768" s="23"/>
      <c r="U768" s="23"/>
      <c r="V768" s="23"/>
      <c r="W768" s="23"/>
      <c r="X768" s="23"/>
      <c r="Y768" s="23"/>
      <c r="Z768" s="23"/>
      <c r="AA768" s="23"/>
      <c r="AB768" s="25">
        <f>COUNTIF(AB$9:AB$753,"HĐC")</f>
        <v>2</v>
      </c>
      <c r="AC768" s="25">
        <f>COUNTIF(AC$9:AC$753,"HĐC")</f>
        <v>4</v>
      </c>
      <c r="AD768" s="25">
        <f>COUNTIF(AD$9:AD$753,"HĐC")</f>
        <v>4</v>
      </c>
      <c r="AE768" s="26">
        <f t="shared" ref="AE768:BJ768" si="39">SUM(AE769:AE777)</f>
        <v>0</v>
      </c>
      <c r="AF768" s="26">
        <f t="shared" si="39"/>
        <v>0</v>
      </c>
      <c r="AG768" s="26">
        <f t="shared" si="39"/>
        <v>0</v>
      </c>
      <c r="AH768" s="26">
        <f t="shared" si="39"/>
        <v>0</v>
      </c>
      <c r="AI768" s="26">
        <f t="shared" si="39"/>
        <v>0</v>
      </c>
      <c r="AJ768" s="26">
        <f t="shared" si="39"/>
        <v>0</v>
      </c>
      <c r="AK768" s="26">
        <f t="shared" si="39"/>
        <v>0</v>
      </c>
      <c r="AL768" s="26">
        <f t="shared" si="39"/>
        <v>0</v>
      </c>
      <c r="AM768" s="26">
        <f t="shared" si="39"/>
        <v>0</v>
      </c>
      <c r="AN768" s="26">
        <f t="shared" si="39"/>
        <v>0</v>
      </c>
      <c r="AO768" s="26">
        <f t="shared" si="39"/>
        <v>0</v>
      </c>
      <c r="AP768" s="26">
        <f t="shared" si="39"/>
        <v>0</v>
      </c>
      <c r="AQ768" s="26">
        <f t="shared" si="39"/>
        <v>0</v>
      </c>
      <c r="AR768" s="26">
        <f t="shared" si="39"/>
        <v>0</v>
      </c>
      <c r="AS768" s="26">
        <f t="shared" si="39"/>
        <v>0</v>
      </c>
      <c r="AT768" s="26">
        <f t="shared" si="39"/>
        <v>0</v>
      </c>
      <c r="AU768" s="26">
        <f t="shared" si="39"/>
        <v>0</v>
      </c>
      <c r="AV768" s="26">
        <f t="shared" si="39"/>
        <v>0</v>
      </c>
      <c r="AW768" s="26">
        <f t="shared" si="39"/>
        <v>0</v>
      </c>
      <c r="AX768" s="26">
        <f t="shared" si="39"/>
        <v>0</v>
      </c>
      <c r="AY768" s="26">
        <f t="shared" si="39"/>
        <v>0</v>
      </c>
      <c r="AZ768" s="26">
        <f t="shared" si="39"/>
        <v>0</v>
      </c>
      <c r="BA768" s="26">
        <f t="shared" si="39"/>
        <v>0</v>
      </c>
      <c r="BB768" s="26">
        <f t="shared" si="39"/>
        <v>0</v>
      </c>
      <c r="BC768" s="26">
        <f t="shared" si="39"/>
        <v>0</v>
      </c>
      <c r="BD768" s="26">
        <f t="shared" si="39"/>
        <v>0</v>
      </c>
      <c r="BE768" s="26">
        <f t="shared" si="39"/>
        <v>0</v>
      </c>
      <c r="BF768" s="26">
        <f t="shared" si="39"/>
        <v>0</v>
      </c>
      <c r="BG768" s="26">
        <f t="shared" si="39"/>
        <v>0</v>
      </c>
      <c r="BH768" s="26">
        <f t="shared" si="39"/>
        <v>0</v>
      </c>
      <c r="BI768" s="26">
        <f t="shared" si="39"/>
        <v>0</v>
      </c>
      <c r="BJ768" s="26">
        <f t="shared" si="39"/>
        <v>0</v>
      </c>
      <c r="BK768" s="26">
        <f t="shared" ref="BK768:CO768" si="40">SUM(BK769:BK777)</f>
        <v>0</v>
      </c>
      <c r="BL768" s="26">
        <f t="shared" si="40"/>
        <v>0</v>
      </c>
      <c r="BM768" s="26">
        <f t="shared" si="40"/>
        <v>0</v>
      </c>
      <c r="BN768" s="26">
        <f t="shared" si="40"/>
        <v>0</v>
      </c>
      <c r="BO768" s="26">
        <f t="shared" si="40"/>
        <v>0</v>
      </c>
      <c r="BP768" s="26">
        <f t="shared" si="40"/>
        <v>0</v>
      </c>
      <c r="BQ768" s="26">
        <f t="shared" si="40"/>
        <v>0</v>
      </c>
      <c r="BR768" s="26">
        <f t="shared" si="40"/>
        <v>0</v>
      </c>
      <c r="BS768" s="26">
        <f t="shared" si="40"/>
        <v>0</v>
      </c>
      <c r="BT768" s="26">
        <f t="shared" si="40"/>
        <v>0</v>
      </c>
      <c r="BU768" s="26">
        <f t="shared" si="40"/>
        <v>0</v>
      </c>
      <c r="BV768" s="26">
        <f t="shared" si="40"/>
        <v>0</v>
      </c>
      <c r="BW768" s="26">
        <f t="shared" si="40"/>
        <v>0</v>
      </c>
      <c r="BX768" s="26">
        <f t="shared" si="40"/>
        <v>0</v>
      </c>
      <c r="BY768" s="26">
        <f t="shared" si="40"/>
        <v>0</v>
      </c>
      <c r="BZ768" s="26">
        <f t="shared" si="40"/>
        <v>0</v>
      </c>
      <c r="CA768" s="26">
        <f t="shared" si="40"/>
        <v>0</v>
      </c>
      <c r="CB768" s="26">
        <f t="shared" si="40"/>
        <v>0</v>
      </c>
      <c r="CC768" s="26">
        <f t="shared" si="40"/>
        <v>0</v>
      </c>
      <c r="CD768" s="26">
        <f t="shared" si="40"/>
        <v>0</v>
      </c>
      <c r="CE768" s="26">
        <f t="shared" si="40"/>
        <v>0</v>
      </c>
      <c r="CF768" s="26">
        <f t="shared" si="40"/>
        <v>0</v>
      </c>
      <c r="CG768" s="26">
        <f t="shared" si="40"/>
        <v>0</v>
      </c>
      <c r="CH768" s="26">
        <f t="shared" si="40"/>
        <v>0</v>
      </c>
      <c r="CI768" s="26">
        <f t="shared" si="40"/>
        <v>0</v>
      </c>
      <c r="CJ768" s="26">
        <f t="shared" si="40"/>
        <v>0</v>
      </c>
      <c r="CK768" s="26">
        <f t="shared" si="40"/>
        <v>0</v>
      </c>
      <c r="CL768" s="26">
        <f t="shared" si="40"/>
        <v>0</v>
      </c>
      <c r="CM768" s="26">
        <f t="shared" si="40"/>
        <v>0</v>
      </c>
      <c r="CN768" s="26">
        <f t="shared" si="40"/>
        <v>0</v>
      </c>
      <c r="CO768" s="159">
        <f t="shared" si="40"/>
        <v>0</v>
      </c>
      <c r="CP768" s="203">
        <f>COUNTIF(CP7:CP742,"HĐC")</f>
        <v>6</v>
      </c>
      <c r="CQ768" s="223">
        <f t="shared" ref="CQ768:CR768" si="41">COUNTIF(CQ7:CQ742,"HĐC")</f>
        <v>3</v>
      </c>
      <c r="CR768" s="223">
        <f t="shared" si="41"/>
        <v>5</v>
      </c>
      <c r="WR768" s="152"/>
    </row>
    <row r="769" spans="1:616" s="16" customFormat="1" ht="21" customHeight="1">
      <c r="A769" s="390" t="s">
        <v>694</v>
      </c>
      <c r="B769" s="390"/>
      <c r="C769" s="390"/>
      <c r="D769" s="390"/>
      <c r="E769" s="390"/>
      <c r="F769" s="391"/>
      <c r="G769" s="30"/>
      <c r="H769" s="31"/>
      <c r="I769" s="31"/>
      <c r="J769" s="31"/>
      <c r="K769" s="31"/>
      <c r="L769" s="31"/>
      <c r="M769" s="152"/>
      <c r="N769" s="152"/>
      <c r="O769" s="30"/>
      <c r="P769" s="32"/>
      <c r="Q769" s="164" t="s">
        <v>141</v>
      </c>
      <c r="R769" s="23"/>
      <c r="S769" s="23"/>
      <c r="T769" s="23"/>
      <c r="U769" s="23"/>
      <c r="V769" s="23"/>
      <c r="W769" s="23"/>
      <c r="X769" s="23"/>
      <c r="Y769" s="23"/>
      <c r="Z769" s="23"/>
      <c r="AA769" s="23"/>
      <c r="AB769" s="25">
        <f>COUNTIF(AB$9:AB$753,"SHHN")</f>
        <v>1</v>
      </c>
      <c r="AC769" s="25">
        <f>COUNTIF(AC$9:AC$753,"SHHN")</f>
        <v>0</v>
      </c>
      <c r="AD769" s="25">
        <f>COUNTIF(AD$9:AD$753,"SHHN")</f>
        <v>1</v>
      </c>
      <c r="AE769" s="25">
        <f>SUM(COUNTIFS(AE$5:AE$122,{"ĐTT","ĐTT+SHHN","ĐTT+HĐG","ĐTT+HĐC"}))</f>
        <v>0</v>
      </c>
      <c r="AF769" s="25">
        <f>SUM(COUNTIFS(AF$5:AF$122,{"ĐTT","ĐTT+SHHN","ĐTT+HĐG","ĐTT+HĐC"}))</f>
        <v>0</v>
      </c>
      <c r="AG769" s="25">
        <f>SUM(COUNTIFS(AG$5:AG$122,{"ĐTT","ĐTT+SHHN","ĐTT+HĐG","ĐTT+HĐC"}))</f>
        <v>0</v>
      </c>
      <c r="AH769" s="25">
        <f>SUM(COUNTIFS(AH$5:AH$122,{"ĐTT","ĐTT+SHHN","ĐTT+HĐG","ĐTT+HĐC"}))</f>
        <v>0</v>
      </c>
      <c r="AI769" s="25">
        <f>SUM(COUNTIFS(AI$5:AI$122,{"ĐTT","ĐTT+SHHN","ĐTT+HĐG","ĐTT+HĐC"}))</f>
        <v>0</v>
      </c>
      <c r="AJ769" s="25">
        <f>SUM(COUNTIFS(AJ$5:AJ$122,{"ĐTT","ĐTT+SHHN","ĐTT+HĐG","ĐTT+HĐC"}))</f>
        <v>0</v>
      </c>
      <c r="AK769" s="25">
        <f>SUM(COUNTIFS(AK$5:AK$122,{"ĐTT","ĐTT+SHHN","ĐTT+HĐG","ĐTT+HĐC"}))</f>
        <v>0</v>
      </c>
      <c r="AL769" s="25">
        <f>SUM(COUNTIFS(AL$5:AL$122,{"ĐTT","ĐTT+SHHN","ĐTT+HĐG","ĐTT+HĐC"}))</f>
        <v>0</v>
      </c>
      <c r="AM769" s="25">
        <f>SUM(COUNTIFS(AM$5:AM$122,{"ĐTT","ĐTT+SHHN","ĐTT+HĐG","ĐTT+HĐC"}))</f>
        <v>0</v>
      </c>
      <c r="AN769" s="25">
        <f>SUM(COUNTIFS(AN$5:AN$122,{"ĐTT","ĐTT+SHHN","ĐTT+HĐG","ĐTT+HĐC"}))</f>
        <v>0</v>
      </c>
      <c r="AO769" s="25">
        <f>SUM(COUNTIFS(AO$5:AO$122,{"ĐTT","ĐTT+SHHN","ĐTT+HĐG","ĐTT+HĐC"}))</f>
        <v>0</v>
      </c>
      <c r="AP769" s="25">
        <f>SUM(COUNTIFS(AP$5:AP$122,{"ĐTT","ĐTT+SHHN","ĐTT+HĐG","ĐTT+HĐC"}))</f>
        <v>0</v>
      </c>
      <c r="AQ769" s="25">
        <f>SUM(COUNTIFS(AQ$5:AQ$122,{"ĐTT","ĐTT+SHHN","ĐTT+HĐG","ĐTT+HĐC"}))</f>
        <v>0</v>
      </c>
      <c r="AR769" s="25">
        <f>SUM(COUNTIFS(AR$5:AR$122,{"ĐTT","ĐTT+SHHN","ĐTT+HĐG","ĐTT+HĐC"}))</f>
        <v>0</v>
      </c>
      <c r="AS769" s="25">
        <f>SUM(COUNTIFS(AS$5:AS$122,{"ĐTT","ĐTT+SHHN","ĐTT+HĐG","ĐTT+HĐC"}))</f>
        <v>0</v>
      </c>
      <c r="AT769" s="25">
        <f>SUM(COUNTIFS(AT$5:AT$122,{"ĐTT","ĐTT+SHHN","ĐTT+HĐG","ĐTT+HĐC"}))</f>
        <v>0</v>
      </c>
      <c r="AU769" s="25">
        <f>SUM(COUNTIFS(AU$5:AU$122,{"ĐTT","ĐTT+SHHN","ĐTT+HĐG","ĐTT+HĐC"}))</f>
        <v>0</v>
      </c>
      <c r="AV769" s="25">
        <f>SUM(COUNTIFS(AV$5:AV$122,{"ĐTT","ĐTT+SHHN","ĐTT+HĐG","ĐTT+HĐC"}))</f>
        <v>0</v>
      </c>
      <c r="AW769" s="25">
        <f>SUM(COUNTIFS(AW$5:AW$122,{"ĐTT","ĐTT+SHHN","ĐTT+HĐG","ĐTT+HĐC"}))</f>
        <v>0</v>
      </c>
      <c r="AX769" s="25">
        <f>SUM(COUNTIFS(AX$5:AX$122,{"ĐTT","ĐTT+SHHN","ĐTT+HĐG","ĐTT+HĐC"}))</f>
        <v>0</v>
      </c>
      <c r="AY769" s="25">
        <f>SUM(COUNTIFS(AY$5:AY$122,{"ĐTT","ĐTT+SHHN","ĐTT+HĐG","ĐTT+HĐC"}))</f>
        <v>0</v>
      </c>
      <c r="AZ769" s="25">
        <f>SUM(COUNTIFS(AZ$5:AZ$122,{"ĐTT","ĐTT+SHHN","ĐTT+HĐG","ĐTT+HĐC"}))</f>
        <v>0</v>
      </c>
      <c r="BA769" s="25">
        <f>SUM(COUNTIFS(BA$5:BA$122,{"ĐTT","ĐTT+SHHN","ĐTT+HĐG","ĐTT+HĐC"}))</f>
        <v>0</v>
      </c>
      <c r="BB769" s="25">
        <f>SUM(COUNTIFS(BB$5:BB$122,{"ĐTT","ĐTT+SHHN","ĐTT+HĐG","ĐTT+HĐC"}))</f>
        <v>0</v>
      </c>
      <c r="BC769" s="25">
        <f>SUM(COUNTIFS(BC$5:BC$122,{"ĐTT","ĐTT+SHHN","ĐTT+HĐG","ĐTT+HĐC"}))</f>
        <v>0</v>
      </c>
      <c r="BD769" s="25">
        <f>SUM(COUNTIFS(BD$5:BD$122,{"ĐTT","ĐTT+SHHN","ĐTT+HĐG","ĐTT+HĐC"}))</f>
        <v>0</v>
      </c>
      <c r="BE769" s="25">
        <f>SUM(COUNTIFS(BE$5:BE$122,{"ĐTT","ĐTT+SHHN","ĐTT+HĐG","ĐTT+HĐC"}))</f>
        <v>0</v>
      </c>
      <c r="BF769" s="25">
        <f>SUM(COUNTIFS(BF$5:BF$122,{"ĐTT","ĐTT+SHHN","ĐTT+HĐG","ĐTT+HĐC"}))</f>
        <v>0</v>
      </c>
      <c r="BG769" s="25">
        <f>SUM(COUNTIFS(BG$5:BG$122,{"ĐTT","ĐTT+SHHN","ĐTT+HĐG","ĐTT+HĐC"}))</f>
        <v>0</v>
      </c>
      <c r="BH769" s="25">
        <f>SUM(COUNTIFS(BH$5:BH$122,{"ĐTT","ĐTT+SHHN","ĐTT+HĐG","ĐTT+HĐC"}))</f>
        <v>0</v>
      </c>
      <c r="BI769" s="25">
        <f>SUM(COUNTIFS(BI$5:BI$122,{"ĐTT","ĐTT+SHHN","ĐTT+HĐG","ĐTT+HĐC"}))</f>
        <v>0</v>
      </c>
      <c r="BJ769" s="25">
        <f>SUM(COUNTIFS(BJ$5:BJ$122,{"ĐTT","ĐTT+SHHN","ĐTT+HĐG","ĐTT+HĐC"}))</f>
        <v>0</v>
      </c>
      <c r="BK769" s="25">
        <f>SUM(COUNTIFS(BK$5:BK$122,{"ĐTT","ĐTT+SHHN","ĐTT+HĐG","ĐTT+HĐC"}))</f>
        <v>0</v>
      </c>
      <c r="BL769" s="25">
        <f>SUM(COUNTIFS(BL$5:BL$122,{"ĐTT","ĐTT+SHHN","ĐTT+HĐG","ĐTT+HĐC"}))</f>
        <v>0</v>
      </c>
      <c r="BM769" s="25">
        <f>SUM(COUNTIFS(BM$5:BM$122,{"ĐTT","ĐTT+SHHN","ĐTT+HĐG","ĐTT+HĐC"}))</f>
        <v>0</v>
      </c>
      <c r="BN769" s="25">
        <f>SUM(COUNTIFS(BN$5:BN$122,{"ĐTT","ĐTT+SHHN","ĐTT+HĐG","ĐTT+HĐC"}))</f>
        <v>0</v>
      </c>
      <c r="BO769" s="25">
        <f>SUM(COUNTIFS(BO$5:BO$122,{"ĐTT","ĐTT+SHHN","ĐTT+HĐG","ĐTT+HĐC"}))</f>
        <v>0</v>
      </c>
      <c r="BP769" s="25">
        <f>SUM(COUNTIFS(BP$5:BP$122,{"ĐTT","ĐTT+SHHN","ĐTT+HĐG","ĐTT+HĐC"}))</f>
        <v>0</v>
      </c>
      <c r="BQ769" s="25">
        <f>SUM(COUNTIFS(BQ$5:BQ$122,{"ĐTT","ĐTT+SHHN","ĐTT+HĐG","ĐTT+HĐC"}))</f>
        <v>0</v>
      </c>
      <c r="BR769" s="25">
        <f>SUM(COUNTIFS(BR$5:BR$122,{"ĐTT","ĐTT+SHHN","ĐTT+HĐG","ĐTT+HĐC"}))</f>
        <v>0</v>
      </c>
      <c r="BS769" s="25">
        <f>SUM(COUNTIFS(BS$5:BS$122,{"ĐTT","ĐTT+SHHN","ĐTT+HĐG","ĐTT+HĐC"}))</f>
        <v>0</v>
      </c>
      <c r="BT769" s="25">
        <f>SUM(COUNTIFS(BT$5:BT$122,{"ĐTT","ĐTT+SHHN","ĐTT+HĐG","ĐTT+HĐC"}))</f>
        <v>0</v>
      </c>
      <c r="BU769" s="25">
        <f>SUM(COUNTIFS(BU$5:BU$122,{"ĐTT","ĐTT+SHHN","ĐTT+HĐG","ĐTT+HĐC"}))</f>
        <v>0</v>
      </c>
      <c r="BV769" s="25">
        <f>SUM(COUNTIFS(BV$5:BV$122,{"ĐTT","ĐTT+SHHN","ĐTT+HĐG","ĐTT+HĐC"}))</f>
        <v>0</v>
      </c>
      <c r="BW769" s="25">
        <f>SUM(COUNTIFS(BW$5:BW$122,{"ĐTT","ĐTT+SHHN","ĐTT+HĐG","ĐTT+HĐC"}))</f>
        <v>0</v>
      </c>
      <c r="BX769" s="25">
        <f>SUM(COUNTIFS(BX$5:BX$122,{"ĐTT","ĐTT+SHHN","ĐTT+HĐG","ĐTT+HĐC"}))</f>
        <v>0</v>
      </c>
      <c r="BY769" s="25">
        <f>SUM(COUNTIFS(BY$5:BY$122,{"ĐTT","ĐTT+SHHN","ĐTT+HĐG","ĐTT+HĐC"}))</f>
        <v>0</v>
      </c>
      <c r="BZ769" s="25">
        <f>SUM(COUNTIFS(BZ$5:BZ$122,{"ĐTT","ĐTT+SHHN","ĐTT+HĐG","ĐTT+HĐC"}))</f>
        <v>0</v>
      </c>
      <c r="CA769" s="25">
        <f>SUM(COUNTIFS(CA$5:CA$122,{"ĐTT","ĐTT+SHHN","ĐTT+HĐG","ĐTT+HĐC"}))</f>
        <v>0</v>
      </c>
      <c r="CB769" s="25">
        <f>SUM(COUNTIFS(CB$5:CB$122,{"ĐTT","ĐTT+SHHN","ĐTT+HĐG","ĐTT+HĐC"}))</f>
        <v>0</v>
      </c>
      <c r="CC769" s="25">
        <f>SUM(COUNTIFS(CC$5:CC$122,{"ĐTT","ĐTT+SHHN","ĐTT+HĐG","ĐTT+HĐC"}))</f>
        <v>0</v>
      </c>
      <c r="CD769" s="25">
        <f>SUM(COUNTIFS(CD$5:CD$122,{"ĐTT","ĐTT+SHHN","ĐTT+HĐG","ĐTT+HĐC"}))</f>
        <v>0</v>
      </c>
      <c r="CE769" s="25">
        <f>SUM(COUNTIFS(CE$5:CE$122,{"ĐTT","ĐTT+SHHN","ĐTT+HĐG","ĐTT+HĐC"}))</f>
        <v>0</v>
      </c>
      <c r="CF769" s="25">
        <f>SUM(COUNTIFS(CF$5:CF$122,{"ĐTT","ĐTT+SHHN","ĐTT+HĐG","ĐTT+HĐC"}))</f>
        <v>0</v>
      </c>
      <c r="CG769" s="25">
        <f>SUM(COUNTIFS(CG$5:CG$122,{"ĐTT","ĐTT+SHHN","ĐTT+HĐG","ĐTT+HĐC"}))</f>
        <v>0</v>
      </c>
      <c r="CH769" s="25">
        <f>SUM(COUNTIFS(CH$5:CH$122,{"ĐTT","ĐTT+SHHN","ĐTT+HĐG","ĐTT+HĐC"}))</f>
        <v>0</v>
      </c>
      <c r="CI769" s="25">
        <f>SUM(COUNTIFS(CI$5:CI$122,{"ĐTT","ĐTT+SHHN","ĐTT+HĐG","ĐTT+HĐC"}))</f>
        <v>0</v>
      </c>
      <c r="CJ769" s="25">
        <f>SUM(COUNTIFS(CJ$5:CJ$122,{"ĐTT","ĐTT+SHHN","ĐTT+HĐG","ĐTT+HĐC"}))</f>
        <v>0</v>
      </c>
      <c r="CK769" s="25">
        <f>SUM(COUNTIFS(CK$5:CK$122,{"ĐTT","ĐTT+SHHN","ĐTT+HĐG","ĐTT+HĐC"}))</f>
        <v>0</v>
      </c>
      <c r="CL769" s="25">
        <f>SUM(COUNTIFS(CL$5:CL$122,{"ĐTT","ĐTT+SHHN","ĐTT+HĐG","ĐTT+HĐC"}))</f>
        <v>0</v>
      </c>
      <c r="CM769" s="25">
        <f>SUM(COUNTIFS(CM$5:CM$122,{"ĐTT","ĐTT+SHHN","ĐTT+HĐG","ĐTT+HĐC"}))</f>
        <v>0</v>
      </c>
      <c r="CN769" s="25">
        <f>SUM(COUNTIFS(CN$5:CN$122,{"ĐTT","ĐTT+SHHN","ĐTT+HĐG","ĐTT+HĐC"}))</f>
        <v>0</v>
      </c>
      <c r="CO769" s="158">
        <f>SUM(COUNTIFS(CO$5:CO$122,{"ĐTT","ĐTT+SHHN","ĐTT+HĐG","ĐTT+HĐC"}))</f>
        <v>0</v>
      </c>
      <c r="CP769" s="203">
        <f>COUNTIF(CP7:CP742,"SHHN")</f>
        <v>7</v>
      </c>
      <c r="CQ769" s="223">
        <f t="shared" ref="CQ769:CR769" si="42">COUNTIF(CQ7:CQ742,"SHHN")</f>
        <v>4</v>
      </c>
      <c r="CR769" s="223">
        <f t="shared" si="42"/>
        <v>4</v>
      </c>
      <c r="CS769" s="203">
        <f t="shared" ref="CS769:DX769" si="43">COUNTIF(CS$9:CS$392,"SHHN")</f>
        <v>0</v>
      </c>
      <c r="CT769" s="203">
        <f t="shared" si="43"/>
        <v>0</v>
      </c>
      <c r="CU769" s="203">
        <f t="shared" si="43"/>
        <v>0</v>
      </c>
      <c r="CV769" s="203">
        <f t="shared" si="43"/>
        <v>0</v>
      </c>
      <c r="CW769" s="203">
        <f t="shared" si="43"/>
        <v>0</v>
      </c>
      <c r="CX769" s="203">
        <f t="shared" si="43"/>
        <v>0</v>
      </c>
      <c r="CY769" s="203">
        <f t="shared" si="43"/>
        <v>0</v>
      </c>
      <c r="CZ769" s="203">
        <f t="shared" si="43"/>
        <v>0</v>
      </c>
      <c r="DA769" s="203">
        <f t="shared" si="43"/>
        <v>0</v>
      </c>
      <c r="DB769" s="203">
        <f t="shared" si="43"/>
        <v>0</v>
      </c>
      <c r="DC769" s="203">
        <f t="shared" si="43"/>
        <v>0</v>
      </c>
      <c r="DD769" s="203">
        <f t="shared" si="43"/>
        <v>0</v>
      </c>
      <c r="DE769" s="203">
        <f t="shared" si="43"/>
        <v>0</v>
      </c>
      <c r="DF769" s="203">
        <f t="shared" si="43"/>
        <v>0</v>
      </c>
      <c r="DG769" s="203">
        <f t="shared" si="43"/>
        <v>0</v>
      </c>
      <c r="DH769" s="203">
        <f t="shared" si="43"/>
        <v>0</v>
      </c>
      <c r="DI769" s="203">
        <f t="shared" si="43"/>
        <v>0</v>
      </c>
      <c r="DJ769" s="203">
        <f t="shared" si="43"/>
        <v>0</v>
      </c>
      <c r="DK769" s="203">
        <f t="shared" si="43"/>
        <v>0</v>
      </c>
      <c r="DL769" s="203">
        <f t="shared" si="43"/>
        <v>0</v>
      </c>
      <c r="DM769" s="203">
        <f t="shared" si="43"/>
        <v>0</v>
      </c>
      <c r="DN769" s="203">
        <f t="shared" si="43"/>
        <v>0</v>
      </c>
      <c r="DO769" s="203">
        <f t="shared" si="43"/>
        <v>0</v>
      </c>
      <c r="DP769" s="203">
        <f t="shared" si="43"/>
        <v>0</v>
      </c>
      <c r="DQ769" s="203">
        <f t="shared" si="43"/>
        <v>0</v>
      </c>
      <c r="DR769" s="203">
        <f t="shared" si="43"/>
        <v>0</v>
      </c>
      <c r="DS769" s="203">
        <f t="shared" si="43"/>
        <v>0</v>
      </c>
      <c r="DT769" s="203">
        <f t="shared" si="43"/>
        <v>0</v>
      </c>
      <c r="DU769" s="203">
        <f t="shared" si="43"/>
        <v>0</v>
      </c>
      <c r="DV769" s="203">
        <f t="shared" si="43"/>
        <v>0</v>
      </c>
      <c r="DW769" s="203">
        <f t="shared" si="43"/>
        <v>0</v>
      </c>
      <c r="DX769" s="203">
        <f t="shared" si="43"/>
        <v>0</v>
      </c>
      <c r="DY769" s="203">
        <f t="shared" ref="DY769:FB769" si="44">COUNTIF(DY$9:DY$392,"SHHN")</f>
        <v>0</v>
      </c>
      <c r="DZ769" s="203">
        <f t="shared" si="44"/>
        <v>0</v>
      </c>
      <c r="EA769" s="203">
        <f t="shared" si="44"/>
        <v>0</v>
      </c>
      <c r="EB769" s="203">
        <f t="shared" si="44"/>
        <v>0</v>
      </c>
      <c r="EC769" s="203">
        <f t="shared" si="44"/>
        <v>0</v>
      </c>
      <c r="ED769" s="203">
        <f t="shared" si="44"/>
        <v>0</v>
      </c>
      <c r="EE769" s="203">
        <f t="shared" si="44"/>
        <v>0</v>
      </c>
      <c r="EF769" s="203">
        <f t="shared" si="44"/>
        <v>0</v>
      </c>
      <c r="EG769" s="203">
        <f t="shared" si="44"/>
        <v>0</v>
      </c>
      <c r="EH769" s="203">
        <f t="shared" si="44"/>
        <v>0</v>
      </c>
      <c r="EI769" s="203">
        <f t="shared" si="44"/>
        <v>0</v>
      </c>
      <c r="EJ769" s="203">
        <f t="shared" si="44"/>
        <v>0</v>
      </c>
      <c r="EK769" s="203">
        <f t="shared" si="44"/>
        <v>0</v>
      </c>
      <c r="EL769" s="203">
        <f t="shared" si="44"/>
        <v>0</v>
      </c>
      <c r="EM769" s="203">
        <f t="shared" si="44"/>
        <v>0</v>
      </c>
      <c r="EN769" s="203">
        <f t="shared" si="44"/>
        <v>0</v>
      </c>
      <c r="EO769" s="203">
        <f t="shared" si="44"/>
        <v>0</v>
      </c>
      <c r="EP769" s="203">
        <f t="shared" si="44"/>
        <v>0</v>
      </c>
      <c r="EQ769" s="203">
        <f t="shared" si="44"/>
        <v>0</v>
      </c>
      <c r="ER769" s="203">
        <f t="shared" si="44"/>
        <v>0</v>
      </c>
      <c r="ES769" s="203">
        <f t="shared" si="44"/>
        <v>0</v>
      </c>
      <c r="ET769" s="203">
        <f t="shared" si="44"/>
        <v>0</v>
      </c>
      <c r="EU769" s="203">
        <f t="shared" si="44"/>
        <v>0</v>
      </c>
      <c r="EV769" s="203">
        <f t="shared" si="44"/>
        <v>0</v>
      </c>
      <c r="EW769" s="203">
        <f t="shared" si="44"/>
        <v>0</v>
      </c>
      <c r="EX769" s="203">
        <f t="shared" si="44"/>
        <v>0</v>
      </c>
      <c r="EY769" s="203">
        <f t="shared" si="44"/>
        <v>0</v>
      </c>
      <c r="EZ769" s="203">
        <f t="shared" si="44"/>
        <v>0</v>
      </c>
      <c r="FA769" s="203">
        <f t="shared" si="44"/>
        <v>0</v>
      </c>
      <c r="FB769" s="203">
        <f t="shared" si="44"/>
        <v>0</v>
      </c>
      <c r="FC769" s="203">
        <f t="shared" ref="FC769:HN769" si="45">COUNTIF(FC$9:FC$392,"SHHN")</f>
        <v>0</v>
      </c>
      <c r="FD769" s="203">
        <f t="shared" si="45"/>
        <v>0</v>
      </c>
      <c r="FE769" s="203">
        <f t="shared" si="45"/>
        <v>0</v>
      </c>
      <c r="FF769" s="203">
        <f t="shared" si="45"/>
        <v>0</v>
      </c>
      <c r="FG769" s="203">
        <f t="shared" si="45"/>
        <v>0</v>
      </c>
      <c r="FH769" s="203">
        <f t="shared" si="45"/>
        <v>0</v>
      </c>
      <c r="FI769" s="203">
        <f t="shared" si="45"/>
        <v>0</v>
      </c>
      <c r="FJ769" s="203">
        <f t="shared" si="45"/>
        <v>0</v>
      </c>
      <c r="FK769" s="203">
        <f t="shared" si="45"/>
        <v>0</v>
      </c>
      <c r="FL769" s="203">
        <f t="shared" si="45"/>
        <v>0</v>
      </c>
      <c r="FM769" s="203">
        <f t="shared" si="45"/>
        <v>0</v>
      </c>
      <c r="FN769" s="203">
        <f t="shared" si="45"/>
        <v>0</v>
      </c>
      <c r="FO769" s="203">
        <f t="shared" si="45"/>
        <v>0</v>
      </c>
      <c r="FP769" s="203">
        <f t="shared" si="45"/>
        <v>0</v>
      </c>
      <c r="FQ769" s="203">
        <f t="shared" si="45"/>
        <v>0</v>
      </c>
      <c r="FR769" s="203">
        <f t="shared" si="45"/>
        <v>0</v>
      </c>
      <c r="FS769" s="203">
        <f t="shared" si="45"/>
        <v>0</v>
      </c>
      <c r="FT769" s="203">
        <f t="shared" si="45"/>
        <v>0</v>
      </c>
      <c r="FU769" s="203">
        <f t="shared" si="45"/>
        <v>0</v>
      </c>
      <c r="FV769" s="203">
        <f t="shared" si="45"/>
        <v>0</v>
      </c>
      <c r="FW769" s="203">
        <f t="shared" si="45"/>
        <v>0</v>
      </c>
      <c r="FX769" s="203">
        <f t="shared" si="45"/>
        <v>0</v>
      </c>
      <c r="FY769" s="203">
        <f t="shared" si="45"/>
        <v>0</v>
      </c>
      <c r="FZ769" s="203">
        <f t="shared" si="45"/>
        <v>0</v>
      </c>
      <c r="GA769" s="203">
        <f t="shared" si="45"/>
        <v>0</v>
      </c>
      <c r="GB769" s="203">
        <f t="shared" si="45"/>
        <v>0</v>
      </c>
      <c r="GC769" s="203">
        <f t="shared" si="45"/>
        <v>0</v>
      </c>
      <c r="GD769" s="203">
        <f t="shared" si="45"/>
        <v>0</v>
      </c>
      <c r="GE769" s="203">
        <f t="shared" si="45"/>
        <v>0</v>
      </c>
      <c r="GF769" s="203">
        <f t="shared" si="45"/>
        <v>0</v>
      </c>
      <c r="GG769" s="203">
        <f t="shared" si="45"/>
        <v>0</v>
      </c>
      <c r="GH769" s="203">
        <f t="shared" si="45"/>
        <v>0</v>
      </c>
      <c r="GI769" s="203">
        <f t="shared" si="45"/>
        <v>0</v>
      </c>
      <c r="GJ769" s="203">
        <f t="shared" si="45"/>
        <v>0</v>
      </c>
      <c r="GK769" s="203">
        <f t="shared" si="45"/>
        <v>0</v>
      </c>
      <c r="GL769" s="203">
        <f t="shared" si="45"/>
        <v>0</v>
      </c>
      <c r="GM769" s="203">
        <f t="shared" si="45"/>
        <v>0</v>
      </c>
      <c r="GN769" s="203">
        <f t="shared" si="45"/>
        <v>0</v>
      </c>
      <c r="GO769" s="203">
        <f t="shared" si="45"/>
        <v>0</v>
      </c>
      <c r="GP769" s="203">
        <f t="shared" si="45"/>
        <v>0</v>
      </c>
      <c r="GQ769" s="203">
        <f t="shared" si="45"/>
        <v>0</v>
      </c>
      <c r="GR769" s="203">
        <f t="shared" si="45"/>
        <v>0</v>
      </c>
      <c r="GS769" s="203">
        <f t="shared" si="45"/>
        <v>0</v>
      </c>
      <c r="GT769" s="203">
        <f t="shared" si="45"/>
        <v>0</v>
      </c>
      <c r="GU769" s="203">
        <f t="shared" si="45"/>
        <v>0</v>
      </c>
      <c r="GV769" s="203">
        <f t="shared" si="45"/>
        <v>0</v>
      </c>
      <c r="GW769" s="203">
        <f t="shared" si="45"/>
        <v>0</v>
      </c>
      <c r="GX769" s="203">
        <f t="shared" si="45"/>
        <v>0</v>
      </c>
      <c r="GY769" s="203">
        <f t="shared" si="45"/>
        <v>0</v>
      </c>
      <c r="GZ769" s="203">
        <f t="shared" si="45"/>
        <v>0</v>
      </c>
      <c r="HA769" s="203">
        <f t="shared" si="45"/>
        <v>0</v>
      </c>
      <c r="HB769" s="203">
        <f t="shared" si="45"/>
        <v>0</v>
      </c>
      <c r="HC769" s="203">
        <f t="shared" si="45"/>
        <v>0</v>
      </c>
      <c r="HD769" s="203">
        <f t="shared" si="45"/>
        <v>0</v>
      </c>
      <c r="HE769" s="203">
        <f t="shared" si="45"/>
        <v>0</v>
      </c>
      <c r="HF769" s="203">
        <f t="shared" si="45"/>
        <v>0</v>
      </c>
      <c r="HG769" s="203">
        <f t="shared" si="45"/>
        <v>0</v>
      </c>
      <c r="HH769" s="203">
        <f t="shared" si="45"/>
        <v>0</v>
      </c>
      <c r="HI769" s="203">
        <f t="shared" si="45"/>
        <v>0</v>
      </c>
      <c r="HJ769" s="203">
        <f t="shared" si="45"/>
        <v>0</v>
      </c>
      <c r="HK769" s="203">
        <f t="shared" si="45"/>
        <v>0</v>
      </c>
      <c r="HL769" s="203">
        <f t="shared" si="45"/>
        <v>0</v>
      </c>
      <c r="HM769" s="203">
        <f t="shared" si="45"/>
        <v>0</v>
      </c>
      <c r="HN769" s="203">
        <f t="shared" si="45"/>
        <v>0</v>
      </c>
      <c r="HO769" s="203">
        <f t="shared" ref="HO769:JZ769" si="46">COUNTIF(HO$9:HO$392,"SHHN")</f>
        <v>0</v>
      </c>
      <c r="HP769" s="203">
        <f t="shared" si="46"/>
        <v>0</v>
      </c>
      <c r="HQ769" s="203">
        <f t="shared" si="46"/>
        <v>0</v>
      </c>
      <c r="HR769" s="203">
        <f t="shared" si="46"/>
        <v>0</v>
      </c>
      <c r="HS769" s="203">
        <f t="shared" si="46"/>
        <v>0</v>
      </c>
      <c r="HT769" s="203">
        <f t="shared" si="46"/>
        <v>0</v>
      </c>
      <c r="HU769" s="203">
        <f t="shared" si="46"/>
        <v>0</v>
      </c>
      <c r="HV769" s="203">
        <f t="shared" si="46"/>
        <v>0</v>
      </c>
      <c r="HW769" s="203">
        <f t="shared" si="46"/>
        <v>0</v>
      </c>
      <c r="HX769" s="203">
        <f t="shared" si="46"/>
        <v>0</v>
      </c>
      <c r="HY769" s="203">
        <f t="shared" si="46"/>
        <v>0</v>
      </c>
      <c r="HZ769" s="203">
        <f t="shared" si="46"/>
        <v>0</v>
      </c>
      <c r="IA769" s="203">
        <f t="shared" si="46"/>
        <v>0</v>
      </c>
      <c r="IB769" s="203">
        <f t="shared" si="46"/>
        <v>0</v>
      </c>
      <c r="IC769" s="203">
        <f t="shared" si="46"/>
        <v>0</v>
      </c>
      <c r="ID769" s="203">
        <f t="shared" si="46"/>
        <v>0</v>
      </c>
      <c r="IE769" s="203">
        <f t="shared" si="46"/>
        <v>0</v>
      </c>
      <c r="IF769" s="203">
        <f t="shared" si="46"/>
        <v>0</v>
      </c>
      <c r="IG769" s="203">
        <f t="shared" si="46"/>
        <v>0</v>
      </c>
      <c r="IH769" s="203">
        <f t="shared" si="46"/>
        <v>0</v>
      </c>
      <c r="II769" s="203">
        <f t="shared" si="46"/>
        <v>0</v>
      </c>
      <c r="IJ769" s="203">
        <f t="shared" si="46"/>
        <v>0</v>
      </c>
      <c r="IK769" s="203">
        <f t="shared" si="46"/>
        <v>0</v>
      </c>
      <c r="IL769" s="203">
        <f t="shared" si="46"/>
        <v>0</v>
      </c>
      <c r="IM769" s="203">
        <f t="shared" si="46"/>
        <v>0</v>
      </c>
      <c r="IN769" s="203">
        <f t="shared" si="46"/>
        <v>0</v>
      </c>
      <c r="IO769" s="203">
        <f t="shared" si="46"/>
        <v>0</v>
      </c>
      <c r="IP769" s="203">
        <f t="shared" si="46"/>
        <v>0</v>
      </c>
      <c r="IQ769" s="203">
        <f t="shared" si="46"/>
        <v>0</v>
      </c>
      <c r="IR769" s="203">
        <f t="shared" si="46"/>
        <v>0</v>
      </c>
      <c r="IS769" s="203">
        <f t="shared" si="46"/>
        <v>0</v>
      </c>
      <c r="IT769" s="203">
        <f t="shared" si="46"/>
        <v>0</v>
      </c>
      <c r="IU769" s="203">
        <f t="shared" si="46"/>
        <v>0</v>
      </c>
      <c r="IV769" s="203">
        <f t="shared" si="46"/>
        <v>0</v>
      </c>
      <c r="IW769" s="203">
        <f t="shared" si="46"/>
        <v>0</v>
      </c>
      <c r="IX769" s="203">
        <f t="shared" si="46"/>
        <v>0</v>
      </c>
      <c r="IY769" s="203">
        <f t="shared" si="46"/>
        <v>0</v>
      </c>
      <c r="IZ769" s="203">
        <f t="shared" si="46"/>
        <v>0</v>
      </c>
      <c r="JA769" s="203">
        <f t="shared" si="46"/>
        <v>0</v>
      </c>
      <c r="JB769" s="203">
        <f t="shared" si="46"/>
        <v>0</v>
      </c>
      <c r="JC769" s="203">
        <f t="shared" si="46"/>
        <v>0</v>
      </c>
      <c r="JD769" s="203">
        <f t="shared" si="46"/>
        <v>0</v>
      </c>
      <c r="JE769" s="203">
        <f t="shared" si="46"/>
        <v>0</v>
      </c>
      <c r="JF769" s="203">
        <f t="shared" si="46"/>
        <v>0</v>
      </c>
      <c r="JG769" s="203">
        <f t="shared" si="46"/>
        <v>0</v>
      </c>
      <c r="JH769" s="203">
        <f t="shared" si="46"/>
        <v>0</v>
      </c>
      <c r="JI769" s="203">
        <f t="shared" si="46"/>
        <v>0</v>
      </c>
      <c r="JJ769" s="203">
        <f t="shared" si="46"/>
        <v>0</v>
      </c>
      <c r="JK769" s="203">
        <f t="shared" si="46"/>
        <v>0</v>
      </c>
      <c r="JL769" s="203">
        <f t="shared" si="46"/>
        <v>0</v>
      </c>
      <c r="JM769" s="203">
        <f t="shared" si="46"/>
        <v>0</v>
      </c>
      <c r="JN769" s="203">
        <f t="shared" si="46"/>
        <v>0</v>
      </c>
      <c r="JO769" s="203">
        <f t="shared" si="46"/>
        <v>0</v>
      </c>
      <c r="JP769" s="203">
        <f t="shared" si="46"/>
        <v>0</v>
      </c>
      <c r="JQ769" s="203">
        <f t="shared" si="46"/>
        <v>0</v>
      </c>
      <c r="JR769" s="203">
        <f t="shared" si="46"/>
        <v>0</v>
      </c>
      <c r="JS769" s="203">
        <f t="shared" si="46"/>
        <v>0</v>
      </c>
      <c r="JT769" s="203">
        <f t="shared" si="46"/>
        <v>0</v>
      </c>
      <c r="JU769" s="203">
        <f t="shared" si="46"/>
        <v>0</v>
      </c>
      <c r="JV769" s="203">
        <f t="shared" si="46"/>
        <v>0</v>
      </c>
      <c r="JW769" s="203">
        <f t="shared" si="46"/>
        <v>0</v>
      </c>
      <c r="JX769" s="203">
        <f t="shared" si="46"/>
        <v>0</v>
      </c>
      <c r="JY769" s="203">
        <f t="shared" si="46"/>
        <v>0</v>
      </c>
      <c r="JZ769" s="203">
        <f t="shared" si="46"/>
        <v>0</v>
      </c>
      <c r="KA769" s="203">
        <f t="shared" ref="KA769:ML769" si="47">COUNTIF(KA$9:KA$392,"SHHN")</f>
        <v>0</v>
      </c>
      <c r="KB769" s="203">
        <f t="shared" si="47"/>
        <v>0</v>
      </c>
      <c r="KC769" s="203">
        <f t="shared" si="47"/>
        <v>0</v>
      </c>
      <c r="KD769" s="203">
        <f t="shared" si="47"/>
        <v>0</v>
      </c>
      <c r="KE769" s="203">
        <f t="shared" si="47"/>
        <v>0</v>
      </c>
      <c r="KF769" s="203">
        <f t="shared" si="47"/>
        <v>0</v>
      </c>
      <c r="KG769" s="203">
        <f t="shared" si="47"/>
        <v>0</v>
      </c>
      <c r="KH769" s="203">
        <f t="shared" si="47"/>
        <v>0</v>
      </c>
      <c r="KI769" s="203">
        <f t="shared" si="47"/>
        <v>0</v>
      </c>
      <c r="KJ769" s="203">
        <f t="shared" si="47"/>
        <v>0</v>
      </c>
      <c r="KK769" s="203">
        <f t="shared" si="47"/>
        <v>0</v>
      </c>
      <c r="KL769" s="203">
        <f t="shared" si="47"/>
        <v>0</v>
      </c>
      <c r="KM769" s="203">
        <f t="shared" si="47"/>
        <v>0</v>
      </c>
      <c r="KN769" s="203">
        <f t="shared" si="47"/>
        <v>0</v>
      </c>
      <c r="KO769" s="203">
        <f t="shared" si="47"/>
        <v>0</v>
      </c>
      <c r="KP769" s="203">
        <f t="shared" si="47"/>
        <v>0</v>
      </c>
      <c r="KQ769" s="203">
        <f t="shared" si="47"/>
        <v>0</v>
      </c>
      <c r="KR769" s="203">
        <f t="shared" si="47"/>
        <v>0</v>
      </c>
      <c r="KS769" s="203">
        <f t="shared" si="47"/>
        <v>0</v>
      </c>
      <c r="KT769" s="203">
        <f t="shared" si="47"/>
        <v>0</v>
      </c>
      <c r="KU769" s="203">
        <f t="shared" si="47"/>
        <v>0</v>
      </c>
      <c r="KV769" s="203">
        <f t="shared" si="47"/>
        <v>0</v>
      </c>
      <c r="KW769" s="203">
        <f t="shared" si="47"/>
        <v>0</v>
      </c>
      <c r="KX769" s="203">
        <f t="shared" si="47"/>
        <v>0</v>
      </c>
      <c r="KY769" s="203">
        <f t="shared" si="47"/>
        <v>0</v>
      </c>
      <c r="KZ769" s="203">
        <f t="shared" si="47"/>
        <v>0</v>
      </c>
      <c r="LA769" s="203">
        <f t="shared" si="47"/>
        <v>0</v>
      </c>
      <c r="LB769" s="203">
        <f t="shared" si="47"/>
        <v>0</v>
      </c>
      <c r="LC769" s="203">
        <f t="shared" si="47"/>
        <v>0</v>
      </c>
      <c r="LD769" s="203">
        <f t="shared" si="47"/>
        <v>0</v>
      </c>
      <c r="LE769" s="203">
        <f t="shared" si="47"/>
        <v>0</v>
      </c>
      <c r="LF769" s="203">
        <f t="shared" si="47"/>
        <v>0</v>
      </c>
      <c r="LG769" s="203">
        <f t="shared" si="47"/>
        <v>0</v>
      </c>
      <c r="LH769" s="203">
        <f t="shared" si="47"/>
        <v>0</v>
      </c>
      <c r="LI769" s="203">
        <f t="shared" si="47"/>
        <v>0</v>
      </c>
      <c r="LJ769" s="203">
        <f t="shared" si="47"/>
        <v>0</v>
      </c>
      <c r="LK769" s="203">
        <f t="shared" si="47"/>
        <v>0</v>
      </c>
      <c r="LL769" s="203">
        <f t="shared" si="47"/>
        <v>0</v>
      </c>
      <c r="LM769" s="203">
        <f t="shared" si="47"/>
        <v>0</v>
      </c>
      <c r="LN769" s="203">
        <f t="shared" si="47"/>
        <v>0</v>
      </c>
      <c r="LO769" s="203">
        <f t="shared" si="47"/>
        <v>0</v>
      </c>
      <c r="LP769" s="203">
        <f t="shared" si="47"/>
        <v>0</v>
      </c>
      <c r="LQ769" s="203">
        <f t="shared" si="47"/>
        <v>0</v>
      </c>
      <c r="LR769" s="203">
        <f t="shared" si="47"/>
        <v>0</v>
      </c>
      <c r="LS769" s="203">
        <f t="shared" si="47"/>
        <v>0</v>
      </c>
      <c r="LT769" s="203">
        <f t="shared" si="47"/>
        <v>0</v>
      </c>
      <c r="LU769" s="203">
        <f t="shared" si="47"/>
        <v>0</v>
      </c>
      <c r="LV769" s="203">
        <f t="shared" si="47"/>
        <v>0</v>
      </c>
      <c r="LW769" s="203">
        <f t="shared" si="47"/>
        <v>0</v>
      </c>
      <c r="LX769" s="203">
        <f t="shared" si="47"/>
        <v>0</v>
      </c>
      <c r="LY769" s="203">
        <f t="shared" si="47"/>
        <v>0</v>
      </c>
      <c r="LZ769" s="203">
        <f t="shared" si="47"/>
        <v>0</v>
      </c>
      <c r="MA769" s="203">
        <f t="shared" si="47"/>
        <v>0</v>
      </c>
      <c r="MB769" s="203">
        <f t="shared" si="47"/>
        <v>0</v>
      </c>
      <c r="MC769" s="203">
        <f t="shared" si="47"/>
        <v>0</v>
      </c>
      <c r="MD769" s="203">
        <f t="shared" si="47"/>
        <v>0</v>
      </c>
      <c r="ME769" s="203">
        <f t="shared" si="47"/>
        <v>0</v>
      </c>
      <c r="MF769" s="203">
        <f t="shared" si="47"/>
        <v>0</v>
      </c>
      <c r="MG769" s="203">
        <f t="shared" si="47"/>
        <v>0</v>
      </c>
      <c r="MH769" s="203">
        <f t="shared" si="47"/>
        <v>0</v>
      </c>
      <c r="MI769" s="203">
        <f t="shared" si="47"/>
        <v>0</v>
      </c>
      <c r="MJ769" s="203">
        <f t="shared" si="47"/>
        <v>0</v>
      </c>
      <c r="MK769" s="203">
        <f t="shared" si="47"/>
        <v>0</v>
      </c>
      <c r="ML769" s="203">
        <f t="shared" si="47"/>
        <v>0</v>
      </c>
      <c r="MM769" s="203">
        <f t="shared" ref="MM769:OX769" si="48">COUNTIF(MM$9:MM$392,"SHHN")</f>
        <v>0</v>
      </c>
      <c r="MN769" s="203">
        <f t="shared" si="48"/>
        <v>0</v>
      </c>
      <c r="MO769" s="203">
        <f t="shared" si="48"/>
        <v>0</v>
      </c>
      <c r="MP769" s="203">
        <f t="shared" si="48"/>
        <v>0</v>
      </c>
      <c r="MQ769" s="203">
        <f t="shared" si="48"/>
        <v>0</v>
      </c>
      <c r="MR769" s="203">
        <f t="shared" si="48"/>
        <v>0</v>
      </c>
      <c r="MS769" s="203">
        <f t="shared" si="48"/>
        <v>0</v>
      </c>
      <c r="MT769" s="203">
        <f t="shared" si="48"/>
        <v>0</v>
      </c>
      <c r="MU769" s="203">
        <f t="shared" si="48"/>
        <v>0</v>
      </c>
      <c r="MV769" s="203">
        <f t="shared" si="48"/>
        <v>0</v>
      </c>
      <c r="MW769" s="203">
        <f t="shared" si="48"/>
        <v>0</v>
      </c>
      <c r="MX769" s="203">
        <f t="shared" si="48"/>
        <v>0</v>
      </c>
      <c r="MY769" s="203">
        <f t="shared" si="48"/>
        <v>0</v>
      </c>
      <c r="MZ769" s="203">
        <f t="shared" si="48"/>
        <v>0</v>
      </c>
      <c r="NA769" s="203">
        <f t="shared" si="48"/>
        <v>0</v>
      </c>
      <c r="NB769" s="203">
        <f t="shared" si="48"/>
        <v>0</v>
      </c>
      <c r="NC769" s="203">
        <f t="shared" si="48"/>
        <v>0</v>
      </c>
      <c r="ND769" s="203">
        <f t="shared" si="48"/>
        <v>0</v>
      </c>
      <c r="NE769" s="203">
        <f t="shared" si="48"/>
        <v>0</v>
      </c>
      <c r="NF769" s="203">
        <f t="shared" si="48"/>
        <v>0</v>
      </c>
      <c r="NG769" s="203">
        <f t="shared" si="48"/>
        <v>0</v>
      </c>
      <c r="NH769" s="203">
        <f t="shared" si="48"/>
        <v>0</v>
      </c>
      <c r="NI769" s="203">
        <f t="shared" si="48"/>
        <v>0</v>
      </c>
      <c r="NJ769" s="203">
        <f t="shared" si="48"/>
        <v>0</v>
      </c>
      <c r="NK769" s="203">
        <f t="shared" si="48"/>
        <v>0</v>
      </c>
      <c r="NL769" s="203">
        <f t="shared" si="48"/>
        <v>0</v>
      </c>
      <c r="NM769" s="203">
        <f t="shared" si="48"/>
        <v>0</v>
      </c>
      <c r="NN769" s="203">
        <f t="shared" si="48"/>
        <v>0</v>
      </c>
      <c r="NO769" s="203">
        <f t="shared" si="48"/>
        <v>0</v>
      </c>
      <c r="NP769" s="203">
        <f t="shared" si="48"/>
        <v>0</v>
      </c>
      <c r="NQ769" s="203">
        <f t="shared" si="48"/>
        <v>0</v>
      </c>
      <c r="NR769" s="203">
        <f t="shared" si="48"/>
        <v>0</v>
      </c>
      <c r="NS769" s="203">
        <f t="shared" si="48"/>
        <v>0</v>
      </c>
      <c r="NT769" s="203">
        <f t="shared" si="48"/>
        <v>0</v>
      </c>
      <c r="NU769" s="203">
        <f t="shared" si="48"/>
        <v>0</v>
      </c>
      <c r="NV769" s="203">
        <f t="shared" si="48"/>
        <v>0</v>
      </c>
      <c r="NW769" s="203">
        <f t="shared" si="48"/>
        <v>0</v>
      </c>
      <c r="NX769" s="203">
        <f t="shared" si="48"/>
        <v>0</v>
      </c>
      <c r="NY769" s="203">
        <f t="shared" si="48"/>
        <v>0</v>
      </c>
      <c r="NZ769" s="203">
        <f t="shared" si="48"/>
        <v>0</v>
      </c>
      <c r="OA769" s="203">
        <f t="shared" si="48"/>
        <v>0</v>
      </c>
      <c r="OB769" s="203">
        <f t="shared" si="48"/>
        <v>0</v>
      </c>
      <c r="OC769" s="203">
        <f t="shared" si="48"/>
        <v>0</v>
      </c>
      <c r="OD769" s="203">
        <f t="shared" si="48"/>
        <v>0</v>
      </c>
      <c r="OE769" s="203">
        <f t="shared" si="48"/>
        <v>0</v>
      </c>
      <c r="OF769" s="203">
        <f t="shared" si="48"/>
        <v>0</v>
      </c>
      <c r="OG769" s="203">
        <f t="shared" si="48"/>
        <v>0</v>
      </c>
      <c r="OH769" s="203">
        <f t="shared" si="48"/>
        <v>0</v>
      </c>
      <c r="OI769" s="203">
        <f t="shared" si="48"/>
        <v>0</v>
      </c>
      <c r="OJ769" s="203">
        <f t="shared" si="48"/>
        <v>0</v>
      </c>
      <c r="OK769" s="203">
        <f t="shared" si="48"/>
        <v>0</v>
      </c>
      <c r="OL769" s="203">
        <f t="shared" si="48"/>
        <v>0</v>
      </c>
      <c r="OM769" s="203">
        <f t="shared" si="48"/>
        <v>0</v>
      </c>
      <c r="ON769" s="203">
        <f t="shared" si="48"/>
        <v>0</v>
      </c>
      <c r="OO769" s="203">
        <f t="shared" si="48"/>
        <v>0</v>
      </c>
      <c r="OP769" s="203">
        <f t="shared" si="48"/>
        <v>0</v>
      </c>
      <c r="OQ769" s="203">
        <f t="shared" si="48"/>
        <v>0</v>
      </c>
      <c r="OR769" s="203">
        <f t="shared" si="48"/>
        <v>0</v>
      </c>
      <c r="OS769" s="203">
        <f t="shared" si="48"/>
        <v>0</v>
      </c>
      <c r="OT769" s="203">
        <f t="shared" si="48"/>
        <v>0</v>
      </c>
      <c r="OU769" s="203">
        <f t="shared" si="48"/>
        <v>0</v>
      </c>
      <c r="OV769" s="203">
        <f t="shared" si="48"/>
        <v>0</v>
      </c>
      <c r="OW769" s="203">
        <f t="shared" si="48"/>
        <v>0</v>
      </c>
      <c r="OX769" s="203">
        <f t="shared" si="48"/>
        <v>0</v>
      </c>
      <c r="OY769" s="203">
        <f t="shared" ref="OY769:RJ769" si="49">COUNTIF(OY$9:OY$392,"SHHN")</f>
        <v>0</v>
      </c>
      <c r="OZ769" s="203">
        <f t="shared" si="49"/>
        <v>0</v>
      </c>
      <c r="PA769" s="203">
        <f t="shared" si="49"/>
        <v>0</v>
      </c>
      <c r="PB769" s="203">
        <f t="shared" si="49"/>
        <v>0</v>
      </c>
      <c r="PC769" s="203">
        <f t="shared" si="49"/>
        <v>0</v>
      </c>
      <c r="PD769" s="203">
        <f t="shared" si="49"/>
        <v>0</v>
      </c>
      <c r="PE769" s="203">
        <f t="shared" si="49"/>
        <v>0</v>
      </c>
      <c r="PF769" s="203">
        <f t="shared" si="49"/>
        <v>0</v>
      </c>
      <c r="PG769" s="203">
        <f t="shared" si="49"/>
        <v>0</v>
      </c>
      <c r="PH769" s="203">
        <f t="shared" si="49"/>
        <v>0</v>
      </c>
      <c r="PI769" s="203">
        <f t="shared" si="49"/>
        <v>0</v>
      </c>
      <c r="PJ769" s="203">
        <f t="shared" si="49"/>
        <v>0</v>
      </c>
      <c r="PK769" s="203">
        <f t="shared" si="49"/>
        <v>0</v>
      </c>
      <c r="PL769" s="203">
        <f t="shared" si="49"/>
        <v>0</v>
      </c>
      <c r="PM769" s="203">
        <f t="shared" si="49"/>
        <v>0</v>
      </c>
      <c r="PN769" s="203">
        <f t="shared" si="49"/>
        <v>0</v>
      </c>
      <c r="PO769" s="203">
        <f t="shared" si="49"/>
        <v>0</v>
      </c>
      <c r="PP769" s="203">
        <f t="shared" si="49"/>
        <v>0</v>
      </c>
      <c r="PQ769" s="203">
        <f t="shared" si="49"/>
        <v>0</v>
      </c>
      <c r="PR769" s="203">
        <f t="shared" si="49"/>
        <v>0</v>
      </c>
      <c r="PS769" s="203">
        <f t="shared" si="49"/>
        <v>0</v>
      </c>
      <c r="PT769" s="203">
        <f t="shared" si="49"/>
        <v>0</v>
      </c>
      <c r="PU769" s="203">
        <f t="shared" si="49"/>
        <v>0</v>
      </c>
      <c r="PV769" s="203">
        <f t="shared" si="49"/>
        <v>0</v>
      </c>
      <c r="PW769" s="203">
        <f t="shared" si="49"/>
        <v>0</v>
      </c>
      <c r="PX769" s="203">
        <f t="shared" si="49"/>
        <v>0</v>
      </c>
      <c r="PY769" s="203">
        <f t="shared" si="49"/>
        <v>0</v>
      </c>
      <c r="PZ769" s="203">
        <f t="shared" si="49"/>
        <v>0</v>
      </c>
      <c r="QA769" s="203">
        <f t="shared" si="49"/>
        <v>0</v>
      </c>
      <c r="QB769" s="203">
        <f t="shared" si="49"/>
        <v>0</v>
      </c>
      <c r="QC769" s="203">
        <f t="shared" si="49"/>
        <v>0</v>
      </c>
      <c r="QD769" s="203">
        <f t="shared" si="49"/>
        <v>0</v>
      </c>
      <c r="QE769" s="203">
        <f t="shared" si="49"/>
        <v>0</v>
      </c>
      <c r="QF769" s="203">
        <f t="shared" si="49"/>
        <v>0</v>
      </c>
      <c r="QG769" s="203">
        <f t="shared" si="49"/>
        <v>0</v>
      </c>
      <c r="QH769" s="203">
        <f t="shared" si="49"/>
        <v>0</v>
      </c>
      <c r="QI769" s="203">
        <f t="shared" si="49"/>
        <v>0</v>
      </c>
      <c r="QJ769" s="203">
        <f t="shared" si="49"/>
        <v>0</v>
      </c>
      <c r="QK769" s="203">
        <f t="shared" si="49"/>
        <v>0</v>
      </c>
      <c r="QL769" s="203">
        <f t="shared" si="49"/>
        <v>0</v>
      </c>
      <c r="QM769" s="203">
        <f t="shared" si="49"/>
        <v>0</v>
      </c>
      <c r="QN769" s="203">
        <f t="shared" si="49"/>
        <v>0</v>
      </c>
      <c r="QO769" s="203">
        <f t="shared" si="49"/>
        <v>0</v>
      </c>
      <c r="QP769" s="203">
        <f t="shared" si="49"/>
        <v>0</v>
      </c>
      <c r="QQ769" s="203">
        <f t="shared" si="49"/>
        <v>0</v>
      </c>
      <c r="QR769" s="203">
        <f t="shared" si="49"/>
        <v>0</v>
      </c>
      <c r="QS769" s="203">
        <f t="shared" si="49"/>
        <v>0</v>
      </c>
      <c r="QT769" s="203">
        <f t="shared" si="49"/>
        <v>0</v>
      </c>
      <c r="QU769" s="203">
        <f t="shared" si="49"/>
        <v>0</v>
      </c>
      <c r="QV769" s="203">
        <f t="shared" si="49"/>
        <v>0</v>
      </c>
      <c r="QW769" s="203">
        <f t="shared" si="49"/>
        <v>0</v>
      </c>
      <c r="QX769" s="203">
        <f t="shared" si="49"/>
        <v>0</v>
      </c>
      <c r="QY769" s="203">
        <f t="shared" si="49"/>
        <v>0</v>
      </c>
      <c r="QZ769" s="203">
        <f t="shared" si="49"/>
        <v>0</v>
      </c>
      <c r="RA769" s="203">
        <f t="shared" si="49"/>
        <v>0</v>
      </c>
      <c r="RB769" s="203">
        <f t="shared" si="49"/>
        <v>0</v>
      </c>
      <c r="RC769" s="203">
        <f t="shared" si="49"/>
        <v>0</v>
      </c>
      <c r="RD769" s="203">
        <f t="shared" si="49"/>
        <v>0</v>
      </c>
      <c r="RE769" s="203">
        <f t="shared" si="49"/>
        <v>0</v>
      </c>
      <c r="RF769" s="203">
        <f t="shared" si="49"/>
        <v>0</v>
      </c>
      <c r="RG769" s="203">
        <f t="shared" si="49"/>
        <v>0</v>
      </c>
      <c r="RH769" s="203">
        <f t="shared" si="49"/>
        <v>0</v>
      </c>
      <c r="RI769" s="203">
        <f t="shared" si="49"/>
        <v>0</v>
      </c>
      <c r="RJ769" s="203">
        <f t="shared" si="49"/>
        <v>0</v>
      </c>
      <c r="RK769" s="203">
        <f t="shared" ref="RK769:TV769" si="50">COUNTIF(RK$9:RK$392,"SHHN")</f>
        <v>0</v>
      </c>
      <c r="RL769" s="203">
        <f t="shared" si="50"/>
        <v>0</v>
      </c>
      <c r="RM769" s="203">
        <f t="shared" si="50"/>
        <v>0</v>
      </c>
      <c r="RN769" s="203">
        <f t="shared" si="50"/>
        <v>0</v>
      </c>
      <c r="RO769" s="203">
        <f t="shared" si="50"/>
        <v>0</v>
      </c>
      <c r="RP769" s="203">
        <f t="shared" si="50"/>
        <v>0</v>
      </c>
      <c r="RQ769" s="203">
        <f t="shared" si="50"/>
        <v>0</v>
      </c>
      <c r="RR769" s="203">
        <f t="shared" si="50"/>
        <v>0</v>
      </c>
      <c r="RS769" s="203">
        <f t="shared" si="50"/>
        <v>0</v>
      </c>
      <c r="RT769" s="203">
        <f t="shared" si="50"/>
        <v>0</v>
      </c>
      <c r="RU769" s="203">
        <f t="shared" si="50"/>
        <v>0</v>
      </c>
      <c r="RV769" s="203">
        <f t="shared" si="50"/>
        <v>0</v>
      </c>
      <c r="RW769" s="203">
        <f t="shared" si="50"/>
        <v>0</v>
      </c>
      <c r="RX769" s="203">
        <f t="shared" si="50"/>
        <v>0</v>
      </c>
      <c r="RY769" s="203">
        <f t="shared" si="50"/>
        <v>0</v>
      </c>
      <c r="RZ769" s="203">
        <f t="shared" si="50"/>
        <v>0</v>
      </c>
      <c r="SA769" s="203">
        <f t="shared" si="50"/>
        <v>0</v>
      </c>
      <c r="SB769" s="203">
        <f t="shared" si="50"/>
        <v>0</v>
      </c>
      <c r="SC769" s="203">
        <f t="shared" si="50"/>
        <v>0</v>
      </c>
      <c r="SD769" s="203">
        <f t="shared" si="50"/>
        <v>0</v>
      </c>
      <c r="SE769" s="203">
        <f t="shared" si="50"/>
        <v>0</v>
      </c>
      <c r="SF769" s="203">
        <f t="shared" si="50"/>
        <v>0</v>
      </c>
      <c r="SG769" s="203">
        <f t="shared" si="50"/>
        <v>0</v>
      </c>
      <c r="SH769" s="203">
        <f t="shared" si="50"/>
        <v>0</v>
      </c>
      <c r="SI769" s="203">
        <f t="shared" si="50"/>
        <v>0</v>
      </c>
      <c r="SJ769" s="203">
        <f t="shared" si="50"/>
        <v>0</v>
      </c>
      <c r="SK769" s="203">
        <f t="shared" si="50"/>
        <v>0</v>
      </c>
      <c r="SL769" s="203">
        <f t="shared" si="50"/>
        <v>0</v>
      </c>
      <c r="SM769" s="203">
        <f t="shared" si="50"/>
        <v>0</v>
      </c>
      <c r="SN769" s="203">
        <f t="shared" si="50"/>
        <v>0</v>
      </c>
      <c r="SO769" s="203">
        <f t="shared" si="50"/>
        <v>0</v>
      </c>
      <c r="SP769" s="203">
        <f t="shared" si="50"/>
        <v>0</v>
      </c>
      <c r="SQ769" s="203">
        <f t="shared" si="50"/>
        <v>0</v>
      </c>
      <c r="SR769" s="203">
        <f t="shared" si="50"/>
        <v>0</v>
      </c>
      <c r="SS769" s="203">
        <f t="shared" si="50"/>
        <v>0</v>
      </c>
      <c r="ST769" s="203">
        <f t="shared" si="50"/>
        <v>0</v>
      </c>
      <c r="SU769" s="203">
        <f t="shared" si="50"/>
        <v>0</v>
      </c>
      <c r="SV769" s="203">
        <f t="shared" si="50"/>
        <v>0</v>
      </c>
      <c r="SW769" s="203">
        <f t="shared" si="50"/>
        <v>0</v>
      </c>
      <c r="SX769" s="203">
        <f t="shared" si="50"/>
        <v>0</v>
      </c>
      <c r="SY769" s="203">
        <f t="shared" si="50"/>
        <v>0</v>
      </c>
      <c r="SZ769" s="203">
        <f t="shared" si="50"/>
        <v>0</v>
      </c>
      <c r="TA769" s="203">
        <f t="shared" si="50"/>
        <v>0</v>
      </c>
      <c r="TB769" s="203">
        <f t="shared" si="50"/>
        <v>0</v>
      </c>
      <c r="TC769" s="203">
        <f t="shared" si="50"/>
        <v>0</v>
      </c>
      <c r="TD769" s="203">
        <f t="shared" si="50"/>
        <v>0</v>
      </c>
      <c r="TE769" s="203">
        <f t="shared" si="50"/>
        <v>0</v>
      </c>
      <c r="TF769" s="203">
        <f t="shared" si="50"/>
        <v>0</v>
      </c>
      <c r="TG769" s="203">
        <f t="shared" si="50"/>
        <v>0</v>
      </c>
      <c r="TH769" s="203">
        <f t="shared" si="50"/>
        <v>0</v>
      </c>
      <c r="TI769" s="203">
        <f t="shared" si="50"/>
        <v>0</v>
      </c>
      <c r="TJ769" s="203">
        <f t="shared" si="50"/>
        <v>0</v>
      </c>
      <c r="TK769" s="203">
        <f t="shared" si="50"/>
        <v>0</v>
      </c>
      <c r="TL769" s="203">
        <f t="shared" si="50"/>
        <v>0</v>
      </c>
      <c r="TM769" s="203">
        <f t="shared" si="50"/>
        <v>0</v>
      </c>
      <c r="TN769" s="203">
        <f t="shared" si="50"/>
        <v>0</v>
      </c>
      <c r="TO769" s="203">
        <f t="shared" si="50"/>
        <v>0</v>
      </c>
      <c r="TP769" s="203">
        <f t="shared" si="50"/>
        <v>0</v>
      </c>
      <c r="TQ769" s="203">
        <f t="shared" si="50"/>
        <v>0</v>
      </c>
      <c r="TR769" s="203">
        <f t="shared" si="50"/>
        <v>0</v>
      </c>
      <c r="TS769" s="203">
        <f t="shared" si="50"/>
        <v>0</v>
      </c>
      <c r="TT769" s="203">
        <f t="shared" si="50"/>
        <v>0</v>
      </c>
      <c r="TU769" s="203">
        <f t="shared" si="50"/>
        <v>0</v>
      </c>
      <c r="TV769" s="203">
        <f t="shared" si="50"/>
        <v>0</v>
      </c>
      <c r="TW769" s="203">
        <f t="shared" ref="TW769:WH769" si="51">COUNTIF(TW$9:TW$392,"SHHN")</f>
        <v>0</v>
      </c>
      <c r="TX769" s="203">
        <f t="shared" si="51"/>
        <v>0</v>
      </c>
      <c r="TY769" s="203">
        <f t="shared" si="51"/>
        <v>0</v>
      </c>
      <c r="TZ769" s="203">
        <f t="shared" si="51"/>
        <v>0</v>
      </c>
      <c r="UA769" s="203">
        <f t="shared" si="51"/>
        <v>0</v>
      </c>
      <c r="UB769" s="203">
        <f t="shared" si="51"/>
        <v>0</v>
      </c>
      <c r="UC769" s="203">
        <f t="shared" si="51"/>
        <v>0</v>
      </c>
      <c r="UD769" s="203">
        <f t="shared" si="51"/>
        <v>0</v>
      </c>
      <c r="UE769" s="203">
        <f t="shared" si="51"/>
        <v>0</v>
      </c>
      <c r="UF769" s="203">
        <f t="shared" si="51"/>
        <v>0</v>
      </c>
      <c r="UG769" s="203">
        <f t="shared" si="51"/>
        <v>0</v>
      </c>
      <c r="UH769" s="203">
        <f t="shared" si="51"/>
        <v>0</v>
      </c>
      <c r="UI769" s="203">
        <f t="shared" si="51"/>
        <v>0</v>
      </c>
      <c r="UJ769" s="203">
        <f t="shared" si="51"/>
        <v>0</v>
      </c>
      <c r="UK769" s="203">
        <f t="shared" si="51"/>
        <v>0</v>
      </c>
      <c r="UL769" s="203">
        <f t="shared" si="51"/>
        <v>0</v>
      </c>
      <c r="UM769" s="203">
        <f t="shared" si="51"/>
        <v>0</v>
      </c>
      <c r="UN769" s="203">
        <f t="shared" si="51"/>
        <v>0</v>
      </c>
      <c r="UO769" s="203">
        <f t="shared" si="51"/>
        <v>0</v>
      </c>
      <c r="UP769" s="203">
        <f t="shared" si="51"/>
        <v>0</v>
      </c>
      <c r="UQ769" s="203">
        <f t="shared" si="51"/>
        <v>0</v>
      </c>
      <c r="UR769" s="203">
        <f t="shared" si="51"/>
        <v>0</v>
      </c>
      <c r="US769" s="203">
        <f t="shared" si="51"/>
        <v>0</v>
      </c>
      <c r="UT769" s="203">
        <f t="shared" si="51"/>
        <v>0</v>
      </c>
      <c r="UU769" s="203">
        <f t="shared" si="51"/>
        <v>0</v>
      </c>
      <c r="UV769" s="203">
        <f t="shared" si="51"/>
        <v>0</v>
      </c>
      <c r="UW769" s="203">
        <f t="shared" si="51"/>
        <v>0</v>
      </c>
      <c r="UX769" s="203">
        <f t="shared" si="51"/>
        <v>0</v>
      </c>
      <c r="UY769" s="203">
        <f t="shared" si="51"/>
        <v>0</v>
      </c>
      <c r="UZ769" s="203">
        <f t="shared" si="51"/>
        <v>0</v>
      </c>
      <c r="VA769" s="203">
        <f t="shared" si="51"/>
        <v>0</v>
      </c>
      <c r="VB769" s="203">
        <f t="shared" si="51"/>
        <v>0</v>
      </c>
      <c r="VC769" s="203">
        <f t="shared" si="51"/>
        <v>0</v>
      </c>
      <c r="VD769" s="203">
        <f t="shared" si="51"/>
        <v>0</v>
      </c>
      <c r="VE769" s="203">
        <f t="shared" si="51"/>
        <v>0</v>
      </c>
      <c r="VF769" s="203">
        <f t="shared" si="51"/>
        <v>0</v>
      </c>
      <c r="VG769" s="203">
        <f t="shared" si="51"/>
        <v>0</v>
      </c>
      <c r="VH769" s="203">
        <f t="shared" si="51"/>
        <v>0</v>
      </c>
      <c r="VI769" s="203">
        <f t="shared" si="51"/>
        <v>0</v>
      </c>
      <c r="VJ769" s="203">
        <f t="shared" si="51"/>
        <v>0</v>
      </c>
      <c r="VK769" s="203">
        <f t="shared" si="51"/>
        <v>0</v>
      </c>
      <c r="VL769" s="203">
        <f t="shared" si="51"/>
        <v>0</v>
      </c>
      <c r="VM769" s="203">
        <f t="shared" si="51"/>
        <v>0</v>
      </c>
      <c r="VN769" s="203">
        <f t="shared" si="51"/>
        <v>0</v>
      </c>
      <c r="VO769" s="203">
        <f t="shared" si="51"/>
        <v>0</v>
      </c>
      <c r="VP769" s="203">
        <f t="shared" si="51"/>
        <v>0</v>
      </c>
      <c r="VQ769" s="203">
        <f t="shared" si="51"/>
        <v>0</v>
      </c>
      <c r="VR769" s="203">
        <f t="shared" si="51"/>
        <v>0</v>
      </c>
      <c r="VS769" s="203">
        <f t="shared" si="51"/>
        <v>0</v>
      </c>
      <c r="VT769" s="203">
        <f t="shared" si="51"/>
        <v>0</v>
      </c>
      <c r="VU769" s="203">
        <f t="shared" si="51"/>
        <v>0</v>
      </c>
      <c r="VV769" s="203">
        <f t="shared" si="51"/>
        <v>0</v>
      </c>
      <c r="VW769" s="203">
        <f t="shared" si="51"/>
        <v>0</v>
      </c>
      <c r="VX769" s="203">
        <f t="shared" si="51"/>
        <v>0</v>
      </c>
      <c r="VY769" s="203">
        <f t="shared" si="51"/>
        <v>0</v>
      </c>
      <c r="VZ769" s="203">
        <f t="shared" si="51"/>
        <v>0</v>
      </c>
      <c r="WA769" s="203">
        <f t="shared" si="51"/>
        <v>0</v>
      </c>
      <c r="WB769" s="203">
        <f t="shared" si="51"/>
        <v>0</v>
      </c>
      <c r="WC769" s="203">
        <f t="shared" si="51"/>
        <v>0</v>
      </c>
      <c r="WD769" s="203">
        <f t="shared" si="51"/>
        <v>0</v>
      </c>
      <c r="WE769" s="203">
        <f t="shared" si="51"/>
        <v>0</v>
      </c>
      <c r="WF769" s="203">
        <f t="shared" si="51"/>
        <v>0</v>
      </c>
      <c r="WG769" s="203">
        <f t="shared" si="51"/>
        <v>0</v>
      </c>
      <c r="WH769" s="203">
        <f t="shared" si="51"/>
        <v>0</v>
      </c>
      <c r="WI769" s="203">
        <f t="shared" ref="WI769:WQ769" si="52">COUNTIF(WI$9:WI$392,"SHHN")</f>
        <v>0</v>
      </c>
      <c r="WJ769" s="203">
        <f t="shared" si="52"/>
        <v>0</v>
      </c>
      <c r="WK769" s="203">
        <f t="shared" si="52"/>
        <v>0</v>
      </c>
      <c r="WL769" s="203">
        <f t="shared" si="52"/>
        <v>0</v>
      </c>
      <c r="WM769" s="203">
        <f t="shared" si="52"/>
        <v>0</v>
      </c>
      <c r="WN769" s="203">
        <f t="shared" si="52"/>
        <v>0</v>
      </c>
      <c r="WO769" s="203">
        <f t="shared" si="52"/>
        <v>0</v>
      </c>
      <c r="WP769" s="203">
        <f t="shared" si="52"/>
        <v>0</v>
      </c>
      <c r="WQ769" s="203">
        <f t="shared" si="52"/>
        <v>0</v>
      </c>
      <c r="WR769" s="152"/>
    </row>
    <row r="770" spans="1:616" s="16" customFormat="1" ht="21" customHeight="1">
      <c r="A770" s="390" t="s">
        <v>695</v>
      </c>
      <c r="B770" s="390"/>
      <c r="C770" s="390"/>
      <c r="D770" s="390"/>
      <c r="E770" s="390"/>
      <c r="F770" s="391"/>
      <c r="G770" s="30"/>
      <c r="H770" s="31"/>
      <c r="I770" s="31"/>
      <c r="J770" s="31"/>
      <c r="K770" s="31"/>
      <c r="L770" s="31"/>
      <c r="M770" s="152"/>
      <c r="N770" s="152"/>
      <c r="O770" s="30"/>
      <c r="P770" s="32"/>
      <c r="Q770" s="164" t="s">
        <v>141</v>
      </c>
      <c r="R770" s="23"/>
      <c r="S770" s="23"/>
      <c r="T770" s="23"/>
      <c r="U770" s="23"/>
      <c r="V770" s="23"/>
      <c r="W770" s="23"/>
      <c r="X770" s="23"/>
      <c r="Y770" s="23"/>
      <c r="Z770" s="23"/>
      <c r="AA770" s="23"/>
      <c r="AB770" s="25">
        <f>COUNTIF(AB$9:AB$753,"TQDN")</f>
        <v>0</v>
      </c>
      <c r="AC770" s="25">
        <f>COUNTIF(AC$9:AC$753,"TQDN")</f>
        <v>0</v>
      </c>
      <c r="AD770" s="25">
        <f>COUNTIF(AD$9:AD$753,"TQDN")</f>
        <v>0</v>
      </c>
      <c r="AE770" s="25">
        <f>SUM(COUNTIFS(AE$5:AE$122,{"TDS"}))</f>
        <v>0</v>
      </c>
      <c r="AF770" s="25">
        <f>SUM(COUNTIFS(AF$5:AF$122,{"TDS"}))</f>
        <v>0</v>
      </c>
      <c r="AG770" s="25">
        <f>SUM(COUNTIFS(AG$5:AG$122,{"TDS"}))</f>
        <v>0</v>
      </c>
      <c r="AH770" s="25">
        <f>SUM(COUNTIFS(AH$5:AH$122,{"TDS"}))</f>
        <v>0</v>
      </c>
      <c r="AI770" s="25">
        <f>SUM(COUNTIFS(AI$5:AI$122,{"TDS"}))</f>
        <v>0</v>
      </c>
      <c r="AJ770" s="25">
        <f>SUM(COUNTIFS(AJ$5:AJ$122,{"TDS"}))</f>
        <v>0</v>
      </c>
      <c r="AK770" s="25">
        <f>SUM(COUNTIFS(AK$5:AK$122,{"TDS"}))</f>
        <v>0</v>
      </c>
      <c r="AL770" s="25">
        <f>SUM(COUNTIFS(AL$5:AL$122,{"TDS"}))</f>
        <v>0</v>
      </c>
      <c r="AM770" s="25">
        <f>SUM(COUNTIFS(AM$5:AM$122,{"TDS"}))</f>
        <v>0</v>
      </c>
      <c r="AN770" s="25">
        <f>SUM(COUNTIFS(AN$5:AN$122,{"TDS"}))</f>
        <v>0</v>
      </c>
      <c r="AO770" s="25">
        <f>SUM(COUNTIFS(AO$5:AO$122,{"TDS"}))</f>
        <v>0</v>
      </c>
      <c r="AP770" s="25">
        <f>SUM(COUNTIFS(AP$5:AP$122,{"TDS"}))</f>
        <v>0</v>
      </c>
      <c r="AQ770" s="25">
        <f>SUM(COUNTIFS(AQ$5:AQ$122,{"TDS"}))</f>
        <v>0</v>
      </c>
      <c r="AR770" s="25">
        <f>SUM(COUNTIFS(AR$5:AR$122,{"TDS"}))</f>
        <v>0</v>
      </c>
      <c r="AS770" s="25">
        <f>SUM(COUNTIFS(AS$5:AS$122,{"TDS"}))</f>
        <v>0</v>
      </c>
      <c r="AT770" s="25">
        <f>SUM(COUNTIFS(AT$5:AT$122,{"TDS"}))</f>
        <v>0</v>
      </c>
      <c r="AU770" s="25">
        <f>SUM(COUNTIFS(AU$5:AU$122,{"TDS"}))</f>
        <v>0</v>
      </c>
      <c r="AV770" s="25">
        <f>SUM(COUNTIFS(AV$5:AV$122,{"TDS"}))</f>
        <v>0</v>
      </c>
      <c r="AW770" s="25">
        <f>SUM(COUNTIFS(AW$5:AW$122,{"TDS"}))</f>
        <v>0</v>
      </c>
      <c r="AX770" s="25">
        <f>SUM(COUNTIFS(AX$5:AX$122,{"TDS"}))</f>
        <v>0</v>
      </c>
      <c r="AY770" s="25">
        <f>SUM(COUNTIFS(AY$5:AY$122,{"TDS"}))</f>
        <v>0</v>
      </c>
      <c r="AZ770" s="25">
        <f>SUM(COUNTIFS(AZ$5:AZ$122,{"TDS"}))</f>
        <v>0</v>
      </c>
      <c r="BA770" s="25">
        <f>SUM(COUNTIFS(BA$5:BA$122,{"TDS"}))</f>
        <v>0</v>
      </c>
      <c r="BB770" s="25">
        <f>SUM(COUNTIFS(BB$5:BB$122,{"TDS"}))</f>
        <v>0</v>
      </c>
      <c r="BC770" s="25">
        <f>SUM(COUNTIFS(BC$5:BC$122,{"TDS"}))</f>
        <v>0</v>
      </c>
      <c r="BD770" s="25">
        <f>SUM(COUNTIFS(BD$5:BD$122,{"TDS"}))</f>
        <v>0</v>
      </c>
      <c r="BE770" s="25">
        <f>SUM(COUNTIFS(BE$5:BE$122,{"TDS"}))</f>
        <v>0</v>
      </c>
      <c r="BF770" s="25">
        <f>SUM(COUNTIFS(BF$5:BF$122,{"TDS"}))</f>
        <v>0</v>
      </c>
      <c r="BG770" s="25">
        <f>SUM(COUNTIFS(BG$5:BG$122,{"TDS"}))</f>
        <v>0</v>
      </c>
      <c r="BH770" s="25">
        <f>SUM(COUNTIFS(BH$5:BH$122,{"TDS"}))</f>
        <v>0</v>
      </c>
      <c r="BI770" s="25">
        <f>SUM(COUNTIFS(BI$5:BI$122,{"TDS"}))</f>
        <v>0</v>
      </c>
      <c r="BJ770" s="25">
        <f>SUM(COUNTIFS(BJ$5:BJ$122,{"TDS"}))</f>
        <v>0</v>
      </c>
      <c r="BK770" s="25">
        <f>SUM(COUNTIFS(BK$5:BK$122,{"TDS"}))</f>
        <v>0</v>
      </c>
      <c r="BL770" s="25">
        <f>SUM(COUNTIFS(BL$5:BL$122,{"TDS"}))</f>
        <v>0</v>
      </c>
      <c r="BM770" s="25">
        <f>SUM(COUNTIFS(BM$5:BM$122,{"TDS"}))</f>
        <v>0</v>
      </c>
      <c r="BN770" s="25">
        <f>SUM(COUNTIFS(BN$5:BN$122,{"TDS"}))</f>
        <v>0</v>
      </c>
      <c r="BO770" s="25">
        <f>SUM(COUNTIFS(BO$5:BO$122,{"TDS"}))</f>
        <v>0</v>
      </c>
      <c r="BP770" s="25">
        <f>SUM(COUNTIFS(BP$5:BP$122,{"TDS"}))</f>
        <v>0</v>
      </c>
      <c r="BQ770" s="25">
        <f>SUM(COUNTIFS(BQ$5:BQ$122,{"TDS"}))</f>
        <v>0</v>
      </c>
      <c r="BR770" s="25">
        <f>SUM(COUNTIFS(BR$5:BR$122,{"TDS"}))</f>
        <v>0</v>
      </c>
      <c r="BS770" s="25">
        <f>SUM(COUNTIFS(BS$5:BS$122,{"TDS"}))</f>
        <v>0</v>
      </c>
      <c r="BT770" s="25">
        <f>SUM(COUNTIFS(BT$5:BT$122,{"TDS"}))</f>
        <v>0</v>
      </c>
      <c r="BU770" s="25">
        <f>SUM(COUNTIFS(BU$5:BU$122,{"TDS"}))</f>
        <v>0</v>
      </c>
      <c r="BV770" s="25">
        <f>SUM(COUNTIFS(BV$5:BV$122,{"TDS"}))</f>
        <v>0</v>
      </c>
      <c r="BW770" s="25">
        <f>SUM(COUNTIFS(BW$5:BW$122,{"TDS"}))</f>
        <v>0</v>
      </c>
      <c r="BX770" s="25">
        <f>SUM(COUNTIFS(BX$5:BX$122,{"TDS"}))</f>
        <v>0</v>
      </c>
      <c r="BY770" s="25">
        <f>SUM(COUNTIFS(BY$5:BY$122,{"TDS"}))</f>
        <v>0</v>
      </c>
      <c r="BZ770" s="25">
        <f>SUM(COUNTIFS(BZ$5:BZ$122,{"TDS"}))</f>
        <v>0</v>
      </c>
      <c r="CA770" s="25">
        <f>SUM(COUNTIFS(CA$5:CA$122,{"TDS"}))</f>
        <v>0</v>
      </c>
      <c r="CB770" s="25">
        <f>SUM(COUNTIFS(CB$5:CB$122,{"TDS"}))</f>
        <v>0</v>
      </c>
      <c r="CC770" s="25">
        <f>SUM(COUNTIFS(CC$5:CC$122,{"TDS"}))</f>
        <v>0</v>
      </c>
      <c r="CD770" s="25">
        <f>SUM(COUNTIFS(CD$5:CD$122,{"TDS"}))</f>
        <v>0</v>
      </c>
      <c r="CE770" s="25">
        <f>SUM(COUNTIFS(CE$5:CE$122,{"TDS"}))</f>
        <v>0</v>
      </c>
      <c r="CF770" s="25">
        <f>SUM(COUNTIFS(CF$5:CF$122,{"TDS"}))</f>
        <v>0</v>
      </c>
      <c r="CG770" s="25">
        <f>SUM(COUNTIFS(CG$5:CG$122,{"TDS"}))</f>
        <v>0</v>
      </c>
      <c r="CH770" s="25">
        <f>SUM(COUNTIFS(CH$5:CH$122,{"TDS"}))</f>
        <v>0</v>
      </c>
      <c r="CI770" s="25">
        <f>SUM(COUNTIFS(CI$5:CI$122,{"TDS"}))</f>
        <v>0</v>
      </c>
      <c r="CJ770" s="25">
        <f>SUM(COUNTIFS(CJ$5:CJ$122,{"TDS"}))</f>
        <v>0</v>
      </c>
      <c r="CK770" s="25">
        <f>SUM(COUNTIFS(CK$5:CK$122,{"TDS"}))</f>
        <v>0</v>
      </c>
      <c r="CL770" s="25">
        <f>SUM(COUNTIFS(CL$5:CL$122,{"TDS"}))</f>
        <v>0</v>
      </c>
      <c r="CM770" s="25">
        <f>SUM(COUNTIFS(CM$5:CM$122,{"TDS"}))</f>
        <v>0</v>
      </c>
      <c r="CN770" s="25">
        <f>SUM(COUNTIFS(CN$5:CN$122,{"TDS"}))</f>
        <v>0</v>
      </c>
      <c r="CO770" s="158">
        <f>SUM(COUNTIFS(CO$5:CO$122,{"TDS"}))</f>
        <v>0</v>
      </c>
      <c r="CP770" s="203">
        <f>COUNTIF(CP$9:CP$392,"TQDN")</f>
        <v>0</v>
      </c>
      <c r="CQ770" s="223">
        <f t="shared" ref="CQ770:CR770" si="53">COUNTIF(CQ$9:CQ$392,"TQDN")</f>
        <v>0</v>
      </c>
      <c r="CR770" s="223">
        <f t="shared" si="53"/>
        <v>0</v>
      </c>
      <c r="WR770" s="152"/>
    </row>
    <row r="771" spans="1:616" s="16" customFormat="1" ht="21" customHeight="1">
      <c r="A771" s="390" t="s">
        <v>696</v>
      </c>
      <c r="B771" s="390"/>
      <c r="C771" s="390"/>
      <c r="D771" s="390"/>
      <c r="E771" s="390"/>
      <c r="F771" s="391"/>
      <c r="G771" s="30"/>
      <c r="H771" s="31"/>
      <c r="I771" s="31"/>
      <c r="J771" s="31"/>
      <c r="K771" s="31"/>
      <c r="L771" s="31"/>
      <c r="M771" s="152"/>
      <c r="N771" s="152"/>
      <c r="O771" s="30"/>
      <c r="P771" s="32"/>
      <c r="Q771" s="164" t="s">
        <v>141</v>
      </c>
      <c r="R771" s="23"/>
      <c r="S771" s="23"/>
      <c r="T771" s="23"/>
      <c r="U771" s="23"/>
      <c r="V771" s="23"/>
      <c r="W771" s="23"/>
      <c r="X771" s="23"/>
      <c r="Y771" s="23"/>
      <c r="Z771" s="23"/>
      <c r="AA771" s="23"/>
      <c r="AB771" s="25">
        <f>COUNTIF(AB$9:AB$753,"LH")</f>
        <v>0</v>
      </c>
      <c r="AC771" s="25">
        <f>COUNTIF(AC$9:AC$753,"LH")</f>
        <v>0</v>
      </c>
      <c r="AD771" s="25">
        <f>COUNTIF(AD$9:AD$753,"LH")</f>
        <v>1</v>
      </c>
      <c r="AE771" s="25">
        <f>SUM(COUNTIFS(AE$5:AE$122,{"HĐG","HĐH+HĐG","ĐTT+HĐG","HĐG+HĐC"}))</f>
        <v>0</v>
      </c>
      <c r="AF771" s="25">
        <f>SUM(COUNTIFS(AF$5:AF$122,{"HĐG","HĐH+HĐG","ĐTT+HĐG","HĐG+HĐC"}))</f>
        <v>0</v>
      </c>
      <c r="AG771" s="25">
        <f>SUM(COUNTIFS(AG$5:AG$122,{"HĐG","HĐH+HĐG","ĐTT+HĐG","HĐG+HĐC"}))</f>
        <v>0</v>
      </c>
      <c r="AH771" s="25">
        <f>SUM(COUNTIFS(AH$5:AH$122,{"HĐG","HĐH+HĐG","ĐTT+HĐG","HĐG+HĐC"}))</f>
        <v>0</v>
      </c>
      <c r="AI771" s="25">
        <f>SUM(COUNTIFS(AI$5:AI$122,{"HĐG","HĐH+HĐG","ĐTT+HĐG","HĐG+HĐC"}))</f>
        <v>0</v>
      </c>
      <c r="AJ771" s="25">
        <f>SUM(COUNTIFS(AJ$5:AJ$122,{"HĐG","HĐH+HĐG","ĐTT+HĐG","HĐG+HĐC"}))</f>
        <v>0</v>
      </c>
      <c r="AK771" s="25">
        <f>SUM(COUNTIFS(AK$5:AK$122,{"HĐG","HĐH+HĐG","ĐTT+HĐG","HĐG+HĐC"}))</f>
        <v>0</v>
      </c>
      <c r="AL771" s="25">
        <f>SUM(COUNTIFS(AL$5:AL$122,{"HĐG","HĐH+HĐG","ĐTT+HĐG","HĐG+HĐC"}))</f>
        <v>0</v>
      </c>
      <c r="AM771" s="25">
        <f>SUM(COUNTIFS(AM$5:AM$122,{"HĐG","HĐH+HĐG","ĐTT+HĐG","HĐG+HĐC"}))</f>
        <v>0</v>
      </c>
      <c r="AN771" s="25">
        <f>SUM(COUNTIFS(AN$5:AN$122,{"HĐG","HĐH+HĐG","ĐTT+HĐG","HĐG+HĐC"}))</f>
        <v>0</v>
      </c>
      <c r="AO771" s="25">
        <f>SUM(COUNTIFS(AO$5:AO$122,{"HĐG","HĐH+HĐG","ĐTT+HĐG","HĐG+HĐC"}))</f>
        <v>0</v>
      </c>
      <c r="AP771" s="25">
        <f>SUM(COUNTIFS(AP$5:AP$122,{"HĐG","HĐH+HĐG","ĐTT+HĐG","HĐG+HĐC"}))</f>
        <v>0</v>
      </c>
      <c r="AQ771" s="25">
        <f>SUM(COUNTIFS(AQ$5:AQ$122,{"HĐG","HĐH+HĐG","ĐTT+HĐG","HĐG+HĐC"}))</f>
        <v>0</v>
      </c>
      <c r="AR771" s="25">
        <f>SUM(COUNTIFS(AR$5:AR$122,{"HĐG","HĐH+HĐG","ĐTT+HĐG","HĐG+HĐC"}))</f>
        <v>0</v>
      </c>
      <c r="AS771" s="25">
        <f>SUM(COUNTIFS(AS$5:AS$122,{"HĐG","HĐH+HĐG","ĐTT+HĐG","HĐG+HĐC"}))</f>
        <v>0</v>
      </c>
      <c r="AT771" s="25">
        <f>SUM(COUNTIFS(AT$5:AT$122,{"HĐG","HĐH+HĐG","ĐTT+HĐG","HĐG+HĐC"}))</f>
        <v>0</v>
      </c>
      <c r="AU771" s="25">
        <f>SUM(COUNTIFS(AU$5:AU$122,{"HĐG","HĐH+HĐG","ĐTT+HĐG","HĐG+HĐC"}))</f>
        <v>0</v>
      </c>
      <c r="AV771" s="25">
        <f>SUM(COUNTIFS(AV$5:AV$122,{"HĐG","HĐH+HĐG","ĐTT+HĐG","HĐG+HĐC"}))</f>
        <v>0</v>
      </c>
      <c r="AW771" s="25">
        <f>SUM(COUNTIFS(AW$5:AW$122,{"HĐG","HĐH+HĐG","ĐTT+HĐG","HĐG+HĐC"}))</f>
        <v>0</v>
      </c>
      <c r="AX771" s="25">
        <f>SUM(COUNTIFS(AX$5:AX$122,{"HĐG","HĐH+HĐG","ĐTT+HĐG","HĐG+HĐC"}))</f>
        <v>0</v>
      </c>
      <c r="AY771" s="25">
        <f>SUM(COUNTIFS(AY$5:AY$122,{"HĐG","HĐH+HĐG","ĐTT+HĐG","HĐG+HĐC"}))</f>
        <v>0</v>
      </c>
      <c r="AZ771" s="25">
        <f>SUM(COUNTIFS(AZ$5:AZ$122,{"HĐG","HĐH+HĐG","ĐTT+HĐG","HĐG+HĐC"}))</f>
        <v>0</v>
      </c>
      <c r="BA771" s="25">
        <f>SUM(COUNTIFS(BA$5:BA$122,{"HĐG","HĐH+HĐG","ĐTT+HĐG","HĐG+HĐC"}))</f>
        <v>0</v>
      </c>
      <c r="BB771" s="25">
        <f>SUM(COUNTIFS(BB$5:BB$122,{"HĐG","HĐH+HĐG","ĐTT+HĐG","HĐG+HĐC"}))</f>
        <v>0</v>
      </c>
      <c r="BC771" s="25">
        <f>SUM(COUNTIFS(BC$5:BC$122,{"HĐG","HĐH+HĐG","ĐTT+HĐG","HĐG+HĐC"}))</f>
        <v>0</v>
      </c>
      <c r="BD771" s="25">
        <f>SUM(COUNTIFS(BD$5:BD$122,{"HĐG","HĐH+HĐG","ĐTT+HĐG","HĐG+HĐC"}))</f>
        <v>0</v>
      </c>
      <c r="BE771" s="25">
        <f>SUM(COUNTIFS(BE$5:BE$122,{"HĐG","HĐH+HĐG","ĐTT+HĐG","HĐG+HĐC"}))</f>
        <v>0</v>
      </c>
      <c r="BF771" s="25">
        <f>SUM(COUNTIFS(BF$5:BF$122,{"HĐG","HĐH+HĐG","ĐTT+HĐG","HĐG+HĐC"}))</f>
        <v>0</v>
      </c>
      <c r="BG771" s="25">
        <f>SUM(COUNTIFS(BG$5:BG$122,{"HĐG","HĐH+HĐG","ĐTT+HĐG","HĐG+HĐC"}))</f>
        <v>0</v>
      </c>
      <c r="BH771" s="25">
        <f>SUM(COUNTIFS(BH$5:BH$122,{"HĐG","HĐH+HĐG","ĐTT+HĐG","HĐG+HĐC"}))</f>
        <v>0</v>
      </c>
      <c r="BI771" s="25">
        <f>SUM(COUNTIFS(BI$5:BI$122,{"HĐG","HĐH+HĐG","ĐTT+HĐG","HĐG+HĐC"}))</f>
        <v>0</v>
      </c>
      <c r="BJ771" s="25">
        <f>SUM(COUNTIFS(BJ$5:BJ$122,{"HĐG","HĐH+HĐG","ĐTT+HĐG","HĐG+HĐC"}))</f>
        <v>0</v>
      </c>
      <c r="BK771" s="25">
        <f>SUM(COUNTIFS(BK$5:BK$122,{"HĐG","HĐH+HĐG","ĐTT+HĐG","HĐG+HĐC"}))</f>
        <v>0</v>
      </c>
      <c r="BL771" s="25">
        <f>SUM(COUNTIFS(BL$5:BL$122,{"HĐG","HĐH+HĐG","ĐTT+HĐG","HĐG+HĐC"}))</f>
        <v>0</v>
      </c>
      <c r="BM771" s="25">
        <f>SUM(COUNTIFS(BM$5:BM$122,{"HĐG","HĐH+HĐG","ĐTT+HĐG","HĐG+HĐC"}))</f>
        <v>0</v>
      </c>
      <c r="BN771" s="25">
        <f>SUM(COUNTIFS(BN$5:BN$122,{"HĐG","HĐH+HĐG","ĐTT+HĐG","HĐG+HĐC"}))</f>
        <v>0</v>
      </c>
      <c r="BO771" s="25">
        <f>SUM(COUNTIFS(BO$5:BO$122,{"HĐG","HĐH+HĐG","ĐTT+HĐG","HĐG+HĐC"}))</f>
        <v>0</v>
      </c>
      <c r="BP771" s="25">
        <f>SUM(COUNTIFS(BP$5:BP$122,{"HĐG","HĐH+HĐG","ĐTT+HĐG","HĐG+HĐC"}))</f>
        <v>0</v>
      </c>
      <c r="BQ771" s="25">
        <f>SUM(COUNTIFS(BQ$5:BQ$122,{"HĐG","HĐH+HĐG","ĐTT+HĐG","HĐG+HĐC"}))</f>
        <v>0</v>
      </c>
      <c r="BR771" s="25">
        <f>SUM(COUNTIFS(BR$5:BR$122,{"HĐG","HĐH+HĐG","ĐTT+HĐG","HĐG+HĐC"}))</f>
        <v>0</v>
      </c>
      <c r="BS771" s="25">
        <f>SUM(COUNTIFS(BS$5:BS$122,{"HĐG","HĐH+HĐG","ĐTT+HĐG","HĐG+HĐC"}))</f>
        <v>0</v>
      </c>
      <c r="BT771" s="25">
        <f>SUM(COUNTIFS(BT$5:BT$122,{"HĐG","HĐH+HĐG","ĐTT+HĐG","HĐG+HĐC"}))</f>
        <v>0</v>
      </c>
      <c r="BU771" s="25">
        <f>SUM(COUNTIFS(BU$5:BU$122,{"HĐG","HĐH+HĐG","ĐTT+HĐG","HĐG+HĐC"}))</f>
        <v>0</v>
      </c>
      <c r="BV771" s="25">
        <f>SUM(COUNTIFS(BV$5:BV$122,{"HĐG","HĐH+HĐG","ĐTT+HĐG","HĐG+HĐC"}))</f>
        <v>0</v>
      </c>
      <c r="BW771" s="25">
        <f>SUM(COUNTIFS(BW$5:BW$122,{"HĐG","HĐH+HĐG","ĐTT+HĐG","HĐG+HĐC"}))</f>
        <v>0</v>
      </c>
      <c r="BX771" s="25">
        <f>SUM(COUNTIFS(BX$5:BX$122,{"HĐG","HĐH+HĐG","ĐTT+HĐG","HĐG+HĐC"}))</f>
        <v>0</v>
      </c>
      <c r="BY771" s="25">
        <f>SUM(COUNTIFS(BY$5:BY$122,{"HĐG","HĐH+HĐG","ĐTT+HĐG","HĐG+HĐC"}))</f>
        <v>0</v>
      </c>
      <c r="BZ771" s="25">
        <f>SUM(COUNTIFS(BZ$5:BZ$122,{"HĐG","HĐH+HĐG","ĐTT+HĐG","HĐG+HĐC"}))</f>
        <v>0</v>
      </c>
      <c r="CA771" s="25">
        <f>SUM(COUNTIFS(CA$5:CA$122,{"HĐG","HĐH+HĐG","ĐTT+HĐG","HĐG+HĐC"}))</f>
        <v>0</v>
      </c>
      <c r="CB771" s="25">
        <f>SUM(COUNTIFS(CB$5:CB$122,{"HĐG","HĐH+HĐG","ĐTT+HĐG","HĐG+HĐC"}))</f>
        <v>0</v>
      </c>
      <c r="CC771" s="25">
        <f>SUM(COUNTIFS(CC$5:CC$122,{"HĐG","HĐH+HĐG","ĐTT+HĐG","HĐG+HĐC"}))</f>
        <v>0</v>
      </c>
      <c r="CD771" s="25">
        <f>SUM(COUNTIFS(CD$5:CD$122,{"HĐG","HĐH+HĐG","ĐTT+HĐG","HĐG+HĐC"}))</f>
        <v>0</v>
      </c>
      <c r="CE771" s="25">
        <f>SUM(COUNTIFS(CE$5:CE$122,{"HĐG","HĐH+HĐG","ĐTT+HĐG","HĐG+HĐC"}))</f>
        <v>0</v>
      </c>
      <c r="CF771" s="25">
        <f>SUM(COUNTIFS(CF$5:CF$122,{"HĐG","HĐH+HĐG","ĐTT+HĐG","HĐG+HĐC"}))</f>
        <v>0</v>
      </c>
      <c r="CG771" s="25">
        <f>SUM(COUNTIFS(CG$5:CG$122,{"HĐG","HĐH+HĐG","ĐTT+HĐG","HĐG+HĐC"}))</f>
        <v>0</v>
      </c>
      <c r="CH771" s="25">
        <f>SUM(COUNTIFS(CH$5:CH$122,{"HĐG","HĐH+HĐG","ĐTT+HĐG","HĐG+HĐC"}))</f>
        <v>0</v>
      </c>
      <c r="CI771" s="25">
        <f>SUM(COUNTIFS(CI$5:CI$122,{"HĐG","HĐH+HĐG","ĐTT+HĐG","HĐG+HĐC"}))</f>
        <v>0</v>
      </c>
      <c r="CJ771" s="25">
        <f>SUM(COUNTIFS(CJ$5:CJ$122,{"HĐG","HĐH+HĐG","ĐTT+HĐG","HĐG+HĐC"}))</f>
        <v>0</v>
      </c>
      <c r="CK771" s="25">
        <f>SUM(COUNTIFS(CK$5:CK$122,{"HĐG","HĐH+HĐG","ĐTT+HĐG","HĐG+HĐC"}))</f>
        <v>0</v>
      </c>
      <c r="CL771" s="25">
        <f>SUM(COUNTIFS(CL$5:CL$122,{"HĐG","HĐH+HĐG","ĐTT+HĐG","HĐG+HĐC"}))</f>
        <v>0</v>
      </c>
      <c r="CM771" s="25">
        <f>SUM(COUNTIFS(CM$5:CM$122,{"HĐG","HĐH+HĐG","ĐTT+HĐG","HĐG+HĐC"}))</f>
        <v>0</v>
      </c>
      <c r="CN771" s="25">
        <f>SUM(COUNTIFS(CN$5:CN$122,{"HĐG","HĐH+HĐG","ĐTT+HĐG","HĐG+HĐC"}))</f>
        <v>0</v>
      </c>
      <c r="CO771" s="23"/>
      <c r="CP771" s="203">
        <f>COUNTIF(CP$9:CP$392,"LH")</f>
        <v>0</v>
      </c>
      <c r="CQ771" s="223">
        <f t="shared" ref="CQ771:CR771" si="54">COUNTIF(CQ$9:CQ$392,"LH")</f>
        <v>0</v>
      </c>
      <c r="CR771" s="223">
        <f t="shared" si="54"/>
        <v>0</v>
      </c>
      <c r="WR771" s="152"/>
    </row>
    <row r="772" spans="1:616" ht="21" customHeight="1">
      <c r="A772" s="396" t="s">
        <v>1412</v>
      </c>
      <c r="B772" s="396"/>
      <c r="C772" s="396"/>
      <c r="D772" s="396"/>
      <c r="E772" s="396"/>
      <c r="F772" s="397"/>
      <c r="G772" s="165"/>
      <c r="H772" s="166"/>
      <c r="I772" s="161"/>
      <c r="J772" s="161"/>
      <c r="K772" s="161"/>
      <c r="L772" s="161"/>
      <c r="M772" s="167"/>
      <c r="N772" s="167"/>
      <c r="O772" s="165"/>
      <c r="P772" s="168"/>
      <c r="Q772" s="164" t="s">
        <v>141</v>
      </c>
      <c r="R772" s="20"/>
      <c r="S772" s="20"/>
      <c r="T772" s="20"/>
      <c r="U772" s="20"/>
      <c r="V772" s="20"/>
      <c r="W772" s="20"/>
      <c r="X772" s="20"/>
      <c r="Y772" s="20"/>
      <c r="Z772" s="20"/>
      <c r="AA772" s="20"/>
      <c r="AB772" s="22">
        <f>SUM(AB773:AB777)</f>
        <v>3</v>
      </c>
      <c r="AC772" s="22">
        <f t="shared" ref="AC772:AD772" si="55">SUM(AC773:AC777)</f>
        <v>6</v>
      </c>
      <c r="AD772" s="22">
        <f t="shared" si="55"/>
        <v>2</v>
      </c>
      <c r="AE772" s="36">
        <f>SUM(COUNTIFS(AE$5:AE$122,{"HĐNT"}))</f>
        <v>0</v>
      </c>
      <c r="AF772" s="36">
        <f>SUM(COUNTIFS(AF$5:AF$122,{"HĐNT"}))</f>
        <v>0</v>
      </c>
      <c r="AG772" s="36">
        <f>SUM(COUNTIFS(AG$5:AG$122,{"HĐNT"}))</f>
        <v>0</v>
      </c>
      <c r="AH772" s="36">
        <f>SUM(COUNTIFS(AH$5:AH$122,{"HĐNT"}))</f>
        <v>0</v>
      </c>
      <c r="AI772" s="36">
        <f>SUM(COUNTIFS(AI$5:AI$122,{"HĐNT"}))</f>
        <v>0</v>
      </c>
      <c r="AJ772" s="36">
        <f>SUM(COUNTIFS(AJ$5:AJ$122,{"HĐNT"}))</f>
        <v>0</v>
      </c>
      <c r="AK772" s="36">
        <f>SUM(COUNTIFS(AK$5:AK$122,{"HĐNT"}))</f>
        <v>0</v>
      </c>
      <c r="AL772" s="36">
        <f>SUM(COUNTIFS(AL$5:AL$122,{"HĐNT"}))</f>
        <v>0</v>
      </c>
      <c r="AM772" s="36">
        <f>SUM(COUNTIFS(AM$5:AM$122,{"HĐNT"}))</f>
        <v>0</v>
      </c>
      <c r="AN772" s="36">
        <f>SUM(COUNTIFS(AN$5:AN$122,{"HĐNT"}))</f>
        <v>0</v>
      </c>
      <c r="AO772" s="36">
        <f>SUM(COUNTIFS(AO$5:AO$122,{"HĐNT"}))</f>
        <v>0</v>
      </c>
      <c r="AP772" s="36">
        <f>SUM(COUNTIFS(AP$5:AP$122,{"HĐNT"}))</f>
        <v>0</v>
      </c>
      <c r="AQ772" s="36">
        <f>SUM(COUNTIFS(AQ$5:AQ$122,{"HĐNT"}))</f>
        <v>0</v>
      </c>
      <c r="AR772" s="36">
        <f>SUM(COUNTIFS(AR$5:AR$122,{"HĐNT"}))</f>
        <v>0</v>
      </c>
      <c r="AS772" s="36">
        <f>SUM(COUNTIFS(AS$5:AS$122,{"HĐNT"}))</f>
        <v>0</v>
      </c>
      <c r="AT772" s="36">
        <f>SUM(COUNTIFS(AT$5:AT$122,{"HĐNT"}))</f>
        <v>0</v>
      </c>
      <c r="AU772" s="36">
        <f>SUM(COUNTIFS(AU$5:AU$122,{"HĐNT"}))</f>
        <v>0</v>
      </c>
      <c r="AV772" s="36">
        <f>SUM(COUNTIFS(AV$5:AV$122,{"HĐNT"}))</f>
        <v>0</v>
      </c>
      <c r="AW772" s="36">
        <f>SUM(COUNTIFS(AW$5:AW$122,{"HĐNT"}))</f>
        <v>0</v>
      </c>
      <c r="AX772" s="36">
        <f>SUM(COUNTIFS(AX$5:AX$122,{"HĐNT"}))</f>
        <v>0</v>
      </c>
      <c r="AY772" s="36">
        <f>SUM(COUNTIFS(AY$5:AY$122,{"HĐNT"}))</f>
        <v>0</v>
      </c>
      <c r="AZ772" s="36">
        <f>SUM(COUNTIFS(AZ$5:AZ$122,{"HĐNT"}))</f>
        <v>0</v>
      </c>
      <c r="BA772" s="36">
        <f>SUM(COUNTIFS(BA$5:BA$122,{"HĐNT"}))</f>
        <v>0</v>
      </c>
      <c r="BB772" s="36">
        <f>SUM(COUNTIFS(BB$5:BB$122,{"HĐNT"}))</f>
        <v>0</v>
      </c>
      <c r="BC772" s="36">
        <f>SUM(COUNTIFS(BC$5:BC$122,{"HĐNT"}))</f>
        <v>0</v>
      </c>
      <c r="BD772" s="36">
        <f>SUM(COUNTIFS(BD$5:BD$122,{"HĐNT"}))</f>
        <v>0</v>
      </c>
      <c r="BE772" s="36">
        <f>SUM(COUNTIFS(BE$5:BE$122,{"HĐNT"}))</f>
        <v>0</v>
      </c>
      <c r="BF772" s="36">
        <f>SUM(COUNTIFS(BF$5:BF$122,{"HĐNT"}))</f>
        <v>0</v>
      </c>
      <c r="BG772" s="36">
        <f>SUM(COUNTIFS(BG$5:BG$122,{"HĐNT"}))</f>
        <v>0</v>
      </c>
      <c r="BH772" s="36">
        <f>SUM(COUNTIFS(BH$5:BH$122,{"HĐNT"}))</f>
        <v>0</v>
      </c>
      <c r="BI772" s="36">
        <f>SUM(COUNTIFS(BI$5:BI$122,{"HĐNT"}))</f>
        <v>0</v>
      </c>
      <c r="BJ772" s="36">
        <f>SUM(COUNTIFS(BJ$5:BJ$122,{"HĐNT"}))</f>
        <v>0</v>
      </c>
      <c r="BK772" s="36">
        <f>SUM(COUNTIFS(BK$5:BK$122,{"HĐNT"}))</f>
        <v>0</v>
      </c>
      <c r="BL772" s="36">
        <f>SUM(COUNTIFS(BL$5:BL$122,{"HĐNT"}))</f>
        <v>0</v>
      </c>
      <c r="BM772" s="36">
        <f>SUM(COUNTIFS(BM$5:BM$122,{"HĐNT"}))</f>
        <v>0</v>
      </c>
      <c r="BN772" s="36">
        <f>SUM(COUNTIFS(BN$5:BN$122,{"HĐNT"}))</f>
        <v>0</v>
      </c>
      <c r="BO772" s="36">
        <f>SUM(COUNTIFS(BO$5:BO$122,{"HĐNT"}))</f>
        <v>0</v>
      </c>
      <c r="BP772" s="36">
        <f>SUM(COUNTIFS(BP$5:BP$122,{"HĐNT"}))</f>
        <v>0</v>
      </c>
      <c r="BQ772" s="36">
        <f>SUM(COUNTIFS(BQ$5:BQ$122,{"HĐNT"}))</f>
        <v>0</v>
      </c>
      <c r="BR772" s="36">
        <f>SUM(COUNTIFS(BR$5:BR$122,{"HĐNT"}))</f>
        <v>0</v>
      </c>
      <c r="BS772" s="36">
        <f>SUM(COUNTIFS(BS$5:BS$122,{"HĐNT"}))</f>
        <v>0</v>
      </c>
      <c r="BT772" s="36">
        <f>SUM(COUNTIFS(BT$5:BT$122,{"HĐNT"}))</f>
        <v>0</v>
      </c>
      <c r="BU772" s="36">
        <f>SUM(COUNTIFS(BU$5:BU$122,{"HĐNT"}))</f>
        <v>0</v>
      </c>
      <c r="BV772" s="36">
        <f>SUM(COUNTIFS(BV$5:BV$122,{"HĐNT"}))</f>
        <v>0</v>
      </c>
      <c r="BW772" s="36">
        <f>SUM(COUNTIFS(BW$5:BW$122,{"HĐNT"}))</f>
        <v>0</v>
      </c>
      <c r="BX772" s="36">
        <f>SUM(COUNTIFS(BX$5:BX$122,{"HĐNT"}))</f>
        <v>0</v>
      </c>
      <c r="BY772" s="36">
        <f>SUM(COUNTIFS(BY$5:BY$122,{"HĐNT"}))</f>
        <v>0</v>
      </c>
      <c r="BZ772" s="36">
        <f>SUM(COUNTIFS(BZ$5:BZ$122,{"HĐNT"}))</f>
        <v>0</v>
      </c>
      <c r="CA772" s="36">
        <f>SUM(COUNTIFS(CA$5:CA$122,{"HĐNT"}))</f>
        <v>0</v>
      </c>
      <c r="CB772" s="36">
        <f>SUM(COUNTIFS(CB$5:CB$122,{"HĐNT"}))</f>
        <v>0</v>
      </c>
      <c r="CC772" s="36">
        <f>SUM(COUNTIFS(CC$5:CC$122,{"HĐNT"}))</f>
        <v>0</v>
      </c>
      <c r="CD772" s="36">
        <f>SUM(COUNTIFS(CD$5:CD$122,{"HĐNT"}))</f>
        <v>0</v>
      </c>
      <c r="CE772" s="36">
        <f>SUM(COUNTIFS(CE$5:CE$122,{"HĐNT"}))</f>
        <v>0</v>
      </c>
      <c r="CF772" s="36">
        <f>SUM(COUNTIFS(CF$5:CF$122,{"HĐNT"}))</f>
        <v>0</v>
      </c>
      <c r="CG772" s="36">
        <f>SUM(COUNTIFS(CG$5:CG$122,{"HĐNT"}))</f>
        <v>0</v>
      </c>
      <c r="CH772" s="36">
        <f>SUM(COUNTIFS(CH$5:CH$122,{"HĐNT"}))</f>
        <v>0</v>
      </c>
      <c r="CI772" s="36">
        <f>SUM(COUNTIFS(CI$5:CI$122,{"HĐNT"}))</f>
        <v>0</v>
      </c>
      <c r="CJ772" s="36">
        <f>SUM(COUNTIFS(CJ$5:CJ$122,{"HĐNT"}))</f>
        <v>0</v>
      </c>
      <c r="CK772" s="36">
        <f>SUM(COUNTIFS(CK$5:CK$122,{"HĐNT"}))</f>
        <v>0</v>
      </c>
      <c r="CL772" s="36">
        <f>SUM(COUNTIFS(CL$5:CL$122,{"HĐNT"}))</f>
        <v>0</v>
      </c>
      <c r="CM772" s="36">
        <f>SUM(COUNTIFS(CM$5:CM$122,{"HĐNT"}))</f>
        <v>0</v>
      </c>
      <c r="CN772" s="36">
        <f>SUM(COUNTIFS(CN$5:CN$122,{"HĐNT"}))</f>
        <v>0</v>
      </c>
      <c r="CO772" s="20"/>
      <c r="CP772" s="210">
        <f>SUM(CP773:CP777)</f>
        <v>6</v>
      </c>
      <c r="CQ772" s="210">
        <f t="shared" ref="CQ772:CR772" si="56">SUM(CQ773:CQ777)</f>
        <v>5</v>
      </c>
      <c r="CR772" s="210">
        <f t="shared" si="56"/>
        <v>5</v>
      </c>
      <c r="WR772" s="162"/>
    </row>
    <row r="773" spans="1:616" s="16" customFormat="1" ht="21" customHeight="1">
      <c r="A773" s="395" t="s">
        <v>1413</v>
      </c>
      <c r="B773" s="398"/>
      <c r="C773" s="398"/>
      <c r="D773" s="398"/>
      <c r="E773" s="398"/>
      <c r="F773" s="399"/>
      <c r="G773" s="30"/>
      <c r="H773" s="31"/>
      <c r="I773" s="31"/>
      <c r="J773" s="31"/>
      <c r="K773" s="31"/>
      <c r="L773" s="31"/>
      <c r="M773" s="152"/>
      <c r="N773" s="152"/>
      <c r="O773" s="30"/>
      <c r="P773" s="32"/>
      <c r="Q773" s="164" t="s">
        <v>141</v>
      </c>
      <c r="R773" s="23"/>
      <c r="S773" s="23"/>
      <c r="T773" s="23"/>
      <c r="U773" s="23"/>
      <c r="V773" s="23"/>
      <c r="W773" s="23"/>
      <c r="X773" s="23"/>
      <c r="Y773" s="23"/>
      <c r="Z773" s="23"/>
      <c r="AA773" s="23"/>
      <c r="AB773" s="25">
        <f>COUNTIF(AB$9:AB$382,"HĐH")</f>
        <v>1</v>
      </c>
      <c r="AC773" s="25">
        <f>COUNTIF(AC$9:AC$382,"HĐH")</f>
        <v>4</v>
      </c>
      <c r="AD773" s="25">
        <f>COUNTIF(AD$9:AD$382,"HĐH")</f>
        <v>1</v>
      </c>
      <c r="AE773" s="25">
        <f>SUM(COUNTIFS(AE$5:AE$122,{"VS-AN","SHHN+VS-AN"}))</f>
        <v>0</v>
      </c>
      <c r="AF773" s="25">
        <f>SUM(COUNTIFS(AF$5:AF$122,{"VS-AN","SHHN+VS-AN"}))</f>
        <v>0</v>
      </c>
      <c r="AG773" s="25">
        <f>SUM(COUNTIFS(AG$5:AG$122,{"VS-AN","SHHN+VS-AN"}))</f>
        <v>0</v>
      </c>
      <c r="AH773" s="25">
        <f>SUM(COUNTIFS(AH$5:AH$122,{"VS-AN","SHHN+VS-AN"}))</f>
        <v>0</v>
      </c>
      <c r="AI773" s="25">
        <f>SUM(COUNTIFS(AI$5:AI$122,{"VS-AN","SHHN+VS-AN"}))</f>
        <v>0</v>
      </c>
      <c r="AJ773" s="25">
        <f>SUM(COUNTIFS(AJ$5:AJ$122,{"VS-AN","SHHN+VS-AN"}))</f>
        <v>0</v>
      </c>
      <c r="AK773" s="25">
        <f>SUM(COUNTIFS(AK$5:AK$122,{"VS-AN","SHHN+VS-AN"}))</f>
        <v>0</v>
      </c>
      <c r="AL773" s="25">
        <f>SUM(COUNTIFS(AL$5:AL$122,{"VS-AN","SHHN+VS-AN"}))</f>
        <v>0</v>
      </c>
      <c r="AM773" s="25">
        <f>SUM(COUNTIFS(AM$5:AM$122,{"VS-AN","SHHN+VS-AN"}))</f>
        <v>0</v>
      </c>
      <c r="AN773" s="25">
        <f>SUM(COUNTIFS(AN$5:AN$122,{"VS-AN","SHHN+VS-AN"}))</f>
        <v>0</v>
      </c>
      <c r="AO773" s="25">
        <f>SUM(COUNTIFS(AO$5:AO$122,{"VS-AN","SHHN+VS-AN"}))</f>
        <v>0</v>
      </c>
      <c r="AP773" s="25">
        <f>SUM(COUNTIFS(AP$5:AP$122,{"VS-AN","SHHN+VS-AN"}))</f>
        <v>0</v>
      </c>
      <c r="AQ773" s="25">
        <f>SUM(COUNTIFS(AQ$5:AQ$122,{"VS-AN","SHHN+VS-AN"}))</f>
        <v>0</v>
      </c>
      <c r="AR773" s="25">
        <f>SUM(COUNTIFS(AR$5:AR$122,{"VS-AN","SHHN+VS-AN"}))</f>
        <v>0</v>
      </c>
      <c r="AS773" s="25">
        <f>SUM(COUNTIFS(AS$5:AS$122,{"VS-AN","SHHN+VS-AN"}))</f>
        <v>0</v>
      </c>
      <c r="AT773" s="25">
        <f>SUM(COUNTIFS(AT$5:AT$122,{"VS-AN","SHHN+VS-AN"}))</f>
        <v>0</v>
      </c>
      <c r="AU773" s="25">
        <f>SUM(COUNTIFS(AU$5:AU$122,{"VS-AN","SHHN+VS-AN"}))</f>
        <v>0</v>
      </c>
      <c r="AV773" s="25">
        <f>SUM(COUNTIFS(AV$5:AV$122,{"VS-AN","SHHN+VS-AN"}))</f>
        <v>0</v>
      </c>
      <c r="AW773" s="25">
        <f>SUM(COUNTIFS(AW$5:AW$122,{"VS-AN","SHHN+VS-AN"}))</f>
        <v>0</v>
      </c>
      <c r="AX773" s="25">
        <f>SUM(COUNTIFS(AX$5:AX$122,{"VS-AN","SHHN+VS-AN"}))</f>
        <v>0</v>
      </c>
      <c r="AY773" s="25">
        <f>SUM(COUNTIFS(AY$5:AY$122,{"VS-AN","SHHN+VS-AN"}))</f>
        <v>0</v>
      </c>
      <c r="AZ773" s="25">
        <f>SUM(COUNTIFS(AZ$5:AZ$122,{"VS-AN","SHHN+VS-AN"}))</f>
        <v>0</v>
      </c>
      <c r="BA773" s="25">
        <f>SUM(COUNTIFS(BA$5:BA$122,{"VS-AN","SHHN+VS-AN"}))</f>
        <v>0</v>
      </c>
      <c r="BB773" s="25">
        <f>SUM(COUNTIFS(BB$5:BB$122,{"VS-AN","SHHN+VS-AN"}))</f>
        <v>0</v>
      </c>
      <c r="BC773" s="25">
        <f>SUM(COUNTIFS(BC$5:BC$122,{"VS-AN","SHHN+VS-AN"}))</f>
        <v>0</v>
      </c>
      <c r="BD773" s="25">
        <f>SUM(COUNTIFS(BD$5:BD$122,{"VS-AN","SHHN+VS-AN"}))</f>
        <v>0</v>
      </c>
      <c r="BE773" s="25">
        <f>SUM(COUNTIFS(BE$5:BE$122,{"VS-AN","SHHN+VS-AN"}))</f>
        <v>0</v>
      </c>
      <c r="BF773" s="25">
        <f>SUM(COUNTIFS(BF$5:BF$122,{"VS-AN","SHHN+VS-AN"}))</f>
        <v>0</v>
      </c>
      <c r="BG773" s="25">
        <f>SUM(COUNTIFS(BG$5:BG$122,{"VS-AN","SHHN+VS-AN"}))</f>
        <v>0</v>
      </c>
      <c r="BH773" s="25">
        <f>SUM(COUNTIFS(BH$5:BH$122,{"VS-AN","SHHN+VS-AN"}))</f>
        <v>0</v>
      </c>
      <c r="BI773" s="25">
        <f>SUM(COUNTIFS(BI$5:BI$122,{"VS-AN","SHHN+VS-AN"}))</f>
        <v>0</v>
      </c>
      <c r="BJ773" s="25">
        <f>SUM(COUNTIFS(BJ$5:BJ$122,{"VS-AN","SHHN+VS-AN"}))</f>
        <v>0</v>
      </c>
      <c r="BK773" s="25">
        <f>SUM(COUNTIFS(BK$5:BK$122,{"VS-AN","SHHN+VS-AN"}))</f>
        <v>0</v>
      </c>
      <c r="BL773" s="25">
        <f>SUM(COUNTIFS(BL$5:BL$122,{"VS-AN","SHHN+VS-AN"}))</f>
        <v>0</v>
      </c>
      <c r="BM773" s="25">
        <f>SUM(COUNTIFS(BM$5:BM$122,{"VS-AN","SHHN+VS-AN"}))</f>
        <v>0</v>
      </c>
      <c r="BN773" s="25">
        <f>SUM(COUNTIFS(BN$5:BN$122,{"VS-AN","SHHN+VS-AN"}))</f>
        <v>0</v>
      </c>
      <c r="BO773" s="25">
        <f>SUM(COUNTIFS(BO$5:BO$122,{"VS-AN","SHHN+VS-AN"}))</f>
        <v>0</v>
      </c>
      <c r="BP773" s="25">
        <f>SUM(COUNTIFS(BP$5:BP$122,{"VS-AN","SHHN+VS-AN"}))</f>
        <v>0</v>
      </c>
      <c r="BQ773" s="25">
        <f>SUM(COUNTIFS(BQ$5:BQ$122,{"VS-AN","SHHN+VS-AN"}))</f>
        <v>0</v>
      </c>
      <c r="BR773" s="25">
        <f>SUM(COUNTIFS(BR$5:BR$122,{"VS-AN","SHHN+VS-AN"}))</f>
        <v>0</v>
      </c>
      <c r="BS773" s="25">
        <f>SUM(COUNTIFS(BS$5:BS$122,{"VS-AN","SHHN+VS-AN"}))</f>
        <v>0</v>
      </c>
      <c r="BT773" s="25">
        <f>SUM(COUNTIFS(BT$5:BT$122,{"VS-AN","SHHN+VS-AN"}))</f>
        <v>0</v>
      </c>
      <c r="BU773" s="25">
        <f>SUM(COUNTIFS(BU$5:BU$122,{"VS-AN","SHHN+VS-AN"}))</f>
        <v>0</v>
      </c>
      <c r="BV773" s="25">
        <f>SUM(COUNTIFS(BV$5:BV$122,{"VS-AN","SHHN+VS-AN"}))</f>
        <v>0</v>
      </c>
      <c r="BW773" s="25">
        <f>SUM(COUNTIFS(BW$5:BW$122,{"VS-AN","SHHN+VS-AN"}))</f>
        <v>0</v>
      </c>
      <c r="BX773" s="25">
        <f>SUM(COUNTIFS(BX$5:BX$122,{"VS-AN","SHHN+VS-AN"}))</f>
        <v>0</v>
      </c>
      <c r="BY773" s="25">
        <f>SUM(COUNTIFS(BY$5:BY$122,{"VS-AN","SHHN+VS-AN"}))</f>
        <v>0</v>
      </c>
      <c r="BZ773" s="25">
        <f>SUM(COUNTIFS(BZ$5:BZ$122,{"VS-AN","SHHN+VS-AN"}))</f>
        <v>0</v>
      </c>
      <c r="CA773" s="25">
        <f>SUM(COUNTIFS(CA$5:CA$122,{"VS-AN","SHHN+VS-AN"}))</f>
        <v>0</v>
      </c>
      <c r="CB773" s="25">
        <f>SUM(COUNTIFS(CB$5:CB$122,{"VS-AN","SHHN+VS-AN"}))</f>
        <v>0</v>
      </c>
      <c r="CC773" s="25">
        <f>SUM(COUNTIFS(CC$5:CC$122,{"VS-AN","SHHN+VS-AN"}))</f>
        <v>0</v>
      </c>
      <c r="CD773" s="25">
        <f>SUM(COUNTIFS(CD$5:CD$122,{"VS-AN","SHHN+VS-AN"}))</f>
        <v>0</v>
      </c>
      <c r="CE773" s="25">
        <f>SUM(COUNTIFS(CE$5:CE$122,{"VS-AN","SHHN+VS-AN"}))</f>
        <v>0</v>
      </c>
      <c r="CF773" s="25">
        <f>SUM(COUNTIFS(CF$5:CF$122,{"VS-AN","SHHN+VS-AN"}))</f>
        <v>0</v>
      </c>
      <c r="CG773" s="25">
        <f>SUM(COUNTIFS(CG$5:CG$122,{"VS-AN","SHHN+VS-AN"}))</f>
        <v>0</v>
      </c>
      <c r="CH773" s="25">
        <f>SUM(COUNTIFS(CH$5:CH$122,{"VS-AN","SHHN+VS-AN"}))</f>
        <v>0</v>
      </c>
      <c r="CI773" s="25">
        <f>SUM(COUNTIFS(CI$5:CI$122,{"VS-AN","SHHN+VS-AN"}))</f>
        <v>0</v>
      </c>
      <c r="CJ773" s="25">
        <f>SUM(COUNTIFS(CJ$5:CJ$122,{"VS-AN","SHHN+VS-AN"}))</f>
        <v>0</v>
      </c>
      <c r="CK773" s="25">
        <f>SUM(COUNTIFS(CK$5:CK$122,{"VS-AN","SHHN+VS-AN"}))</f>
        <v>0</v>
      </c>
      <c r="CL773" s="25">
        <f>SUM(COUNTIFS(CL$5:CL$122,{"VS-AN","SHHN+VS-AN"}))</f>
        <v>0</v>
      </c>
      <c r="CM773" s="25">
        <f>SUM(COUNTIFS(CM$5:CM$122,{"VS-AN","SHHN+VS-AN"}))</f>
        <v>0</v>
      </c>
      <c r="CN773" s="25">
        <f>SUM(COUNTIFS(CN$5:CN$122,{"VS-AN","SHHN+VS-AN"}))</f>
        <v>0</v>
      </c>
      <c r="CO773" s="23"/>
      <c r="CP773" s="203">
        <f>COUNTIF(CP10:CP201,"HĐH")</f>
        <v>1</v>
      </c>
      <c r="CQ773" s="207">
        <f t="shared" ref="CQ773:CR773" si="57">COUNTIF(CQ10:CQ201,"HĐH")</f>
        <v>1</v>
      </c>
      <c r="CR773" s="207">
        <f t="shared" si="57"/>
        <v>1</v>
      </c>
      <c r="WR773" s="152"/>
    </row>
    <row r="774" spans="1:616" s="16" customFormat="1" ht="21" customHeight="1">
      <c r="A774" s="394" t="s">
        <v>1414</v>
      </c>
      <c r="B774" s="394"/>
      <c r="C774" s="394"/>
      <c r="D774" s="394"/>
      <c r="E774" s="394"/>
      <c r="F774" s="395"/>
      <c r="G774" s="169"/>
      <c r="H774" s="169"/>
      <c r="I774" s="169"/>
      <c r="J774" s="170"/>
      <c r="K774" s="169"/>
      <c r="L774" s="169"/>
      <c r="M774" s="169"/>
      <c r="N774" s="169"/>
      <c r="O774" s="169"/>
      <c r="P774" s="15"/>
      <c r="Q774" s="164" t="s">
        <v>141</v>
      </c>
      <c r="R774" s="27" t="s">
        <v>634</v>
      </c>
      <c r="S774" s="27"/>
      <c r="T774" s="27"/>
      <c r="U774" s="27"/>
      <c r="V774" s="27"/>
      <c r="W774" s="27"/>
      <c r="X774" s="27"/>
      <c r="Y774" s="27"/>
      <c r="Z774" s="27"/>
      <c r="AA774" s="27"/>
      <c r="AB774" s="25">
        <f>COUNTIF(AB$205:AB$382,"HĐH/HĐG")</f>
        <v>1</v>
      </c>
      <c r="AC774" s="25">
        <f>COUNTIF(AC$205:AC$382,"HĐH/HĐG")</f>
        <v>0</v>
      </c>
      <c r="AD774" s="25">
        <f>COUNTIF(AD$205:AD$382,"HĐH/HĐG")</f>
        <v>0</v>
      </c>
      <c r="AE774" s="25">
        <f>SUM(COUNTIFS(AE$5:AE$122,{"HĐC","HĐG+HĐC","HĐH+HĐC","ĐTT+HĐC"}))</f>
        <v>0</v>
      </c>
      <c r="AF774" s="25">
        <f>SUM(COUNTIFS(AF$5:AF$122,{"HĐC","HĐG+HĐC","HĐH+HĐC","ĐTT+HĐC"}))</f>
        <v>0</v>
      </c>
      <c r="AG774" s="25">
        <f>SUM(COUNTIFS(AG$5:AG$122,{"HĐC","HĐG+HĐC","HĐH+HĐC","ĐTT+HĐC"}))</f>
        <v>0</v>
      </c>
      <c r="AH774" s="25">
        <f>SUM(COUNTIFS(AH$5:AH$122,{"HĐC","HĐG+HĐC","HĐH+HĐC","ĐTT+HĐC"}))</f>
        <v>0</v>
      </c>
      <c r="AI774" s="25">
        <f>SUM(COUNTIFS(AI$5:AI$122,{"HĐC","HĐG+HĐC","HĐH+HĐC","ĐTT+HĐC"}))</f>
        <v>0</v>
      </c>
      <c r="AJ774" s="25">
        <f>SUM(COUNTIFS(AJ$5:AJ$122,{"HĐC","HĐG+HĐC","HĐH+HĐC","ĐTT+HĐC"}))</f>
        <v>0</v>
      </c>
      <c r="AK774" s="25">
        <f>SUM(COUNTIFS(AK$5:AK$122,{"HĐC","HĐG+HĐC","HĐH+HĐC","ĐTT+HĐC"}))</f>
        <v>0</v>
      </c>
      <c r="AL774" s="25">
        <f>SUM(COUNTIFS(AL$5:AL$122,{"HĐC","HĐG+HĐC","HĐH+HĐC","ĐTT+HĐC"}))</f>
        <v>0</v>
      </c>
      <c r="AM774" s="25">
        <f>SUM(COUNTIFS(AM$5:AM$122,{"HĐC","HĐG+HĐC","HĐH+HĐC","ĐTT+HĐC"}))</f>
        <v>0</v>
      </c>
      <c r="AN774" s="25">
        <f>SUM(COUNTIFS(AN$5:AN$122,{"HĐC","HĐG+HĐC","HĐH+HĐC","ĐTT+HĐC"}))</f>
        <v>0</v>
      </c>
      <c r="AO774" s="25">
        <f>SUM(COUNTIFS(AO$5:AO$122,{"HĐC","HĐG+HĐC","HĐH+HĐC","ĐTT+HĐC"}))</f>
        <v>0</v>
      </c>
      <c r="AP774" s="25">
        <f>SUM(COUNTIFS(AP$5:AP$122,{"HĐC","HĐG+HĐC","HĐH+HĐC","ĐTT+HĐC"}))</f>
        <v>0</v>
      </c>
      <c r="AQ774" s="25">
        <f>SUM(COUNTIFS(AQ$5:AQ$122,{"HĐC","HĐG+HĐC","HĐH+HĐC","ĐTT+HĐC"}))</f>
        <v>0</v>
      </c>
      <c r="AR774" s="25">
        <f>SUM(COUNTIFS(AR$5:AR$122,{"HĐC","HĐG+HĐC","HĐH+HĐC","ĐTT+HĐC"}))</f>
        <v>0</v>
      </c>
      <c r="AS774" s="25">
        <f>SUM(COUNTIFS(AS$5:AS$122,{"HĐC","HĐG+HĐC","HĐH+HĐC","ĐTT+HĐC"}))</f>
        <v>0</v>
      </c>
      <c r="AT774" s="25">
        <f>SUM(COUNTIFS(AT$5:AT$122,{"HĐC","HĐG+HĐC","HĐH+HĐC","ĐTT+HĐC"}))</f>
        <v>0</v>
      </c>
      <c r="AU774" s="25">
        <f>SUM(COUNTIFS(AU$5:AU$122,{"HĐC","HĐG+HĐC","HĐH+HĐC","ĐTT+HĐC"}))</f>
        <v>0</v>
      </c>
      <c r="AV774" s="25">
        <f>SUM(COUNTIFS(AV$5:AV$122,{"HĐC","HĐG+HĐC","HĐH+HĐC","ĐTT+HĐC"}))</f>
        <v>0</v>
      </c>
      <c r="AW774" s="25">
        <f>SUM(COUNTIFS(AW$5:AW$122,{"HĐC","HĐG+HĐC","HĐH+HĐC","ĐTT+HĐC"}))</f>
        <v>0</v>
      </c>
      <c r="AX774" s="25">
        <f>SUM(COUNTIFS(AX$5:AX$122,{"HĐC","HĐG+HĐC","HĐH+HĐC","ĐTT+HĐC"}))</f>
        <v>0</v>
      </c>
      <c r="AY774" s="25">
        <f>SUM(COUNTIFS(AY$5:AY$122,{"HĐC","HĐG+HĐC","HĐH+HĐC","ĐTT+HĐC"}))</f>
        <v>0</v>
      </c>
      <c r="AZ774" s="25">
        <f>SUM(COUNTIFS(AZ$5:AZ$122,{"HĐC","HĐG+HĐC","HĐH+HĐC","ĐTT+HĐC"}))</f>
        <v>0</v>
      </c>
      <c r="BA774" s="25">
        <f>SUM(COUNTIFS(BA$5:BA$122,{"HĐC","HĐG+HĐC","HĐH+HĐC","ĐTT+HĐC"}))</f>
        <v>0</v>
      </c>
      <c r="BB774" s="25">
        <f>SUM(COUNTIFS(BB$5:BB$122,{"HĐC","HĐG+HĐC","HĐH+HĐC","ĐTT+HĐC"}))</f>
        <v>0</v>
      </c>
      <c r="BC774" s="25">
        <f>SUM(COUNTIFS(BC$5:BC$122,{"HĐC","HĐG+HĐC","HĐH+HĐC","ĐTT+HĐC"}))</f>
        <v>0</v>
      </c>
      <c r="BD774" s="25">
        <f>SUM(COUNTIFS(BD$5:BD$122,{"HĐC","HĐG+HĐC","HĐH+HĐC","ĐTT+HĐC"}))</f>
        <v>0</v>
      </c>
      <c r="BE774" s="25">
        <f>SUM(COUNTIFS(BE$5:BE$122,{"HĐC","HĐG+HĐC","HĐH+HĐC","ĐTT+HĐC"}))</f>
        <v>0</v>
      </c>
      <c r="BF774" s="25">
        <f>SUM(COUNTIFS(BF$5:BF$122,{"HĐC","HĐG+HĐC","HĐH+HĐC","ĐTT+HĐC"}))</f>
        <v>0</v>
      </c>
      <c r="BG774" s="25">
        <f>SUM(COUNTIFS(BG$5:BG$122,{"HĐC","HĐG+HĐC","HĐH+HĐC","ĐTT+HĐC"}))</f>
        <v>0</v>
      </c>
      <c r="BH774" s="25">
        <f>SUM(COUNTIFS(BH$5:BH$122,{"HĐC","HĐG+HĐC","HĐH+HĐC","ĐTT+HĐC"}))</f>
        <v>0</v>
      </c>
      <c r="BI774" s="25">
        <f>SUM(COUNTIFS(BI$5:BI$122,{"HĐC","HĐG+HĐC","HĐH+HĐC","ĐTT+HĐC"}))</f>
        <v>0</v>
      </c>
      <c r="BJ774" s="25">
        <f>SUM(COUNTIFS(BJ$5:BJ$122,{"HĐC","HĐG+HĐC","HĐH+HĐC","ĐTT+HĐC"}))</f>
        <v>0</v>
      </c>
      <c r="BK774" s="25">
        <f>SUM(COUNTIFS(BK$5:BK$122,{"HĐC","HĐG+HĐC","HĐH+HĐC","ĐTT+HĐC"}))</f>
        <v>0</v>
      </c>
      <c r="BL774" s="25">
        <f>SUM(COUNTIFS(BL$5:BL$122,{"HĐC","HĐG+HĐC","HĐH+HĐC","ĐTT+HĐC"}))</f>
        <v>0</v>
      </c>
      <c r="BM774" s="25">
        <f>SUM(COUNTIFS(BM$5:BM$122,{"HĐC","HĐG+HĐC","HĐH+HĐC","ĐTT+HĐC"}))</f>
        <v>0</v>
      </c>
      <c r="BN774" s="25">
        <f>SUM(COUNTIFS(BN$5:BN$122,{"HĐC","HĐG+HĐC","HĐH+HĐC","ĐTT+HĐC"}))</f>
        <v>0</v>
      </c>
      <c r="BO774" s="25">
        <f>SUM(COUNTIFS(BO$5:BO$122,{"HĐC","HĐG+HĐC","HĐH+HĐC","ĐTT+HĐC"}))</f>
        <v>0</v>
      </c>
      <c r="BP774" s="25">
        <f>SUM(COUNTIFS(BP$5:BP$122,{"HĐC","HĐG+HĐC","HĐH+HĐC","ĐTT+HĐC"}))</f>
        <v>0</v>
      </c>
      <c r="BQ774" s="25">
        <f>SUM(COUNTIFS(BQ$5:BQ$122,{"HĐC","HĐG+HĐC","HĐH+HĐC","ĐTT+HĐC"}))</f>
        <v>0</v>
      </c>
      <c r="BR774" s="25">
        <f>SUM(COUNTIFS(BR$5:BR$122,{"HĐC","HĐG+HĐC","HĐH+HĐC","ĐTT+HĐC"}))</f>
        <v>0</v>
      </c>
      <c r="BS774" s="25">
        <f>SUM(COUNTIFS(BS$5:BS$122,{"HĐC","HĐG+HĐC","HĐH+HĐC","ĐTT+HĐC"}))</f>
        <v>0</v>
      </c>
      <c r="BT774" s="25">
        <f>SUM(COUNTIFS(BT$5:BT$122,{"HĐC","HĐG+HĐC","HĐH+HĐC","ĐTT+HĐC"}))</f>
        <v>0</v>
      </c>
      <c r="BU774" s="25">
        <f>SUM(COUNTIFS(BU$5:BU$122,{"HĐC","HĐG+HĐC","HĐH+HĐC","ĐTT+HĐC"}))</f>
        <v>0</v>
      </c>
      <c r="BV774" s="25">
        <f>SUM(COUNTIFS(BV$5:BV$122,{"HĐC","HĐG+HĐC","HĐH+HĐC","ĐTT+HĐC"}))</f>
        <v>0</v>
      </c>
      <c r="BW774" s="25">
        <f>SUM(COUNTIFS(BW$5:BW$122,{"HĐC","HĐG+HĐC","HĐH+HĐC","ĐTT+HĐC"}))</f>
        <v>0</v>
      </c>
      <c r="BX774" s="25">
        <f>SUM(COUNTIFS(BX$5:BX$122,{"HĐC","HĐG+HĐC","HĐH+HĐC","ĐTT+HĐC"}))</f>
        <v>0</v>
      </c>
      <c r="BY774" s="25">
        <f>SUM(COUNTIFS(BY$5:BY$122,{"HĐC","HĐG+HĐC","HĐH+HĐC","ĐTT+HĐC"}))</f>
        <v>0</v>
      </c>
      <c r="BZ774" s="25">
        <f>SUM(COUNTIFS(BZ$5:BZ$122,{"HĐC","HĐG+HĐC","HĐH+HĐC","ĐTT+HĐC"}))</f>
        <v>0</v>
      </c>
      <c r="CA774" s="25">
        <f>SUM(COUNTIFS(CA$5:CA$122,{"HĐC","HĐG+HĐC","HĐH+HĐC","ĐTT+HĐC"}))</f>
        <v>0</v>
      </c>
      <c r="CB774" s="25">
        <f>SUM(COUNTIFS(CB$5:CB$122,{"HĐC","HĐG+HĐC","HĐH+HĐC","ĐTT+HĐC"}))</f>
        <v>0</v>
      </c>
      <c r="CC774" s="25">
        <f>SUM(COUNTIFS(CC$5:CC$122,{"HĐC","HĐG+HĐC","HĐH+HĐC","ĐTT+HĐC"}))</f>
        <v>0</v>
      </c>
      <c r="CD774" s="25">
        <f>SUM(COUNTIFS(CD$5:CD$122,{"HĐC","HĐG+HĐC","HĐH+HĐC","ĐTT+HĐC"}))</f>
        <v>0</v>
      </c>
      <c r="CE774" s="25">
        <f>SUM(COUNTIFS(CE$5:CE$122,{"HĐC","HĐG+HĐC","HĐH+HĐC","ĐTT+HĐC"}))</f>
        <v>0</v>
      </c>
      <c r="CF774" s="25">
        <f>SUM(COUNTIFS(CF$5:CF$122,{"HĐC","HĐG+HĐC","HĐH+HĐC","ĐTT+HĐC"}))</f>
        <v>0</v>
      </c>
      <c r="CG774" s="25">
        <f>SUM(COUNTIFS(CG$5:CG$122,{"HĐC","HĐG+HĐC","HĐH+HĐC","ĐTT+HĐC"}))</f>
        <v>0</v>
      </c>
      <c r="CH774" s="25">
        <f>SUM(COUNTIFS(CH$5:CH$122,{"HĐC","HĐG+HĐC","HĐH+HĐC","ĐTT+HĐC"}))</f>
        <v>0</v>
      </c>
      <c r="CI774" s="25">
        <f>SUM(COUNTIFS(CI$5:CI$122,{"HĐC","HĐG+HĐC","HĐH+HĐC","ĐTT+HĐC"}))</f>
        <v>0</v>
      </c>
      <c r="CJ774" s="25">
        <f>SUM(COUNTIFS(CJ$5:CJ$122,{"HĐC","HĐG+HĐC","HĐH+HĐC","ĐTT+HĐC"}))</f>
        <v>0</v>
      </c>
      <c r="CK774" s="25">
        <f>SUM(COUNTIFS(CK$5:CK$122,{"HĐC","HĐG+HĐC","HĐH+HĐC","ĐTT+HĐC"}))</f>
        <v>0</v>
      </c>
      <c r="CL774" s="25">
        <f>SUM(COUNTIFS(CL$5:CL$122,{"HĐC","HĐG+HĐC","HĐH+HĐC","ĐTT+HĐC"}))</f>
        <v>0</v>
      </c>
      <c r="CM774" s="25">
        <f>SUM(COUNTIFS(CM$5:CM$122,{"HĐC","HĐG+HĐC","HĐH+HĐC","ĐTT+HĐC"}))</f>
        <v>0</v>
      </c>
      <c r="CN774" s="25">
        <f>SUM(COUNTIFS(CN$5:CN$122,{"HĐC","HĐG+HĐC","HĐH+HĐC","ĐTT+HĐC"}))</f>
        <v>0</v>
      </c>
      <c r="CO774" s="27"/>
      <c r="CP774" s="203">
        <f>COUNTIF(CP204:CP374,"HĐH")</f>
        <v>1</v>
      </c>
      <c r="CQ774" s="207">
        <f t="shared" ref="CQ774:CR774" si="58">COUNTIF(CQ204:CQ374,"HĐH")</f>
        <v>1</v>
      </c>
      <c r="CR774" s="207">
        <f t="shared" si="58"/>
        <v>1</v>
      </c>
      <c r="WR774" s="152"/>
    </row>
    <row r="775" spans="1:616" s="16" customFormat="1" ht="21" customHeight="1">
      <c r="A775" s="394" t="s">
        <v>1415</v>
      </c>
      <c r="B775" s="394"/>
      <c r="C775" s="394"/>
      <c r="D775" s="394"/>
      <c r="E775" s="394"/>
      <c r="F775" s="395"/>
      <c r="G775" s="152"/>
      <c r="H775" s="152"/>
      <c r="I775" s="152"/>
      <c r="J775" s="152"/>
      <c r="K775" s="152"/>
      <c r="L775" s="152"/>
      <c r="M775" s="152"/>
      <c r="N775" s="152"/>
      <c r="O775" s="152"/>
      <c r="P775" s="154"/>
      <c r="Q775" s="164" t="s">
        <v>141</v>
      </c>
      <c r="R775" s="28"/>
      <c r="S775" s="28"/>
      <c r="T775" s="28"/>
      <c r="U775" s="28"/>
      <c r="V775" s="28"/>
      <c r="W775" s="28"/>
      <c r="X775" s="28"/>
      <c r="Y775" s="28"/>
      <c r="Z775" s="28"/>
      <c r="AA775" s="28"/>
      <c r="AB775" s="25">
        <f>COUNTIF(AB$384:AB$539,"HĐH")</f>
        <v>0</v>
      </c>
      <c r="AC775" s="25">
        <f>COUNTIF(AC$384:AC$539,"HĐH")</f>
        <v>1</v>
      </c>
      <c r="AD775" s="25">
        <f>COUNTIF(AD$384:AD$539,"HĐH")</f>
        <v>0</v>
      </c>
      <c r="AE775" s="25">
        <f>SUM(COUNTIFS(AE$5:AE$122,{"SHHN","SHHN+VS-AN","ĐTT+SHHN"}))</f>
        <v>0</v>
      </c>
      <c r="AF775" s="25">
        <f>SUM(COUNTIFS(AF$5:AF$122,{"SHHN","SHHN+VS-AN","ĐTT+SHHN"}))</f>
        <v>0</v>
      </c>
      <c r="AG775" s="25">
        <f>SUM(COUNTIFS(AG$5:AG$122,{"SHHN","SHHN+VS-AN","ĐTT+SHHN"}))</f>
        <v>0</v>
      </c>
      <c r="AH775" s="25">
        <f>SUM(COUNTIFS(AH$5:AH$122,{"SHHN","SHHN+VS-AN","ĐTT+SHHN"}))</f>
        <v>0</v>
      </c>
      <c r="AI775" s="25">
        <f>SUM(COUNTIFS(AI$5:AI$122,{"SHHN","SHHN+VS-AN","ĐTT+SHHN"}))</f>
        <v>0</v>
      </c>
      <c r="AJ775" s="25">
        <f>SUM(COUNTIFS(AJ$5:AJ$122,{"SHHN","SHHN+VS-AN","ĐTT+SHHN"}))</f>
        <v>0</v>
      </c>
      <c r="AK775" s="25">
        <f>SUM(COUNTIFS(AK$5:AK$122,{"SHHN","SHHN+VS-AN","ĐTT+SHHN"}))</f>
        <v>0</v>
      </c>
      <c r="AL775" s="25">
        <f>SUM(COUNTIFS(AL$5:AL$122,{"SHHN","SHHN+VS-AN","ĐTT+SHHN"}))</f>
        <v>0</v>
      </c>
      <c r="AM775" s="25">
        <f>SUM(COUNTIFS(AM$5:AM$122,{"SHHN","SHHN+VS-AN","ĐTT+SHHN"}))</f>
        <v>0</v>
      </c>
      <c r="AN775" s="25">
        <f>SUM(COUNTIFS(AN$5:AN$122,{"SHHN","SHHN+VS-AN","ĐTT+SHHN"}))</f>
        <v>0</v>
      </c>
      <c r="AO775" s="25">
        <f>SUM(COUNTIFS(AO$5:AO$122,{"SHHN","SHHN+VS-AN","ĐTT+SHHN"}))</f>
        <v>0</v>
      </c>
      <c r="AP775" s="25">
        <f>SUM(COUNTIFS(AP$5:AP$122,{"SHHN","SHHN+VS-AN","ĐTT+SHHN"}))</f>
        <v>0</v>
      </c>
      <c r="AQ775" s="25">
        <f>SUM(COUNTIFS(AQ$5:AQ$122,{"SHHN","SHHN+VS-AN","ĐTT+SHHN"}))</f>
        <v>0</v>
      </c>
      <c r="AR775" s="25">
        <f>SUM(COUNTIFS(AR$5:AR$122,{"SHHN","SHHN+VS-AN","ĐTT+SHHN"}))</f>
        <v>0</v>
      </c>
      <c r="AS775" s="25">
        <f>SUM(COUNTIFS(AS$5:AS$122,{"SHHN","SHHN+VS-AN","ĐTT+SHHN"}))</f>
        <v>0</v>
      </c>
      <c r="AT775" s="25">
        <f>SUM(COUNTIFS(AT$5:AT$122,{"SHHN","SHHN+VS-AN","ĐTT+SHHN"}))</f>
        <v>0</v>
      </c>
      <c r="AU775" s="25">
        <f>SUM(COUNTIFS(AU$5:AU$122,{"SHHN","SHHN+VS-AN","ĐTT+SHHN"}))</f>
        <v>0</v>
      </c>
      <c r="AV775" s="25">
        <f>SUM(COUNTIFS(AV$5:AV$122,{"SHHN","SHHN+VS-AN","ĐTT+SHHN"}))</f>
        <v>0</v>
      </c>
      <c r="AW775" s="25">
        <f>SUM(COUNTIFS(AW$5:AW$122,{"SHHN","SHHN+VS-AN","ĐTT+SHHN"}))</f>
        <v>0</v>
      </c>
      <c r="AX775" s="25">
        <f>SUM(COUNTIFS(AX$5:AX$122,{"SHHN","SHHN+VS-AN","ĐTT+SHHN"}))</f>
        <v>0</v>
      </c>
      <c r="AY775" s="25">
        <f>SUM(COUNTIFS(AY$5:AY$122,{"SHHN","SHHN+VS-AN","ĐTT+SHHN"}))</f>
        <v>0</v>
      </c>
      <c r="AZ775" s="25">
        <f>SUM(COUNTIFS(AZ$5:AZ$122,{"SHHN","SHHN+VS-AN","ĐTT+SHHN"}))</f>
        <v>0</v>
      </c>
      <c r="BA775" s="25">
        <f>SUM(COUNTIFS(BA$5:BA$122,{"SHHN","SHHN+VS-AN","ĐTT+SHHN"}))</f>
        <v>0</v>
      </c>
      <c r="BB775" s="25">
        <f>SUM(COUNTIFS(BB$5:BB$122,{"SHHN","SHHN+VS-AN","ĐTT+SHHN"}))</f>
        <v>0</v>
      </c>
      <c r="BC775" s="25">
        <f>SUM(COUNTIFS(BC$5:BC$122,{"SHHN","SHHN+VS-AN","ĐTT+SHHN"}))</f>
        <v>0</v>
      </c>
      <c r="BD775" s="25">
        <f>SUM(COUNTIFS(BD$5:BD$122,{"SHHN","SHHN+VS-AN","ĐTT+SHHN"}))</f>
        <v>0</v>
      </c>
      <c r="BE775" s="25">
        <f>SUM(COUNTIFS(BE$5:BE$122,{"SHHN","SHHN+VS-AN","ĐTT+SHHN"}))</f>
        <v>0</v>
      </c>
      <c r="BF775" s="25">
        <f>SUM(COUNTIFS(BF$5:BF$122,{"SHHN","SHHN+VS-AN","ĐTT+SHHN"}))</f>
        <v>0</v>
      </c>
      <c r="BG775" s="25">
        <f>SUM(COUNTIFS(BG$5:BG$122,{"SHHN","SHHN+VS-AN","ĐTT+SHHN"}))</f>
        <v>0</v>
      </c>
      <c r="BH775" s="25">
        <f>SUM(COUNTIFS(BH$5:BH$122,{"SHHN","SHHN+VS-AN","ĐTT+SHHN"}))</f>
        <v>0</v>
      </c>
      <c r="BI775" s="25">
        <f>SUM(COUNTIFS(BI$5:BI$122,{"SHHN","SHHN+VS-AN","ĐTT+SHHN"}))</f>
        <v>0</v>
      </c>
      <c r="BJ775" s="25">
        <f>SUM(COUNTIFS(BJ$5:BJ$122,{"SHHN","SHHN+VS-AN","ĐTT+SHHN"}))</f>
        <v>0</v>
      </c>
      <c r="BK775" s="25">
        <f>SUM(COUNTIFS(BK$5:BK$122,{"SHHN","SHHN+VS-AN","ĐTT+SHHN"}))</f>
        <v>0</v>
      </c>
      <c r="BL775" s="25">
        <f>SUM(COUNTIFS(BL$5:BL$122,{"SHHN","SHHN+VS-AN","ĐTT+SHHN"}))</f>
        <v>0</v>
      </c>
      <c r="BM775" s="25">
        <f>SUM(COUNTIFS(BM$5:BM$122,{"SHHN","SHHN+VS-AN","ĐTT+SHHN"}))</f>
        <v>0</v>
      </c>
      <c r="BN775" s="25">
        <f>SUM(COUNTIFS(BN$5:BN$122,{"SHHN","SHHN+VS-AN","ĐTT+SHHN"}))</f>
        <v>0</v>
      </c>
      <c r="BO775" s="25">
        <f>SUM(COUNTIFS(BO$5:BO$122,{"SHHN","SHHN+VS-AN","ĐTT+SHHN"}))</f>
        <v>0</v>
      </c>
      <c r="BP775" s="25">
        <f>SUM(COUNTIFS(BP$5:BP$122,{"SHHN","SHHN+VS-AN","ĐTT+SHHN"}))</f>
        <v>0</v>
      </c>
      <c r="BQ775" s="25">
        <f>SUM(COUNTIFS(BQ$5:BQ$122,{"SHHN","SHHN+VS-AN","ĐTT+SHHN"}))</f>
        <v>0</v>
      </c>
      <c r="BR775" s="25">
        <f>SUM(COUNTIFS(BR$5:BR$122,{"SHHN","SHHN+VS-AN","ĐTT+SHHN"}))</f>
        <v>0</v>
      </c>
      <c r="BS775" s="25">
        <f>SUM(COUNTIFS(BS$5:BS$122,{"SHHN","SHHN+VS-AN","ĐTT+SHHN"}))</f>
        <v>0</v>
      </c>
      <c r="BT775" s="25">
        <f>SUM(COUNTIFS(BT$5:BT$122,{"SHHN","SHHN+VS-AN","ĐTT+SHHN"}))</f>
        <v>0</v>
      </c>
      <c r="BU775" s="25">
        <f>SUM(COUNTIFS(BU$5:BU$122,{"SHHN","SHHN+VS-AN","ĐTT+SHHN"}))</f>
        <v>0</v>
      </c>
      <c r="BV775" s="25">
        <f>SUM(COUNTIFS(BV$5:BV$122,{"SHHN","SHHN+VS-AN","ĐTT+SHHN"}))</f>
        <v>0</v>
      </c>
      <c r="BW775" s="25">
        <f>SUM(COUNTIFS(BW$5:BW$122,{"SHHN","SHHN+VS-AN","ĐTT+SHHN"}))</f>
        <v>0</v>
      </c>
      <c r="BX775" s="25">
        <f>SUM(COUNTIFS(BX$5:BX$122,{"SHHN","SHHN+VS-AN","ĐTT+SHHN"}))</f>
        <v>0</v>
      </c>
      <c r="BY775" s="25">
        <f>SUM(COUNTIFS(BY$5:BY$122,{"SHHN","SHHN+VS-AN","ĐTT+SHHN"}))</f>
        <v>0</v>
      </c>
      <c r="BZ775" s="25">
        <f>SUM(COUNTIFS(BZ$5:BZ$122,{"SHHN","SHHN+VS-AN","ĐTT+SHHN"}))</f>
        <v>0</v>
      </c>
      <c r="CA775" s="25">
        <f>SUM(COUNTIFS(CA$5:CA$122,{"SHHN","SHHN+VS-AN","ĐTT+SHHN"}))</f>
        <v>0</v>
      </c>
      <c r="CB775" s="25">
        <f>SUM(COUNTIFS(CB$5:CB$122,{"SHHN","SHHN+VS-AN","ĐTT+SHHN"}))</f>
        <v>0</v>
      </c>
      <c r="CC775" s="25">
        <f>SUM(COUNTIFS(CC$5:CC$122,{"SHHN","SHHN+VS-AN","ĐTT+SHHN"}))</f>
        <v>0</v>
      </c>
      <c r="CD775" s="25">
        <f>SUM(COUNTIFS(CD$5:CD$122,{"SHHN","SHHN+VS-AN","ĐTT+SHHN"}))</f>
        <v>0</v>
      </c>
      <c r="CE775" s="25">
        <f>SUM(COUNTIFS(CE$5:CE$122,{"SHHN","SHHN+VS-AN","ĐTT+SHHN"}))</f>
        <v>0</v>
      </c>
      <c r="CF775" s="25">
        <f>SUM(COUNTIFS(CF$5:CF$122,{"SHHN","SHHN+VS-AN","ĐTT+SHHN"}))</f>
        <v>0</v>
      </c>
      <c r="CG775" s="25">
        <f>SUM(COUNTIFS(CG$5:CG$122,{"SHHN","SHHN+VS-AN","ĐTT+SHHN"}))</f>
        <v>0</v>
      </c>
      <c r="CH775" s="25">
        <f>SUM(COUNTIFS(CH$5:CH$122,{"SHHN","SHHN+VS-AN","ĐTT+SHHN"}))</f>
        <v>0</v>
      </c>
      <c r="CI775" s="25">
        <f>SUM(COUNTIFS(CI$5:CI$122,{"SHHN","SHHN+VS-AN","ĐTT+SHHN"}))</f>
        <v>0</v>
      </c>
      <c r="CJ775" s="25">
        <f>SUM(COUNTIFS(CJ$5:CJ$122,{"SHHN","SHHN+VS-AN","ĐTT+SHHN"}))</f>
        <v>0</v>
      </c>
      <c r="CK775" s="25">
        <f>SUM(COUNTIFS(CK$5:CK$122,{"SHHN","SHHN+VS-AN","ĐTT+SHHN"}))</f>
        <v>0</v>
      </c>
      <c r="CL775" s="25">
        <f>SUM(COUNTIFS(CL$5:CL$122,{"SHHN","SHHN+VS-AN","ĐTT+SHHN"}))</f>
        <v>0</v>
      </c>
      <c r="CM775" s="25">
        <f>SUM(COUNTIFS(CM$5:CM$122,{"SHHN","SHHN+VS-AN","ĐTT+SHHN"}))</f>
        <v>0</v>
      </c>
      <c r="CN775" s="25">
        <f>SUM(COUNTIFS(CN$5:CN$122,{"SHHN","SHHN+VS-AN","ĐTT+SHHN"}))</f>
        <v>0</v>
      </c>
      <c r="CP775" s="203">
        <f>COUNTIF(CP383:CP533,"HĐH")</f>
        <v>2</v>
      </c>
      <c r="CQ775" s="207">
        <f>COUNTIF(CQ383:CQ533,"HĐH")</f>
        <v>1</v>
      </c>
      <c r="CR775" s="207">
        <f>COUNTIF(CR383:CR593,"HĐH")</f>
        <v>1</v>
      </c>
      <c r="WR775" s="152"/>
    </row>
    <row r="776" spans="1:616" s="16" customFormat="1" ht="21" customHeight="1">
      <c r="A776" s="394" t="s">
        <v>1416</v>
      </c>
      <c r="B776" s="394"/>
      <c r="C776" s="394"/>
      <c r="D776" s="394"/>
      <c r="E776" s="394"/>
      <c r="F776" s="395"/>
      <c r="G776" s="152"/>
      <c r="H776" s="152"/>
      <c r="I776" s="152"/>
      <c r="J776" s="152"/>
      <c r="K776" s="152"/>
      <c r="L776" s="152"/>
      <c r="M776" s="152"/>
      <c r="N776" s="152"/>
      <c r="O776" s="152"/>
      <c r="P776" s="154"/>
      <c r="Q776" s="164" t="s">
        <v>141</v>
      </c>
      <c r="R776" s="28"/>
      <c r="S776" s="28"/>
      <c r="T776" s="28"/>
      <c r="U776" s="28"/>
      <c r="V776" s="28"/>
      <c r="W776" s="28"/>
      <c r="X776" s="28"/>
      <c r="Y776" s="28"/>
      <c r="Z776" s="28"/>
      <c r="AA776" s="28"/>
      <c r="AB776" s="25">
        <f>COUNTIF(AB$546:AB$596,"HĐH")</f>
        <v>0</v>
      </c>
      <c r="AC776" s="25">
        <f>COUNTIF(AC$546:AC$596,"HĐH")</f>
        <v>0</v>
      </c>
      <c r="AD776" s="25">
        <f>COUNTIF(AD$546:AD$596,"HĐH")</f>
        <v>0</v>
      </c>
      <c r="AE776" s="25">
        <f>SUM(COUNTIFS(AE$5:AE$122,{"TQ"}))</f>
        <v>0</v>
      </c>
      <c r="AF776" s="25">
        <f>SUM(COUNTIFS(AF$5:AF$122,{"TQ"}))</f>
        <v>0</v>
      </c>
      <c r="AG776" s="25">
        <f>SUM(COUNTIFS(AG$5:AG$122,{"TQ"}))</f>
        <v>0</v>
      </c>
      <c r="AH776" s="25">
        <f>SUM(COUNTIFS(AH$5:AH$122,{"TQ"}))</f>
        <v>0</v>
      </c>
      <c r="AI776" s="25">
        <f>SUM(COUNTIFS(AI$5:AI$122,{"TQ"}))</f>
        <v>0</v>
      </c>
      <c r="AJ776" s="25">
        <f>SUM(COUNTIFS(AJ$5:AJ$122,{"TQ"}))</f>
        <v>0</v>
      </c>
      <c r="AK776" s="25">
        <f>SUM(COUNTIFS(AK$5:AK$122,{"TQ"}))</f>
        <v>0</v>
      </c>
      <c r="AL776" s="25">
        <f>SUM(COUNTIFS(AL$5:AL$122,{"TQ"}))</f>
        <v>0</v>
      </c>
      <c r="AM776" s="25">
        <f>SUM(COUNTIFS(AM$5:AM$122,{"TQ"}))</f>
        <v>0</v>
      </c>
      <c r="AN776" s="25">
        <f>SUM(COUNTIFS(AN$5:AN$122,{"TQ"}))</f>
        <v>0</v>
      </c>
      <c r="AO776" s="25">
        <f>SUM(COUNTIFS(AO$5:AO$122,{"TQ"}))</f>
        <v>0</v>
      </c>
      <c r="AP776" s="25">
        <f>SUM(COUNTIFS(AP$5:AP$122,{"TQ"}))</f>
        <v>0</v>
      </c>
      <c r="AQ776" s="25">
        <f>SUM(COUNTIFS(AQ$5:AQ$122,{"TQ"}))</f>
        <v>0</v>
      </c>
      <c r="AR776" s="25">
        <f>SUM(COUNTIFS(AR$5:AR$122,{"TQ"}))</f>
        <v>0</v>
      </c>
      <c r="AS776" s="25">
        <f>SUM(COUNTIFS(AS$5:AS$122,{"TQ"}))</f>
        <v>0</v>
      </c>
      <c r="AT776" s="25">
        <f>SUM(COUNTIFS(AT$5:AT$122,{"TQ"}))</f>
        <v>0</v>
      </c>
      <c r="AU776" s="25">
        <f>SUM(COUNTIFS(AU$5:AU$122,{"TQ"}))</f>
        <v>0</v>
      </c>
      <c r="AV776" s="25">
        <f>SUM(COUNTIFS(AV$5:AV$122,{"TQ"}))</f>
        <v>0</v>
      </c>
      <c r="AW776" s="25">
        <f>SUM(COUNTIFS(AW$5:AW$122,{"TQ"}))</f>
        <v>0</v>
      </c>
      <c r="AX776" s="25">
        <f>SUM(COUNTIFS(AX$5:AX$122,{"TQ"}))</f>
        <v>0</v>
      </c>
      <c r="AY776" s="25">
        <f>SUM(COUNTIFS(AY$5:AY$122,{"TQ"}))</f>
        <v>0</v>
      </c>
      <c r="AZ776" s="25">
        <f>SUM(COUNTIFS(AZ$5:AZ$122,{"TQ"}))</f>
        <v>0</v>
      </c>
      <c r="BA776" s="25">
        <f>SUM(COUNTIFS(BA$5:BA$122,{"TQ"}))</f>
        <v>0</v>
      </c>
      <c r="BB776" s="25">
        <f>SUM(COUNTIFS(BB$5:BB$122,{"TQ"}))</f>
        <v>0</v>
      </c>
      <c r="BC776" s="25">
        <f>SUM(COUNTIFS(BC$5:BC$122,{"TQ"}))</f>
        <v>0</v>
      </c>
      <c r="BD776" s="25">
        <f>SUM(COUNTIFS(BD$5:BD$122,{"TQ"}))</f>
        <v>0</v>
      </c>
      <c r="BE776" s="25">
        <f>SUM(COUNTIFS(BE$5:BE$122,{"TQ"}))</f>
        <v>0</v>
      </c>
      <c r="BF776" s="25">
        <f>SUM(COUNTIFS(BF$5:BF$122,{"TQ"}))</f>
        <v>0</v>
      </c>
      <c r="BG776" s="25">
        <f>SUM(COUNTIFS(BG$5:BG$122,{"TQ"}))</f>
        <v>0</v>
      </c>
      <c r="BH776" s="25">
        <f>SUM(COUNTIFS(BH$5:BH$122,{"TQ"}))</f>
        <v>0</v>
      </c>
      <c r="BI776" s="25">
        <f>SUM(COUNTIFS(BI$5:BI$122,{"TQ"}))</f>
        <v>0</v>
      </c>
      <c r="BJ776" s="25">
        <f>SUM(COUNTIFS(BJ$5:BJ$122,{"TQ"}))</f>
        <v>0</v>
      </c>
      <c r="BK776" s="25">
        <f>SUM(COUNTIFS(BK$5:BK$122,{"TQ"}))</f>
        <v>0</v>
      </c>
      <c r="BL776" s="25">
        <f>SUM(COUNTIFS(BL$5:BL$122,{"TQ"}))</f>
        <v>0</v>
      </c>
      <c r="BM776" s="25">
        <f>SUM(COUNTIFS(BM$5:BM$122,{"TQ"}))</f>
        <v>0</v>
      </c>
      <c r="BN776" s="25">
        <f>SUM(COUNTIFS(BN$5:BN$122,{"TQ"}))</f>
        <v>0</v>
      </c>
      <c r="BO776" s="25">
        <f>SUM(COUNTIFS(BO$5:BO$122,{"TQ"}))</f>
        <v>0</v>
      </c>
      <c r="BP776" s="25">
        <f>SUM(COUNTIFS(BP$5:BP$122,{"TQ"}))</f>
        <v>0</v>
      </c>
      <c r="BQ776" s="25">
        <f>SUM(COUNTIFS(BQ$5:BQ$122,{"TQ"}))</f>
        <v>0</v>
      </c>
      <c r="BR776" s="25">
        <f>SUM(COUNTIFS(BR$5:BR$122,{"TQ"}))</f>
        <v>0</v>
      </c>
      <c r="BS776" s="25">
        <f>SUM(COUNTIFS(BS$5:BS$122,{"TQ"}))</f>
        <v>0</v>
      </c>
      <c r="BT776" s="25">
        <f>SUM(COUNTIFS(BT$5:BT$122,{"TQ"}))</f>
        <v>0</v>
      </c>
      <c r="BU776" s="25">
        <f>SUM(COUNTIFS(BU$5:BU$122,{"TQ"}))</f>
        <v>0</v>
      </c>
      <c r="BV776" s="25">
        <f>SUM(COUNTIFS(BV$5:BV$122,{"TQ"}))</f>
        <v>0</v>
      </c>
      <c r="BW776" s="25">
        <f>SUM(COUNTIFS(BW$5:BW$122,{"TQ"}))</f>
        <v>0</v>
      </c>
      <c r="BX776" s="25">
        <f>SUM(COUNTIFS(BX$5:BX$122,{"TQ"}))</f>
        <v>0</v>
      </c>
      <c r="BY776" s="25">
        <f>SUM(COUNTIFS(BY$5:BY$122,{"TQ"}))</f>
        <v>0</v>
      </c>
      <c r="BZ776" s="25">
        <f>SUM(COUNTIFS(BZ$5:BZ$122,{"TQ"}))</f>
        <v>0</v>
      </c>
      <c r="CA776" s="25">
        <f>SUM(COUNTIFS(CA$5:CA$122,{"TQ"}))</f>
        <v>0</v>
      </c>
      <c r="CB776" s="25">
        <f>SUM(COUNTIFS(CB$5:CB$122,{"TQ"}))</f>
        <v>0</v>
      </c>
      <c r="CC776" s="25">
        <f>SUM(COUNTIFS(CC$5:CC$122,{"TQ"}))</f>
        <v>0</v>
      </c>
      <c r="CD776" s="25">
        <f>SUM(COUNTIFS(CD$5:CD$122,{"TQ"}))</f>
        <v>0</v>
      </c>
      <c r="CE776" s="25">
        <f>SUM(COUNTIFS(CE$5:CE$122,{"TQ"}))</f>
        <v>0</v>
      </c>
      <c r="CF776" s="25">
        <f>SUM(COUNTIFS(CF$5:CF$122,{"TQ"}))</f>
        <v>0</v>
      </c>
      <c r="CG776" s="25">
        <f>SUM(COUNTIFS(CG$5:CG$122,{"TQ"}))</f>
        <v>0</v>
      </c>
      <c r="CH776" s="25">
        <f>SUM(COUNTIFS(CH$5:CH$122,{"TQ"}))</f>
        <v>0</v>
      </c>
      <c r="CI776" s="25">
        <f>SUM(COUNTIFS(CI$5:CI$122,{"TQ"}))</f>
        <v>0</v>
      </c>
      <c r="CJ776" s="25">
        <f>SUM(COUNTIFS(CJ$5:CJ$122,{"TQ"}))</f>
        <v>0</v>
      </c>
      <c r="CK776" s="25">
        <f>SUM(COUNTIFS(CK$5:CK$122,{"TQ"}))</f>
        <v>0</v>
      </c>
      <c r="CL776" s="25">
        <f>SUM(COUNTIFS(CL$5:CL$122,{"TQ"}))</f>
        <v>0</v>
      </c>
      <c r="CM776" s="25">
        <f>SUM(COUNTIFS(CM$5:CM$122,{"TQ"}))</f>
        <v>0</v>
      </c>
      <c r="CN776" s="25">
        <f>SUM(COUNTIFS(CN$5:CN$122,{"TQ"}))</f>
        <v>0</v>
      </c>
      <c r="CP776" s="203">
        <f>COUNTIF(CP544:CP593,"HĐH")</f>
        <v>1</v>
      </c>
      <c r="CQ776" s="207">
        <f t="shared" ref="CQ776:CR776" si="59">COUNTIF(CQ544:CQ593,"HĐH")</f>
        <v>1</v>
      </c>
      <c r="CR776" s="207">
        <f t="shared" si="59"/>
        <v>0</v>
      </c>
      <c r="WR776" s="152"/>
    </row>
    <row r="777" spans="1:616" s="16" customFormat="1" ht="21" customHeight="1">
      <c r="A777" s="394" t="s">
        <v>1417</v>
      </c>
      <c r="B777" s="394"/>
      <c r="C777" s="394"/>
      <c r="D777" s="394"/>
      <c r="E777" s="394"/>
      <c r="F777" s="395"/>
      <c r="G777" s="152"/>
      <c r="H777" s="152"/>
      <c r="I777" s="152"/>
      <c r="J777" s="152"/>
      <c r="K777" s="152"/>
      <c r="L777" s="152"/>
      <c r="M777" s="152"/>
      <c r="N777" s="152"/>
      <c r="O777" s="152"/>
      <c r="P777" s="154"/>
      <c r="Q777" s="164" t="s">
        <v>141</v>
      </c>
      <c r="R777" s="29" t="s">
        <v>635</v>
      </c>
      <c r="S777" s="29"/>
      <c r="T777" s="29"/>
      <c r="U777" s="29"/>
      <c r="V777" s="29"/>
      <c r="W777" s="29"/>
      <c r="X777" s="29"/>
      <c r="Y777" s="29"/>
      <c r="Z777" s="29"/>
      <c r="AA777" s="29"/>
      <c r="AB777" s="25">
        <f>COUNTIF(AB$598:AB$753,"HĐH")</f>
        <v>1</v>
      </c>
      <c r="AC777" s="25">
        <f>COUNTIF(AC$598:AC$753,"HĐH")</f>
        <v>1</v>
      </c>
      <c r="AD777" s="25">
        <f>COUNTIF(AD$598:AD$753,"HĐH")</f>
        <v>1</v>
      </c>
      <c r="AE777" s="25">
        <f>SUM(COUNTIFS(AE$5:AE$122,{"LH"}))</f>
        <v>0</v>
      </c>
      <c r="AF777" s="25">
        <f>SUM(COUNTIFS(AF$5:AF$122,{"LH"}))</f>
        <v>0</v>
      </c>
      <c r="AG777" s="25">
        <f>SUM(COUNTIFS(AG$5:AG$122,{"LH"}))</f>
        <v>0</v>
      </c>
      <c r="AH777" s="25">
        <f>SUM(COUNTIFS(AH$5:AH$122,{"LH"}))</f>
        <v>0</v>
      </c>
      <c r="AI777" s="25">
        <f>SUM(COUNTIFS(AI$5:AI$122,{"LH"}))</f>
        <v>0</v>
      </c>
      <c r="AJ777" s="25">
        <f>SUM(COUNTIFS(AJ$5:AJ$122,{"LH"}))</f>
        <v>0</v>
      </c>
      <c r="AK777" s="25">
        <f>SUM(COUNTIFS(AK$5:AK$122,{"LH"}))</f>
        <v>0</v>
      </c>
      <c r="AL777" s="25">
        <f>SUM(COUNTIFS(AL$5:AL$122,{"LH"}))</f>
        <v>0</v>
      </c>
      <c r="AM777" s="25">
        <f>SUM(COUNTIFS(AM$5:AM$122,{"LH"}))</f>
        <v>0</v>
      </c>
      <c r="AN777" s="25">
        <f>SUM(COUNTIFS(AN$5:AN$122,{"LH"}))</f>
        <v>0</v>
      </c>
      <c r="AO777" s="25">
        <f>SUM(COUNTIFS(AO$5:AO$122,{"LH"}))</f>
        <v>0</v>
      </c>
      <c r="AP777" s="25">
        <f>SUM(COUNTIFS(AP$5:AP$122,{"LH"}))</f>
        <v>0</v>
      </c>
      <c r="AQ777" s="25">
        <f>SUM(COUNTIFS(AQ$5:AQ$122,{"LH"}))</f>
        <v>0</v>
      </c>
      <c r="AR777" s="25">
        <f>SUM(COUNTIFS(AR$5:AR$122,{"LH"}))</f>
        <v>0</v>
      </c>
      <c r="AS777" s="25">
        <f>SUM(COUNTIFS(AS$5:AS$122,{"LH"}))</f>
        <v>0</v>
      </c>
      <c r="AT777" s="25">
        <f>SUM(COUNTIFS(AT$5:AT$122,{"LH"}))</f>
        <v>0</v>
      </c>
      <c r="AU777" s="25">
        <f>SUM(COUNTIFS(AU$5:AU$122,{"LH"}))</f>
        <v>0</v>
      </c>
      <c r="AV777" s="25">
        <f>SUM(COUNTIFS(AV$5:AV$122,{"LH"}))</f>
        <v>0</v>
      </c>
      <c r="AW777" s="25">
        <f>SUM(COUNTIFS(AW$5:AW$122,{"LH"}))</f>
        <v>0</v>
      </c>
      <c r="AX777" s="25">
        <f>SUM(COUNTIFS(AX$5:AX$122,{"LH"}))</f>
        <v>0</v>
      </c>
      <c r="AY777" s="25">
        <f>SUM(COUNTIFS(AY$5:AY$122,{"LH"}))</f>
        <v>0</v>
      </c>
      <c r="AZ777" s="25">
        <f>SUM(COUNTIFS(AZ$5:AZ$122,{"LH"}))</f>
        <v>0</v>
      </c>
      <c r="BA777" s="25">
        <f>SUM(COUNTIFS(BA$5:BA$122,{"LH"}))</f>
        <v>0</v>
      </c>
      <c r="BB777" s="25">
        <f>SUM(COUNTIFS(BB$5:BB$122,{"LH"}))</f>
        <v>0</v>
      </c>
      <c r="BC777" s="25">
        <f>SUM(COUNTIFS(BC$5:BC$122,{"LH"}))</f>
        <v>0</v>
      </c>
      <c r="BD777" s="25">
        <f>SUM(COUNTIFS(BD$5:BD$122,{"LH"}))</f>
        <v>0</v>
      </c>
      <c r="BE777" s="25">
        <f>SUM(COUNTIFS(BE$5:BE$122,{"LH"}))</f>
        <v>0</v>
      </c>
      <c r="BF777" s="25">
        <f>SUM(COUNTIFS(BF$5:BF$122,{"LH"}))</f>
        <v>0</v>
      </c>
      <c r="BG777" s="25">
        <f>SUM(COUNTIFS(BG$5:BG$122,{"LH"}))</f>
        <v>0</v>
      </c>
      <c r="BH777" s="25">
        <f>SUM(COUNTIFS(BH$5:BH$122,{"LH"}))</f>
        <v>0</v>
      </c>
      <c r="BI777" s="25">
        <f>SUM(COUNTIFS(BI$5:BI$122,{"LH"}))</f>
        <v>0</v>
      </c>
      <c r="BJ777" s="25">
        <f>SUM(COUNTIFS(BJ$5:BJ$122,{"LH"}))</f>
        <v>0</v>
      </c>
      <c r="BK777" s="25">
        <f>SUM(COUNTIFS(BK$5:BK$122,{"LH"}))</f>
        <v>0</v>
      </c>
      <c r="BL777" s="25">
        <f>SUM(COUNTIFS(BL$5:BL$122,{"LH"}))</f>
        <v>0</v>
      </c>
      <c r="BM777" s="25">
        <f>SUM(COUNTIFS(BM$5:BM$122,{"LH"}))</f>
        <v>0</v>
      </c>
      <c r="BN777" s="25">
        <f>SUM(COUNTIFS(BN$5:BN$122,{"LH"}))</f>
        <v>0</v>
      </c>
      <c r="BO777" s="25">
        <f>SUM(COUNTIFS(BO$5:BO$122,{"LH"}))</f>
        <v>0</v>
      </c>
      <c r="BP777" s="25">
        <f>SUM(COUNTIFS(BP$5:BP$122,{"LH"}))</f>
        <v>0</v>
      </c>
      <c r="BQ777" s="25">
        <f>SUM(COUNTIFS(BQ$5:BQ$122,{"LH"}))</f>
        <v>0</v>
      </c>
      <c r="BR777" s="25">
        <f>SUM(COUNTIFS(BR$5:BR$122,{"LH"}))</f>
        <v>0</v>
      </c>
      <c r="BS777" s="25">
        <f>SUM(COUNTIFS(BS$5:BS$122,{"LH"}))</f>
        <v>0</v>
      </c>
      <c r="BT777" s="25">
        <f>SUM(COUNTIFS(BT$5:BT$122,{"LH"}))</f>
        <v>0</v>
      </c>
      <c r="BU777" s="25">
        <f>SUM(COUNTIFS(BU$5:BU$122,{"LH"}))</f>
        <v>0</v>
      </c>
      <c r="BV777" s="25">
        <f>SUM(COUNTIFS(BV$5:BV$122,{"LH"}))</f>
        <v>0</v>
      </c>
      <c r="BW777" s="25">
        <f>SUM(COUNTIFS(BW$5:BW$122,{"LH"}))</f>
        <v>0</v>
      </c>
      <c r="BX777" s="25">
        <f>SUM(COUNTIFS(BX$5:BX$122,{"LH"}))</f>
        <v>0</v>
      </c>
      <c r="BY777" s="25">
        <f>SUM(COUNTIFS(BY$5:BY$122,{"LH"}))</f>
        <v>0</v>
      </c>
      <c r="BZ777" s="25">
        <f>SUM(COUNTIFS(BZ$5:BZ$122,{"LH"}))</f>
        <v>0</v>
      </c>
      <c r="CA777" s="25">
        <f>SUM(COUNTIFS(CA$5:CA$122,{"LH"}))</f>
        <v>0</v>
      </c>
      <c r="CB777" s="25">
        <f>SUM(COUNTIFS(CB$5:CB$122,{"LH"}))</f>
        <v>0</v>
      </c>
      <c r="CC777" s="25">
        <f>SUM(COUNTIFS(CC$5:CC$122,{"LH"}))</f>
        <v>0</v>
      </c>
      <c r="CD777" s="25">
        <f>SUM(COUNTIFS(CD$5:CD$122,{"LH"}))</f>
        <v>0</v>
      </c>
      <c r="CE777" s="25">
        <f>SUM(COUNTIFS(CE$5:CE$122,{"LH"}))</f>
        <v>0</v>
      </c>
      <c r="CF777" s="25">
        <f>SUM(COUNTIFS(CF$5:CF$122,{"LH"}))</f>
        <v>0</v>
      </c>
      <c r="CG777" s="25">
        <f>SUM(COUNTIFS(CG$5:CG$122,{"LH"}))</f>
        <v>0</v>
      </c>
      <c r="CH777" s="25">
        <f>SUM(COUNTIFS(CH$5:CH$122,{"LH"}))</f>
        <v>0</v>
      </c>
      <c r="CI777" s="25">
        <f>SUM(COUNTIFS(CI$5:CI$122,{"LH"}))</f>
        <v>0</v>
      </c>
      <c r="CJ777" s="25">
        <f>SUM(COUNTIFS(CJ$5:CJ$122,{"LH"}))</f>
        <v>0</v>
      </c>
      <c r="CK777" s="25">
        <f>SUM(COUNTIFS(CK$5:CK$122,{"LH"}))</f>
        <v>0</v>
      </c>
      <c r="CL777" s="25">
        <f>SUM(COUNTIFS(CL$5:CL$122,{"LH"}))</f>
        <v>0</v>
      </c>
      <c r="CM777" s="25">
        <f>SUM(COUNTIFS(CM$5:CM$122,{"LH"}))</f>
        <v>0</v>
      </c>
      <c r="CN777" s="25">
        <f>SUM(COUNTIFS(CN$5:CN$122,{"LH"}))</f>
        <v>0</v>
      </c>
      <c r="CO777" s="29"/>
      <c r="CP777" s="203">
        <f>COUNTIF(CP597:CP742,"HĐH")</f>
        <v>1</v>
      </c>
      <c r="CQ777" s="207">
        <f>COUNTIF(CQ597:CQ742,"HĐH")</f>
        <v>1</v>
      </c>
      <c r="CR777" s="207">
        <f>COUNTIF(CR597:CR742,"HĐH")</f>
        <v>2</v>
      </c>
      <c r="WR777" s="152"/>
    </row>
    <row r="778" spans="1:616" hidden="1"/>
    <row r="779" spans="1:616" ht="27" customHeight="1">
      <c r="B779" s="308" t="s">
        <v>1384</v>
      </c>
      <c r="C779" s="308"/>
      <c r="D779" s="309"/>
      <c r="E779" s="308"/>
      <c r="F779" s="308"/>
      <c r="G779" s="308"/>
      <c r="H779" s="308" t="s">
        <v>1418</v>
      </c>
      <c r="I779" s="308"/>
      <c r="J779" s="308"/>
      <c r="K779" s="239"/>
      <c r="Q779" s="240"/>
      <c r="S779" s="238" t="s">
        <v>704</v>
      </c>
      <c r="T779" s="238"/>
      <c r="U779" s="238"/>
      <c r="V779" s="238"/>
      <c r="W779" s="238"/>
      <c r="X779" s="238"/>
      <c r="Y779" s="238"/>
      <c r="Z779" s="238"/>
      <c r="AA779" s="238"/>
      <c r="AB779" s="238"/>
      <c r="AC779" s="238"/>
      <c r="AD779" s="238"/>
      <c r="AE779" s="238"/>
      <c r="AF779" s="238"/>
      <c r="AG779" s="238"/>
      <c r="AH779" s="238"/>
      <c r="AI779" s="238"/>
      <c r="AJ779" s="238"/>
      <c r="AK779" s="238"/>
      <c r="AL779" s="238"/>
      <c r="AM779" s="238"/>
      <c r="AN779" s="238"/>
      <c r="AO779" s="238"/>
      <c r="AP779" s="238"/>
      <c r="AQ779" s="238"/>
      <c r="AR779" s="238"/>
      <c r="AS779" s="238"/>
      <c r="AT779" s="238"/>
      <c r="AU779" s="238"/>
      <c r="AV779" s="238"/>
      <c r="AW779" s="238"/>
      <c r="AX779" s="238"/>
      <c r="AY779" s="238"/>
      <c r="AZ779" s="238"/>
      <c r="BA779" s="238"/>
      <c r="BB779" s="238"/>
      <c r="BC779" s="238"/>
      <c r="BD779" s="238"/>
      <c r="BE779" s="238"/>
      <c r="BF779" s="238"/>
      <c r="BG779" s="238"/>
      <c r="BH779" s="238"/>
      <c r="BI779" s="238"/>
      <c r="BJ779" s="238"/>
      <c r="BK779" s="238"/>
      <c r="BL779" s="238"/>
      <c r="BM779" s="238"/>
      <c r="BN779" s="238"/>
      <c r="BO779" s="238"/>
      <c r="BP779" s="238"/>
      <c r="BQ779" s="238"/>
      <c r="BR779" s="238"/>
      <c r="BS779" s="238"/>
      <c r="BT779" s="238"/>
      <c r="BU779" s="238"/>
      <c r="BV779" s="238"/>
      <c r="BW779" s="238"/>
      <c r="BX779" s="238"/>
      <c r="BY779" s="238"/>
      <c r="BZ779" s="238"/>
      <c r="CA779" s="238"/>
      <c r="CB779" s="238"/>
      <c r="CC779" s="238"/>
      <c r="CD779" s="238"/>
      <c r="CE779" s="238"/>
      <c r="CF779" s="238"/>
      <c r="CG779" s="238"/>
      <c r="CH779" s="238"/>
      <c r="CI779" s="238"/>
      <c r="CJ779" s="238"/>
      <c r="CK779" s="238"/>
      <c r="CL779" s="238"/>
      <c r="CM779" s="238"/>
      <c r="CN779" s="238"/>
      <c r="CO779" s="238"/>
      <c r="CP779" s="307" t="s">
        <v>1383</v>
      </c>
      <c r="CQ779" s="307"/>
      <c r="CR779" s="307"/>
      <c r="CS779" s="307"/>
      <c r="CT779" s="307"/>
      <c r="CU779" s="307"/>
      <c r="CV779" s="307"/>
      <c r="CW779" s="307"/>
      <c r="CX779" s="307"/>
      <c r="CY779" s="307"/>
      <c r="CZ779" s="307"/>
      <c r="DA779" s="307"/>
      <c r="DB779" s="307"/>
      <c r="DC779" s="307"/>
      <c r="DD779" s="307"/>
      <c r="DE779" s="307"/>
      <c r="DF779" s="307"/>
      <c r="DG779" s="307"/>
      <c r="DH779" s="307"/>
      <c r="DI779" s="307"/>
      <c r="DJ779" s="307"/>
      <c r="DK779" s="307"/>
      <c r="DL779" s="307"/>
      <c r="DM779" s="307"/>
      <c r="DN779" s="307"/>
      <c r="DO779" s="307"/>
      <c r="DP779" s="307"/>
      <c r="DQ779" s="307"/>
      <c r="DR779" s="307"/>
      <c r="DS779" s="307"/>
      <c r="DT779" s="307"/>
      <c r="DU779" s="307"/>
      <c r="DV779" s="307"/>
      <c r="DW779" s="307"/>
      <c r="DX779" s="307"/>
      <c r="DY779" s="307"/>
      <c r="DZ779" s="307"/>
      <c r="EA779" s="307"/>
      <c r="EB779" s="307"/>
      <c r="EC779" s="307"/>
      <c r="ED779" s="307"/>
      <c r="EE779" s="307"/>
      <c r="EF779" s="307"/>
      <c r="EG779" s="307"/>
      <c r="EH779" s="307"/>
      <c r="EI779" s="307"/>
      <c r="EJ779" s="307"/>
      <c r="EK779" s="307"/>
      <c r="EL779" s="307"/>
      <c r="EM779" s="307"/>
      <c r="EN779" s="307"/>
      <c r="EO779" s="307"/>
      <c r="EP779" s="307"/>
      <c r="EQ779" s="307"/>
      <c r="ER779" s="307"/>
      <c r="ES779" s="307"/>
      <c r="ET779" s="307"/>
      <c r="EU779" s="307"/>
      <c r="EV779" s="307"/>
      <c r="EW779" s="307"/>
      <c r="EX779" s="307"/>
      <c r="EY779" s="307"/>
      <c r="EZ779" s="307"/>
      <c r="FA779" s="307"/>
      <c r="FB779" s="307"/>
      <c r="FC779" s="307"/>
      <c r="FD779" s="307"/>
      <c r="FE779" s="307"/>
      <c r="FF779" s="307"/>
      <c r="FG779" s="307"/>
      <c r="FH779" s="307"/>
      <c r="FI779" s="307"/>
      <c r="FJ779" s="307"/>
      <c r="FK779" s="307"/>
      <c r="FL779" s="307"/>
      <c r="FM779" s="307"/>
      <c r="FN779" s="307"/>
      <c r="FO779" s="307"/>
      <c r="FP779" s="307"/>
      <c r="FQ779" s="307"/>
      <c r="FR779" s="307"/>
      <c r="FS779" s="307"/>
      <c r="FT779" s="307"/>
      <c r="FU779" s="307"/>
      <c r="FV779" s="307"/>
      <c r="FW779" s="307"/>
      <c r="FX779" s="307"/>
      <c r="FY779" s="307"/>
      <c r="FZ779" s="307"/>
      <c r="GA779" s="307"/>
      <c r="GB779" s="307"/>
      <c r="GC779" s="307"/>
      <c r="GD779" s="307"/>
      <c r="GE779" s="307"/>
      <c r="GF779" s="307"/>
      <c r="GG779" s="307"/>
      <c r="GH779" s="307"/>
      <c r="GI779" s="307"/>
      <c r="GJ779" s="307"/>
      <c r="GK779" s="307"/>
      <c r="GL779" s="307"/>
      <c r="GM779" s="307"/>
      <c r="GN779" s="307"/>
      <c r="GO779" s="307"/>
      <c r="GP779" s="307"/>
      <c r="GQ779" s="307"/>
      <c r="GR779" s="307"/>
      <c r="GS779" s="307"/>
      <c r="GT779" s="307"/>
      <c r="GU779" s="307"/>
      <c r="GV779" s="307"/>
      <c r="GW779" s="307"/>
      <c r="GX779" s="307"/>
      <c r="GY779" s="307"/>
      <c r="GZ779" s="307"/>
      <c r="HA779" s="307"/>
      <c r="HB779" s="307"/>
      <c r="HC779" s="307"/>
      <c r="HD779" s="307"/>
      <c r="HE779" s="307"/>
      <c r="HF779" s="307"/>
      <c r="HG779" s="307"/>
      <c r="HH779" s="307"/>
      <c r="HI779" s="307"/>
      <c r="HJ779" s="307"/>
      <c r="HK779" s="307"/>
      <c r="HL779" s="307"/>
      <c r="HM779" s="307"/>
      <c r="HN779" s="307"/>
      <c r="HO779" s="307"/>
      <c r="HP779" s="307"/>
      <c r="HQ779" s="307"/>
      <c r="HR779" s="307"/>
      <c r="HS779" s="307"/>
      <c r="HT779" s="307"/>
      <c r="HU779" s="307"/>
      <c r="HV779" s="307"/>
      <c r="HW779" s="307"/>
      <c r="HX779" s="307"/>
      <c r="HY779" s="307"/>
      <c r="HZ779" s="307"/>
      <c r="IA779" s="307"/>
      <c r="IB779" s="307"/>
      <c r="IC779" s="307"/>
      <c r="ID779" s="307"/>
      <c r="IE779" s="307"/>
      <c r="IF779" s="307"/>
      <c r="IG779" s="307"/>
      <c r="IH779" s="307"/>
      <c r="II779" s="307"/>
      <c r="IJ779" s="307"/>
      <c r="IK779" s="307"/>
      <c r="IL779" s="307"/>
      <c r="IM779" s="307"/>
      <c r="IN779" s="307"/>
      <c r="IO779" s="307"/>
      <c r="IP779" s="307"/>
      <c r="IQ779" s="307"/>
      <c r="IR779" s="307"/>
      <c r="IS779" s="307"/>
      <c r="IT779" s="307"/>
      <c r="IU779" s="307"/>
      <c r="IV779" s="307"/>
      <c r="IW779" s="307"/>
      <c r="IX779" s="307"/>
      <c r="IY779" s="307"/>
      <c r="IZ779" s="307"/>
      <c r="JA779" s="307"/>
      <c r="JB779" s="307"/>
      <c r="JC779" s="307"/>
      <c r="JD779" s="307"/>
      <c r="JE779" s="307"/>
      <c r="JF779" s="307"/>
      <c r="JG779" s="307"/>
      <c r="JH779" s="307"/>
      <c r="JI779" s="307"/>
      <c r="JJ779" s="307"/>
      <c r="JK779" s="307"/>
      <c r="JL779" s="307"/>
      <c r="JM779" s="307"/>
      <c r="JN779" s="307"/>
      <c r="JO779" s="307"/>
      <c r="JP779" s="307"/>
      <c r="JQ779" s="307"/>
      <c r="JR779" s="307"/>
      <c r="JS779" s="307"/>
      <c r="JT779" s="307"/>
      <c r="JU779" s="307"/>
      <c r="JV779" s="307"/>
      <c r="JW779" s="307"/>
      <c r="JX779" s="307"/>
      <c r="JY779" s="307"/>
      <c r="JZ779" s="307"/>
      <c r="KA779" s="307"/>
      <c r="KB779" s="307"/>
      <c r="KC779" s="307"/>
      <c r="KD779" s="307"/>
      <c r="KE779" s="307"/>
      <c r="KF779" s="307"/>
      <c r="KG779" s="307"/>
      <c r="KH779" s="307"/>
      <c r="KI779" s="307"/>
      <c r="KJ779" s="307"/>
      <c r="KK779" s="307"/>
      <c r="KL779" s="307"/>
      <c r="KM779" s="307"/>
      <c r="KN779" s="307"/>
      <c r="KO779" s="307"/>
      <c r="KP779" s="307"/>
      <c r="KQ779" s="307"/>
      <c r="KR779" s="307"/>
      <c r="KS779" s="307"/>
      <c r="KT779" s="307"/>
      <c r="KU779" s="307"/>
      <c r="KV779" s="307"/>
      <c r="KW779" s="307"/>
      <c r="KX779" s="307"/>
      <c r="KY779" s="307"/>
      <c r="KZ779" s="307"/>
      <c r="LA779" s="307"/>
      <c r="LB779" s="307"/>
      <c r="LC779" s="307"/>
      <c r="LD779" s="307"/>
      <c r="LE779" s="307"/>
      <c r="LF779" s="307"/>
      <c r="LG779" s="307"/>
      <c r="LH779" s="307"/>
      <c r="LI779" s="307"/>
      <c r="LJ779" s="307"/>
      <c r="LK779" s="307"/>
      <c r="LL779" s="307"/>
      <c r="LM779" s="307"/>
      <c r="LN779" s="307"/>
      <c r="LO779" s="307"/>
      <c r="LP779" s="307"/>
      <c r="LQ779" s="307"/>
      <c r="LR779" s="307"/>
      <c r="LS779" s="307"/>
      <c r="LT779" s="307"/>
      <c r="LU779" s="307"/>
      <c r="LV779" s="307"/>
      <c r="LW779" s="307"/>
      <c r="LX779" s="307"/>
      <c r="LY779" s="307"/>
      <c r="LZ779" s="307"/>
      <c r="MA779" s="307"/>
      <c r="MB779" s="307"/>
      <c r="MC779" s="307"/>
      <c r="MD779" s="307"/>
      <c r="ME779" s="307"/>
      <c r="MF779" s="307"/>
      <c r="MG779" s="307"/>
      <c r="MH779" s="307"/>
      <c r="MI779" s="307"/>
      <c r="MJ779" s="307"/>
      <c r="MK779" s="307"/>
      <c r="ML779" s="307"/>
      <c r="MM779" s="307"/>
      <c r="MN779" s="307"/>
      <c r="MO779" s="307"/>
      <c r="MP779" s="307"/>
      <c r="MQ779" s="307"/>
      <c r="MR779" s="307"/>
      <c r="MS779" s="307"/>
      <c r="MT779" s="307"/>
      <c r="MU779" s="307"/>
      <c r="MV779" s="307"/>
      <c r="MW779" s="307"/>
      <c r="MX779" s="307"/>
      <c r="MY779" s="307"/>
      <c r="MZ779" s="307"/>
      <c r="NA779" s="307"/>
      <c r="NB779" s="307"/>
      <c r="NC779" s="307"/>
      <c r="ND779" s="307"/>
      <c r="NE779" s="307"/>
      <c r="NF779" s="307"/>
      <c r="NG779" s="307"/>
      <c r="NH779" s="307"/>
      <c r="NI779" s="307"/>
      <c r="NJ779" s="307"/>
      <c r="NK779" s="307"/>
      <c r="NL779" s="307"/>
      <c r="NM779" s="307"/>
      <c r="NN779" s="307"/>
      <c r="NO779" s="307"/>
      <c r="NP779" s="307"/>
      <c r="NQ779" s="307"/>
      <c r="NR779" s="307"/>
      <c r="NS779" s="307"/>
      <c r="NT779" s="307"/>
      <c r="NU779" s="307"/>
      <c r="NV779" s="307"/>
      <c r="NW779" s="307"/>
      <c r="NX779" s="307"/>
      <c r="NY779" s="307"/>
      <c r="NZ779" s="307"/>
      <c r="OA779" s="307"/>
      <c r="OB779" s="307"/>
      <c r="OC779" s="307"/>
      <c r="OD779" s="307"/>
      <c r="OE779" s="307"/>
      <c r="OF779" s="307"/>
      <c r="OG779" s="307"/>
      <c r="OH779" s="307"/>
      <c r="OI779" s="307"/>
      <c r="OJ779" s="307"/>
      <c r="OK779" s="307"/>
      <c r="OL779" s="307"/>
      <c r="OM779" s="307"/>
      <c r="ON779" s="307"/>
      <c r="OO779" s="307"/>
      <c r="OP779" s="307"/>
      <c r="OQ779" s="307"/>
      <c r="OR779" s="307"/>
      <c r="OS779" s="307"/>
      <c r="OT779" s="307"/>
      <c r="OU779" s="307"/>
      <c r="OV779" s="307"/>
      <c r="OW779" s="307"/>
      <c r="OX779" s="307"/>
      <c r="OY779" s="307"/>
      <c r="OZ779" s="307"/>
      <c r="PA779" s="307"/>
      <c r="PB779" s="307"/>
      <c r="PC779" s="307"/>
      <c r="PD779" s="307"/>
      <c r="PE779" s="307"/>
      <c r="PF779" s="307"/>
      <c r="PG779" s="307"/>
      <c r="PH779" s="307"/>
      <c r="PI779" s="307"/>
      <c r="PJ779" s="307"/>
      <c r="PK779" s="307"/>
      <c r="PL779" s="307"/>
      <c r="PM779" s="307"/>
      <c r="PN779" s="307"/>
      <c r="PO779" s="307"/>
      <c r="PP779" s="307"/>
      <c r="PQ779" s="307"/>
      <c r="PR779" s="307"/>
      <c r="PS779" s="307"/>
      <c r="PT779" s="307"/>
      <c r="PU779" s="307"/>
      <c r="PV779" s="307"/>
      <c r="PW779" s="307"/>
      <c r="PX779" s="307"/>
      <c r="PY779" s="307"/>
      <c r="PZ779" s="307"/>
      <c r="QA779" s="307"/>
      <c r="QB779" s="307"/>
      <c r="QC779" s="307"/>
      <c r="QD779" s="307"/>
      <c r="QE779" s="307"/>
      <c r="QF779" s="307"/>
      <c r="QG779" s="307"/>
      <c r="QH779" s="307"/>
      <c r="QI779" s="307"/>
      <c r="QJ779" s="307"/>
      <c r="QK779" s="307"/>
      <c r="QL779" s="307"/>
      <c r="QM779" s="307"/>
      <c r="QN779" s="307"/>
      <c r="QO779" s="307"/>
      <c r="QP779" s="307"/>
      <c r="QQ779" s="307"/>
      <c r="QR779" s="307"/>
      <c r="QS779" s="307"/>
      <c r="QT779" s="307"/>
      <c r="QU779" s="307"/>
      <c r="QV779" s="307"/>
      <c r="QW779" s="307"/>
      <c r="QX779" s="307"/>
      <c r="QY779" s="307"/>
      <c r="QZ779" s="307"/>
      <c r="RA779" s="307"/>
      <c r="RB779" s="307"/>
      <c r="RC779" s="307"/>
      <c r="RD779" s="307"/>
      <c r="RE779" s="307"/>
      <c r="RF779" s="307"/>
      <c r="RG779" s="307"/>
      <c r="RH779" s="307"/>
      <c r="RI779" s="307"/>
      <c r="RJ779" s="307"/>
      <c r="RK779" s="307"/>
      <c r="RL779" s="307"/>
      <c r="RM779" s="307"/>
      <c r="RN779" s="307"/>
      <c r="RO779" s="307"/>
      <c r="RP779" s="307"/>
      <c r="RQ779" s="307"/>
      <c r="RR779" s="307"/>
      <c r="RS779" s="307"/>
      <c r="RT779" s="307"/>
      <c r="RU779" s="307"/>
      <c r="RV779" s="307"/>
      <c r="RW779" s="307"/>
      <c r="RX779" s="307"/>
      <c r="RY779" s="307"/>
      <c r="RZ779" s="307"/>
      <c r="SA779" s="307"/>
      <c r="SB779" s="307"/>
      <c r="SC779" s="307"/>
      <c r="SD779" s="307"/>
      <c r="SE779" s="307"/>
      <c r="SF779" s="307"/>
      <c r="SG779" s="307"/>
      <c r="SH779" s="307"/>
      <c r="SI779" s="307"/>
      <c r="SJ779" s="307"/>
      <c r="SK779" s="307"/>
      <c r="SL779" s="307"/>
      <c r="SM779" s="307"/>
      <c r="SN779" s="307"/>
      <c r="SO779" s="307"/>
      <c r="SP779" s="307"/>
      <c r="SQ779" s="307"/>
      <c r="SR779" s="307"/>
      <c r="SS779" s="307"/>
      <c r="ST779" s="307"/>
      <c r="SU779" s="307"/>
      <c r="SV779" s="307"/>
      <c r="SW779" s="307"/>
      <c r="SX779" s="307"/>
      <c r="SY779" s="307"/>
      <c r="SZ779" s="307"/>
      <c r="TA779" s="307"/>
      <c r="TB779" s="307"/>
      <c r="TC779" s="307"/>
      <c r="TD779" s="307"/>
      <c r="TE779" s="307"/>
      <c r="TF779" s="307"/>
      <c r="TG779" s="307"/>
      <c r="TH779" s="307"/>
      <c r="TI779" s="307"/>
      <c r="TJ779" s="307"/>
      <c r="TK779" s="307"/>
      <c r="TL779" s="307"/>
      <c r="TM779" s="307"/>
      <c r="TN779" s="307"/>
      <c r="TO779" s="307"/>
      <c r="TP779" s="307"/>
      <c r="TQ779" s="307"/>
      <c r="TR779" s="307"/>
      <c r="TS779" s="307"/>
      <c r="TT779" s="307"/>
      <c r="TU779" s="307"/>
      <c r="TV779" s="307"/>
      <c r="TW779" s="307"/>
      <c r="TX779" s="307"/>
      <c r="TY779" s="307"/>
      <c r="TZ779" s="307"/>
      <c r="UA779" s="307"/>
      <c r="UB779" s="307"/>
      <c r="UC779" s="307"/>
      <c r="UD779" s="307"/>
      <c r="UE779" s="307"/>
      <c r="UF779" s="307"/>
      <c r="UG779" s="307"/>
      <c r="UH779" s="307"/>
      <c r="UI779" s="307"/>
      <c r="UJ779" s="307"/>
      <c r="UK779" s="307"/>
      <c r="UL779" s="307"/>
      <c r="UM779" s="307"/>
      <c r="UN779" s="307"/>
      <c r="UO779" s="307"/>
      <c r="UP779" s="307"/>
      <c r="UQ779" s="307"/>
      <c r="UR779" s="307"/>
      <c r="US779" s="307"/>
      <c r="UT779" s="307"/>
      <c r="UU779" s="307"/>
      <c r="UV779" s="307"/>
      <c r="UW779" s="307"/>
      <c r="UX779" s="307"/>
      <c r="UY779" s="307"/>
      <c r="UZ779" s="307"/>
      <c r="VA779" s="307"/>
      <c r="VB779" s="307"/>
      <c r="VC779" s="307"/>
      <c r="VD779" s="307"/>
      <c r="VE779" s="307"/>
      <c r="VF779" s="307"/>
      <c r="VG779" s="307"/>
      <c r="VH779" s="307"/>
      <c r="VI779" s="307"/>
      <c r="VJ779" s="307"/>
      <c r="VK779" s="307"/>
      <c r="VL779" s="307"/>
      <c r="VM779" s="307"/>
      <c r="VN779" s="307"/>
      <c r="VO779" s="307"/>
      <c r="VP779" s="307"/>
      <c r="VQ779" s="307"/>
      <c r="VR779" s="307"/>
      <c r="VS779" s="307"/>
      <c r="VT779" s="307"/>
      <c r="VU779" s="307"/>
      <c r="VV779" s="307"/>
      <c r="VW779" s="307"/>
      <c r="VX779" s="307"/>
      <c r="VY779" s="307"/>
      <c r="VZ779" s="307"/>
      <c r="WA779" s="307"/>
      <c r="WB779" s="307"/>
      <c r="WC779" s="307"/>
      <c r="WD779" s="307"/>
      <c r="WE779" s="307"/>
      <c r="WF779" s="307"/>
      <c r="WG779" s="307"/>
      <c r="WH779" s="307"/>
      <c r="WI779" s="307"/>
      <c r="WJ779" s="307"/>
      <c r="WK779" s="307"/>
      <c r="WL779" s="307"/>
      <c r="WM779" s="307"/>
      <c r="WN779" s="307"/>
      <c r="WO779" s="307"/>
      <c r="WP779" s="307"/>
      <c r="WQ779" s="307"/>
      <c r="WR779" s="307"/>
    </row>
    <row r="780" spans="1:616" ht="49.5" customHeight="1">
      <c r="B780" s="306" t="s">
        <v>1385</v>
      </c>
      <c r="C780" s="306"/>
      <c r="D780" s="400"/>
      <c r="G780" s="239"/>
      <c r="H780" s="306" t="s">
        <v>635</v>
      </c>
      <c r="I780" s="306"/>
      <c r="J780" s="306"/>
      <c r="K780" s="239"/>
      <c r="Q780" s="240"/>
      <c r="CP780" s="310" t="s">
        <v>705</v>
      </c>
      <c r="CQ780" s="310"/>
      <c r="CR780" s="310"/>
      <c r="CS780" s="311"/>
      <c r="CT780" s="311"/>
      <c r="CU780" s="311"/>
      <c r="CV780" s="311"/>
      <c r="CW780" s="311"/>
      <c r="CX780" s="311"/>
      <c r="CY780" s="311"/>
      <c r="CZ780" s="311"/>
      <c r="DA780" s="311"/>
      <c r="DB780" s="311"/>
      <c r="DC780" s="311"/>
      <c r="DD780" s="311"/>
      <c r="DE780" s="311"/>
      <c r="DF780" s="311"/>
      <c r="DG780" s="311"/>
      <c r="DH780" s="311"/>
      <c r="DI780" s="311"/>
      <c r="DJ780" s="311"/>
      <c r="DK780" s="311"/>
      <c r="DL780" s="311"/>
      <c r="DM780" s="311"/>
      <c r="DN780" s="311"/>
      <c r="DO780" s="311"/>
      <c r="DP780" s="311"/>
      <c r="DQ780" s="311"/>
      <c r="DR780" s="311"/>
      <c r="DS780" s="311"/>
      <c r="DT780" s="311"/>
      <c r="DU780" s="311"/>
      <c r="DV780" s="311"/>
      <c r="DW780" s="311"/>
      <c r="DX780" s="311"/>
      <c r="DY780" s="311"/>
      <c r="DZ780" s="311"/>
      <c r="EA780" s="311"/>
      <c r="EB780" s="311"/>
      <c r="EC780" s="311"/>
      <c r="ED780" s="311"/>
      <c r="EE780" s="311"/>
      <c r="EF780" s="311"/>
      <c r="EG780" s="311"/>
      <c r="EH780" s="311"/>
      <c r="EI780" s="311"/>
      <c r="EJ780" s="311"/>
      <c r="EK780" s="311"/>
      <c r="EL780" s="311"/>
      <c r="EM780" s="311"/>
      <c r="EN780" s="311"/>
      <c r="EO780" s="311"/>
      <c r="EP780" s="311"/>
      <c r="EQ780" s="311"/>
      <c r="ER780" s="311"/>
      <c r="ES780" s="311"/>
      <c r="ET780" s="311"/>
      <c r="EU780" s="311"/>
      <c r="EV780" s="311"/>
      <c r="EW780" s="311"/>
      <c r="EX780" s="311"/>
      <c r="EY780" s="311"/>
      <c r="EZ780" s="311"/>
      <c r="FA780" s="311"/>
      <c r="FB780" s="311"/>
      <c r="FC780" s="311"/>
      <c r="FD780" s="311"/>
      <c r="FE780" s="311"/>
      <c r="FF780" s="311"/>
      <c r="FG780" s="311"/>
      <c r="FH780" s="311"/>
      <c r="FI780" s="311"/>
      <c r="FJ780" s="311"/>
      <c r="FK780" s="311"/>
      <c r="FL780" s="311"/>
      <c r="FM780" s="311"/>
      <c r="FN780" s="311"/>
      <c r="FO780" s="311"/>
      <c r="FP780" s="311"/>
      <c r="FQ780" s="311"/>
      <c r="FR780" s="311"/>
      <c r="FS780" s="311"/>
      <c r="FT780" s="311"/>
      <c r="FU780" s="311"/>
      <c r="FV780" s="311"/>
      <c r="FW780" s="311"/>
      <c r="FX780" s="311"/>
      <c r="FY780" s="311"/>
      <c r="FZ780" s="311"/>
      <c r="GA780" s="311"/>
      <c r="GB780" s="311"/>
      <c r="GC780" s="311"/>
      <c r="GD780" s="311"/>
      <c r="GE780" s="311"/>
      <c r="GF780" s="311"/>
      <c r="GG780" s="311"/>
      <c r="GH780" s="311"/>
      <c r="GI780" s="311"/>
      <c r="GJ780" s="311"/>
      <c r="GK780" s="311"/>
      <c r="GL780" s="311"/>
      <c r="GM780" s="311"/>
      <c r="GN780" s="311"/>
      <c r="GO780" s="311"/>
      <c r="GP780" s="311"/>
      <c r="GQ780" s="311"/>
      <c r="GR780" s="311"/>
      <c r="GS780" s="311"/>
      <c r="GT780" s="311"/>
      <c r="GU780" s="311"/>
      <c r="GV780" s="311"/>
      <c r="GW780" s="311"/>
      <c r="GX780" s="311"/>
      <c r="GY780" s="311"/>
      <c r="GZ780" s="311"/>
      <c r="HA780" s="311"/>
      <c r="HB780" s="311"/>
      <c r="HC780" s="311"/>
      <c r="HD780" s="311"/>
      <c r="HE780" s="311"/>
      <c r="HF780" s="311"/>
      <c r="HG780" s="311"/>
      <c r="HH780" s="311"/>
      <c r="HI780" s="311"/>
      <c r="HJ780" s="311"/>
      <c r="HK780" s="311"/>
      <c r="HL780" s="311"/>
      <c r="HM780" s="311"/>
      <c r="HN780" s="311"/>
      <c r="HO780" s="311"/>
      <c r="HP780" s="311"/>
      <c r="HQ780" s="311"/>
      <c r="HR780" s="311"/>
      <c r="HS780" s="311"/>
      <c r="HT780" s="311"/>
      <c r="HU780" s="311"/>
      <c r="HV780" s="311"/>
      <c r="HW780" s="311"/>
      <c r="HX780" s="311"/>
      <c r="HY780" s="311"/>
      <c r="HZ780" s="311"/>
      <c r="IA780" s="311"/>
      <c r="IB780" s="311"/>
      <c r="IC780" s="311"/>
      <c r="ID780" s="311"/>
      <c r="IE780" s="311"/>
      <c r="IF780" s="311"/>
      <c r="IG780" s="311"/>
      <c r="IH780" s="311"/>
      <c r="II780" s="311"/>
      <c r="IJ780" s="311"/>
      <c r="IK780" s="311"/>
      <c r="IL780" s="311"/>
      <c r="IM780" s="311"/>
      <c r="IN780" s="311"/>
      <c r="IO780" s="311"/>
      <c r="IP780" s="311"/>
      <c r="IQ780" s="311"/>
      <c r="IR780" s="311"/>
      <c r="IS780" s="311"/>
      <c r="IT780" s="311"/>
      <c r="IU780" s="311"/>
      <c r="IV780" s="311"/>
      <c r="IW780" s="311"/>
      <c r="IX780" s="311"/>
      <c r="IY780" s="311"/>
      <c r="IZ780" s="311"/>
      <c r="JA780" s="311"/>
      <c r="JB780" s="311"/>
      <c r="JC780" s="311"/>
      <c r="JD780" s="311"/>
      <c r="JE780" s="311"/>
      <c r="JF780" s="311"/>
      <c r="JG780" s="311"/>
      <c r="JH780" s="311"/>
      <c r="JI780" s="311"/>
      <c r="JJ780" s="311"/>
      <c r="JK780" s="311"/>
      <c r="JL780" s="311"/>
      <c r="JM780" s="311"/>
      <c r="JN780" s="311"/>
      <c r="JO780" s="311"/>
      <c r="JP780" s="311"/>
      <c r="JQ780" s="311"/>
      <c r="JR780" s="311"/>
      <c r="JS780" s="311"/>
      <c r="JT780" s="311"/>
      <c r="JU780" s="311"/>
      <c r="JV780" s="311"/>
      <c r="JW780" s="311"/>
      <c r="JX780" s="311"/>
      <c r="JY780" s="311"/>
      <c r="JZ780" s="311"/>
      <c r="KA780" s="311"/>
      <c r="KB780" s="311"/>
      <c r="KC780" s="311"/>
      <c r="KD780" s="311"/>
      <c r="KE780" s="311"/>
      <c r="KF780" s="311"/>
      <c r="KG780" s="311"/>
      <c r="KH780" s="311"/>
      <c r="KI780" s="311"/>
      <c r="KJ780" s="311"/>
      <c r="KK780" s="311"/>
      <c r="KL780" s="311"/>
      <c r="KM780" s="311"/>
      <c r="KN780" s="311"/>
      <c r="KO780" s="311"/>
      <c r="KP780" s="311"/>
      <c r="KQ780" s="311"/>
      <c r="KR780" s="311"/>
      <c r="KS780" s="311"/>
      <c r="KT780" s="311"/>
      <c r="KU780" s="311"/>
      <c r="KV780" s="311"/>
      <c r="KW780" s="311"/>
      <c r="KX780" s="311"/>
      <c r="KY780" s="311"/>
      <c r="KZ780" s="311"/>
      <c r="LA780" s="311"/>
      <c r="LB780" s="311"/>
      <c r="LC780" s="311"/>
      <c r="LD780" s="311"/>
      <c r="LE780" s="311"/>
      <c r="LF780" s="311"/>
      <c r="LG780" s="311"/>
      <c r="LH780" s="311"/>
      <c r="LI780" s="311"/>
      <c r="LJ780" s="311"/>
      <c r="LK780" s="311"/>
      <c r="LL780" s="311"/>
      <c r="LM780" s="311"/>
      <c r="LN780" s="311"/>
      <c r="LO780" s="311"/>
      <c r="LP780" s="311"/>
      <c r="LQ780" s="311"/>
      <c r="LR780" s="311"/>
      <c r="LS780" s="311"/>
      <c r="LT780" s="311"/>
      <c r="LU780" s="311"/>
      <c r="LV780" s="311"/>
      <c r="LW780" s="311"/>
      <c r="LX780" s="311"/>
      <c r="LY780" s="311"/>
      <c r="LZ780" s="311"/>
      <c r="MA780" s="311"/>
      <c r="MB780" s="311"/>
      <c r="MC780" s="311"/>
      <c r="MD780" s="311"/>
      <c r="ME780" s="311"/>
      <c r="MF780" s="311"/>
      <c r="MG780" s="311"/>
      <c r="MH780" s="311"/>
      <c r="MI780" s="311"/>
      <c r="MJ780" s="311"/>
      <c r="MK780" s="311"/>
      <c r="ML780" s="311"/>
      <c r="MM780" s="311"/>
      <c r="MN780" s="311"/>
      <c r="MO780" s="311"/>
      <c r="MP780" s="311"/>
      <c r="MQ780" s="311"/>
      <c r="MR780" s="311"/>
      <c r="MS780" s="311"/>
      <c r="MT780" s="311"/>
      <c r="MU780" s="311"/>
      <c r="MV780" s="311"/>
      <c r="MW780" s="311"/>
      <c r="MX780" s="311"/>
      <c r="MY780" s="311"/>
      <c r="MZ780" s="311"/>
      <c r="NA780" s="311"/>
      <c r="NB780" s="311"/>
      <c r="NC780" s="311"/>
      <c r="ND780" s="311"/>
      <c r="NE780" s="311"/>
      <c r="NF780" s="311"/>
      <c r="NG780" s="311"/>
      <c r="NH780" s="311"/>
      <c r="NI780" s="311"/>
      <c r="NJ780" s="311"/>
      <c r="NK780" s="311"/>
      <c r="NL780" s="311"/>
      <c r="NM780" s="311"/>
      <c r="NN780" s="311"/>
      <c r="NO780" s="311"/>
      <c r="NP780" s="311"/>
      <c r="NQ780" s="311"/>
      <c r="NR780" s="311"/>
      <c r="NS780" s="311"/>
      <c r="NT780" s="311"/>
      <c r="NU780" s="311"/>
      <c r="NV780" s="311"/>
      <c r="NW780" s="311"/>
      <c r="NX780" s="311"/>
      <c r="NY780" s="311"/>
      <c r="NZ780" s="311"/>
      <c r="OA780" s="311"/>
      <c r="OB780" s="311"/>
      <c r="OC780" s="311"/>
      <c r="OD780" s="311"/>
      <c r="OE780" s="311"/>
      <c r="OF780" s="311"/>
      <c r="OG780" s="311"/>
      <c r="OH780" s="311"/>
      <c r="OI780" s="311"/>
      <c r="OJ780" s="311"/>
      <c r="OK780" s="311"/>
      <c r="OL780" s="311"/>
      <c r="OM780" s="311"/>
      <c r="ON780" s="311"/>
      <c r="OO780" s="311"/>
      <c r="OP780" s="311"/>
      <c r="OQ780" s="311"/>
      <c r="OR780" s="311"/>
      <c r="OS780" s="311"/>
      <c r="OT780" s="311"/>
      <c r="OU780" s="311"/>
      <c r="OV780" s="311"/>
      <c r="OW780" s="311"/>
      <c r="OX780" s="311"/>
      <c r="OY780" s="311"/>
      <c r="OZ780" s="311"/>
      <c r="PA780" s="311"/>
      <c r="PB780" s="311"/>
      <c r="PC780" s="311"/>
      <c r="PD780" s="311"/>
      <c r="PE780" s="311"/>
      <c r="PF780" s="311"/>
      <c r="PG780" s="311"/>
      <c r="PH780" s="311"/>
      <c r="PI780" s="311"/>
      <c r="PJ780" s="311"/>
      <c r="PK780" s="311"/>
      <c r="PL780" s="311"/>
      <c r="PM780" s="311"/>
      <c r="PN780" s="311"/>
      <c r="PO780" s="311"/>
      <c r="PP780" s="311"/>
      <c r="PQ780" s="311"/>
      <c r="PR780" s="311"/>
      <c r="PS780" s="311"/>
      <c r="PT780" s="311"/>
      <c r="PU780" s="311"/>
      <c r="PV780" s="311"/>
      <c r="PW780" s="311"/>
      <c r="PX780" s="311"/>
      <c r="PY780" s="311"/>
      <c r="PZ780" s="311"/>
      <c r="QA780" s="311"/>
      <c r="QB780" s="311"/>
      <c r="QC780" s="311"/>
      <c r="QD780" s="311"/>
      <c r="QE780" s="311"/>
      <c r="QF780" s="311"/>
      <c r="QG780" s="311"/>
      <c r="QH780" s="311"/>
      <c r="QI780" s="311"/>
      <c r="QJ780" s="311"/>
      <c r="QK780" s="311"/>
      <c r="QL780" s="311"/>
      <c r="QM780" s="311"/>
      <c r="QN780" s="311"/>
      <c r="QO780" s="311"/>
      <c r="QP780" s="311"/>
      <c r="QQ780" s="311"/>
      <c r="QR780" s="311"/>
      <c r="QS780" s="311"/>
      <c r="QT780" s="311"/>
      <c r="QU780" s="311"/>
      <c r="QV780" s="311"/>
      <c r="QW780" s="311"/>
      <c r="QX780" s="311"/>
      <c r="QY780" s="311"/>
      <c r="QZ780" s="311"/>
      <c r="RA780" s="311"/>
      <c r="RB780" s="311"/>
      <c r="RC780" s="311"/>
      <c r="RD780" s="311"/>
      <c r="RE780" s="311"/>
      <c r="RF780" s="311"/>
      <c r="RG780" s="311"/>
      <c r="RH780" s="311"/>
      <c r="RI780" s="311"/>
      <c r="RJ780" s="311"/>
      <c r="RK780" s="311"/>
      <c r="RL780" s="311"/>
      <c r="RM780" s="311"/>
      <c r="RN780" s="311"/>
      <c r="RO780" s="311"/>
      <c r="RP780" s="311"/>
      <c r="RQ780" s="311"/>
      <c r="RR780" s="311"/>
      <c r="RS780" s="311"/>
      <c r="RT780" s="311"/>
      <c r="RU780" s="311"/>
      <c r="RV780" s="311"/>
      <c r="RW780" s="311"/>
      <c r="RX780" s="311"/>
      <c r="RY780" s="311"/>
      <c r="RZ780" s="311"/>
      <c r="SA780" s="311"/>
      <c r="SB780" s="311"/>
      <c r="SC780" s="311"/>
      <c r="SD780" s="311"/>
      <c r="SE780" s="311"/>
      <c r="SF780" s="311"/>
      <c r="SG780" s="311"/>
      <c r="SH780" s="311"/>
      <c r="SI780" s="311"/>
      <c r="SJ780" s="311"/>
      <c r="SK780" s="311"/>
      <c r="SL780" s="311"/>
      <c r="SM780" s="311"/>
      <c r="SN780" s="311"/>
      <c r="SO780" s="311"/>
      <c r="SP780" s="311"/>
      <c r="SQ780" s="311"/>
      <c r="SR780" s="311"/>
      <c r="SS780" s="311"/>
      <c r="ST780" s="311"/>
      <c r="SU780" s="311"/>
      <c r="SV780" s="311"/>
      <c r="SW780" s="311"/>
      <c r="SX780" s="311"/>
      <c r="SY780" s="311"/>
      <c r="SZ780" s="311"/>
      <c r="TA780" s="311"/>
      <c r="TB780" s="311"/>
      <c r="TC780" s="311"/>
      <c r="TD780" s="311"/>
      <c r="TE780" s="311"/>
      <c r="TF780" s="311"/>
      <c r="TG780" s="311"/>
      <c r="TH780" s="311"/>
      <c r="TI780" s="311"/>
      <c r="TJ780" s="311"/>
      <c r="TK780" s="311"/>
      <c r="TL780" s="311"/>
      <c r="TM780" s="311"/>
      <c r="TN780" s="311"/>
      <c r="TO780" s="311"/>
      <c r="TP780" s="311"/>
      <c r="TQ780" s="311"/>
      <c r="TR780" s="311"/>
      <c r="TS780" s="311"/>
      <c r="TT780" s="311"/>
      <c r="TU780" s="311"/>
      <c r="TV780" s="311"/>
      <c r="TW780" s="311"/>
      <c r="TX780" s="311"/>
      <c r="TY780" s="311"/>
      <c r="TZ780" s="311"/>
      <c r="UA780" s="311"/>
      <c r="UB780" s="311"/>
      <c r="UC780" s="311"/>
      <c r="UD780" s="311"/>
      <c r="UE780" s="311"/>
      <c r="UF780" s="311"/>
      <c r="UG780" s="311"/>
      <c r="UH780" s="311"/>
      <c r="UI780" s="311"/>
      <c r="UJ780" s="311"/>
      <c r="UK780" s="311"/>
      <c r="UL780" s="311"/>
      <c r="UM780" s="311"/>
      <c r="UN780" s="311"/>
      <c r="UO780" s="311"/>
      <c r="UP780" s="311"/>
      <c r="UQ780" s="311"/>
      <c r="UR780" s="311"/>
      <c r="US780" s="311"/>
      <c r="UT780" s="311"/>
      <c r="UU780" s="311"/>
      <c r="UV780" s="311"/>
      <c r="UW780" s="311"/>
      <c r="UX780" s="311"/>
      <c r="UY780" s="311"/>
      <c r="UZ780" s="311"/>
      <c r="VA780" s="311"/>
      <c r="VB780" s="311"/>
      <c r="VC780" s="311"/>
      <c r="VD780" s="311"/>
      <c r="VE780" s="311"/>
      <c r="VF780" s="311"/>
      <c r="VG780" s="311"/>
      <c r="VH780" s="311"/>
      <c r="VI780" s="311"/>
      <c r="VJ780" s="311"/>
      <c r="VK780" s="311"/>
      <c r="VL780" s="311"/>
      <c r="VM780" s="311"/>
      <c r="VN780" s="311"/>
      <c r="VO780" s="311"/>
      <c r="VP780" s="311"/>
      <c r="VQ780" s="311"/>
      <c r="VR780" s="311"/>
      <c r="VS780" s="311"/>
      <c r="VT780" s="311"/>
      <c r="VU780" s="311"/>
      <c r="VV780" s="311"/>
      <c r="VW780" s="311"/>
      <c r="VX780" s="311"/>
      <c r="VY780" s="311"/>
      <c r="VZ780" s="311"/>
      <c r="WA780" s="311"/>
      <c r="WB780" s="311"/>
      <c r="WC780" s="311"/>
      <c r="WD780" s="311"/>
      <c r="WE780" s="311"/>
      <c r="WF780" s="311"/>
      <c r="WG780" s="311"/>
      <c r="WH780" s="311"/>
      <c r="WI780" s="311"/>
      <c r="WJ780" s="311"/>
      <c r="WK780" s="311"/>
      <c r="WL780" s="311"/>
      <c r="WM780" s="311"/>
      <c r="WN780" s="311"/>
      <c r="WO780" s="311"/>
      <c r="WP780" s="311"/>
      <c r="WQ780" s="311"/>
      <c r="WR780" s="310"/>
    </row>
    <row r="783" spans="1:616" ht="18.75" customHeight="1">
      <c r="B783" s="388"/>
      <c r="C783" s="388"/>
      <c r="D783" s="389"/>
      <c r="U783" s="439" t="s">
        <v>705</v>
      </c>
      <c r="V783" s="439"/>
      <c r="W783" s="439"/>
      <c r="X783" s="439"/>
      <c r="Y783" s="439"/>
      <c r="Z783" s="439"/>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c r="CN783" s="145"/>
      <c r="CO783" s="145"/>
      <c r="CP783" s="145"/>
    </row>
  </sheetData>
  <autoFilter ref="Q4:AD777">
    <filterColumn colId="0">
      <customFilters>
        <customFilter operator="notEqual" val=" "/>
      </customFilters>
    </filterColumn>
  </autoFilter>
  <mergeCells count="1229">
    <mergeCell ref="A1:CP1"/>
    <mergeCell ref="B729:B740"/>
    <mergeCell ref="C729:C730"/>
    <mergeCell ref="D729:D730"/>
    <mergeCell ref="G729:G730"/>
    <mergeCell ref="H729:H730"/>
    <mergeCell ref="U783:Z783"/>
    <mergeCell ref="P126:P129"/>
    <mergeCell ref="P130:P134"/>
    <mergeCell ref="P139:P142"/>
    <mergeCell ref="P143:P147"/>
    <mergeCell ref="P148:P152"/>
    <mergeCell ref="P164:P168"/>
    <mergeCell ref="P169:P174"/>
    <mergeCell ref="P175:P179"/>
    <mergeCell ref="P180:P181"/>
    <mergeCell ref="P183:P185"/>
    <mergeCell ref="P187:P188"/>
    <mergeCell ref="P195:P197"/>
    <mergeCell ref="P198:P200"/>
    <mergeCell ref="P214:P234"/>
    <mergeCell ref="P237:P243"/>
    <mergeCell ref="P244:P248"/>
    <mergeCell ref="P249:P252"/>
    <mergeCell ref="P253:P255"/>
    <mergeCell ref="P201:P203"/>
    <mergeCell ref="P421:P422"/>
    <mergeCell ref="P135:P138"/>
    <mergeCell ref="O753:O755"/>
    <mergeCell ref="P684:P694"/>
    <mergeCell ref="A575:A585"/>
    <mergeCell ref="B575:B585"/>
    <mergeCell ref="O613:O623"/>
    <mergeCell ref="O674:O682"/>
    <mergeCell ref="P664:P665"/>
    <mergeCell ref="P696:P701"/>
    <mergeCell ref="O705:O715"/>
    <mergeCell ref="O730:O740"/>
    <mergeCell ref="O684:O694"/>
    <mergeCell ref="O696:O704"/>
    <mergeCell ref="A602:A604"/>
    <mergeCell ref="B602:B604"/>
    <mergeCell ref="A624:A634"/>
    <mergeCell ref="B624:B634"/>
    <mergeCell ref="O664:O673"/>
    <mergeCell ref="B683:B694"/>
    <mergeCell ref="J683:J694"/>
    <mergeCell ref="B695:B704"/>
    <mergeCell ref="C695:C696"/>
    <mergeCell ref="D695:D696"/>
    <mergeCell ref="H695:H696"/>
    <mergeCell ref="B660:B664"/>
    <mergeCell ref="C660:C664"/>
    <mergeCell ref="D660:D664"/>
    <mergeCell ref="E660:E664"/>
    <mergeCell ref="A730:A740"/>
    <mergeCell ref="P730:P740"/>
    <mergeCell ref="C728:E728"/>
    <mergeCell ref="A684:A694"/>
    <mergeCell ref="A705:A715"/>
    <mergeCell ref="J674:J682"/>
    <mergeCell ref="J696:J704"/>
    <mergeCell ref="B605:B609"/>
    <mergeCell ref="J417:J418"/>
    <mergeCell ref="P470:P480"/>
    <mergeCell ref="P551:P553"/>
    <mergeCell ref="C611:E611"/>
    <mergeCell ref="C597:E597"/>
    <mergeCell ref="E635:E638"/>
    <mergeCell ref="C598:E598"/>
    <mergeCell ref="C593:E593"/>
    <mergeCell ref="O742:O752"/>
    <mergeCell ref="A613:A623"/>
    <mergeCell ref="O649:O659"/>
    <mergeCell ref="A588:A591"/>
    <mergeCell ref="B635:B648"/>
    <mergeCell ref="A635:A648"/>
    <mergeCell ref="C635:C638"/>
    <mergeCell ref="D635:D638"/>
    <mergeCell ref="E369:E370"/>
    <mergeCell ref="F369:F370"/>
    <mergeCell ref="C371:E371"/>
    <mergeCell ref="A413:A429"/>
    <mergeCell ref="C424:C425"/>
    <mergeCell ref="D424:D425"/>
    <mergeCell ref="E424:E425"/>
    <mergeCell ref="F424:F425"/>
    <mergeCell ref="G424:G425"/>
    <mergeCell ref="H424:H425"/>
    <mergeCell ref="H415:H416"/>
    <mergeCell ref="G415:G416"/>
    <mergeCell ref="E415:E416"/>
    <mergeCell ref="D415:D416"/>
    <mergeCell ref="H421:H422"/>
    <mergeCell ref="I424:I425"/>
    <mergeCell ref="O169:O174"/>
    <mergeCell ref="O183:O185"/>
    <mergeCell ref="O180:O181"/>
    <mergeCell ref="O187:O188"/>
    <mergeCell ref="P189:P190"/>
    <mergeCell ref="O189:O190"/>
    <mergeCell ref="O139:O142"/>
    <mergeCell ref="O143:O147"/>
    <mergeCell ref="P153:P156"/>
    <mergeCell ref="O482:O492"/>
    <mergeCell ref="O493:O497"/>
    <mergeCell ref="O599:O604"/>
    <mergeCell ref="O564:O568"/>
    <mergeCell ref="P320:P322"/>
    <mergeCell ref="P191:P192"/>
    <mergeCell ref="O262:O264"/>
    <mergeCell ref="O470:O480"/>
    <mergeCell ref="O521:O523"/>
    <mergeCell ref="P400:P402"/>
    <mergeCell ref="O148:O152"/>
    <mergeCell ref="O153:O156"/>
    <mergeCell ref="P335:P336"/>
    <mergeCell ref="P359:P361"/>
    <mergeCell ref="O296:O298"/>
    <mergeCell ref="P267:P269"/>
    <mergeCell ref="O208:O210"/>
    <mergeCell ref="P208:P210"/>
    <mergeCell ref="O214:O234"/>
    <mergeCell ref="P351:P352"/>
    <mergeCell ref="O575:O585"/>
    <mergeCell ref="O588:O591"/>
    <mergeCell ref="O164:O168"/>
    <mergeCell ref="J3:J6"/>
    <mergeCell ref="C21:E21"/>
    <mergeCell ref="C22:E22"/>
    <mergeCell ref="C29:E29"/>
    <mergeCell ref="G3:G6"/>
    <mergeCell ref="C3:D4"/>
    <mergeCell ref="E3:F4"/>
    <mergeCell ref="C5:C6"/>
    <mergeCell ref="C35:E35"/>
    <mergeCell ref="O130:O134"/>
    <mergeCell ref="O135:O138"/>
    <mergeCell ref="P158:P163"/>
    <mergeCell ref="P84:P94"/>
    <mergeCell ref="O95:O96"/>
    <mergeCell ref="O158:O163"/>
    <mergeCell ref="A84:A94"/>
    <mergeCell ref="B84:B94"/>
    <mergeCell ref="A63:A73"/>
    <mergeCell ref="B63:B73"/>
    <mergeCell ref="A75:A76"/>
    <mergeCell ref="B75:B76"/>
    <mergeCell ref="A78:A79"/>
    <mergeCell ref="B121:B124"/>
    <mergeCell ref="C62:E62"/>
    <mergeCell ref="B95:B96"/>
    <mergeCell ref="A95:A96"/>
    <mergeCell ref="B104:B105"/>
    <mergeCell ref="B135:B138"/>
    <mergeCell ref="B78:B79"/>
    <mergeCell ref="B143:B147"/>
    <mergeCell ref="B153:B156"/>
    <mergeCell ref="O97:O103"/>
    <mergeCell ref="H411:H412"/>
    <mergeCell ref="B362:B364"/>
    <mergeCell ref="A372:A379"/>
    <mergeCell ref="B372:B379"/>
    <mergeCell ref="A337:A338"/>
    <mergeCell ref="B337:B338"/>
    <mergeCell ref="A300:A302"/>
    <mergeCell ref="B164:B168"/>
    <mergeCell ref="A126:A129"/>
    <mergeCell ref="C235:E235"/>
    <mergeCell ref="N3:N5"/>
    <mergeCell ref="K3:K4"/>
    <mergeCell ref="L3:L4"/>
    <mergeCell ref="M3:M5"/>
    <mergeCell ref="O75:O76"/>
    <mergeCell ref="O63:O73"/>
    <mergeCell ref="O84:O94"/>
    <mergeCell ref="O80:O83"/>
    <mergeCell ref="O78:O79"/>
    <mergeCell ref="G63:G73"/>
    <mergeCell ref="A3:A6"/>
    <mergeCell ref="B3:B6"/>
    <mergeCell ref="C7:E7"/>
    <mergeCell ref="C8:E8"/>
    <mergeCell ref="C9:E9"/>
    <mergeCell ref="A10:A20"/>
    <mergeCell ref="B10:B20"/>
    <mergeCell ref="O10:O20"/>
    <mergeCell ref="A80:A83"/>
    <mergeCell ref="B80:B83"/>
    <mergeCell ref="H3:H5"/>
    <mergeCell ref="I3:I6"/>
    <mergeCell ref="Q3:AA3"/>
    <mergeCell ref="CO3:CO6"/>
    <mergeCell ref="AW3:AX3"/>
    <mergeCell ref="AY3:AZ3"/>
    <mergeCell ref="BA3:BB3"/>
    <mergeCell ref="BC3:BD3"/>
    <mergeCell ref="BE3:BF3"/>
    <mergeCell ref="AB3:AD3"/>
    <mergeCell ref="P10:P20"/>
    <mergeCell ref="CP3:EI3"/>
    <mergeCell ref="CS4:DY4"/>
    <mergeCell ref="DZ4:EG4"/>
    <mergeCell ref="EH4:EI5"/>
    <mergeCell ref="CP5:CP6"/>
    <mergeCell ref="CQ5:CQ6"/>
    <mergeCell ref="CS5:CS6"/>
    <mergeCell ref="CT5:CT6"/>
    <mergeCell ref="CU5:CU6"/>
    <mergeCell ref="CV5:CV6"/>
    <mergeCell ref="CW5:CW6"/>
    <mergeCell ref="DG5:DG6"/>
    <mergeCell ref="DH5:DH6"/>
    <mergeCell ref="DI5:DI6"/>
    <mergeCell ref="DJ5:DJ6"/>
    <mergeCell ref="DK5:DK6"/>
    <mergeCell ref="DL5:DL6"/>
    <mergeCell ref="DM5:DM6"/>
    <mergeCell ref="DN5:DN6"/>
    <mergeCell ref="DO5:DO6"/>
    <mergeCell ref="CX5:CX6"/>
    <mergeCell ref="CY5:CY6"/>
    <mergeCell ref="CZ5:CZ6"/>
    <mergeCell ref="B119:B120"/>
    <mergeCell ref="A121:A124"/>
    <mergeCell ref="B320:B322"/>
    <mergeCell ref="C384:E384"/>
    <mergeCell ref="B359:B361"/>
    <mergeCell ref="C355:E355"/>
    <mergeCell ref="B411:B412"/>
    <mergeCell ref="C411:C412"/>
    <mergeCell ref="A521:A523"/>
    <mergeCell ref="A267:A269"/>
    <mergeCell ref="B267:B269"/>
    <mergeCell ref="B444:B447"/>
    <mergeCell ref="P3:P6"/>
    <mergeCell ref="O3:O5"/>
    <mergeCell ref="C56:E56"/>
    <mergeCell ref="C43:E43"/>
    <mergeCell ref="C74:E74"/>
    <mergeCell ref="O335:O336"/>
    <mergeCell ref="O359:O361"/>
    <mergeCell ref="A304:A314"/>
    <mergeCell ref="B304:B314"/>
    <mergeCell ref="A387:A397"/>
    <mergeCell ref="B387:B397"/>
    <mergeCell ref="H417:H418"/>
    <mergeCell ref="I417:I418"/>
    <mergeCell ref="A351:A352"/>
    <mergeCell ref="B351:B352"/>
    <mergeCell ref="A356:A358"/>
    <mergeCell ref="B356:B358"/>
    <mergeCell ref="A191:A192"/>
    <mergeCell ref="O175:O179"/>
    <mergeCell ref="B201:B203"/>
    <mergeCell ref="A201:A203"/>
    <mergeCell ref="B253:B255"/>
    <mergeCell ref="O198:O200"/>
    <mergeCell ref="O191:O192"/>
    <mergeCell ref="O195:O197"/>
    <mergeCell ref="O201:O203"/>
    <mergeCell ref="P258:P260"/>
    <mergeCell ref="P265:P266"/>
    <mergeCell ref="A258:A260"/>
    <mergeCell ref="C319:E319"/>
    <mergeCell ref="A265:A266"/>
    <mergeCell ref="P95:P96"/>
    <mergeCell ref="C315:E315"/>
    <mergeCell ref="O104:O105"/>
    <mergeCell ref="F104:F105"/>
    <mergeCell ref="O106:O107"/>
    <mergeCell ref="O270:O280"/>
    <mergeCell ref="O284:O294"/>
    <mergeCell ref="P316:P318"/>
    <mergeCell ref="J316:J318"/>
    <mergeCell ref="O244:O248"/>
    <mergeCell ref="O249:O252"/>
    <mergeCell ref="O253:O255"/>
    <mergeCell ref="O119:O120"/>
    <mergeCell ref="O121:O124"/>
    <mergeCell ref="A175:A179"/>
    <mergeCell ref="B175:B179"/>
    <mergeCell ref="A169:A174"/>
    <mergeCell ref="P121:P124"/>
    <mergeCell ref="B130:B134"/>
    <mergeCell ref="G121:G124"/>
    <mergeCell ref="A119:A120"/>
    <mergeCell ref="G187:G188"/>
    <mergeCell ref="G237:G243"/>
    <mergeCell ref="A183:A185"/>
    <mergeCell ref="B183:B185"/>
    <mergeCell ref="C283:E283"/>
    <mergeCell ref="F415:F416"/>
    <mergeCell ref="A164:A168"/>
    <mergeCell ref="B126:B129"/>
    <mergeCell ref="A237:A243"/>
    <mergeCell ref="C125:E125"/>
    <mergeCell ref="A195:A197"/>
    <mergeCell ref="B191:B192"/>
    <mergeCell ref="B180:B181"/>
    <mergeCell ref="B198:B200"/>
    <mergeCell ref="A187:A188"/>
    <mergeCell ref="B187:B188"/>
    <mergeCell ref="D5:D6"/>
    <mergeCell ref="E5:E6"/>
    <mergeCell ref="F5:F6"/>
    <mergeCell ref="C109:E109"/>
    <mergeCell ref="B169:B174"/>
    <mergeCell ref="C350:E350"/>
    <mergeCell ref="C354:E354"/>
    <mergeCell ref="C343:E343"/>
    <mergeCell ref="C324:E324"/>
    <mergeCell ref="C366:E366"/>
    <mergeCell ref="A335:A336"/>
    <mergeCell ref="A316:A318"/>
    <mergeCell ref="B316:B318"/>
    <mergeCell ref="A208:A210"/>
    <mergeCell ref="B208:B210"/>
    <mergeCell ref="A214:A234"/>
    <mergeCell ref="B189:B190"/>
    <mergeCell ref="B237:B243"/>
    <mergeCell ref="C157:E157"/>
    <mergeCell ref="C193:E193"/>
    <mergeCell ref="C325:E325"/>
    <mergeCell ref="C341:E341"/>
    <mergeCell ref="C346:E346"/>
    <mergeCell ref="C323:E323"/>
    <mergeCell ref="C261:E261"/>
    <mergeCell ref="C299:E299"/>
    <mergeCell ref="C282:E282"/>
    <mergeCell ref="C204:E204"/>
    <mergeCell ref="C205:E205"/>
    <mergeCell ref="C206:E206"/>
    <mergeCell ref="C212:E212"/>
    <mergeCell ref="B195:B197"/>
    <mergeCell ref="B296:B298"/>
    <mergeCell ref="B335:B336"/>
    <mergeCell ref="C211:E211"/>
    <mergeCell ref="C213:C214"/>
    <mergeCell ref="D213:D214"/>
    <mergeCell ref="A244:A248"/>
    <mergeCell ref="C339:E339"/>
    <mergeCell ref="B258:B260"/>
    <mergeCell ref="B783:D783"/>
    <mergeCell ref="A763:F763"/>
    <mergeCell ref="A764:F764"/>
    <mergeCell ref="A774:F774"/>
    <mergeCell ref="A775:F775"/>
    <mergeCell ref="A776:F776"/>
    <mergeCell ref="A777:F777"/>
    <mergeCell ref="A765:F765"/>
    <mergeCell ref="A766:F766"/>
    <mergeCell ref="A767:F767"/>
    <mergeCell ref="A768:F768"/>
    <mergeCell ref="A769:F769"/>
    <mergeCell ref="A770:F770"/>
    <mergeCell ref="A771:F771"/>
    <mergeCell ref="A772:F772"/>
    <mergeCell ref="A773:F773"/>
    <mergeCell ref="A761:F761"/>
    <mergeCell ref="B780:D780"/>
    <mergeCell ref="B705:B715"/>
    <mergeCell ref="A649:A659"/>
    <mergeCell ref="B649:B659"/>
    <mergeCell ref="A498:A501"/>
    <mergeCell ref="B498:B501"/>
    <mergeCell ref="A459:A463"/>
    <mergeCell ref="B459:B463"/>
    <mergeCell ref="A470:A480"/>
    <mergeCell ref="A551:A553"/>
    <mergeCell ref="B551:B553"/>
    <mergeCell ref="A270:A280"/>
    <mergeCell ref="I415:I416"/>
    <mergeCell ref="A198:A200"/>
    <mergeCell ref="A180:A181"/>
    <mergeCell ref="A362:A364"/>
    <mergeCell ref="A320:A322"/>
    <mergeCell ref="A573:A574"/>
    <mergeCell ref="B573:B574"/>
    <mergeCell ref="A760:F760"/>
    <mergeCell ref="A674:A682"/>
    <mergeCell ref="B674:B682"/>
    <mergeCell ref="A758:F758"/>
    <mergeCell ref="A664:A673"/>
    <mergeCell ref="A696:A704"/>
    <mergeCell ref="A717:A727"/>
    <mergeCell ref="B717:B727"/>
    <mergeCell ref="A742:A752"/>
    <mergeCell ref="A753:A755"/>
    <mergeCell ref="B753:B755"/>
    <mergeCell ref="A757:F757"/>
    <mergeCell ref="B244:B248"/>
    <mergeCell ref="A262:A264"/>
    <mergeCell ref="H369:H370"/>
    <mergeCell ref="G369:G370"/>
    <mergeCell ref="G201:G203"/>
    <mergeCell ref="B262:B264"/>
    <mergeCell ref="E413:E414"/>
    <mergeCell ref="G413:G414"/>
    <mergeCell ref="A367:A370"/>
    <mergeCell ref="B367:B370"/>
    <mergeCell ref="C419:C420"/>
    <mergeCell ref="B270:B280"/>
    <mergeCell ref="G244:G248"/>
    <mergeCell ref="G249:G252"/>
    <mergeCell ref="B563:B568"/>
    <mergeCell ref="B612:B623"/>
    <mergeCell ref="C570:E570"/>
    <mergeCell ref="B265:B266"/>
    <mergeCell ref="A296:A298"/>
    <mergeCell ref="B521:B523"/>
    <mergeCell ref="A482:A492"/>
    <mergeCell ref="A493:A497"/>
    <mergeCell ref="A444:A447"/>
    <mergeCell ref="C369:C370"/>
    <mergeCell ref="D369:D370"/>
    <mergeCell ref="A284:A294"/>
    <mergeCell ref="B284:B294"/>
    <mergeCell ref="A249:A252"/>
    <mergeCell ref="B249:B252"/>
    <mergeCell ref="C415:C416"/>
    <mergeCell ref="B300:B302"/>
    <mergeCell ref="F413:F414"/>
    <mergeCell ref="G253:G255"/>
    <mergeCell ref="G258:G260"/>
    <mergeCell ref="C295:E295"/>
    <mergeCell ref="A359:A361"/>
    <mergeCell ref="B493:B497"/>
    <mergeCell ref="A564:A568"/>
    <mergeCell ref="A432:A442"/>
    <mergeCell ref="B588:B591"/>
    <mergeCell ref="A506:A508"/>
    <mergeCell ref="A253:A255"/>
    <mergeCell ref="D411:D412"/>
    <mergeCell ref="B506:B508"/>
    <mergeCell ref="A605:A609"/>
    <mergeCell ref="A97:A103"/>
    <mergeCell ref="B97:B103"/>
    <mergeCell ref="A110:A113"/>
    <mergeCell ref="B110:B113"/>
    <mergeCell ref="O110:O113"/>
    <mergeCell ref="A116:A118"/>
    <mergeCell ref="B116:B118"/>
    <mergeCell ref="O116:O118"/>
    <mergeCell ref="A114:A115"/>
    <mergeCell ref="B114:B115"/>
    <mergeCell ref="O114:O115"/>
    <mergeCell ref="A104:A105"/>
    <mergeCell ref="C108:E108"/>
    <mergeCell ref="A106:A107"/>
    <mergeCell ref="B106:B107"/>
    <mergeCell ref="J201:J203"/>
    <mergeCell ref="B158:B163"/>
    <mergeCell ref="A135:A138"/>
    <mergeCell ref="A139:A142"/>
    <mergeCell ref="B139:B142"/>
    <mergeCell ref="A143:A147"/>
    <mergeCell ref="A153:A156"/>
    <mergeCell ref="A158:A163"/>
    <mergeCell ref="J189:J190"/>
    <mergeCell ref="J195:J197"/>
    <mergeCell ref="J191:J192"/>
    <mergeCell ref="A189:A190"/>
    <mergeCell ref="A130:A134"/>
    <mergeCell ref="O126:O129"/>
    <mergeCell ref="A148:A152"/>
    <mergeCell ref="B148:B152"/>
    <mergeCell ref="G183:G185"/>
    <mergeCell ref="CQ417:CQ418"/>
    <mergeCell ref="R415:R416"/>
    <mergeCell ref="P415:P416"/>
    <mergeCell ref="R417:R418"/>
    <mergeCell ref="CO417:CO418"/>
    <mergeCell ref="Y417:Y418"/>
    <mergeCell ref="P417:P418"/>
    <mergeCell ref="S415:S416"/>
    <mergeCell ref="T415:T416"/>
    <mergeCell ref="X415:X416"/>
    <mergeCell ref="K415:K416"/>
    <mergeCell ref="L415:L416"/>
    <mergeCell ref="D417:D418"/>
    <mergeCell ref="E417:E418"/>
    <mergeCell ref="F417:F418"/>
    <mergeCell ref="G417:G418"/>
    <mergeCell ref="P362:P364"/>
    <mergeCell ref="L369:L370"/>
    <mergeCell ref="M369:M370"/>
    <mergeCell ref="N369:N370"/>
    <mergeCell ref="CQ369:CQ370"/>
    <mergeCell ref="Q369:Q370"/>
    <mergeCell ref="R369:R370"/>
    <mergeCell ref="S369:S370"/>
    <mergeCell ref="T369:T370"/>
    <mergeCell ref="U369:U370"/>
    <mergeCell ref="V369:V370"/>
    <mergeCell ref="W369:W370"/>
    <mergeCell ref="X369:X370"/>
    <mergeCell ref="Y369:Y370"/>
    <mergeCell ref="Z369:Z370"/>
    <mergeCell ref="AA369:AA370"/>
    <mergeCell ref="CO369:CO370"/>
    <mergeCell ref="W419:W420"/>
    <mergeCell ref="X419:X420"/>
    <mergeCell ref="W415:W416"/>
    <mergeCell ref="U415:U416"/>
    <mergeCell ref="Z413:Z414"/>
    <mergeCell ref="J419:J420"/>
    <mergeCell ref="H465:H470"/>
    <mergeCell ref="D419:D420"/>
    <mergeCell ref="F419:F420"/>
    <mergeCell ref="I369:I370"/>
    <mergeCell ref="CO419:CO420"/>
    <mergeCell ref="Z419:Z420"/>
    <mergeCell ref="AA419:AA420"/>
    <mergeCell ref="J421:J422"/>
    <mergeCell ref="P419:P420"/>
    <mergeCell ref="Q419:Q420"/>
    <mergeCell ref="Z417:Z418"/>
    <mergeCell ref="CO415:CO416"/>
    <mergeCell ref="AA417:AA418"/>
    <mergeCell ref="I421:I422"/>
    <mergeCell ref="L419:L420"/>
    <mergeCell ref="M419:M420"/>
    <mergeCell ref="N419:N420"/>
    <mergeCell ref="K421:K422"/>
    <mergeCell ref="L421:L422"/>
    <mergeCell ref="M421:M422"/>
    <mergeCell ref="C443:E443"/>
    <mergeCell ref="O432:O442"/>
    <mergeCell ref="O444:O447"/>
    <mergeCell ref="O448:O458"/>
    <mergeCell ref="O459:O463"/>
    <mergeCell ref="CQ424:CQ425"/>
    <mergeCell ref="AA424:AA425"/>
    <mergeCell ref="CQ419:CQ420"/>
    <mergeCell ref="Z421:Z422"/>
    <mergeCell ref="AA421:AA422"/>
    <mergeCell ref="CO421:CO422"/>
    <mergeCell ref="CQ421:CQ422"/>
    <mergeCell ref="W421:W422"/>
    <mergeCell ref="X421:X422"/>
    <mergeCell ref="S424:S425"/>
    <mergeCell ref="T419:T420"/>
    <mergeCell ref="Z424:Z425"/>
    <mergeCell ref="Y424:Y425"/>
    <mergeCell ref="X424:X425"/>
    <mergeCell ref="V424:V425"/>
    <mergeCell ref="U424:U425"/>
    <mergeCell ref="T424:T425"/>
    <mergeCell ref="Y419:Y420"/>
    <mergeCell ref="S419:S420"/>
    <mergeCell ref="U419:U420"/>
    <mergeCell ref="V419:V420"/>
    <mergeCell ref="CO424:CO425"/>
    <mergeCell ref="O524:O527"/>
    <mergeCell ref="A528:A531"/>
    <mergeCell ref="B528:B531"/>
    <mergeCell ref="W424:W425"/>
    <mergeCell ref="R424:R425"/>
    <mergeCell ref="Q424:Q425"/>
    <mergeCell ref="P424:P425"/>
    <mergeCell ref="B481:B492"/>
    <mergeCell ref="C481:C482"/>
    <mergeCell ref="D481:D482"/>
    <mergeCell ref="H481:H482"/>
    <mergeCell ref="B586:B587"/>
    <mergeCell ref="D586:D587"/>
    <mergeCell ref="H586:H587"/>
    <mergeCell ref="A448:A458"/>
    <mergeCell ref="B448:B458"/>
    <mergeCell ref="A524:A527"/>
    <mergeCell ref="B524:B527"/>
    <mergeCell ref="A571:A572"/>
    <mergeCell ref="B571:B572"/>
    <mergeCell ref="U413:U414"/>
    <mergeCell ref="V413:V414"/>
    <mergeCell ref="W413:W414"/>
    <mergeCell ref="X413:X414"/>
    <mergeCell ref="Y413:Y414"/>
    <mergeCell ref="V415:V416"/>
    <mergeCell ref="S417:S418"/>
    <mergeCell ref="T417:T418"/>
    <mergeCell ref="U417:U418"/>
    <mergeCell ref="V417:V418"/>
    <mergeCell ref="W417:W418"/>
    <mergeCell ref="X417:X418"/>
    <mergeCell ref="Q417:Q418"/>
    <mergeCell ref="Y421:Y422"/>
    <mergeCell ref="Q421:Q422"/>
    <mergeCell ref="R421:R422"/>
    <mergeCell ref="S421:S422"/>
    <mergeCell ref="T421:T422"/>
    <mergeCell ref="U421:U422"/>
    <mergeCell ref="V421:V422"/>
    <mergeCell ref="Y415:Y416"/>
    <mergeCell ref="Z415:Z416"/>
    <mergeCell ref="AA415:AA416"/>
    <mergeCell ref="S413:S414"/>
    <mergeCell ref="T413:T414"/>
    <mergeCell ref="R419:R420"/>
    <mergeCell ref="O528:O531"/>
    <mergeCell ref="A533:A538"/>
    <mergeCell ref="B533:B538"/>
    <mergeCell ref="O533:O538"/>
    <mergeCell ref="A539:A543"/>
    <mergeCell ref="B539:B543"/>
    <mergeCell ref="C557:E557"/>
    <mergeCell ref="C549:E549"/>
    <mergeCell ref="C544:E544"/>
    <mergeCell ref="O551:O553"/>
    <mergeCell ref="O605:O609"/>
    <mergeCell ref="N421:N422"/>
    <mergeCell ref="J424:J425"/>
    <mergeCell ref="A502:A505"/>
    <mergeCell ref="B502:B505"/>
    <mergeCell ref="O502:O505"/>
    <mergeCell ref="C421:C422"/>
    <mergeCell ref="D421:D422"/>
    <mergeCell ref="F421:F422"/>
    <mergeCell ref="G421:G422"/>
    <mergeCell ref="E421:E422"/>
    <mergeCell ref="O506:O508"/>
    <mergeCell ref="A510:A520"/>
    <mergeCell ref="B510:B520"/>
    <mergeCell ref="O510:O520"/>
    <mergeCell ref="C509:E509"/>
    <mergeCell ref="O571:O572"/>
    <mergeCell ref="O300:O302"/>
    <mergeCell ref="O258:O260"/>
    <mergeCell ref="O316:O318"/>
    <mergeCell ref="O265:O266"/>
    <mergeCell ref="J413:J414"/>
    <mergeCell ref="K413:K414"/>
    <mergeCell ref="L413:L414"/>
    <mergeCell ref="M413:M414"/>
    <mergeCell ref="N413:N414"/>
    <mergeCell ref="P413:P414"/>
    <mergeCell ref="O367:O370"/>
    <mergeCell ref="P367:P370"/>
    <mergeCell ref="J337:J338"/>
    <mergeCell ref="O351:O352"/>
    <mergeCell ref="J369:J370"/>
    <mergeCell ref="K369:K370"/>
    <mergeCell ref="O304:O314"/>
    <mergeCell ref="O267:O269"/>
    <mergeCell ref="O320:O322"/>
    <mergeCell ref="O237:O243"/>
    <mergeCell ref="J320:J322"/>
    <mergeCell ref="EJ3:EM3"/>
    <mergeCell ref="GE3:IF3"/>
    <mergeCell ref="IG3:KI3"/>
    <mergeCell ref="KJ3:MK3"/>
    <mergeCell ref="ML3:ON3"/>
    <mergeCell ref="OO3:QP3"/>
    <mergeCell ref="QQ3:SQ3"/>
    <mergeCell ref="SR3:UQ3"/>
    <mergeCell ref="UR3:WQ3"/>
    <mergeCell ref="K424:K425"/>
    <mergeCell ref="L424:L425"/>
    <mergeCell ref="M424:M425"/>
    <mergeCell ref="N424:N425"/>
    <mergeCell ref="O413:O429"/>
    <mergeCell ref="O337:O338"/>
    <mergeCell ref="O362:O364"/>
    <mergeCell ref="O372:O379"/>
    <mergeCell ref="O387:O397"/>
    <mergeCell ref="O400:O410"/>
    <mergeCell ref="K417:K418"/>
    <mergeCell ref="L417:L418"/>
    <mergeCell ref="M417:M418"/>
    <mergeCell ref="N417:N418"/>
    <mergeCell ref="CQ415:CQ416"/>
    <mergeCell ref="M415:M416"/>
    <mergeCell ref="N415:N416"/>
    <mergeCell ref="Q415:Q416"/>
    <mergeCell ref="AA413:AA414"/>
    <mergeCell ref="CO413:CO414"/>
    <mergeCell ref="R413:R414"/>
    <mergeCell ref="EN4:FT4"/>
    <mergeCell ref="FU4:GB4"/>
    <mergeCell ref="GC4:GD5"/>
    <mergeCell ref="GI4:HV4"/>
    <mergeCell ref="HW4:ID4"/>
    <mergeCell ref="IE4:IF5"/>
    <mergeCell ref="IL4:JY4"/>
    <mergeCell ref="JZ4:KG4"/>
    <mergeCell ref="KH4:KI5"/>
    <mergeCell ref="EN5:EN6"/>
    <mergeCell ref="EO5:EO6"/>
    <mergeCell ref="EP5:EP6"/>
    <mergeCell ref="EQ5:EQ6"/>
    <mergeCell ref="ER5:ER6"/>
    <mergeCell ref="ES5:ES6"/>
    <mergeCell ref="ET5:ET6"/>
    <mergeCell ref="EU5:EU6"/>
    <mergeCell ref="EV5:EV6"/>
    <mergeCell ref="EW5:EW6"/>
    <mergeCell ref="EX5:EX6"/>
    <mergeCell ref="EY5:EY6"/>
    <mergeCell ref="EZ5:EZ6"/>
    <mergeCell ref="FA5:FA6"/>
    <mergeCell ref="FB5:FB6"/>
    <mergeCell ref="FL5:FL6"/>
    <mergeCell ref="FM5:FM6"/>
    <mergeCell ref="FN5:FN6"/>
    <mergeCell ref="FO5:FO6"/>
    <mergeCell ref="FP5:FP6"/>
    <mergeCell ref="FQ5:FQ6"/>
    <mergeCell ref="FR5:FR6"/>
    <mergeCell ref="FS5:FS6"/>
    <mergeCell ref="KN4:MA4"/>
    <mergeCell ref="MB4:MI4"/>
    <mergeCell ref="MJ4:MK5"/>
    <mergeCell ref="MQ4:OD4"/>
    <mergeCell ref="OE4:OL4"/>
    <mergeCell ref="OM4:ON5"/>
    <mergeCell ref="OS4:QF4"/>
    <mergeCell ref="QG4:QN4"/>
    <mergeCell ref="QO4:QP5"/>
    <mergeCell ref="KQ5:KQ6"/>
    <mergeCell ref="KR5:KR6"/>
    <mergeCell ref="KS5:KS6"/>
    <mergeCell ref="KT5:KT6"/>
    <mergeCell ref="KU5:KU6"/>
    <mergeCell ref="KV5:KV6"/>
    <mergeCell ref="KW5:KW6"/>
    <mergeCell ref="KX5:KX6"/>
    <mergeCell ref="KY5:KY6"/>
    <mergeCell ref="KZ5:KZ6"/>
    <mergeCell ref="LA5:LA6"/>
    <mergeCell ref="LB5:LB6"/>
    <mergeCell ref="LC5:LC6"/>
    <mergeCell ref="LD5:LD6"/>
    <mergeCell ref="LE5:LE6"/>
    <mergeCell ref="LP5:LP6"/>
    <mergeCell ref="LQ5:LQ6"/>
    <mergeCell ref="LR5:LR6"/>
    <mergeCell ref="LS5:LS6"/>
    <mergeCell ref="LT5:LT6"/>
    <mergeCell ref="LU5:LU6"/>
    <mergeCell ref="LV5:LV6"/>
    <mergeCell ref="LW5:LW6"/>
    <mergeCell ref="QT4:SG4"/>
    <mergeCell ref="SH4:SO4"/>
    <mergeCell ref="SP4:SQ5"/>
    <mergeCell ref="ST4:UG4"/>
    <mergeCell ref="UH4:UO4"/>
    <mergeCell ref="UP4:UQ5"/>
    <mergeCell ref="UT4:WG4"/>
    <mergeCell ref="WH4:WO4"/>
    <mergeCell ref="WP4:WQ5"/>
    <mergeCell ref="QT5:QT6"/>
    <mergeCell ref="QU5:QU6"/>
    <mergeCell ref="QV5:QV6"/>
    <mergeCell ref="QW5:QW6"/>
    <mergeCell ref="QX5:QX6"/>
    <mergeCell ref="QY5:QY6"/>
    <mergeCell ref="QZ5:QZ6"/>
    <mergeCell ref="RA5:RA6"/>
    <mergeCell ref="RB5:RB6"/>
    <mergeCell ref="RC5:RC6"/>
    <mergeCell ref="RD5:RD6"/>
    <mergeCell ref="RE5:RE6"/>
    <mergeCell ref="RF5:RF6"/>
    <mergeCell ref="RG5:RG6"/>
    <mergeCell ref="RH5:RH6"/>
    <mergeCell ref="RR5:RR6"/>
    <mergeCell ref="RS5:RS6"/>
    <mergeCell ref="RT5:RT6"/>
    <mergeCell ref="RU5:RU6"/>
    <mergeCell ref="RV5:RV6"/>
    <mergeCell ref="RW5:RW6"/>
    <mergeCell ref="RX5:RX6"/>
    <mergeCell ref="RY5:RY6"/>
    <mergeCell ref="DA5:DA6"/>
    <mergeCell ref="DB5:DB6"/>
    <mergeCell ref="DC5:DC6"/>
    <mergeCell ref="DD5:DD6"/>
    <mergeCell ref="DE5:DE6"/>
    <mergeCell ref="DF5:DF6"/>
    <mergeCell ref="DY5:DY6"/>
    <mergeCell ref="DZ5:EA5"/>
    <mergeCell ref="EB5:EC5"/>
    <mergeCell ref="ED5:EE5"/>
    <mergeCell ref="EF5:EG5"/>
    <mergeCell ref="EJ5:EJ6"/>
    <mergeCell ref="EK5:EK6"/>
    <mergeCell ref="EL5:EL6"/>
    <mergeCell ref="EM5:EM6"/>
    <mergeCell ref="DP5:DP6"/>
    <mergeCell ref="DQ5:DQ6"/>
    <mergeCell ref="DR5:DR6"/>
    <mergeCell ref="DS5:DS6"/>
    <mergeCell ref="DT5:DT6"/>
    <mergeCell ref="DU5:DU6"/>
    <mergeCell ref="DV5:DV6"/>
    <mergeCell ref="DW5:DW6"/>
    <mergeCell ref="DX5:DX6"/>
    <mergeCell ref="FT5:FT6"/>
    <mergeCell ref="FC5:FC6"/>
    <mergeCell ref="FD5:FD6"/>
    <mergeCell ref="FE5:FE6"/>
    <mergeCell ref="FF5:FF6"/>
    <mergeCell ref="FG5:FG6"/>
    <mergeCell ref="FH5:FH6"/>
    <mergeCell ref="FI5:FI6"/>
    <mergeCell ref="FJ5:FJ6"/>
    <mergeCell ref="FK5:FK6"/>
    <mergeCell ref="GJ5:GJ6"/>
    <mergeCell ref="GK5:GK6"/>
    <mergeCell ref="GL5:GL6"/>
    <mergeCell ref="GM5:GM6"/>
    <mergeCell ref="GN5:GN6"/>
    <mergeCell ref="GO5:GO6"/>
    <mergeCell ref="GP5:GP6"/>
    <mergeCell ref="GQ5:GQ6"/>
    <mergeCell ref="GR5:GR6"/>
    <mergeCell ref="FU5:FV5"/>
    <mergeCell ref="FW5:FX5"/>
    <mergeCell ref="FY5:FZ5"/>
    <mergeCell ref="GA5:GB5"/>
    <mergeCell ref="GE5:GE6"/>
    <mergeCell ref="GF5:GF6"/>
    <mergeCell ref="GG5:GG6"/>
    <mergeCell ref="GH5:GH6"/>
    <mergeCell ref="GI5:GI6"/>
    <mergeCell ref="HB5:HB6"/>
    <mergeCell ref="HC5:HC6"/>
    <mergeCell ref="HD5:HD6"/>
    <mergeCell ref="HE5:HE6"/>
    <mergeCell ref="HF5:HF6"/>
    <mergeCell ref="HG5:HG6"/>
    <mergeCell ref="HH5:HH6"/>
    <mergeCell ref="HI5:HI6"/>
    <mergeCell ref="HJ5:HJ6"/>
    <mergeCell ref="GS5:GS6"/>
    <mergeCell ref="GT5:GT6"/>
    <mergeCell ref="GU5:GU6"/>
    <mergeCell ref="GV5:GV6"/>
    <mergeCell ref="GW5:GW6"/>
    <mergeCell ref="GX5:GX6"/>
    <mergeCell ref="GY5:GY6"/>
    <mergeCell ref="GZ5:GZ6"/>
    <mergeCell ref="HA5:HA6"/>
    <mergeCell ref="HT5:HT6"/>
    <mergeCell ref="HU5:HU6"/>
    <mergeCell ref="HV5:HV6"/>
    <mergeCell ref="HW5:HX5"/>
    <mergeCell ref="HY5:HZ5"/>
    <mergeCell ref="IA5:IB5"/>
    <mergeCell ref="IC5:ID5"/>
    <mergeCell ref="IG5:IG6"/>
    <mergeCell ref="IH5:IH6"/>
    <mergeCell ref="HK5:HK6"/>
    <mergeCell ref="HL5:HL6"/>
    <mergeCell ref="HM5:HM6"/>
    <mergeCell ref="HN5:HN6"/>
    <mergeCell ref="HO5:HO6"/>
    <mergeCell ref="HP5:HP6"/>
    <mergeCell ref="HQ5:HQ6"/>
    <mergeCell ref="HR5:HR6"/>
    <mergeCell ref="HS5:HS6"/>
    <mergeCell ref="IR5:IR6"/>
    <mergeCell ref="IS5:IS6"/>
    <mergeCell ref="IT5:IT6"/>
    <mergeCell ref="IU5:IU6"/>
    <mergeCell ref="IV5:IV6"/>
    <mergeCell ref="IW5:IW6"/>
    <mergeCell ref="IX5:IX6"/>
    <mergeCell ref="IY5:IY6"/>
    <mergeCell ref="IZ5:IZ6"/>
    <mergeCell ref="II5:II6"/>
    <mergeCell ref="IJ5:IJ6"/>
    <mergeCell ref="IK5:IK6"/>
    <mergeCell ref="IL5:IL6"/>
    <mergeCell ref="IM5:IM6"/>
    <mergeCell ref="IN5:IN6"/>
    <mergeCell ref="IO5:IO6"/>
    <mergeCell ref="IP5:IP6"/>
    <mergeCell ref="IQ5:IQ6"/>
    <mergeCell ref="JJ5:JJ6"/>
    <mergeCell ref="JK5:JK6"/>
    <mergeCell ref="JL5:JL6"/>
    <mergeCell ref="JM5:JM6"/>
    <mergeCell ref="JN5:JN6"/>
    <mergeCell ref="JO5:JO6"/>
    <mergeCell ref="JP5:JP6"/>
    <mergeCell ref="JQ5:JQ6"/>
    <mergeCell ref="JR5:JR6"/>
    <mergeCell ref="JA5:JA6"/>
    <mergeCell ref="JB5:JB6"/>
    <mergeCell ref="JC5:JC6"/>
    <mergeCell ref="JD5:JD6"/>
    <mergeCell ref="JE5:JE6"/>
    <mergeCell ref="JF5:JF6"/>
    <mergeCell ref="JG5:JG6"/>
    <mergeCell ref="JH5:JH6"/>
    <mergeCell ref="JI5:JI6"/>
    <mergeCell ref="KD5:KE5"/>
    <mergeCell ref="KF5:KG5"/>
    <mergeCell ref="KJ5:KJ6"/>
    <mergeCell ref="KK5:KK6"/>
    <mergeCell ref="KL5:KL6"/>
    <mergeCell ref="KM5:KM6"/>
    <mergeCell ref="KN5:KN6"/>
    <mergeCell ref="KO5:KO6"/>
    <mergeCell ref="KP5:KP6"/>
    <mergeCell ref="JS5:JS6"/>
    <mergeCell ref="JT5:JT6"/>
    <mergeCell ref="JU5:JU6"/>
    <mergeCell ref="JV5:JV6"/>
    <mergeCell ref="JW5:JW6"/>
    <mergeCell ref="JX5:JX6"/>
    <mergeCell ref="JY5:JY6"/>
    <mergeCell ref="JZ5:KA5"/>
    <mergeCell ref="KB5:KC5"/>
    <mergeCell ref="LO5:LO6"/>
    <mergeCell ref="LF5:LF6"/>
    <mergeCell ref="LG5:LG6"/>
    <mergeCell ref="LH5:LH6"/>
    <mergeCell ref="LI5:LI6"/>
    <mergeCell ref="LJ5:LJ6"/>
    <mergeCell ref="LK5:LK6"/>
    <mergeCell ref="LL5:LL6"/>
    <mergeCell ref="LM5:LM6"/>
    <mergeCell ref="LN5:LN6"/>
    <mergeCell ref="MM5:MM6"/>
    <mergeCell ref="MN5:MN6"/>
    <mergeCell ref="MO5:MO6"/>
    <mergeCell ref="MP5:MP6"/>
    <mergeCell ref="MQ5:MQ6"/>
    <mergeCell ref="MR5:MR6"/>
    <mergeCell ref="MS5:MS6"/>
    <mergeCell ref="MT5:MT6"/>
    <mergeCell ref="MU5:MU6"/>
    <mergeCell ref="LX5:LX6"/>
    <mergeCell ref="LY5:LY6"/>
    <mergeCell ref="LZ5:LZ6"/>
    <mergeCell ref="MA5:MA6"/>
    <mergeCell ref="MB5:MC5"/>
    <mergeCell ref="MD5:ME5"/>
    <mergeCell ref="MF5:MG5"/>
    <mergeCell ref="MH5:MI5"/>
    <mergeCell ref="ML5:ML6"/>
    <mergeCell ref="NE5:NE6"/>
    <mergeCell ref="NF5:NF6"/>
    <mergeCell ref="NG5:NG6"/>
    <mergeCell ref="NH5:NH6"/>
    <mergeCell ref="NI5:NI6"/>
    <mergeCell ref="NJ5:NJ6"/>
    <mergeCell ref="NK5:NK6"/>
    <mergeCell ref="NL5:NL6"/>
    <mergeCell ref="NM5:NM6"/>
    <mergeCell ref="MV5:MV6"/>
    <mergeCell ref="MW5:MW6"/>
    <mergeCell ref="MX5:MX6"/>
    <mergeCell ref="MY5:MY6"/>
    <mergeCell ref="MZ5:MZ6"/>
    <mergeCell ref="NA5:NA6"/>
    <mergeCell ref="NB5:NB6"/>
    <mergeCell ref="NC5:NC6"/>
    <mergeCell ref="ND5:ND6"/>
    <mergeCell ref="NW5:NW6"/>
    <mergeCell ref="NX5:NX6"/>
    <mergeCell ref="NY5:NY6"/>
    <mergeCell ref="NZ5:NZ6"/>
    <mergeCell ref="OA5:OA6"/>
    <mergeCell ref="OB5:OB6"/>
    <mergeCell ref="OC5:OC6"/>
    <mergeCell ref="OD5:OD6"/>
    <mergeCell ref="OE5:OF5"/>
    <mergeCell ref="NN5:NN6"/>
    <mergeCell ref="NO5:NO6"/>
    <mergeCell ref="NP5:NP6"/>
    <mergeCell ref="NQ5:NQ6"/>
    <mergeCell ref="NR5:NR6"/>
    <mergeCell ref="NS5:NS6"/>
    <mergeCell ref="NT5:NT6"/>
    <mergeCell ref="NU5:NU6"/>
    <mergeCell ref="NV5:NV6"/>
    <mergeCell ref="OU5:OU6"/>
    <mergeCell ref="OV5:OV6"/>
    <mergeCell ref="OW5:OW6"/>
    <mergeCell ref="OX5:OX6"/>
    <mergeCell ref="OY5:OY6"/>
    <mergeCell ref="OZ5:OZ6"/>
    <mergeCell ref="PA5:PA6"/>
    <mergeCell ref="PB5:PB6"/>
    <mergeCell ref="PC5:PC6"/>
    <mergeCell ref="OG5:OH5"/>
    <mergeCell ref="OI5:OJ5"/>
    <mergeCell ref="OK5:OL5"/>
    <mergeCell ref="OO5:OO6"/>
    <mergeCell ref="OP5:OP6"/>
    <mergeCell ref="OQ5:OQ6"/>
    <mergeCell ref="OR5:OR6"/>
    <mergeCell ref="OS5:OS6"/>
    <mergeCell ref="OT5:OT6"/>
    <mergeCell ref="PM5:PM6"/>
    <mergeCell ref="PN5:PN6"/>
    <mergeCell ref="PO5:PO6"/>
    <mergeCell ref="PP5:PP6"/>
    <mergeCell ref="PQ5:PQ6"/>
    <mergeCell ref="PR5:PR6"/>
    <mergeCell ref="PS5:PS6"/>
    <mergeCell ref="PT5:PT6"/>
    <mergeCell ref="PU5:PU6"/>
    <mergeCell ref="PD5:PD6"/>
    <mergeCell ref="PE5:PE6"/>
    <mergeCell ref="PF5:PF6"/>
    <mergeCell ref="PG5:PG6"/>
    <mergeCell ref="PH5:PH6"/>
    <mergeCell ref="PI5:PI6"/>
    <mergeCell ref="PJ5:PJ6"/>
    <mergeCell ref="PK5:PK6"/>
    <mergeCell ref="PL5:PL6"/>
    <mergeCell ref="QE5:QE6"/>
    <mergeCell ref="QF5:QF6"/>
    <mergeCell ref="QG5:QH5"/>
    <mergeCell ref="QI5:QJ5"/>
    <mergeCell ref="QK5:QL5"/>
    <mergeCell ref="QM5:QN5"/>
    <mergeCell ref="QQ5:QQ6"/>
    <mergeCell ref="QR5:QR6"/>
    <mergeCell ref="QS5:QS6"/>
    <mergeCell ref="PV5:PV6"/>
    <mergeCell ref="PW5:PW6"/>
    <mergeCell ref="PX5:PX6"/>
    <mergeCell ref="PY5:PY6"/>
    <mergeCell ref="PZ5:PZ6"/>
    <mergeCell ref="QA5:QA6"/>
    <mergeCell ref="QB5:QB6"/>
    <mergeCell ref="QC5:QC6"/>
    <mergeCell ref="QD5:QD6"/>
    <mergeCell ref="RZ5:RZ6"/>
    <mergeCell ref="RI5:RI6"/>
    <mergeCell ref="RJ5:RJ6"/>
    <mergeCell ref="RK5:RK6"/>
    <mergeCell ref="RL5:RL6"/>
    <mergeCell ref="RM5:RM6"/>
    <mergeCell ref="RN5:RN6"/>
    <mergeCell ref="RO5:RO6"/>
    <mergeCell ref="RP5:RP6"/>
    <mergeCell ref="RQ5:RQ6"/>
    <mergeCell ref="SL5:SM5"/>
    <mergeCell ref="SN5:SO5"/>
    <mergeCell ref="SR5:SR6"/>
    <mergeCell ref="SS5:SS6"/>
    <mergeCell ref="ST5:ST6"/>
    <mergeCell ref="SU5:SU6"/>
    <mergeCell ref="SV5:SV6"/>
    <mergeCell ref="SW5:SW6"/>
    <mergeCell ref="SX5:SX6"/>
    <mergeCell ref="SA5:SA6"/>
    <mergeCell ref="SB5:SB6"/>
    <mergeCell ref="SC5:SC6"/>
    <mergeCell ref="SD5:SD6"/>
    <mergeCell ref="SE5:SE6"/>
    <mergeCell ref="SF5:SF6"/>
    <mergeCell ref="SG5:SG6"/>
    <mergeCell ref="SH5:SI5"/>
    <mergeCell ref="SJ5:SK5"/>
    <mergeCell ref="TH5:TH6"/>
    <mergeCell ref="TI5:TI6"/>
    <mergeCell ref="TJ5:TJ6"/>
    <mergeCell ref="TK5:TK6"/>
    <mergeCell ref="TL5:TL6"/>
    <mergeCell ref="TM5:TM6"/>
    <mergeCell ref="TN5:TN6"/>
    <mergeCell ref="TO5:TO6"/>
    <mergeCell ref="TP5:TP6"/>
    <mergeCell ref="SY5:SY6"/>
    <mergeCell ref="SZ5:SZ6"/>
    <mergeCell ref="TA5:TA6"/>
    <mergeCell ref="TB5:TB6"/>
    <mergeCell ref="TC5:TC6"/>
    <mergeCell ref="TD5:TD6"/>
    <mergeCell ref="TE5:TE6"/>
    <mergeCell ref="TF5:TF6"/>
    <mergeCell ref="TG5:TG6"/>
    <mergeCell ref="TZ5:TZ6"/>
    <mergeCell ref="UA5:UA6"/>
    <mergeCell ref="UB5:UB6"/>
    <mergeCell ref="UC5:UC6"/>
    <mergeCell ref="UD5:UD6"/>
    <mergeCell ref="UJ5:UK5"/>
    <mergeCell ref="UL5:UM5"/>
    <mergeCell ref="UN5:UO5"/>
    <mergeCell ref="UR5:UR6"/>
    <mergeCell ref="US5:US6"/>
    <mergeCell ref="UT5:UT6"/>
    <mergeCell ref="UU5:UU6"/>
    <mergeCell ref="UV5:UV6"/>
    <mergeCell ref="UW5:UW6"/>
    <mergeCell ref="UE5:UE6"/>
    <mergeCell ref="UF5:UF6"/>
    <mergeCell ref="UG5:UG6"/>
    <mergeCell ref="UH5:UI5"/>
    <mergeCell ref="TQ5:TQ6"/>
    <mergeCell ref="TR5:TR6"/>
    <mergeCell ref="TS5:TS6"/>
    <mergeCell ref="TT5:TT6"/>
    <mergeCell ref="TU5:TU6"/>
    <mergeCell ref="TV5:TV6"/>
    <mergeCell ref="TW5:TW6"/>
    <mergeCell ref="TX5:TX6"/>
    <mergeCell ref="TY5:TY6"/>
    <mergeCell ref="VQ5:VQ6"/>
    <mergeCell ref="VR5:VR6"/>
    <mergeCell ref="VS5:VS6"/>
    <mergeCell ref="VT5:VT6"/>
    <mergeCell ref="VU5:VU6"/>
    <mergeCell ref="VV5:VV6"/>
    <mergeCell ref="VW5:VW6"/>
    <mergeCell ref="VX5:VX6"/>
    <mergeCell ref="VG5:VG6"/>
    <mergeCell ref="VM5:VM6"/>
    <mergeCell ref="VN5:VN6"/>
    <mergeCell ref="VO5:VO6"/>
    <mergeCell ref="UX5:UX6"/>
    <mergeCell ref="UY5:UY6"/>
    <mergeCell ref="UZ5:UZ6"/>
    <mergeCell ref="VA5:VA6"/>
    <mergeCell ref="VB5:VB6"/>
    <mergeCell ref="VC5:VC6"/>
    <mergeCell ref="VD5:VD6"/>
    <mergeCell ref="VE5:VE6"/>
    <mergeCell ref="VF5:VF6"/>
    <mergeCell ref="VI5:VI6"/>
    <mergeCell ref="VJ5:VJ6"/>
    <mergeCell ref="VK5:VK6"/>
    <mergeCell ref="VL5:VL6"/>
    <mergeCell ref="VH5:VH6"/>
    <mergeCell ref="H419:H420"/>
    <mergeCell ref="K419:K420"/>
    <mergeCell ref="I413:I414"/>
    <mergeCell ref="C431:C432"/>
    <mergeCell ref="D431:D432"/>
    <mergeCell ref="H431:H432"/>
    <mergeCell ref="K431:K432"/>
    <mergeCell ref="I419:I420"/>
    <mergeCell ref="C417:C418"/>
    <mergeCell ref="CR5:CR6"/>
    <mergeCell ref="WH5:WI5"/>
    <mergeCell ref="WJ5:WK5"/>
    <mergeCell ref="WL5:WM5"/>
    <mergeCell ref="WN5:WO5"/>
    <mergeCell ref="WR3:WR6"/>
    <mergeCell ref="B398:B410"/>
    <mergeCell ref="A398:A410"/>
    <mergeCell ref="C398:C400"/>
    <mergeCell ref="D398:D400"/>
    <mergeCell ref="E398:E400"/>
    <mergeCell ref="F398:F400"/>
    <mergeCell ref="H398:H400"/>
    <mergeCell ref="VY5:VY6"/>
    <mergeCell ref="VZ5:VZ6"/>
    <mergeCell ref="WA5:WA6"/>
    <mergeCell ref="WB5:WB6"/>
    <mergeCell ref="WC5:WC6"/>
    <mergeCell ref="WD5:WD6"/>
    <mergeCell ref="WE5:WE6"/>
    <mergeCell ref="WF5:WF6"/>
    <mergeCell ref="WG5:WG6"/>
    <mergeCell ref="VP5:VP6"/>
    <mergeCell ref="H779:J779"/>
    <mergeCell ref="Q635:Q638"/>
    <mergeCell ref="C563:C564"/>
    <mergeCell ref="D563:D564"/>
    <mergeCell ref="H563:H564"/>
    <mergeCell ref="C612:C613"/>
    <mergeCell ref="D612:D613"/>
    <mergeCell ref="H612:H613"/>
    <mergeCell ref="H213:H214"/>
    <mergeCell ref="B226:B229"/>
    <mergeCell ref="C226:C229"/>
    <mergeCell ref="D226:D229"/>
    <mergeCell ref="G226:G229"/>
    <mergeCell ref="H226:H229"/>
    <mergeCell ref="K226:K229"/>
    <mergeCell ref="Q398:Q400"/>
    <mergeCell ref="Q412:Q414"/>
    <mergeCell ref="C383:H383"/>
    <mergeCell ref="B465:B480"/>
    <mergeCell ref="C465:C470"/>
    <mergeCell ref="D465:D470"/>
    <mergeCell ref="Q465:Q470"/>
    <mergeCell ref="B431:B442"/>
    <mergeCell ref="J415:J416"/>
    <mergeCell ref="P337:P338"/>
    <mergeCell ref="P372:P379"/>
    <mergeCell ref="O356:O358"/>
    <mergeCell ref="P356:P358"/>
    <mergeCell ref="P262:P264"/>
    <mergeCell ref="G419:G420"/>
    <mergeCell ref="E419:E420"/>
    <mergeCell ref="Q612:Q613"/>
    <mergeCell ref="H780:J780"/>
    <mergeCell ref="CP779:WR779"/>
    <mergeCell ref="B779:G779"/>
    <mergeCell ref="CP780:WR780"/>
    <mergeCell ref="A756:F756"/>
    <mergeCell ref="A759:F759"/>
    <mergeCell ref="A762:F762"/>
    <mergeCell ref="B741:B752"/>
    <mergeCell ref="P742:P752"/>
    <mergeCell ref="Q481:Q482"/>
    <mergeCell ref="O717:O727"/>
    <mergeCell ref="C546:E546"/>
    <mergeCell ref="G564:G568"/>
    <mergeCell ref="C569:E569"/>
    <mergeCell ref="J551:J553"/>
    <mergeCell ref="F482:F485"/>
    <mergeCell ref="C545:E545"/>
    <mergeCell ref="O498:O501"/>
    <mergeCell ref="F635:F638"/>
    <mergeCell ref="H635:H638"/>
    <mergeCell ref="G635:G638"/>
    <mergeCell ref="O624:O634"/>
    <mergeCell ref="P624:P625"/>
    <mergeCell ref="O539:O543"/>
    <mergeCell ref="O638:O648"/>
    <mergeCell ref="P674:P682"/>
    <mergeCell ref="P638:P641"/>
    <mergeCell ref="P649:P653"/>
    <mergeCell ref="F660:F664"/>
    <mergeCell ref="H660:H664"/>
    <mergeCell ref="Q660:Q664"/>
    <mergeCell ref="C586:C587"/>
  </mergeCells>
  <phoneticPr fontId="19" type="noConversion"/>
  <dataValidations count="14">
    <dataValidation type="list" allowBlank="1" showInputMessage="1" showErrorMessage="1" sqref="D401:D411 F730:F732 D433:D442 D430:D431 D685:D695 D683 D743:D755 D741 D483:D496 D471:D481 D444:D469 G385:G413 D385:D399 D614:D623 D612 F613:F623 D599:D610 F610 F599:G609 F684:F686 F705:F727 D705:D727 F696:F699 F742:F755 G731:G755 D731:D732 D729 D230:D234 D665:D680 D660:D663 F665:F680 F660:F663 D639:D650 D635:D637 F639:F650 F635:F637 D215:D228 F550:G556 G32 F510:G543 F498:F508 D498:D508 G421 G419 G426:G442 F415 G194:G200 F493:F496 F444:G477 F478:F483 D415 F430:F442 F401:F413 F372:F382 F367:G369 D367:D369 D356:D365 D326:D338 F326:G338 F351:F353 D351:D353 F300:G314 F267:F281 G267:G280 F262:G266 D213 D565:D568 F207:G210 D372:D375 F189:G192 D158:D192 F182:F188 F158:G181 G182 D126:D156 F117:F124 D110:D124 F110:G116 D75:D107 F75:G101 F102:F104 G102:G107 F10:G20 F385:F399 F558:F568 G23:G27 D596 D547:D548 F596 G558:G561 D510:D543 F547:G548 D207:D210 F342:G342 D30:D34 F340:G340 F30:F34 G52:G55 F236:G236 D194:D203 F284:G294 D340 F320:G322 G46 G48:G49 D236 F356:G365 G39 G30 F23:F28 G60 D342 D262:D281 F296:G298 D23:D28 D284:D294 J756 G41:G42 D347:D349 F347:F348 D46:D55 F46:F55 F57:F61 G57:G58 D57:D61 D10:D20 F106:F107 G117:G120 F214:G234 D300:D314 F316:G318 D316:D318 D320:D322 F344:G345 D344:D345 F349:G349 G372:G380 D697:D699 G423:G424 G478:G508 D550:D556 G595:G596 F571:G592 D296:D298 G351:G352 D381:D382 F36:F42 D36:D42 F126:G156 D63:D73 F63:F73 F194:F203 G613:G637 G639:G727 D558:D563 D571:D586 D588:D592">
      <formula1>"KQMĐ, NDCT, TLHD, BC, ĐP"</formula1>
    </dataValidation>
    <dataValidation type="list" allowBlank="1" showInputMessage="1" showErrorMessage="1" sqref="G281 G34 G237 G244 G249 G253 G256:G258">
      <formula1>"x"</formula1>
    </dataValidation>
    <dataValidation type="list" allowBlank="1" showInputMessage="1" showErrorMessage="1" sqref="D594:D595 D249:D260">
      <formula1>"KQMĐ, NDCT, TLHD, BC, ĐP, ATGT"</formula1>
    </dataValidation>
    <dataValidation type="list" allowBlank="1" showInputMessage="1" showErrorMessage="1" sqref="F594:F595 F249:F260">
      <formula1>"KQMĐ, TLHD, NDCT, BC, ĐP, ATGT"</formula1>
    </dataValidation>
    <dataValidation type="list" allowBlank="1" showInputMessage="1" showErrorMessage="1" sqref="O539:O542 O296:O297 O385:O413 O753 O730:O742 O587:O592 O573:O575 O571 O550:O552 O532:O537 O528 O524 O521 O510 O502 O464:O498 O459:O462 O448:O457 O444 O362:O363 O359 O326:O335 O356 O270 O267 O265 O262 O253 O249 O236:O244 O198:O199 O194:O195 O189 O186:O187 O182:O183 O180 O175 O169 O164 O158 O148 O143 O139 O135 O130 O126:O128 O119 O116:O117 O114 O110 O104:O107 O84:O102 O80:O82 O77:O78 O23:O28 O284 O201:O202 O207:O209 O351:O353 O340 O342 O365 O281 O153 O30:O34 O10:O20 O344:O345 O594:O596 O44:O55 O57:O61 O63 O558:O565 O121:O124 O191 O256:O260 O380:O382 O300:O304 O316:O318 O337 O348:O349 O506 O547:O548 O554:O556 O430:O440 O214 O367 O36:O42 O320:O321 O613:O726 O599:O605 O610">
      <formula1>"x,#"</formula1>
    </dataValidation>
    <dataValidation type="list" allowBlank="1" showInputMessage="1" showErrorMessage="1" sqref="M550:M556 M367:M370 M385:M413 M75:M107 M613:M727 M426:M442 M57:M73 M547:M548 M194:M203 M342 M340 M207:M210 M347:M349 M126:M156 M356:M365 M236:M294 M599:M610 M30:M34 M23:M28 M44:M55 M110:M124 M158:M192 M351:M353 M300:M314 M316:M318 M320:M322 M344:M345 M326:M338 M444:M508 M510:M543 M558:M568 M594:M596 M571:M592 M214:M234 M372:M382 M36:M42 M296:M298 M10:M20 M415 M417 M419 M421:M424 M730:M755">
      <formula1>"Thể chất,  Nhận thức, Ngôn ngữ, TCKNXH, Thẩm mỹ"</formula1>
    </dataValidation>
    <dataValidation type="list" allowBlank="1" showInputMessage="1" showErrorMessage="1" sqref="K3 K433:K683 K426:K431 K685:K1048576 K415 K417 K419 K421:K424 K5:K228 K230:K413">
      <formula1>"Lớp,Lớp-khối, Tổ"</formula1>
    </dataValidation>
    <dataValidation type="list" allowBlank="1" showInputMessage="1" showErrorMessage="1" sqref="L3 L5:L413 L421:L424 L419 L417 L415 L426:L1048576">
      <formula1>"Lớp học, Lớp học + sân chơi, Ngoài nhà trường, Phòng chức năng, Sân chơi"</formula1>
    </dataValidation>
    <dataValidation type="list" allowBlank="1" showInputMessage="1" showErrorMessage="1" sqref="AM5:AV6 AB571:BL592 AB547:BL568 AB594:BL727 AB730:BL755 AB444:BL543 AB365:AB442 AC262:BL442 AB236:BL260 AB214:BL234 AB207:BL210 AB193:AB203 AM8:AV203 AE5:AL203 AW6:BL203 AC6:AC203 AD164:AD203 AB262:AB361 AD6:AD157 AB6:AB147 AB156:AB157">
      <formula1>"ĐTT, TDS, HĐH, HĐG, HĐNT, VS-AN, HĐC, TQDN, LH"</formula1>
    </dataValidation>
    <dataValidation type="list" allowBlank="1" showInputMessage="1" showErrorMessage="1" sqref="AD158:AD163">
      <formula1>"ĐTT, TDS, HĐH, HĐG, HĐNT, VS-AN, HĐC, TQ, LH,SHHN"</formula1>
    </dataValidation>
    <dataValidation type="list" allowBlank="1" showInputMessage="1" showErrorMessage="1" sqref="AB148:AB155">
      <formula1>"ĐTT, TDS, HĐH, HĐG, HĐNT, VS-AN, HĐC, TQDN, LH,SHHN"</formula1>
    </dataValidation>
    <dataValidation type="list" allowBlank="1" showInputMessage="1" showErrorMessage="1" sqref="N415 N10:N413 N421:N424 N419 N417 N426:N755">
      <formula1>"#, 3T, 4T, 5T, 3+4T, 4+5T, 3+4+5T"</formula1>
    </dataValidation>
    <dataValidation type="list" allowBlank="1" showInputMessage="1" showErrorMessage="1" sqref="CP130:CR130 CQ662:CQ663 CQ741 CP121:CR121 CR637 CR399 CQ636:CQ637 CQ481:CR481 CP717 CP705:CR705 CP741:CP742 CQ683:CQ684 CP660:CP664 CQ533 CP481:CP482 CP498 CP469:CP470 CQ695:CR695 CP398:CQ399 CP387:CR387 CR661 CP116:CR116 CP110:CR110 CP126:CR126 CP97:CR97 CP84:CR84 CP80:CR80 CP77:CR77 CP63:CR63 CQ25:CR25 CP586:CP587 CP10:CR10 CP400:CR400 CP635:CP637 CP411:CP413 CP431:CP432 CR431:CR432 CP510:CR510 CP524:CR524 CP532:CR532 CQ563:CQ564 CP571 CR571 CP574:CR574 CP575:CQ575 CP599:CR599 CP612:CP613 CP23:CQ24 CR23 CP729:CP730 CR729:CR730 CQ411:CR411 CQ465:CQ470 CR468:CR470 CP564 CP548 CP466:CP467">
      <formula1>"ĐTT, TDS, HĐH,SHHN, HĐNT, HĐG, VSĂN, HĐC, LH,HĐH/HĐC"</formula1>
    </dataValidation>
    <dataValidation type="list" allowBlank="1" showInputMessage="1" showErrorMessage="1" sqref="CP143:CR143 CP226:CR229 CP448 CP444:CQ444 CP459 CQ373 CP169:CR169 CQ374:CR374 CP363:CR365 CP373:CP374 CQ372:CR372 CP386:CR386 CP330:CQ330 CP284:CR284 CP270:CR270 CP237:CR237 CP220:CR220 CP148:CR148 CP201:CR201 CP198:CR198 CP194:CR194 CP189:CR189 CR213 CP362:CQ362 CP158:CR158 CP214:CR214 CP180:CR180 CP303:CR304">
      <formula1>"ĐTT, TDS, HĐH, HĐNT, HĐG, VSĂN, HĐC, LH, SHHN"</formula1>
    </dataValidation>
  </dataValidations>
  <hyperlinks>
    <hyperlink ref="J24" r:id="rId1"/>
    <hyperlink ref="J10" r:id="rId2"/>
    <hyperlink ref="J11" r:id="rId3"/>
    <hyperlink ref="J12" r:id="rId4"/>
    <hyperlink ref="J13" r:id="rId5"/>
    <hyperlink ref="J14" r:id="rId6"/>
    <hyperlink ref="J15" r:id="rId7"/>
    <hyperlink ref="J16" r:id="rId8"/>
    <hyperlink ref="J17" r:id="rId9"/>
    <hyperlink ref="J20" r:id="rId10"/>
    <hyperlink ref="J18" r:id="rId11"/>
    <hyperlink ref="J19" r:id="rId12"/>
  </hyperlinks>
  <pageMargins left="0.88" right="0.56000000000000005" top="0.74803149606299202" bottom="0.63" header="0.31496062992126" footer="0.31496062992126"/>
  <pageSetup paperSize="9"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 CD1</vt:lpstr>
      <vt:lpstr>'KH CD1'!Print_Area</vt:lpstr>
      <vt:lpstr>'KH CD1'!Print_Titles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Le Tien Duat</cp:lastModifiedBy>
  <cp:lastPrinted>2024-08-28T09:15:35Z</cp:lastPrinted>
  <dcterms:created xsi:type="dcterms:W3CDTF">2019-07-05T03:48:23Z</dcterms:created>
  <dcterms:modified xsi:type="dcterms:W3CDTF">2024-09-17T05:08:14Z</dcterms:modified>
</cp:coreProperties>
</file>