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C3338C2D-5C90-4C5D-BCBA-D8BC35B98641}" xr6:coauthVersionLast="46" xr6:coauthVersionMax="46" xr10:uidLastSave="{00000000-0000-0000-0000-000000000000}"/>
  <bookViews>
    <workbookView xWindow="945" yWindow="0" windowWidth="19545" windowHeight="10920" tabRatio="770" firstSheet="1" activeTab="2" xr2:uid="{00000000-000D-0000-FFFF-FFFF00000000}"/>
  </bookViews>
  <sheets>
    <sheet name="SGV" sheetId="41" state="veryHidden" r:id="rId1"/>
    <sheet name="ĐGGĐ" sheetId="57" r:id="rId2"/>
    <sheet name="phiếu GĐ" sheetId="58" r:id="rId3"/>
  </sheets>
  <definedNames>
    <definedName name="_xlnm.Print_Area" localSheetId="1">ĐGGĐ!$A$1:$AH$95</definedName>
    <definedName name="_xlnm.Print_Area" localSheetId="2">'phiếu GĐ'!$A$1:$E$39</definedName>
    <definedName name="_xlnm.Print_Titles" localSheetId="1">ĐGGĐ!$5:$7</definedName>
    <definedName name="_xlnm.Print_Titles" localSheetId="2">'phiếu GĐ'!$5:$6</definedName>
  </definedNames>
  <calcPr calcId="191029" iterateCount="1"/>
</workbook>
</file>

<file path=xl/calcChain.xml><?xml version="1.0" encoding="utf-8"?>
<calcChain xmlns="http://schemas.openxmlformats.org/spreadsheetml/2006/main">
  <c r="AE88" i="57" l="1"/>
  <c r="AC88" i="57"/>
  <c r="AA88" i="57"/>
  <c r="Y88" i="57"/>
  <c r="AE87" i="57"/>
  <c r="AC87" i="57"/>
  <c r="AA87" i="57"/>
  <c r="Y87" i="57"/>
  <c r="AE86" i="57"/>
  <c r="AC86" i="57"/>
  <c r="AA86" i="57"/>
  <c r="Y86" i="57"/>
  <c r="AE84" i="57"/>
  <c r="AC84" i="57"/>
  <c r="AA84" i="57"/>
  <c r="Y84" i="57"/>
  <c r="AE81" i="57"/>
  <c r="AC81" i="57"/>
  <c r="AA81" i="57"/>
  <c r="Y81" i="57"/>
  <c r="AE80" i="57"/>
  <c r="AC80" i="57"/>
  <c r="AA80" i="57"/>
  <c r="Y80" i="57"/>
  <c r="AE78" i="57"/>
  <c r="AC78" i="57"/>
  <c r="AA78" i="57"/>
  <c r="Y78" i="57"/>
  <c r="AE77" i="57"/>
  <c r="AC77" i="57"/>
  <c r="AA77" i="57"/>
  <c r="Y77" i="57"/>
  <c r="AE74" i="57"/>
  <c r="AC74" i="57"/>
  <c r="AA74" i="57"/>
  <c r="Y74" i="57"/>
  <c r="AE72" i="57"/>
  <c r="AC72" i="57"/>
  <c r="AA72" i="57"/>
  <c r="Y72" i="57"/>
  <c r="AE68" i="57"/>
  <c r="AC68" i="57"/>
  <c r="AA68" i="57"/>
  <c r="Y68" i="57"/>
  <c r="AE67" i="57"/>
  <c r="AC67" i="57"/>
  <c r="AA67" i="57"/>
  <c r="Y67" i="57"/>
  <c r="AE66" i="57"/>
  <c r="AC66" i="57"/>
  <c r="AA66" i="57"/>
  <c r="Y66" i="57"/>
  <c r="AE64" i="57"/>
  <c r="AC64" i="57"/>
  <c r="AA64" i="57"/>
  <c r="Y64" i="57"/>
  <c r="AE62" i="57"/>
  <c r="AC62" i="57"/>
  <c r="AA62" i="57"/>
  <c r="Y62" i="57"/>
  <c r="AE61" i="57"/>
  <c r="AC61" i="57"/>
  <c r="AA61" i="57"/>
  <c r="Y61" i="57"/>
  <c r="AE59" i="57"/>
  <c r="AC59" i="57"/>
  <c r="AA59" i="57"/>
  <c r="Y59" i="57"/>
  <c r="AE58" i="57"/>
  <c r="AC58" i="57"/>
  <c r="AA58" i="57"/>
  <c r="Y58" i="57"/>
  <c r="AE57" i="57"/>
  <c r="AC57" i="57"/>
  <c r="AA57" i="57"/>
  <c r="Y57" i="57"/>
  <c r="AE54" i="57"/>
  <c r="AC54" i="57"/>
  <c r="AA54" i="57"/>
  <c r="Y54" i="57"/>
  <c r="AE52" i="57"/>
  <c r="AC52" i="57"/>
  <c r="AA52" i="57"/>
  <c r="Y52" i="57"/>
  <c r="AE51" i="57"/>
  <c r="AC51" i="57"/>
  <c r="AA51" i="57"/>
  <c r="Y51" i="57"/>
  <c r="AE50" i="57"/>
  <c r="AC50" i="57"/>
  <c r="AA50" i="57"/>
  <c r="Y50" i="57"/>
  <c r="AE48" i="57"/>
  <c r="AC48" i="57"/>
  <c r="AA48" i="57"/>
  <c r="Y48" i="57"/>
  <c r="AE46" i="57"/>
  <c r="AC46" i="57"/>
  <c r="AA46" i="57"/>
  <c r="Y46" i="57"/>
  <c r="AE43" i="57"/>
  <c r="AC43" i="57"/>
  <c r="AA43" i="57"/>
  <c r="Y43" i="57"/>
  <c r="AE40" i="57"/>
  <c r="AC40" i="57"/>
  <c r="AA40" i="57"/>
  <c r="Y40" i="57"/>
  <c r="AE38" i="57"/>
  <c r="AC38" i="57"/>
  <c r="AA38" i="57"/>
  <c r="Y38" i="57"/>
  <c r="AE36" i="57"/>
  <c r="AC36" i="57"/>
  <c r="AA36" i="57"/>
  <c r="Y36" i="57"/>
  <c r="AE35" i="57"/>
  <c r="AC35" i="57"/>
  <c r="AA35" i="57"/>
  <c r="Y35" i="57"/>
  <c r="AE34" i="57"/>
  <c r="AC34" i="57"/>
  <c r="AA34" i="57"/>
  <c r="Y34" i="57"/>
  <c r="AE32" i="57"/>
  <c r="AC32" i="57"/>
  <c r="AA32" i="57"/>
  <c r="Y32" i="57"/>
  <c r="AE31" i="57"/>
  <c r="AC31" i="57"/>
  <c r="AA31" i="57"/>
  <c r="Y31" i="57"/>
  <c r="AE28" i="57"/>
  <c r="AC28" i="57"/>
  <c r="AA28" i="57"/>
  <c r="Y28" i="57"/>
  <c r="AE27" i="57"/>
  <c r="AC27" i="57"/>
  <c r="AA27" i="57"/>
  <c r="Y27" i="57"/>
  <c r="AE26" i="57"/>
  <c r="AC26" i="57"/>
  <c r="AA26" i="57"/>
  <c r="Y26" i="57"/>
  <c r="AE25" i="57"/>
  <c r="AC25" i="57"/>
  <c r="AA25" i="57"/>
  <c r="Y25" i="57"/>
  <c r="AE24" i="57"/>
  <c r="AC24" i="57"/>
  <c r="AA24" i="57"/>
  <c r="Y24" i="57"/>
  <c r="AE23" i="57"/>
  <c r="AC23" i="57"/>
  <c r="AA23" i="57"/>
  <c r="Y23" i="57"/>
  <c r="AE22" i="57"/>
  <c r="AC22" i="57"/>
  <c r="AA22" i="57"/>
  <c r="Y22" i="57"/>
  <c r="AE21" i="57"/>
  <c r="AC21" i="57"/>
  <c r="AA21" i="57"/>
  <c r="Y21" i="57"/>
  <c r="AE19" i="57"/>
  <c r="AC19" i="57"/>
  <c r="AA19" i="57"/>
  <c r="Y19" i="57"/>
  <c r="AE17" i="57"/>
  <c r="AC17" i="57"/>
  <c r="AA17" i="57"/>
  <c r="Y17" i="57"/>
  <c r="AE16" i="57"/>
  <c r="AC16" i="57"/>
  <c r="AA16" i="57"/>
  <c r="Y16" i="57"/>
  <c r="AE14" i="57"/>
  <c r="AC14" i="57"/>
  <c r="AA14" i="57"/>
  <c r="Y14" i="57"/>
  <c r="AE11" i="57"/>
  <c r="AC11" i="57"/>
  <c r="AA11" i="57"/>
  <c r="Y11" i="57"/>
  <c r="X92" i="57"/>
  <c r="X93" i="57" s="1"/>
  <c r="W92" i="57"/>
  <c r="W93" i="57" s="1"/>
  <c r="V92" i="57"/>
  <c r="V93" i="57" s="1"/>
  <c r="U92" i="57"/>
  <c r="U93" i="57" s="1"/>
  <c r="T92" i="57"/>
  <c r="T93" i="57" s="1"/>
  <c r="S92" i="57"/>
  <c r="S93" i="57" s="1"/>
  <c r="R92" i="57"/>
  <c r="R93" i="57" s="1"/>
  <c r="Q92" i="57"/>
  <c r="Q93" i="57" s="1"/>
  <c r="P92" i="57"/>
  <c r="P93" i="57" s="1"/>
  <c r="O92" i="57"/>
  <c r="O93" i="57" s="1"/>
  <c r="N92" i="57"/>
  <c r="N93" i="57" s="1"/>
  <c r="M92" i="57"/>
  <c r="M93" i="57" s="1"/>
  <c r="L92" i="57"/>
  <c r="L93" i="57" s="1"/>
  <c r="K92" i="57"/>
  <c r="K93" i="57" s="1"/>
  <c r="J92" i="57"/>
  <c r="J93" i="57" s="1"/>
  <c r="I92" i="57"/>
  <c r="I93" i="57" s="1"/>
  <c r="H92" i="57"/>
  <c r="H93" i="57" s="1"/>
  <c r="G92" i="57"/>
  <c r="G93" i="57" s="1"/>
  <c r="F92" i="57"/>
  <c r="F93" i="57" s="1"/>
  <c r="E92" i="57"/>
  <c r="E93" i="57" s="1"/>
  <c r="D92" i="57"/>
  <c r="D93" i="57" s="1"/>
  <c r="X91" i="57"/>
  <c r="W91" i="57"/>
  <c r="V91" i="57"/>
  <c r="U91" i="57"/>
  <c r="T91" i="57"/>
  <c r="S91" i="57"/>
  <c r="R91" i="57"/>
  <c r="Q91" i="57"/>
  <c r="P91" i="57"/>
  <c r="O91" i="57"/>
  <c r="N91" i="57"/>
  <c r="M91" i="57"/>
  <c r="L91" i="57"/>
  <c r="K91" i="57"/>
  <c r="J91" i="57"/>
  <c r="I91" i="57"/>
  <c r="H91" i="57"/>
  <c r="G91" i="57"/>
  <c r="F91" i="57"/>
  <c r="E91" i="57"/>
  <c r="D91" i="57"/>
  <c r="X90" i="57"/>
  <c r="W90" i="57"/>
  <c r="V90" i="57"/>
  <c r="U90" i="57"/>
  <c r="T90" i="57"/>
  <c r="S90" i="57"/>
  <c r="R90" i="57"/>
  <c r="Q90" i="57"/>
  <c r="P90" i="57"/>
  <c r="O90" i="57"/>
  <c r="N90" i="57"/>
  <c r="M90" i="57"/>
  <c r="L90" i="57"/>
  <c r="K90" i="57"/>
  <c r="J90" i="57"/>
  <c r="I90" i="57"/>
  <c r="H90" i="57"/>
  <c r="G90" i="57"/>
  <c r="F90" i="57"/>
  <c r="E90" i="57"/>
  <c r="D90" i="57"/>
  <c r="X89" i="57"/>
  <c r="W89" i="57"/>
  <c r="V89" i="57"/>
  <c r="U89" i="57"/>
  <c r="T89" i="57"/>
  <c r="S89" i="57"/>
  <c r="R89" i="57"/>
  <c r="Q89" i="57"/>
  <c r="P89" i="57"/>
  <c r="O89" i="57"/>
  <c r="N89" i="57"/>
  <c r="M89" i="57"/>
  <c r="L89" i="57"/>
  <c r="K89" i="57"/>
  <c r="J89" i="57"/>
  <c r="I89" i="57"/>
  <c r="H89" i="57"/>
  <c r="G89" i="57"/>
  <c r="F89" i="57"/>
  <c r="E89" i="57"/>
  <c r="D89" i="57"/>
  <c r="AN85" i="57"/>
  <c r="AM85" i="57"/>
  <c r="AL85" i="57"/>
  <c r="AK85" i="57"/>
  <c r="AJ85" i="57"/>
  <c r="AI85" i="57"/>
  <c r="AN83" i="57"/>
  <c r="AM83" i="57"/>
  <c r="AM82" i="57" s="1"/>
  <c r="AL83" i="57"/>
  <c r="AK83" i="57"/>
  <c r="AK82" i="57" s="1"/>
  <c r="AJ83" i="57"/>
  <c r="AI83" i="57"/>
  <c r="AI82" i="57" s="1"/>
  <c r="AN79" i="57"/>
  <c r="AM79" i="57"/>
  <c r="AL79" i="57"/>
  <c r="AK79" i="57"/>
  <c r="AJ79" i="57"/>
  <c r="AI79" i="57"/>
  <c r="AN76" i="57"/>
  <c r="AM76" i="57"/>
  <c r="AL76" i="57"/>
  <c r="AK76" i="57"/>
  <c r="AJ76" i="57"/>
  <c r="AI76" i="57"/>
  <c r="AN73" i="57"/>
  <c r="AM73" i="57"/>
  <c r="AL73" i="57"/>
  <c r="AK73" i="57"/>
  <c r="AJ73" i="57"/>
  <c r="AI73" i="57"/>
  <c r="AN71" i="57"/>
  <c r="AM71" i="57"/>
  <c r="AL71" i="57"/>
  <c r="AK71" i="57"/>
  <c r="AJ71" i="57"/>
  <c r="AI71" i="57"/>
  <c r="AN65" i="57"/>
  <c r="AM65" i="57"/>
  <c r="AL65" i="57"/>
  <c r="AK65" i="57"/>
  <c r="AJ65" i="57"/>
  <c r="AI65" i="57"/>
  <c r="AN63" i="57"/>
  <c r="AM63" i="57"/>
  <c r="AL63" i="57"/>
  <c r="AK63" i="57"/>
  <c r="AJ63" i="57"/>
  <c r="AI63" i="57"/>
  <c r="AN60" i="57"/>
  <c r="AM60" i="57"/>
  <c r="AL60" i="57"/>
  <c r="AK60" i="57"/>
  <c r="AJ60" i="57"/>
  <c r="AI60" i="57"/>
  <c r="AN56" i="57"/>
  <c r="AM56" i="57"/>
  <c r="AL56" i="57"/>
  <c r="AK56" i="57"/>
  <c r="AJ56" i="57"/>
  <c r="AI56" i="57"/>
  <c r="AN53" i="57"/>
  <c r="AM53" i="57"/>
  <c r="AL53" i="57"/>
  <c r="AK53" i="57"/>
  <c r="AJ53" i="57"/>
  <c r="AI53" i="57"/>
  <c r="AN49" i="57"/>
  <c r="AM49" i="57"/>
  <c r="AL49" i="57"/>
  <c r="AK49" i="57"/>
  <c r="AJ49" i="57"/>
  <c r="AI49" i="57"/>
  <c r="AN47" i="57"/>
  <c r="AM47" i="57"/>
  <c r="AL47" i="57"/>
  <c r="AK47" i="57"/>
  <c r="AJ47" i="57"/>
  <c r="AI47" i="57"/>
  <c r="AN45" i="57"/>
  <c r="AM45" i="57"/>
  <c r="AL45" i="57"/>
  <c r="AK45" i="57"/>
  <c r="AJ45" i="57"/>
  <c r="AI45" i="57"/>
  <c r="AN42" i="57"/>
  <c r="AM42" i="57"/>
  <c r="AL42" i="57"/>
  <c r="AK42" i="57"/>
  <c r="AJ42" i="57"/>
  <c r="AI42" i="57"/>
  <c r="AN39" i="57"/>
  <c r="AM39" i="57"/>
  <c r="AL39" i="57"/>
  <c r="AK39" i="57"/>
  <c r="AJ39" i="57"/>
  <c r="AI39" i="57"/>
  <c r="AN37" i="57"/>
  <c r="AM37" i="57"/>
  <c r="AL37" i="57"/>
  <c r="AK37" i="57"/>
  <c r="AJ37" i="57"/>
  <c r="AI37" i="57"/>
  <c r="AN33" i="57"/>
  <c r="AM33" i="57"/>
  <c r="AL33" i="57"/>
  <c r="AK33" i="57"/>
  <c r="AJ33" i="57"/>
  <c r="AI33" i="57"/>
  <c r="AN30" i="57"/>
  <c r="AM30" i="57"/>
  <c r="AL30" i="57"/>
  <c r="AK30" i="57"/>
  <c r="AJ30" i="57"/>
  <c r="AI30" i="57"/>
  <c r="AN20" i="57"/>
  <c r="AM20" i="57"/>
  <c r="AL20" i="57"/>
  <c r="AK20" i="57"/>
  <c r="AJ20" i="57"/>
  <c r="AI20" i="57"/>
  <c r="AN18" i="57"/>
  <c r="AM18" i="57"/>
  <c r="AL18" i="57"/>
  <c r="AK18" i="57"/>
  <c r="AJ18" i="57"/>
  <c r="AI18" i="57"/>
  <c r="AN15" i="57"/>
  <c r="AM15" i="57"/>
  <c r="AL15" i="57"/>
  <c r="AK15" i="57"/>
  <c r="AJ15" i="57"/>
  <c r="AI15" i="57"/>
  <c r="AN13" i="57"/>
  <c r="AM13" i="57"/>
  <c r="AL13" i="57"/>
  <c r="AK13" i="57"/>
  <c r="AJ13" i="57"/>
  <c r="AI13" i="57"/>
  <c r="AN10" i="57"/>
  <c r="AM10" i="57"/>
  <c r="AL10" i="57"/>
  <c r="AK10" i="57"/>
  <c r="AJ10" i="57"/>
  <c r="AI10" i="57"/>
  <c r="Z14" i="57" l="1"/>
  <c r="Z16" i="57"/>
  <c r="Z17" i="57"/>
  <c r="Z19" i="57"/>
  <c r="Z21" i="57"/>
  <c r="Z22" i="57"/>
  <c r="Z23" i="57"/>
  <c r="Z24" i="57"/>
  <c r="Z25" i="57"/>
  <c r="Z26" i="57"/>
  <c r="Z27" i="57"/>
  <c r="Z28" i="57"/>
  <c r="Z31" i="57"/>
  <c r="AF32" i="57"/>
  <c r="AG34" i="57"/>
  <c r="Z35" i="57"/>
  <c r="Z38" i="57"/>
  <c r="Z43" i="57"/>
  <c r="Z48" i="57"/>
  <c r="Z51" i="57"/>
  <c r="AG54" i="57"/>
  <c r="AG57" i="57"/>
  <c r="AG58" i="57"/>
  <c r="Z61" i="57"/>
  <c r="Z64" i="57"/>
  <c r="Z67" i="57"/>
  <c r="Z72" i="57"/>
  <c r="Z77" i="57"/>
  <c r="Z80" i="57"/>
  <c r="Z84" i="57"/>
  <c r="Z87" i="57"/>
  <c r="Z11" i="57"/>
  <c r="AD57" i="57"/>
  <c r="AD58" i="57"/>
  <c r="AB34" i="57"/>
  <c r="AB57" i="57"/>
  <c r="AF57" i="57"/>
  <c r="AB58" i="57"/>
  <c r="AF58" i="57"/>
  <c r="AH58" i="57" s="1"/>
  <c r="AD11" i="57"/>
  <c r="AD14" i="57"/>
  <c r="AD16" i="57"/>
  <c r="AD17" i="57"/>
  <c r="AD19" i="57"/>
  <c r="AD21" i="57"/>
  <c r="AD22" i="57"/>
  <c r="AD23" i="57"/>
  <c r="AD24" i="57"/>
  <c r="AD25" i="57"/>
  <c r="AD26" i="57"/>
  <c r="AD27" i="57"/>
  <c r="AD28" i="57"/>
  <c r="AD31" i="57"/>
  <c r="AD54" i="57"/>
  <c r="AJ82" i="57"/>
  <c r="AL82" i="57"/>
  <c r="AN82" i="57"/>
  <c r="AB11" i="57"/>
  <c r="AF11" i="57"/>
  <c r="AB14" i="57"/>
  <c r="AF14" i="57"/>
  <c r="AB16" i="57"/>
  <c r="AF16" i="57"/>
  <c r="AB17" i="57"/>
  <c r="AF17" i="57"/>
  <c r="AB19" i="57"/>
  <c r="AF19" i="57"/>
  <c r="AB21" i="57"/>
  <c r="AF21" i="57"/>
  <c r="AB22" i="57"/>
  <c r="AF22" i="57"/>
  <c r="AB23" i="57"/>
  <c r="AF23" i="57"/>
  <c r="AB24" i="57"/>
  <c r="AF24" i="57"/>
  <c r="AB25" i="57"/>
  <c r="AF25" i="57"/>
  <c r="AB26" i="57"/>
  <c r="AF26" i="57"/>
  <c r="AB27" i="57"/>
  <c r="AF27" i="57"/>
  <c r="AB28" i="57"/>
  <c r="AF28" i="57"/>
  <c r="AB31" i="57"/>
  <c r="AF31" i="57"/>
  <c r="AB32" i="57"/>
  <c r="Z34" i="57"/>
  <c r="AF34" i="57"/>
  <c r="AB36" i="57"/>
  <c r="AB40" i="57"/>
  <c r="AB46" i="57"/>
  <c r="AB50" i="57"/>
  <c r="AB52" i="57"/>
  <c r="AF52" i="57"/>
  <c r="AH52" i="57" s="1"/>
  <c r="AB54" i="57"/>
  <c r="AF54" i="57"/>
  <c r="AH54" i="57" s="1"/>
  <c r="Z57" i="57"/>
  <c r="Z58" i="57"/>
  <c r="AB59" i="57"/>
  <c r="AB62" i="57"/>
  <c r="AB66" i="57"/>
  <c r="AB68" i="57"/>
  <c r="AB74" i="57"/>
  <c r="AB78" i="57"/>
  <c r="AB81" i="57"/>
  <c r="AB86" i="57"/>
  <c r="AB88" i="57"/>
  <c r="AG14" i="57"/>
  <c r="AG16" i="57"/>
  <c r="AG17" i="57"/>
  <c r="AG19" i="57"/>
  <c r="AG21" i="57"/>
  <c r="AG22" i="57"/>
  <c r="AG23" i="57"/>
  <c r="AG24" i="57"/>
  <c r="AG25" i="57"/>
  <c r="AG26" i="57"/>
  <c r="AG27" i="57"/>
  <c r="AG28" i="57"/>
  <c r="AG31" i="57"/>
  <c r="AG32" i="57"/>
  <c r="AD34" i="57"/>
  <c r="AB35" i="57"/>
  <c r="AF35" i="57"/>
  <c r="Z36" i="57"/>
  <c r="AD36" i="57"/>
  <c r="AG36" i="57"/>
  <c r="AB38" i="57"/>
  <c r="AF38" i="57"/>
  <c r="Z40" i="57"/>
  <c r="AD40" i="57"/>
  <c r="AG40" i="57"/>
  <c r="AB43" i="57"/>
  <c r="AF43" i="57"/>
  <c r="Z46" i="57"/>
  <c r="AD46" i="57"/>
  <c r="AG46" i="57"/>
  <c r="AB48" i="57"/>
  <c r="AF48" i="57"/>
  <c r="Z50" i="57"/>
  <c r="AD50" i="57"/>
  <c r="AG50" i="57"/>
  <c r="AB51" i="57"/>
  <c r="AF51" i="57"/>
  <c r="AG52" i="57"/>
  <c r="Z52" i="57"/>
  <c r="AD52" i="57"/>
  <c r="Z32" i="57"/>
  <c r="AD32" i="57"/>
  <c r="AH34" i="57"/>
  <c r="AD35" i="57"/>
  <c r="AG35" i="57"/>
  <c r="AF36" i="57"/>
  <c r="AH36" i="57" s="1"/>
  <c r="AD38" i="57"/>
  <c r="AG38" i="57"/>
  <c r="AF40" i="57"/>
  <c r="AH40" i="57" s="1"/>
  <c r="AD43" i="57"/>
  <c r="AG43" i="57"/>
  <c r="AF46" i="57"/>
  <c r="AH46" i="57" s="1"/>
  <c r="AD48" i="57"/>
  <c r="AG48" i="57"/>
  <c r="AF50" i="57"/>
  <c r="AH50" i="57" s="1"/>
  <c r="AD51" i="57"/>
  <c r="AG51" i="57"/>
  <c r="Z54" i="57"/>
  <c r="AF59" i="57"/>
  <c r="AD61" i="57"/>
  <c r="AG61" i="57"/>
  <c r="AF62" i="57"/>
  <c r="AD64" i="57"/>
  <c r="AG64" i="57"/>
  <c r="AF66" i="57"/>
  <c r="AD67" i="57"/>
  <c r="AG67" i="57"/>
  <c r="AF68" i="57"/>
  <c r="AD72" i="57"/>
  <c r="AG72" i="57"/>
  <c r="AF74" i="57"/>
  <c r="AD77" i="57"/>
  <c r="AG77" i="57"/>
  <c r="AF78" i="57"/>
  <c r="AD80" i="57"/>
  <c r="AG80" i="57"/>
  <c r="AF81" i="57"/>
  <c r="AD84" i="57"/>
  <c r="AG84" i="57"/>
  <c r="AF86" i="57"/>
  <c r="AD87" i="57"/>
  <c r="AG87" i="57"/>
  <c r="AF88" i="57"/>
  <c r="Z59" i="57"/>
  <c r="AD59" i="57"/>
  <c r="AG59" i="57"/>
  <c r="AB61" i="57"/>
  <c r="AF61" i="57"/>
  <c r="Z62" i="57"/>
  <c r="AD62" i="57"/>
  <c r="AG62" i="57"/>
  <c r="AB64" i="57"/>
  <c r="AF64" i="57"/>
  <c r="Z66" i="57"/>
  <c r="AD66" i="57"/>
  <c r="AG66" i="57"/>
  <c r="AB67" i="57"/>
  <c r="AF67" i="57"/>
  <c r="Z68" i="57"/>
  <c r="AD68" i="57"/>
  <c r="AG68" i="57"/>
  <c r="AB72" i="57"/>
  <c r="AF72" i="57"/>
  <c r="Z74" i="57"/>
  <c r="AD74" i="57"/>
  <c r="AG74" i="57"/>
  <c r="AB77" i="57"/>
  <c r="AF77" i="57"/>
  <c r="Z78" i="57"/>
  <c r="AD78" i="57"/>
  <c r="AG78" i="57"/>
  <c r="AB80" i="57"/>
  <c r="AF80" i="57"/>
  <c r="Z81" i="57"/>
  <c r="AD81" i="57"/>
  <c r="AG81" i="57"/>
  <c r="AB84" i="57"/>
  <c r="AF84" i="57"/>
  <c r="Z86" i="57"/>
  <c r="AD86" i="57"/>
  <c r="AG86" i="57"/>
  <c r="AB87" i="57"/>
  <c r="AF87" i="57"/>
  <c r="Z88" i="57"/>
  <c r="AD88" i="57"/>
  <c r="AG88" i="57"/>
  <c r="AG11" i="57"/>
  <c r="AL75" i="57"/>
  <c r="AJ29" i="57"/>
  <c r="AL29" i="57"/>
  <c r="AN29" i="57"/>
  <c r="AM29" i="57"/>
  <c r="AI29" i="57"/>
  <c r="AK29" i="57"/>
  <c r="AK70" i="57"/>
  <c r="AM12" i="57"/>
  <c r="AL55" i="57"/>
  <c r="AI12" i="57"/>
  <c r="AI9" i="57" s="1"/>
  <c r="AI8" i="57" s="1"/>
  <c r="AK12" i="57"/>
  <c r="AK9" i="57" s="1"/>
  <c r="AK8" i="57" s="1"/>
  <c r="AJ44" i="57"/>
  <c r="AJ41" i="57" s="1"/>
  <c r="AL44" i="57"/>
  <c r="AL41" i="57" s="1"/>
  <c r="AN44" i="57"/>
  <c r="AN41" i="57" s="1"/>
  <c r="AI44" i="57"/>
  <c r="AI41" i="57" s="1"/>
  <c r="AK44" i="57"/>
  <c r="AK41" i="57" s="1"/>
  <c r="AM44" i="57"/>
  <c r="AM41" i="57" s="1"/>
  <c r="AJ55" i="57"/>
  <c r="AN55" i="57"/>
  <c r="AJ70" i="57"/>
  <c r="AL70" i="57"/>
  <c r="AN70" i="57"/>
  <c r="AI70" i="57"/>
  <c r="AM70" i="57"/>
  <c r="AJ75" i="57"/>
  <c r="AN75" i="57"/>
  <c r="AM9" i="57"/>
  <c r="AM8" i="57" s="1"/>
  <c r="AI55" i="57"/>
  <c r="AK55" i="57"/>
  <c r="AM55" i="57"/>
  <c r="AI75" i="57"/>
  <c r="AK75" i="57"/>
  <c r="AM75" i="57"/>
  <c r="E94" i="57"/>
  <c r="E95" i="57" s="1"/>
  <c r="G94" i="57"/>
  <c r="G95" i="57" s="1"/>
  <c r="I94" i="57"/>
  <c r="I95" i="57" s="1"/>
  <c r="K94" i="57"/>
  <c r="K95" i="57" s="1"/>
  <c r="M94" i="57"/>
  <c r="M95" i="57" s="1"/>
  <c r="O94" i="57"/>
  <c r="O95" i="57" s="1"/>
  <c r="Q94" i="57"/>
  <c r="Q95" i="57" s="1"/>
  <c r="S94" i="57"/>
  <c r="S95" i="57" s="1"/>
  <c r="U94" i="57"/>
  <c r="U95" i="57" s="1"/>
  <c r="W94" i="57"/>
  <c r="W95" i="57" s="1"/>
  <c r="AJ12" i="57"/>
  <c r="AJ9" i="57" s="1"/>
  <c r="AJ8" i="57" s="1"/>
  <c r="AL12" i="57"/>
  <c r="AL9" i="57" s="1"/>
  <c r="AL8" i="57" s="1"/>
  <c r="AN12" i="57"/>
  <c r="AN9" i="57" s="1"/>
  <c r="AN8" i="57" s="1"/>
  <c r="D94" i="57"/>
  <c r="D95" i="57" s="1"/>
  <c r="F94" i="57"/>
  <c r="F95" i="57" s="1"/>
  <c r="H94" i="57"/>
  <c r="H95" i="57" s="1"/>
  <c r="J94" i="57"/>
  <c r="J95" i="57" s="1"/>
  <c r="L94" i="57"/>
  <c r="L95" i="57" s="1"/>
  <c r="N94" i="57"/>
  <c r="N95" i="57" s="1"/>
  <c r="P94" i="57"/>
  <c r="P95" i="57" s="1"/>
  <c r="R94" i="57"/>
  <c r="R95" i="57" s="1"/>
  <c r="T94" i="57"/>
  <c r="T95" i="57" s="1"/>
  <c r="V94" i="57"/>
  <c r="V95" i="57" s="1"/>
  <c r="X94" i="57"/>
  <c r="X95" i="57" s="1"/>
  <c r="AH87" i="57" l="1"/>
  <c r="AH80" i="57"/>
  <c r="AH72" i="57"/>
  <c r="AH64" i="57"/>
  <c r="AH32" i="57"/>
  <c r="AH57" i="57"/>
  <c r="AO57" i="57" s="1"/>
  <c r="AO58" i="57"/>
  <c r="AH26" i="57"/>
  <c r="AO26" i="57" s="1"/>
  <c r="AH22" i="57"/>
  <c r="AH16" i="57"/>
  <c r="AO16" i="57" s="1"/>
  <c r="AO22" i="57"/>
  <c r="AH28" i="57"/>
  <c r="AO28" i="57" s="1"/>
  <c r="AH24" i="57"/>
  <c r="AO24" i="57" s="1"/>
  <c r="AH19" i="57"/>
  <c r="AO19" i="57" s="1"/>
  <c r="AH84" i="57"/>
  <c r="AO84" i="57" s="1"/>
  <c r="AH77" i="57"/>
  <c r="AO77" i="57" s="1"/>
  <c r="AH67" i="57"/>
  <c r="AO67" i="57" s="1"/>
  <c r="AH61" i="57"/>
  <c r="AO61" i="57" s="1"/>
  <c r="AO54" i="57"/>
  <c r="AH17" i="57"/>
  <c r="AO17" i="57" s="1"/>
  <c r="AO87" i="57"/>
  <c r="AO80" i="57"/>
  <c r="AO72" i="57"/>
  <c r="AO64" i="57"/>
  <c r="AH86" i="57"/>
  <c r="AO86" i="57" s="1"/>
  <c r="AH78" i="57"/>
  <c r="AH68" i="57"/>
  <c r="AO68" i="57" s="1"/>
  <c r="AH62" i="57"/>
  <c r="AO62" i="57" s="1"/>
  <c r="AO32" i="57"/>
  <c r="AH48" i="57"/>
  <c r="AO48" i="57" s="1"/>
  <c r="AO46" i="57"/>
  <c r="AH38" i="57"/>
  <c r="AO38" i="57" s="1"/>
  <c r="AO36" i="57"/>
  <c r="AH31" i="57"/>
  <c r="AO31" i="57" s="1"/>
  <c r="AH27" i="57"/>
  <c r="AO27" i="57" s="1"/>
  <c r="AH25" i="57"/>
  <c r="AO25" i="57" s="1"/>
  <c r="AH23" i="57"/>
  <c r="AO23" i="57" s="1"/>
  <c r="AH21" i="57"/>
  <c r="AO21" i="57" s="1"/>
  <c r="AH14" i="57"/>
  <c r="AO14" i="57" s="1"/>
  <c r="AO78" i="57"/>
  <c r="AH88" i="57"/>
  <c r="AO88" i="57" s="1"/>
  <c r="AH81" i="57"/>
  <c r="AO81" i="57" s="1"/>
  <c r="AH74" i="57"/>
  <c r="AO74" i="57" s="1"/>
  <c r="AH66" i="57"/>
  <c r="AO66" i="57" s="1"/>
  <c r="AH59" i="57"/>
  <c r="AO59" i="57" s="1"/>
  <c r="AO52" i="57"/>
  <c r="AH51" i="57"/>
  <c r="AO51" i="57" s="1"/>
  <c r="AO50" i="57"/>
  <c r="AH43" i="57"/>
  <c r="AO43" i="57" s="1"/>
  <c r="AO40" i="57"/>
  <c r="AH35" i="57"/>
  <c r="AO35" i="57" s="1"/>
  <c r="AO34" i="57"/>
  <c r="AH11" i="57"/>
  <c r="AO11" i="57" s="1"/>
  <c r="AL69" i="57"/>
  <c r="AK69" i="57"/>
  <c r="AI69" i="57"/>
  <c r="AJ69" i="57"/>
  <c r="AN69" i="57"/>
  <c r="AG94" i="57"/>
  <c r="AM69" i="57"/>
  <c r="AE94" i="57"/>
  <c r="AF94" i="57" s="1"/>
  <c r="Y94" i="57"/>
  <c r="Z94" i="57" s="1"/>
  <c r="AA94" i="57"/>
  <c r="AB94" i="57" s="1"/>
  <c r="AC94" i="57"/>
  <c r="AD94" i="57" s="1"/>
</calcChain>
</file>

<file path=xl/sharedStrings.xml><?xml version="1.0" encoding="utf-8"?>
<sst xmlns="http://schemas.openxmlformats.org/spreadsheetml/2006/main" count="277" uniqueCount="197">
  <si>
    <t>KQMĐ</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</si>
  <si>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</si>
  <si>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</si>
  <si>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</si>
  <si>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</si>
  <si>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</si>
  <si>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</si>
  <si>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</si>
  <si>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</si>
  <si>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Nguồn</t>
  </si>
  <si>
    <t>Trẻ được chăm sóc sức khỏe, dinh dưỡng theo khoa học</t>
  </si>
  <si>
    <t>1. Thực hiện các động tác phát triển các nhóm cơ và hô hấp (TDS)</t>
  </si>
  <si>
    <t>Mục tiêu năm</t>
  </si>
  <si>
    <t>Ghi chú về các điều chỉnh trong năm học (nếu có)</t>
  </si>
  <si>
    <t>2. Thể hiện vận động cơ bản và phát triển tố chất trong vận động ban đầu</t>
  </si>
  <si>
    <t>Biết phối hợp tay, chân, cơ thể trong khi bò để giữ được vật đặt trên lưng</t>
  </si>
  <si>
    <t>Giữ được thăng bằng trong vận động đi/chạy có thay đổi tốc độ nhanh/chậm theo hiệu lệnh của cô</t>
  </si>
  <si>
    <t>Trẻ giữ được thăng bằng khi tham gia vận động đi theo đường ngoằn ngoèo</t>
  </si>
  <si>
    <t>*Trò chơi vận động</t>
  </si>
  <si>
    <t>Thích chơi các trò chơi vận động. Biết luật chơi, cách chơi, phối hợp chơi với bạn vui vẻ</t>
  </si>
  <si>
    <t>3. Thực hiện vận động cử động của bàn tay, ngón tay</t>
  </si>
  <si>
    <t>Thực hiện được các vận động xoa tay, chạm các đầu ngón tay với nhau, rót, nhào, khuấy, đảo, vò xé giấy</t>
  </si>
  <si>
    <t>Biết đóng cọc bàn gỗ</t>
  </si>
  <si>
    <t>Có khả năng vận động cổ tay, bàn tay, ngón tay - thực hiện "múa khéo"</t>
  </si>
  <si>
    <t>Vận động bàn tay,cánh tay</t>
  </si>
  <si>
    <t>Xoay vặn mở một số đồ dùng có gien</t>
  </si>
  <si>
    <t>Phối hợp được cử động bàn tay, ngón tay và phối hợp tay - mắt trong các hoạt động: nhào đất nặn; vẽ tổ chim.</t>
  </si>
  <si>
    <t>Chồng, xếp được 6 - 8 khối không đổ</t>
  </si>
  <si>
    <t>Bước đầu được làm quen với bút, tập cầm bút tô, vẽ nguệch ngoạc theo ý thích</t>
  </si>
  <si>
    <t>1. Có một số nề nếp, thói quen tốt trong sinh hoạt</t>
  </si>
  <si>
    <t>Thích nghi với chế độ ăn cơm, có thể ăn được các loại thức ăn khác nhau</t>
  </si>
  <si>
    <t>Có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</si>
  <si>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</si>
  <si>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cùng cô chuẩn bị chỗ ngủ..</t>
  </si>
  <si>
    <t>Làm được một số việc với sự giúp đỡ của người lớn (lấy nước uống, đi vệ sinh,..)</t>
  </si>
  <si>
    <t>Bước đầu biết một số thao tác đơn giản trong rửa tay, lau mặt dưới sự hướng dẫn của cô</t>
  </si>
  <si>
    <t>3. Nhận biết và tránh một số nguy cơ không an toàn</t>
  </si>
  <si>
    <t>Biết không tự ý chạy ra khỏi nhà, cổng trường.</t>
  </si>
  <si>
    <t>4. Chăm sóc sức khỏe, dinh dưỡng, phòng tránh tai nạn thương tích</t>
  </si>
  <si>
    <t>1. Khám phá thế giới xung quanh bằng các giác quan</t>
  </si>
  <si>
    <t>Có khả năng tìm đồ vật vừa mới cất giấu qua nghe âm thanh</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</si>
  <si>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</si>
  <si>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</si>
  <si>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</si>
  <si>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</si>
  <si>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</si>
  <si>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*Nhận biết một số ngày lễ hội</t>
  </si>
  <si>
    <t>Kể được tên một số lễ hội: Tết trung thu, qua trò chuyện, tranh ảnh</t>
  </si>
  <si>
    <t>Chỉ hoặc lấy đúng đồ chơi có kích thước to / nhỏ theo yêu cầu</t>
  </si>
  <si>
    <t>Chỉ/nói tên hoặc lấy/cất đúng đồ chơi màu đỏ /vàng/xanh theo yêu cầu</t>
  </si>
  <si>
    <t>*Nhận biết bản thân và những người gần gũi</t>
  </si>
  <si>
    <t>Nói được tên và công việc của những người thân gần gũi trong gia đình</t>
  </si>
  <si>
    <t>1. Nghe hiểu lời nói</t>
  </si>
  <si>
    <t>Nghe và hiểu được lời nói với sắc thái tình cảm khác nhau</t>
  </si>
  <si>
    <t>Nghe hiểu được các bài thơ, đồng dao, ca dao, hò vè, câu đố, bài hát và nội dung truyện ngắn đơn giản, trả lời được các câu hỏi về tên truyện, tên và hành động của các nhân vật</t>
  </si>
  <si>
    <t>Nghe và trả lời được các câu hỏi: "Ai đây?"; "cái gì?, "làm gì?"; "ở đâu?", "như thế nào?"</t>
  </si>
  <si>
    <t>2. Nghe, nhắc lại các âm, các tiếng và các câu</t>
  </si>
  <si>
    <t>Biết thể hiện nhu cầu, mong muốn và hiểu biết bằng 1-2 câu đơn giản và câu dài</t>
  </si>
  <si>
    <t>Đọc được bài thơ, ca dao, đồng dao với sự giúp đỡ của cô giáo</t>
  </si>
  <si>
    <t>3. Sử dụng ngôn ngữ để giao tiếp</t>
  </si>
  <si>
    <t>Biết sử dụng lời nói với các mục đích khác nhau:
+ Chào hỏi, trò chuyện
+ Bày tỏ nhu cầu cảu bản thân
+ Hỏi về các vấn đề quan tâm như: "Con gì đây?"; "Cái gì đây?",…</t>
  </si>
  <si>
    <t>4. Làm quen với sách</t>
  </si>
  <si>
    <t>Biết lắng nghe khi người lớn đọc sách</t>
  </si>
  <si>
    <t>Trẻ biết đề nghị người khác đọc sách cho trẻ nghe và giở sách cho trẻ xem</t>
  </si>
  <si>
    <t>Chỉ và gọi tên được các nhân vật, sự vật, hiện tượng gần gũi qua tranh/ảnh</t>
  </si>
  <si>
    <t>IV. LĨNH VỰC TÌNH CẢM, KỸ NĂNG XÃ HỘI VÀ THẨM MỸ</t>
  </si>
  <si>
    <t>1. Phát triển tình cảm</t>
  </si>
  <si>
    <t>* Ý thức về bản thân</t>
  </si>
  <si>
    <t>Thực hiện được yêu cầu đơn giản của giáo viên, người lớn</t>
  </si>
  <si>
    <t>* Nhận biết và thể hiện một số trạng thái cảm xúc</t>
  </si>
  <si>
    <t>Nhận biết và biểu lộ được trạng thái cảm xúc vui, buồn, sợ hãi, tức giận qua nét mặt, cử chỉ</t>
  </si>
  <si>
    <t>Thích tham gia vào các ngày hội ngày lễ.</t>
  </si>
  <si>
    <t>2. Phát triển kỹ năng xã hội</t>
  </si>
  <si>
    <t>* Mối quan hệ tích cực với con người và sự vật gần gũi</t>
  </si>
  <si>
    <t>Biểu lộ sự thích giao tiếp với người khác bằng cử chỉ, lời nói</t>
  </si>
  <si>
    <t>* Hành vi văn hóa và thực hiện các quy định đơn giản trong giao tiếp, sinh hoạt</t>
  </si>
  <si>
    <t>Biết chào tạm biệt khi được nhắc nhở</t>
  </si>
  <si>
    <t>Bắt chước được một vài hành vi xã hội đơn giản qua trò chơi giả bộ (bế búp bê, cho búp bê ăn, nghe điện thoại…)</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</si>
  <si>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</si>
  <si>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</si>
  <si>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</si>
  <si>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</si>
  <si>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cầm bút di màu, vẽ nguệch ngoặc</t>
  </si>
  <si>
    <t>Làm quen với màu nước</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</si>
  <si>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</si>
  <si>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Bò, trườn</t>
  </si>
  <si>
    <t>* Vận động: Đi, chạy.</t>
  </si>
  <si>
    <t>Thích chơi với đất nặn tạo ra sản phẩm đơn giản theo sự hướng dẫn của cô.</t>
  </si>
  <si>
    <t>TV</t>
  </si>
  <si>
    <t>ĐV</t>
  </si>
  <si>
    <t>6</t>
  </si>
  <si>
    <t>3</t>
  </si>
  <si>
    <t>PTGT</t>
  </si>
  <si>
    <t>TẾT VÀ MÙA XUÂN</t>
  </si>
  <si>
    <t>MÙA HÈ CỦA BÉ</t>
  </si>
  <si>
    <t>BẾ LÊN MẪU GIÁO</t>
  </si>
  <si>
    <t>Cộng</t>
  </si>
  <si>
    <t>Kết quả tổng hợp cả lớp</t>
  </si>
  <si>
    <t>Đánh giá chung</t>
  </si>
  <si>
    <t>T.số trẻ 
"Đạt"</t>
  </si>
  <si>
    <t>T.số trẻ
"Cần cố gắng"</t>
  </si>
  <si>
    <t>T.số trẻ
"Chưa Đạt"</t>
  </si>
  <si>
    <t>SL</t>
  </si>
  <si>
    <t>%</t>
  </si>
  <si>
    <t>Đạt mức TB</t>
  </si>
  <si>
    <t>Kết luận</t>
  </si>
  <si>
    <t>TT-KL</t>
  </si>
  <si>
    <t>01/12 - 09/01/2026</t>
  </si>
  <si>
    <t xml:space="preserve"> 12/01 - 06/02/2026</t>
  </si>
  <si>
    <t>09/02 - 06/03/2026</t>
  </si>
  <si>
    <t>09/03 - 10/04/2026</t>
  </si>
  <si>
    <t>13/04 - 01/05/2026</t>
  </si>
  <si>
    <t>04/05 - 15/05/2026</t>
  </si>
  <si>
    <t>Đoàn Tăng Thành An</t>
  </si>
  <si>
    <t>Trần Ngọc Minh Phương</t>
  </si>
  <si>
    <t>Vũ Quỳnh Anh</t>
  </si>
  <si>
    <t>Vũ Thanh Hải</t>
  </si>
  <si>
    <t>Trần Trung Kiên</t>
  </si>
  <si>
    <t>Trần Nguyễn Đăng Khoa</t>
  </si>
  <si>
    <t>Nguyễn Tuệ Minh</t>
  </si>
  <si>
    <t>Trần Bảo Nam</t>
  </si>
  <si>
    <t>Trần Phương Nhi</t>
  </si>
  <si>
    <t>Trần Viết Hoàng Phát</t>
  </si>
  <si>
    <t>Trần Tăng Minh Quân</t>
  </si>
  <si>
    <t>Nguyễn Thanh Vân</t>
  </si>
  <si>
    <t>Phạm Thế Hải Đăng</t>
  </si>
  <si>
    <t>Phạm Ngọc Hân</t>
  </si>
  <si>
    <t>Trần Công Thành Long</t>
  </si>
  <si>
    <t>Nguyễn Bảo Trâm</t>
  </si>
  <si>
    <t>Trần Thiên An</t>
  </si>
  <si>
    <t>Nguyễn Đức Phát</t>
  </si>
  <si>
    <t>Phạm Quỳnh Chi</t>
  </si>
  <si>
    <t>T.số trẻ
"Kđg"</t>
  </si>
  <si>
    <t>Tổng số mục tiêu được đánh giá "Đạt"</t>
  </si>
  <si>
    <t>Tổng số mục tiêu được đánh giá "Cần cố gắng"</t>
  </si>
  <si>
    <t>Tổng số mục tiêu được đánh giá "Chưa đạt"</t>
  </si>
  <si>
    <t>Tổng số mục tiêu "Không đánh giá"</t>
  </si>
  <si>
    <t>Tỷ lệ mục tiêu "Không đánh giá"</t>
  </si>
  <si>
    <t>Đánh giá chung về mức độ phát triển của trẻ</t>
  </si>
  <si>
    <t>Đạt mục tiêu</t>
  </si>
  <si>
    <t>BẢNG TỔNG HỢP THEO DÕI SỰ PHÁT TRIỂN CỦA TRẺ</t>
  </si>
  <si>
    <t xml:space="preserve">PHIẾU ĐÁNH GIÁ VIỆC THỰC HIỆN CHỦ ĐỀ </t>
  </si>
  <si>
    <t xml:space="preserve">  </t>
  </si>
  <si>
    <t>TT</t>
  </si>
  <si>
    <t>Nội dung đánh giá</t>
  </si>
  <si>
    <t>Kết quả đánh giá</t>
  </si>
  <si>
    <t>Ghi chú</t>
  </si>
  <si>
    <t>Đạt</t>
  </si>
  <si>
    <t>Chưa đạt</t>
  </si>
  <si>
    <t>Lập kế hoạch</t>
  </si>
  <si>
    <t xml:space="preserve">Có đầy đủ kế hoạch giáo dục trẻ. Các kế hoạch trình bày khoa học, rõ ràng, đầy đủ nội dung yêu cầu, có tính khả thi. </t>
  </si>
  <si>
    <t>Đảm bảo thời gian theo đúng biên chế năm, học, chi phí hợp với điều kiện thực tế của lớp và kế hoạch của nhà trường.</t>
  </si>
  <si>
    <t>Đảm bảo thống nhất trong Xây dựng mục tiêu, nội dung, hoạt động.</t>
  </si>
  <si>
    <t>Các nội dung kiến thức và kỹ năng được sắp xếp theo mức độ từ dễ đến khó, phù hợp khả năng, kinh nghiệm và sự phát triển của trẻ.</t>
  </si>
  <si>
    <t>Xây dựng và điều chỉnh kế hoạch dựa trên việc đánh giá trẻ</t>
  </si>
  <si>
    <t>Xây dựng môi trường GD</t>
  </si>
  <si>
    <t>Do cô và trẻ tạo dựng, sắp xếp và được hoàn thiện dần trong quá trình thực hiện chủ đề.</t>
  </si>
  <si>
    <t>Phản ảnh phong phú nội dung chủ dề.</t>
  </si>
  <si>
    <t xml:space="preserve"> Được bố trí hợp lý, linh hoạt, có sự phân chia các khu vực hoạt động và số lượng, vị trí, diện tích các góc hoạt động và các khoảng trống cho hoạt động nhóm lớp.</t>
  </si>
  <si>
    <t>An toàn, đủ về số lượng, đa dạng về chủng loại đồ dùng, đồ chơi, học liệu, nguyên liệu cho trẻ sử dụng, hấp dẫn về hình thức thể hiện, thuận tiện cho trẻ sử dụng và có thể sử dụng theo nhiều cách.</t>
  </si>
  <si>
    <t>Đồ dùng, đồ chơi , học liệu, nguyên liệu có tác dụng kích thích trẻ hoạt động khám phá, trải nghiệm, tìm hiểu thông tin, thực hiện ý định của mình để khám phá chủ đề đạt mục tiêu đã đề ra.</t>
  </si>
  <si>
    <t xml:space="preserve">Các sản phẩm của trẻ là kết quả của quá trình trẻ khám phá chủ đề, được trưng bày và sử dụng trong các góc hoạt động khác nhau.  </t>
  </si>
  <si>
    <t>Có khu vực tuyên truyền với phụ huynh, nội dung phù hợp với chủ đề và thực tế CSGD trẻ, hình thức đa dạng, hấp dẫn.</t>
  </si>
  <si>
    <t>Tổ chức HĐGD</t>
  </si>
  <si>
    <t>Các hoạt động giáo dục được tổ chức đa dạng hướng tới khám phá nội dung đạt mục tiêu của chủ đề, hoạt động.</t>
  </si>
  <si>
    <t>Sử dụng những kinh nghiệm của trẻ, sản phẩm của trẻ, của cha mẹ trẻ, môi trường thiên nhiên, xã hội sẵn có xung quanh và các vấn đề trẻ quan tâm để tổ chức các hoạt động giáo dục.</t>
  </si>
  <si>
    <t>Quan tâm đến cá nhân và tạo cơ hội cho mọi trẻ đều được tham gia các hoạt động.</t>
  </si>
  <si>
    <t>Khuyến khích trẻ sáng tạo, chia sẻ ý kiến, đặt câu hỏi, can thiệp hợp lý khi trẻ gặp trở ngại.</t>
  </si>
  <si>
    <t>Giáo viên nắm vững kiến thức liên quan đến chủ đề, hoạt động.</t>
  </si>
  <si>
    <t>Linh hoạt trong sử lý tình huống giáo dục.</t>
  </si>
  <si>
    <t>Phối kết hợp với phụ huynh cùng tham gia tổ chức các hoạt động giáo dục trẻ một cách hiệu quả, phù hợp.</t>
  </si>
  <si>
    <t>Sử dụng CNTT một cách hợp lý và hiệu quả để khám phá chủ đề.</t>
  </si>
  <si>
    <t>KQ trên trẻ</t>
  </si>
  <si>
    <t>Trẻ hứng thú, tích cực tham gia các hoạt động, trò chơi.</t>
  </si>
  <si>
    <t>Trẻ chủ động làm việc, giao tiếp với nhau, với giáo viên.</t>
  </si>
  <si>
    <t>Trẻ khỏe mạnh, sạch sẽ, hoạt bát, có nề nếp, có thói quen tốt.</t>
  </si>
  <si>
    <t>Các điểm cần lưu ý</t>
  </si>
  <si>
    <t xml:space="preserve">Mục tiêu nào của chủ đề chưa thực hiện được:
</t>
  </si>
  <si>
    <t>Lý do:</t>
  </si>
  <si>
    <t xml:space="preserve">Mục tiêu nào của chủ đề mà trên 30% trẻ chưa đạt được:
</t>
  </si>
  <si>
    <t xml:space="preserve">Nội dung nào chưa thực hiện được:
</t>
  </si>
  <si>
    <t xml:space="preserve">Kiến thức kỹ năng nào mà trên 30% trẻ chưa đạt được, cần lưu ý ở chủ điểm tiếp theo:
</t>
  </si>
  <si>
    <t>Nguyễn Thanh Hà</t>
  </si>
  <si>
    <t>Phạm Nhật Linh</t>
  </si>
  <si>
    <t>Số trẻ: 21 cháu</t>
  </si>
  <si>
    <t>Lựa chọn chủ đề phù hợp, nội dung phong phú, các hoạt động khám phá đa dạng, các hình thức tổ chức hoạt động hấp dẫn.</t>
  </si>
  <si>
    <t>Trường : Mầm non Vĩnh Long         Lớp: Nhà trẻ D1        Số trẻ của lớp: 21 cháu.</t>
  </si>
  <si>
    <t>Tổng hợp đánh giá CĐ 4</t>
  </si>
  <si>
    <t>Chủ đề: Gia đình</t>
  </si>
  <si>
    <t>Thời gian thực hiện 3 tuần (từ ngày 10/11-29/11/2025)</t>
  </si>
  <si>
    <t>Tên chủ đề: GIA ĐÌNH</t>
  </si>
  <si>
    <t>Thời gian thực hiện 3 tuần (từ ngày 10/11 - 29/11/2025)</t>
  </si>
  <si>
    <t xml:space="preserve">Mục tiêu nào của chủ đề đã thực hiện tốt: 1, 3, 6, 7, 20, 21, 23, 24, 25, 26, 30, 41, 43, 47, 50, 52, 58, 69, 76,  89, 94, 106, 108, 109, 120, 121, 145, 146.
</t>
  </si>
  <si>
    <t>Nội dung nào đã thực hiện tốt: 1, 3, 6, 7, 20, 21, 23, 24, 25, 26, 30, 41, 43, 47, 50, 52, 58, 69, 76,  89, 94, 106, 108, 109, 120, 121, 145, 146</t>
  </si>
  <si>
    <t>Trẻ nào cần được làm việc cá nhân hay cần thông báo với phụ huynh để có những quan tâm đặc biệt nhằm hỗ trợ trẻ đạt mục tiêu giáo dục (sức khỏe, tình cảm, thái độ, kiến thức, kĩ năng,...): Cháu Linh sức khỏe yếu, hay ốm.</t>
  </si>
  <si>
    <t>Trẻ nào có những tiến bộ (sức khỏe, tình cảm, thái độ, kiến thức, kỹ năng,...): Cháu Long, An…</t>
  </si>
  <si>
    <t>Một số lưu ý quan trọng để việc triển khai chủ đề sau được tốt hơn: Tạo môi trường phong phú, có nhiều cơ hội cho trẻ hoạt động. Làm tốt công tác tuyên truyền với phụ huynh theo từng chủ đề nhánh. Lựa chọn và lồng ghép cảm xúc xã hội (SEL) , ứng dụng AI vào các hoạt động cho phù hợp.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</si>
</sst>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 numFmtId="171" formatCode="0.0"/>
  </numFmts>
  <fonts count="3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0"/>
      <color theme="1"/>
      <name val="Times New Roman"/>
      <family val="1"/>
    </font>
    <font>
      <sz val="12"/>
      <color theme="1"/>
      <name val="Calibri"/>
      <family val="2"/>
      <scheme val="minor"/>
    </font>
    <font>
      <b/>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i/>
      <sz val="11"/>
      <color theme="1"/>
      <name val="Times New Roman"/>
      <family val="1"/>
    </font>
    <font>
      <b/>
      <sz val="11"/>
      <color theme="1"/>
      <name val="Times New Roman"/>
      <family val="1"/>
    </font>
    <font>
      <b/>
      <sz val="14"/>
      <color theme="1"/>
      <name val="Times New Roman"/>
      <family val="1"/>
    </font>
    <font>
      <b/>
      <sz val="12"/>
      <name val="Times New Roman"/>
      <family val="1"/>
    </font>
    <font>
      <b/>
      <sz val="12"/>
      <color theme="1"/>
      <name val="Times New Roman"/>
      <family val="1"/>
      <charset val="163"/>
    </font>
    <font>
      <b/>
      <sz val="11"/>
      <color theme="1"/>
      <name val="Times New Roman"/>
      <family val="1"/>
      <charset val="163"/>
    </font>
    <font>
      <b/>
      <sz val="12"/>
      <color theme="1"/>
      <name val="Calibri"/>
      <family val="2"/>
      <charset val="163"/>
      <scheme val="minor"/>
    </font>
    <font>
      <sz val="11"/>
      <color theme="1"/>
      <name val="Calibri"/>
      <family val="2"/>
      <scheme val="minor"/>
    </font>
    <font>
      <sz val="14"/>
      <color theme="1"/>
      <name val="Times New Roman"/>
      <family val="1"/>
    </font>
    <font>
      <sz val="13"/>
      <color theme="1"/>
      <name val="Times New Roman"/>
      <family val="1"/>
    </font>
    <font>
      <b/>
      <sz val="14"/>
      <name val="Times New Roman"/>
      <family val="1"/>
    </font>
    <font>
      <b/>
      <sz val="13"/>
      <name val=".VnArial Narrow"/>
      <family val="2"/>
    </font>
    <font>
      <sz val="13"/>
      <name val=".VnArial Narrow"/>
      <family val="2"/>
    </font>
    <font>
      <sz val="12"/>
      <name val="Times New Roman"/>
      <family val="1"/>
    </font>
    <font>
      <sz val="12"/>
      <name val="Times New Roman"/>
      <family val="1"/>
      <charset val="163"/>
    </font>
    <font>
      <sz val="13"/>
      <name val=".VnArial Narrow"/>
      <family val="2"/>
      <charset val="163"/>
    </font>
    <font>
      <sz val="14"/>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xf numFmtId="9" fontId="27" fillId="0" borderId="0" applyFont="0" applyFill="0" applyBorder="0" applyAlignment="0" applyProtection="0"/>
  </cellStyleXfs>
  <cellXfs count="109">
    <xf numFmtId="0" fontId="0" fillId="0" borderId="0" xfId="0"/>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center" vertical="center"/>
    </xf>
    <xf numFmtId="49" fontId="16" fillId="2" borderId="3" xfId="4" applyNumberFormat="1" applyFont="1" applyFill="1" applyBorder="1" applyAlignment="1">
      <alignment horizontal="left" vertical="center" wrapText="1"/>
    </xf>
    <xf numFmtId="0" fontId="15" fillId="2" borderId="0" xfId="0" applyFont="1" applyFill="1"/>
    <xf numFmtId="49" fontId="16" fillId="2" borderId="3" xfId="0" applyNumberFormat="1" applyFont="1" applyFill="1" applyBorder="1" applyAlignment="1" applyProtection="1">
      <alignment horizontal="left" vertical="center" wrapText="1"/>
      <protection locked="0"/>
    </xf>
    <xf numFmtId="1" fontId="16" fillId="2" borderId="3" xfId="0" applyNumberFormat="1" applyFont="1" applyFill="1" applyBorder="1" applyAlignment="1">
      <alignment horizontal="center" vertical="center"/>
    </xf>
    <xf numFmtId="0" fontId="12" fillId="2" borderId="0" xfId="0" applyFont="1" applyFill="1" applyAlignment="1">
      <alignment vertical="center" wrapText="1"/>
    </xf>
    <xf numFmtId="0" fontId="11" fillId="2" borderId="0" xfId="0" applyFont="1" applyFill="1" applyAlignment="1">
      <alignment vertical="center"/>
    </xf>
    <xf numFmtId="0" fontId="11" fillId="2" borderId="3" xfId="0" applyFont="1" applyFill="1" applyBorder="1" applyAlignment="1">
      <alignment vertical="center"/>
    </xf>
    <xf numFmtId="49"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8" fillId="2" borderId="3" xfId="4"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xf>
    <xf numFmtId="1" fontId="13"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xf>
    <xf numFmtId="0" fontId="15" fillId="2" borderId="0" xfId="0" applyFont="1" applyFill="1" applyAlignment="1">
      <alignment horizontal="left" vertical="center"/>
    </xf>
    <xf numFmtId="0" fontId="19" fillId="2" borderId="0" xfId="0" applyFont="1" applyFill="1" applyAlignment="1">
      <alignment horizontal="center" vertical="center"/>
    </xf>
    <xf numFmtId="1" fontId="21" fillId="2" borderId="3"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1" fontId="25" fillId="2" borderId="3" xfId="0" applyNumberFormat="1" applyFont="1" applyFill="1" applyBorder="1" applyAlignment="1">
      <alignment horizontal="center" vertical="center" wrapText="1"/>
    </xf>
    <xf numFmtId="0" fontId="26" fillId="2" borderId="0" xfId="0" applyFont="1" applyFill="1"/>
    <xf numFmtId="0" fontId="16" fillId="2" borderId="3" xfId="4" applyFont="1" applyFill="1" applyBorder="1" applyAlignment="1">
      <alignment horizontal="center" vertical="center" wrapText="1"/>
    </xf>
    <xf numFmtId="0" fontId="11" fillId="2" borderId="11" xfId="6" applyFont="1" applyFill="1" applyBorder="1" applyAlignment="1" applyProtection="1">
      <alignment horizontal="center" vertical="center" wrapText="1"/>
      <protection locked="0"/>
    </xf>
    <xf numFmtId="0" fontId="11" fillId="2" borderId="4" xfId="6" applyFont="1" applyFill="1" applyBorder="1" applyAlignment="1" applyProtection="1">
      <alignment horizontal="center" vertical="center" wrapText="1"/>
      <protection locked="0"/>
    </xf>
    <xf numFmtId="0" fontId="11" fillId="2" borderId="3" xfId="6" applyFont="1" applyFill="1" applyBorder="1" applyAlignment="1" applyProtection="1">
      <alignment horizontal="center" vertical="center" wrapText="1"/>
      <protection locked="0"/>
    </xf>
    <xf numFmtId="0" fontId="12" fillId="2" borderId="3" xfId="6" applyFont="1" applyFill="1" applyBorder="1" applyAlignment="1">
      <alignment horizontal="center" vertical="center"/>
    </xf>
    <xf numFmtId="0" fontId="12" fillId="2" borderId="3" xfId="4" applyFont="1" applyFill="1" applyBorder="1" applyAlignment="1">
      <alignment horizontal="center" vertical="center"/>
    </xf>
    <xf numFmtId="2" fontId="12" fillId="2" borderId="3" xfId="0" applyNumberFormat="1" applyFont="1" applyFill="1" applyBorder="1" applyAlignment="1">
      <alignment horizontal="center" vertical="center" wrapText="1"/>
    </xf>
    <xf numFmtId="9" fontId="11" fillId="2" borderId="3" xfId="31" applyFont="1" applyFill="1" applyBorder="1" applyAlignment="1">
      <alignment horizontal="center" vertical="center"/>
    </xf>
    <xf numFmtId="9" fontId="11" fillId="2" borderId="3" xfId="0" applyNumberFormat="1" applyFont="1" applyFill="1" applyBorder="1" applyAlignment="1">
      <alignment horizontal="center" vertical="center"/>
    </xf>
    <xf numFmtId="171" fontId="11" fillId="2" borderId="3" xfId="0" applyNumberFormat="1" applyFont="1" applyFill="1" applyBorder="1" applyAlignment="1">
      <alignment horizontal="center" vertical="center"/>
    </xf>
    <xf numFmtId="0" fontId="0" fillId="2" borderId="0" xfId="0" applyFill="1"/>
    <xf numFmtId="0" fontId="31" fillId="0" borderId="0" xfId="0" applyFont="1"/>
    <xf numFmtId="0" fontId="32" fillId="0" borderId="0" xfId="0" applyFont="1"/>
    <xf numFmtId="0" fontId="32" fillId="0" borderId="0" xfId="0" applyFont="1" applyAlignment="1">
      <alignment vertical="center"/>
    </xf>
    <xf numFmtId="0" fontId="35" fillId="0" borderId="0" xfId="0" applyFont="1" applyAlignment="1">
      <alignment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33" fillId="0" borderId="3" xfId="0" applyFont="1" applyBorder="1" applyAlignment="1">
      <alignment horizontal="left" vertical="center" wrapText="1"/>
    </xf>
    <xf numFmtId="0" fontId="33" fillId="0" borderId="3" xfId="0" applyFont="1" applyBorder="1" applyAlignment="1">
      <alignment horizontal="center" vertical="center"/>
    </xf>
    <xf numFmtId="0" fontId="33" fillId="0" borderId="3" xfId="0" applyFont="1" applyBorder="1" applyAlignment="1">
      <alignment horizontal="left" vertical="center"/>
    </xf>
    <xf numFmtId="0" fontId="36" fillId="0" borderId="0" xfId="0" applyFont="1" applyAlignment="1">
      <alignment horizontal="left" vertical="center"/>
    </xf>
    <xf numFmtId="0" fontId="33" fillId="0" borderId="3" xfId="0" applyFont="1" applyBorder="1" applyAlignment="1">
      <alignment vertical="top" wrapText="1"/>
    </xf>
    <xf numFmtId="0" fontId="32" fillId="0" borderId="0" xfId="0" applyFont="1" applyAlignment="1">
      <alignment horizontal="center" vertical="center"/>
    </xf>
    <xf numFmtId="0" fontId="22" fillId="2" borderId="0" xfId="0" applyFont="1" applyFill="1" applyAlignment="1">
      <alignment horizontal="center" vertical="center"/>
    </xf>
    <xf numFmtId="0" fontId="22" fillId="2" borderId="6" xfId="0" applyFont="1" applyFill="1" applyBorder="1" applyAlignment="1">
      <alignment horizontal="center" vertical="center"/>
    </xf>
    <xf numFmtId="0" fontId="12" fillId="2" borderId="4" xfId="0" applyFont="1" applyFill="1" applyBorder="1" applyAlignment="1">
      <alignment horizontal="center" vertical="center" textRotation="90" wrapText="1"/>
    </xf>
    <xf numFmtId="0" fontId="12" fillId="2" borderId="7" xfId="0" applyFont="1" applyFill="1" applyBorder="1" applyAlignment="1">
      <alignment horizontal="center" vertical="center" textRotation="90" wrapText="1"/>
    </xf>
    <xf numFmtId="0" fontId="12" fillId="2" borderId="8" xfId="0" applyFont="1" applyFill="1" applyBorder="1" applyAlignment="1">
      <alignment horizontal="center" vertical="center" textRotation="90" wrapText="1"/>
    </xf>
    <xf numFmtId="0" fontId="12"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2" borderId="3" xfId="6" applyFont="1" applyFill="1" applyBorder="1" applyAlignment="1" applyProtection="1">
      <alignment horizontal="center" vertical="center" wrapText="1"/>
      <protection locked="0"/>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49" fontId="12" fillId="2" borderId="3" xfId="0" applyNumberFormat="1" applyFont="1" applyFill="1" applyBorder="1" applyAlignment="1">
      <alignment horizontal="left" vertical="center"/>
    </xf>
    <xf numFmtId="49" fontId="12" fillId="2" borderId="3" xfId="4"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0" fontId="28" fillId="2" borderId="3" xfId="0" applyFont="1" applyFill="1" applyBorder="1" applyAlignment="1" applyProtection="1">
      <alignment horizontal="center" vertical="center" textRotation="90"/>
      <protection locked="0"/>
    </xf>
    <xf numFmtId="0" fontId="12" fillId="2" borderId="3" xfId="0" applyFont="1" applyFill="1" applyBorder="1" applyAlignment="1" applyProtection="1">
      <alignment horizontal="left" vertical="center" wrapText="1"/>
      <protection locked="0"/>
    </xf>
    <xf numFmtId="0" fontId="12" fillId="2" borderId="3" xfId="6" applyFont="1" applyFill="1" applyBorder="1" applyAlignment="1" applyProtection="1">
      <alignment horizontal="left" vertical="center"/>
      <protection locked="0"/>
    </xf>
    <xf numFmtId="0" fontId="11" fillId="2" borderId="3" xfId="0" applyFont="1" applyFill="1" applyBorder="1" applyAlignment="1" applyProtection="1">
      <alignment horizontal="center" vertical="center"/>
      <protection locked="0"/>
    </xf>
    <xf numFmtId="2" fontId="11" fillId="2" borderId="3" xfId="0" applyNumberFormat="1" applyFont="1" applyFill="1" applyBorder="1" applyAlignment="1" applyProtection="1">
      <alignment horizontal="center" vertical="center"/>
      <protection locked="0"/>
    </xf>
    <xf numFmtId="0" fontId="12" fillId="2" borderId="0" xfId="0" applyFont="1" applyFill="1" applyAlignment="1">
      <alignment horizontal="center" vertical="center" wrapText="1"/>
    </xf>
    <xf numFmtId="2" fontId="12" fillId="2" borderId="3" xfId="0" applyNumberFormat="1" applyFont="1" applyFill="1" applyBorder="1" applyAlignment="1" applyProtection="1">
      <alignment horizontal="center" vertical="center" textRotation="90"/>
      <protection locked="0"/>
    </xf>
    <xf numFmtId="1" fontId="11" fillId="2" borderId="3" xfId="0" applyNumberFormat="1"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textRotation="90"/>
      <protection locked="0"/>
    </xf>
    <xf numFmtId="0" fontId="11" fillId="2" borderId="5" xfId="0" applyFont="1" applyFill="1" applyBorder="1" applyAlignment="1" applyProtection="1">
      <alignment horizontal="center" vertical="center" textRotation="90"/>
      <protection locked="0"/>
    </xf>
    <xf numFmtId="0" fontId="11" fillId="2" borderId="11" xfId="0" applyFont="1" applyFill="1" applyBorder="1" applyAlignment="1" applyProtection="1">
      <alignment horizontal="center" vertical="center" textRotation="90"/>
      <protection locked="0"/>
    </xf>
    <xf numFmtId="0" fontId="11" fillId="2" borderId="15" xfId="0" applyFont="1" applyFill="1" applyBorder="1" applyAlignment="1" applyProtection="1">
      <alignment horizontal="center" vertical="center" textRotation="90"/>
      <protection locked="0"/>
    </xf>
    <xf numFmtId="0" fontId="11" fillId="2" borderId="0" xfId="0" applyFont="1" applyFill="1" applyAlignment="1" applyProtection="1">
      <alignment horizontal="center" vertical="center" textRotation="90"/>
      <protection locked="0"/>
    </xf>
    <xf numFmtId="0" fontId="11" fillId="2" borderId="16" xfId="0" applyFont="1" applyFill="1" applyBorder="1" applyAlignment="1" applyProtection="1">
      <alignment horizontal="center" vertical="center" textRotation="90"/>
      <protection locked="0"/>
    </xf>
    <xf numFmtId="0" fontId="11" fillId="2" borderId="13" xfId="0" applyFont="1" applyFill="1" applyBorder="1" applyAlignment="1" applyProtection="1">
      <alignment horizontal="center" vertical="center" textRotation="90"/>
      <protection locked="0"/>
    </xf>
    <xf numFmtId="0" fontId="11" fillId="2" borderId="6" xfId="0" applyFont="1" applyFill="1" applyBorder="1" applyAlignment="1" applyProtection="1">
      <alignment horizontal="center" vertical="center" textRotation="90"/>
      <protection locked="0"/>
    </xf>
    <xf numFmtId="0" fontId="11" fillId="2" borderId="14" xfId="0" applyFont="1" applyFill="1" applyBorder="1" applyAlignment="1" applyProtection="1">
      <alignment horizontal="center" vertical="center" textRotation="90"/>
      <protection locked="0"/>
    </xf>
    <xf numFmtId="0" fontId="29" fillId="2" borderId="3" xfId="0" applyFont="1" applyFill="1" applyBorder="1" applyAlignment="1" applyProtection="1">
      <alignment horizontal="center" vertical="center"/>
      <protection locked="0"/>
    </xf>
    <xf numFmtId="0" fontId="23" fillId="0" borderId="3" xfId="0" applyFont="1" applyBorder="1" applyAlignment="1">
      <alignment horizontal="center" vertical="center" textRotation="90" wrapText="1"/>
    </xf>
    <xf numFmtId="0" fontId="23" fillId="0" borderId="3" xfId="0" applyFont="1" applyBorder="1" applyAlignment="1">
      <alignment horizontal="center" vertical="center" textRotation="90"/>
    </xf>
    <xf numFmtId="0" fontId="30" fillId="0" borderId="0" xfId="0" applyFont="1" applyAlignment="1">
      <alignment horizont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textRotation="90"/>
    </xf>
    <xf numFmtId="0" fontId="23" fillId="0" borderId="7" xfId="0" applyFont="1" applyBorder="1" applyAlignment="1">
      <alignment horizontal="center" vertical="center" textRotation="90"/>
    </xf>
    <xf numFmtId="0" fontId="23" fillId="0" borderId="8" xfId="0" applyFont="1" applyBorder="1" applyAlignment="1">
      <alignment horizontal="center" vertical="center" textRotation="90"/>
    </xf>
    <xf numFmtId="0" fontId="33" fillId="0" borderId="3" xfId="0" applyFont="1" applyBorder="1" applyAlignment="1">
      <alignment horizontal="center" vertical="top"/>
    </xf>
    <xf numFmtId="0" fontId="33" fillId="0" borderId="3" xfId="0" applyFont="1" applyBorder="1" applyAlignment="1">
      <alignment horizontal="left" vertical="top"/>
    </xf>
    <xf numFmtId="0" fontId="33" fillId="0" borderId="9" xfId="0" applyFont="1" applyBorder="1" applyAlignment="1">
      <alignment horizontal="center" vertical="top"/>
    </xf>
    <xf numFmtId="0" fontId="33" fillId="0" borderId="2" xfId="0" applyFont="1" applyBorder="1" applyAlignment="1">
      <alignment horizontal="center" vertical="top"/>
    </xf>
    <xf numFmtId="0" fontId="33" fillId="0" borderId="10" xfId="0" applyFont="1" applyBorder="1" applyAlignment="1">
      <alignment horizontal="center" vertical="top"/>
    </xf>
    <xf numFmtId="0" fontId="33" fillId="0" borderId="3" xfId="0" applyFont="1" applyBorder="1" applyAlignment="1">
      <alignment horizontal="left" vertical="top" wrapText="1"/>
    </xf>
  </cellXfs>
  <cellStyles count="32">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xfId="31" builtinId="5"/>
    <cellStyle name="Percent 2" xfId="11" xr:uid="{00000000-0005-0000-0000-00000D000000}"/>
    <cellStyle name="Percent 3" xfId="12" xr:uid="{00000000-0005-0000-0000-00000E000000}"/>
    <cellStyle name="Percent 4" xfId="13" xr:uid="{00000000-0005-0000-0000-00000F000000}"/>
    <cellStyle name="Percent 5" xfId="10" xr:uid="{00000000-0005-0000-0000-000010000000}"/>
    <cellStyle name="똿뗦먛귟 [0.00]_PRODUCT DETAIL Q1" xfId="14" xr:uid="{00000000-0005-0000-0000-000011000000}"/>
    <cellStyle name="똿뗦먛귟_PRODUCT DETAIL Q1" xfId="15" xr:uid="{00000000-0005-0000-0000-000012000000}"/>
    <cellStyle name="믅됞 [0.00]_PRODUCT DETAIL Q1" xfId="16" xr:uid="{00000000-0005-0000-0000-000013000000}"/>
    <cellStyle name="믅됞_PRODUCT DETAIL Q1" xfId="17" xr:uid="{00000000-0005-0000-0000-000014000000}"/>
    <cellStyle name="백분율_95" xfId="18" xr:uid="{00000000-0005-0000-0000-000015000000}"/>
    <cellStyle name="뷭?_BOOKSHIP" xfId="19" xr:uid="{00000000-0005-0000-0000-000016000000}"/>
    <cellStyle name="콤마 [0]_1202" xfId="23" xr:uid="{00000000-0005-0000-0000-000017000000}"/>
    <cellStyle name="콤마_1202" xfId="24" xr:uid="{00000000-0005-0000-0000-000018000000}"/>
    <cellStyle name="통화 [0]_1202" xfId="25" xr:uid="{00000000-0005-0000-0000-000019000000}"/>
    <cellStyle name="통화_1202" xfId="26" xr:uid="{00000000-0005-0000-0000-00001A000000}"/>
    <cellStyle name="표준_(정보부문)월별인원계획" xfId="27" xr:uid="{00000000-0005-0000-0000-00001B000000}"/>
    <cellStyle name="一般_Book1" xfId="20" xr:uid="{00000000-0005-0000-0000-00001C000000}"/>
    <cellStyle name="千分位[0]_Book1" xfId="21" xr:uid="{00000000-0005-0000-0000-00001D000000}"/>
    <cellStyle name="千分位_Book1" xfId="22" xr:uid="{00000000-0005-0000-0000-00001E000000}"/>
    <cellStyle name="貨幣 [0]_Book1" xfId="28" xr:uid="{00000000-0005-0000-0000-00001F000000}"/>
    <cellStyle name="貨幣_Book1" xfId="29" xr:uid="{00000000-0005-0000-0000-000020000000}"/>
  </cellStyles>
  <dxfs count="0"/>
  <tableStyles count="0" defaultTableStyle="TableStyleMedium2" defaultPivotStyle="PivotStyleLight16"/>
  <colors>
    <mruColors>
      <color rgb="FFFFFF00"/>
      <color rgb="FF00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EB714-F36E-4D33-B865-B205A191779C}">
  <dimension ref="A1:AP4348"/>
  <sheetViews>
    <sheetView view="pageBreakPreview" topLeftCell="A89" zoomScale="60" zoomScaleNormal="62" workbookViewId="0">
      <selection activeCell="A96" sqref="A96:XFD103"/>
    </sheetView>
  </sheetViews>
  <sheetFormatPr defaultRowHeight="15.75"/>
  <cols>
    <col min="1" max="1" width="5.28515625" style="12" customWidth="1"/>
    <col min="2" max="2" width="49" style="25" customWidth="1"/>
    <col min="3" max="3" width="6.5703125" style="26" bestFit="1" customWidth="1"/>
    <col min="4" max="6" width="6.7109375" style="12" hidden="1" customWidth="1"/>
    <col min="7" max="7" width="5.5703125" style="12" hidden="1" customWidth="1"/>
    <col min="8" max="8" width="6.7109375" style="12" hidden="1" customWidth="1"/>
    <col min="9" max="19" width="7.42578125" style="12" hidden="1" customWidth="1"/>
    <col min="20" max="20" width="8.5703125" style="12" hidden="1" customWidth="1"/>
    <col min="21" max="24" width="7.42578125" style="12" hidden="1" customWidth="1"/>
    <col min="25" max="34" width="7.28515625" style="12" customWidth="1"/>
    <col min="35" max="35" width="18.7109375" style="12" hidden="1" customWidth="1"/>
    <col min="36" max="36" width="19.28515625" style="12" hidden="1" customWidth="1"/>
    <col min="37" max="37" width="22.42578125" style="12" hidden="1" customWidth="1"/>
    <col min="38" max="39" width="20.28515625" style="12" hidden="1" customWidth="1"/>
    <col min="40" max="40" width="22.7109375" style="12" hidden="1" customWidth="1"/>
    <col min="41" max="41" width="6.85546875" style="12" hidden="1" customWidth="1"/>
    <col min="42" max="42" width="22" style="17" hidden="1" customWidth="1"/>
    <col min="43" max="16384" width="9.140625" style="12"/>
  </cols>
  <sheetData>
    <row r="1" spans="1:42" s="41" customFormat="1" ht="18.75">
      <c r="A1" s="54" t="s">
        <v>140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row>
    <row r="2" spans="1:42" s="41" customFormat="1" ht="18.75">
      <c r="A2" s="54" t="s">
        <v>188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row>
    <row r="3" spans="1:42" s="41" customFormat="1" ht="18.75">
      <c r="A3" s="54" t="s">
        <v>189</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row>
    <row r="4" spans="1:42" s="41" customFormat="1" ht="21.75" customHeight="1">
      <c r="A4" s="55" t="s">
        <v>184</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row>
    <row r="5" spans="1:42" ht="23.25" customHeight="1">
      <c r="A5" s="59" t="s">
        <v>106</v>
      </c>
      <c r="B5" s="59" t="s">
        <v>12</v>
      </c>
      <c r="C5" s="60" t="s">
        <v>9</v>
      </c>
      <c r="D5" s="56" t="s">
        <v>113</v>
      </c>
      <c r="E5" s="56" t="s">
        <v>114</v>
      </c>
      <c r="F5" s="56" t="s">
        <v>115</v>
      </c>
      <c r="G5" s="56" t="s">
        <v>116</v>
      </c>
      <c r="H5" s="56" t="s">
        <v>117</v>
      </c>
      <c r="I5" s="56" t="s">
        <v>118</v>
      </c>
      <c r="J5" s="56" t="s">
        <v>119</v>
      </c>
      <c r="K5" s="56" t="s">
        <v>120</v>
      </c>
      <c r="L5" s="56" t="s">
        <v>121</v>
      </c>
      <c r="M5" s="56" t="s">
        <v>122</v>
      </c>
      <c r="N5" s="56" t="s">
        <v>123</v>
      </c>
      <c r="O5" s="56" t="s">
        <v>124</v>
      </c>
      <c r="P5" s="56" t="s">
        <v>125</v>
      </c>
      <c r="Q5" s="56" t="s">
        <v>126</v>
      </c>
      <c r="R5" s="56" t="s">
        <v>127</v>
      </c>
      <c r="S5" s="56" t="s">
        <v>183</v>
      </c>
      <c r="T5" s="56" t="s">
        <v>129</v>
      </c>
      <c r="U5" s="56" t="s">
        <v>130</v>
      </c>
      <c r="V5" s="56" t="s">
        <v>128</v>
      </c>
      <c r="W5" s="56" t="s">
        <v>182</v>
      </c>
      <c r="X5" s="56" t="s">
        <v>131</v>
      </c>
      <c r="Y5" s="68" t="s">
        <v>97</v>
      </c>
      <c r="Z5" s="69"/>
      <c r="AA5" s="69"/>
      <c r="AB5" s="69"/>
      <c r="AC5" s="69"/>
      <c r="AD5" s="69"/>
      <c r="AE5" s="69"/>
      <c r="AF5" s="70"/>
      <c r="AG5" s="61" t="s">
        <v>98</v>
      </c>
      <c r="AH5" s="62"/>
      <c r="AI5" s="1" t="s">
        <v>89</v>
      </c>
      <c r="AJ5" s="1" t="s">
        <v>92</v>
      </c>
      <c r="AK5" s="1" t="s">
        <v>93</v>
      </c>
      <c r="AL5" s="1" t="s">
        <v>88</v>
      </c>
      <c r="AM5" s="1" t="s">
        <v>94</v>
      </c>
      <c r="AN5" s="2" t="s">
        <v>95</v>
      </c>
      <c r="AO5" s="65" t="s">
        <v>96</v>
      </c>
      <c r="AP5" s="59" t="s">
        <v>13</v>
      </c>
    </row>
    <row r="6" spans="1:42" ht="56.25" customHeight="1">
      <c r="A6" s="59"/>
      <c r="B6" s="59"/>
      <c r="C6" s="60"/>
      <c r="D6" s="57"/>
      <c r="E6" s="57"/>
      <c r="F6" s="57"/>
      <c r="G6" s="57"/>
      <c r="H6" s="57"/>
      <c r="I6" s="57"/>
      <c r="J6" s="57"/>
      <c r="K6" s="57"/>
      <c r="L6" s="57"/>
      <c r="M6" s="57"/>
      <c r="N6" s="57"/>
      <c r="O6" s="57"/>
      <c r="P6" s="57"/>
      <c r="Q6" s="57"/>
      <c r="R6" s="57"/>
      <c r="S6" s="57"/>
      <c r="T6" s="57"/>
      <c r="U6" s="57"/>
      <c r="V6" s="57"/>
      <c r="W6" s="57"/>
      <c r="X6" s="57"/>
      <c r="Y6" s="67" t="s">
        <v>99</v>
      </c>
      <c r="Z6" s="67"/>
      <c r="AA6" s="67" t="s">
        <v>100</v>
      </c>
      <c r="AB6" s="67"/>
      <c r="AC6" s="67" t="s">
        <v>101</v>
      </c>
      <c r="AD6" s="67"/>
      <c r="AE6" s="67" t="s">
        <v>132</v>
      </c>
      <c r="AF6" s="67"/>
      <c r="AG6" s="63"/>
      <c r="AH6" s="64"/>
      <c r="AI6" s="3" t="s">
        <v>90</v>
      </c>
      <c r="AJ6" s="3" t="s">
        <v>91</v>
      </c>
      <c r="AK6" s="3" t="s">
        <v>91</v>
      </c>
      <c r="AL6" s="3" t="s">
        <v>90</v>
      </c>
      <c r="AM6" s="3" t="s">
        <v>91</v>
      </c>
      <c r="AN6" s="2">
        <v>2</v>
      </c>
      <c r="AO6" s="65"/>
      <c r="AP6" s="59"/>
    </row>
    <row r="7" spans="1:42" ht="48.75" customHeight="1">
      <c r="A7" s="59"/>
      <c r="B7" s="59"/>
      <c r="C7" s="60"/>
      <c r="D7" s="58"/>
      <c r="E7" s="58"/>
      <c r="F7" s="58"/>
      <c r="G7" s="58"/>
      <c r="H7" s="58"/>
      <c r="I7" s="58"/>
      <c r="J7" s="58"/>
      <c r="K7" s="58"/>
      <c r="L7" s="58"/>
      <c r="M7" s="58"/>
      <c r="N7" s="58"/>
      <c r="O7" s="58"/>
      <c r="P7" s="58"/>
      <c r="Q7" s="58"/>
      <c r="R7" s="58"/>
      <c r="S7" s="58"/>
      <c r="T7" s="58"/>
      <c r="U7" s="58"/>
      <c r="V7" s="58"/>
      <c r="W7" s="58"/>
      <c r="X7" s="58"/>
      <c r="Y7" s="32" t="s">
        <v>102</v>
      </c>
      <c r="Z7" s="33" t="s">
        <v>103</v>
      </c>
      <c r="AA7" s="33" t="s">
        <v>102</v>
      </c>
      <c r="AB7" s="33" t="s">
        <v>103</v>
      </c>
      <c r="AC7" s="33" t="s">
        <v>102</v>
      </c>
      <c r="AD7" s="33" t="s">
        <v>103</v>
      </c>
      <c r="AE7" s="33" t="s">
        <v>102</v>
      </c>
      <c r="AF7" s="33" t="s">
        <v>103</v>
      </c>
      <c r="AG7" s="34" t="s">
        <v>104</v>
      </c>
      <c r="AH7" s="34" t="s">
        <v>105</v>
      </c>
      <c r="AI7" s="5" t="s">
        <v>107</v>
      </c>
      <c r="AJ7" s="5" t="s">
        <v>108</v>
      </c>
      <c r="AK7" s="4" t="s">
        <v>109</v>
      </c>
      <c r="AL7" s="4" t="s">
        <v>110</v>
      </c>
      <c r="AM7" s="4" t="s">
        <v>111</v>
      </c>
      <c r="AN7" s="4" t="s">
        <v>112</v>
      </c>
      <c r="AO7" s="65"/>
      <c r="AP7" s="59"/>
    </row>
    <row r="8" spans="1:42" ht="37.5" customHeight="1">
      <c r="A8" s="5"/>
      <c r="B8" s="66" t="s">
        <v>3</v>
      </c>
      <c r="C8" s="66"/>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t="e">
        <f t="shared" ref="AI8:AN8" si="0">SUM(AI9,AI29)</f>
        <v>#REF!</v>
      </c>
      <c r="AJ8" s="2" t="e">
        <f t="shared" si="0"/>
        <v>#REF!</v>
      </c>
      <c r="AK8" s="2" t="e">
        <f t="shared" si="0"/>
        <v>#REF!</v>
      </c>
      <c r="AL8" s="2" t="e">
        <f t="shared" si="0"/>
        <v>#REF!</v>
      </c>
      <c r="AM8" s="2" t="e">
        <f t="shared" si="0"/>
        <v>#REF!</v>
      </c>
      <c r="AN8" s="2" t="e">
        <f t="shared" si="0"/>
        <v>#REF!</v>
      </c>
      <c r="AO8" s="2"/>
      <c r="AP8" s="5"/>
    </row>
    <row r="9" spans="1:42" ht="25.5" customHeight="1">
      <c r="A9" s="5"/>
      <c r="B9" s="66" t="s">
        <v>7</v>
      </c>
      <c r="C9" s="66"/>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t="e">
        <f t="shared" ref="AI9:AN9" si="1">SUM(AI10,AI12,AI20)</f>
        <v>#REF!</v>
      </c>
      <c r="AJ9" s="27" t="e">
        <f t="shared" si="1"/>
        <v>#REF!</v>
      </c>
      <c r="AK9" s="27" t="e">
        <f t="shared" si="1"/>
        <v>#REF!</v>
      </c>
      <c r="AL9" s="27" t="e">
        <f t="shared" si="1"/>
        <v>#REF!</v>
      </c>
      <c r="AM9" s="27" t="e">
        <f t="shared" si="1"/>
        <v>#REF!</v>
      </c>
      <c r="AN9" s="27" t="e">
        <f t="shared" si="1"/>
        <v>#REF!</v>
      </c>
      <c r="AO9" s="2"/>
      <c r="AP9" s="5"/>
    </row>
    <row r="10" spans="1:42" ht="37.5" customHeight="1">
      <c r="A10" s="5"/>
      <c r="B10" s="66" t="s">
        <v>11</v>
      </c>
      <c r="C10" s="6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f t="shared" ref="AI10:AN10" si="2">COUNTIF(AI11:AI11,"x")</f>
        <v>0</v>
      </c>
      <c r="AJ10" s="27">
        <f t="shared" si="2"/>
        <v>0</v>
      </c>
      <c r="AK10" s="27">
        <f t="shared" si="2"/>
        <v>0</v>
      </c>
      <c r="AL10" s="27">
        <f t="shared" si="2"/>
        <v>0</v>
      </c>
      <c r="AM10" s="27">
        <f t="shared" si="2"/>
        <v>0</v>
      </c>
      <c r="AN10" s="27">
        <f t="shared" si="2"/>
        <v>0</v>
      </c>
      <c r="AO10" s="2"/>
      <c r="AP10" s="5"/>
    </row>
    <row r="11" spans="1:42" ht="87" customHeight="1">
      <c r="A11" s="5">
        <v>1</v>
      </c>
      <c r="B11" s="6" t="s">
        <v>84</v>
      </c>
      <c r="C11" s="18" t="s">
        <v>0</v>
      </c>
      <c r="D11" s="4">
        <v>2</v>
      </c>
      <c r="E11" s="4">
        <v>2</v>
      </c>
      <c r="F11" s="4">
        <v>2</v>
      </c>
      <c r="G11" s="4">
        <v>2</v>
      </c>
      <c r="H11" s="4">
        <v>2</v>
      </c>
      <c r="I11" s="4">
        <v>1</v>
      </c>
      <c r="J11" s="4">
        <v>2</v>
      </c>
      <c r="K11" s="4">
        <v>2</v>
      </c>
      <c r="L11" s="4">
        <v>2</v>
      </c>
      <c r="M11" s="4">
        <v>2</v>
      </c>
      <c r="N11" s="4">
        <v>2</v>
      </c>
      <c r="O11" s="4">
        <v>2</v>
      </c>
      <c r="P11" s="4">
        <v>2</v>
      </c>
      <c r="Q11" s="4">
        <v>2</v>
      </c>
      <c r="R11" s="4">
        <v>2</v>
      </c>
      <c r="S11" s="4">
        <v>1</v>
      </c>
      <c r="T11" s="4">
        <v>2</v>
      </c>
      <c r="U11" s="4">
        <v>2</v>
      </c>
      <c r="V11" s="4">
        <v>1</v>
      </c>
      <c r="W11" s="4">
        <v>2</v>
      </c>
      <c r="X11" s="4">
        <v>2</v>
      </c>
      <c r="Y11" s="7">
        <f>COUNTIF(D11:X11,"2")</f>
        <v>18</v>
      </c>
      <c r="Z11" s="38">
        <f>Y11/(Y11+AA11+AC11+AE11)</f>
        <v>0.8571428571428571</v>
      </c>
      <c r="AA11" s="7">
        <f>COUNTIF(D11:X11,"1")</f>
        <v>3</v>
      </c>
      <c r="AB11" s="38">
        <f>AA11/(Y11+AA11+AC11+AE11)</f>
        <v>0.14285714285714285</v>
      </c>
      <c r="AC11" s="7">
        <f>COUNTIF(D11:X11,"0")</f>
        <v>0</v>
      </c>
      <c r="AD11" s="39">
        <f>AC11/(Y11+AA11+AC11+AE11)</f>
        <v>0</v>
      </c>
      <c r="AE11" s="7">
        <f>COUNTIF(D11:X11,"KĐG")</f>
        <v>0</v>
      </c>
      <c r="AF11" s="39">
        <f>AE11/(Y11+AA11+AC11+AE11)</f>
        <v>0</v>
      </c>
      <c r="AG11" s="40">
        <f>(((Y11*2)+(AA11*1)+(AC11*0)))/(Y11+AA11+AC11)</f>
        <v>1.8571428571428572</v>
      </c>
      <c r="AH11" s="5" t="str">
        <f>IF(AF11&gt;=50%,"KĐG",IF(AG11&gt;=1.6,"Đạt mục tiêu",IF(AG11&gt;=1,"Cần cố gắng","Chưa đạt")))</f>
        <v>Đạt mục tiêu</v>
      </c>
      <c r="AI11" s="2"/>
      <c r="AJ11" s="2"/>
      <c r="AK11" s="2"/>
      <c r="AL11" s="2"/>
      <c r="AM11" s="2"/>
      <c r="AN11" s="2"/>
      <c r="AO11" s="23">
        <f>COUNTIF(D11:AN11,"x")</f>
        <v>0</v>
      </c>
      <c r="AP11" s="5"/>
    </row>
    <row r="12" spans="1:42" ht="34.5" customHeight="1">
      <c r="A12" s="5"/>
      <c r="B12" s="66" t="s">
        <v>14</v>
      </c>
      <c r="C12" s="6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t="e">
        <f>SUM(AI13,AI15,#REF!,#REF!,AI18)</f>
        <v>#REF!</v>
      </c>
      <c r="AJ12" s="27" t="e">
        <f>SUM(AJ13,AJ15,#REF!,#REF!,AJ18)</f>
        <v>#REF!</v>
      </c>
      <c r="AK12" s="27" t="e">
        <f>SUM(AK13,AK15,#REF!,#REF!,AK18)</f>
        <v>#REF!</v>
      </c>
      <c r="AL12" s="27" t="e">
        <f>SUM(AL13,AL15,#REF!,#REF!,AL18)</f>
        <v>#REF!</v>
      </c>
      <c r="AM12" s="27" t="e">
        <f>SUM(AM13,AM15,#REF!,#REF!,AM18)</f>
        <v>#REF!</v>
      </c>
      <c r="AN12" s="27" t="e">
        <f>SUM(AN13,AN15,#REF!,#REF!,AN18)</f>
        <v>#REF!</v>
      </c>
      <c r="AO12" s="23"/>
      <c r="AP12" s="5"/>
    </row>
    <row r="13" spans="1:42" ht="27" customHeight="1">
      <c r="A13" s="5"/>
      <c r="B13" s="66" t="s">
        <v>85</v>
      </c>
      <c r="C13" s="6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f t="shared" ref="AI13:AN13" si="3">COUNTIF(AI14:AI14,"x")</f>
        <v>0</v>
      </c>
      <c r="AJ13" s="27">
        <f t="shared" si="3"/>
        <v>0</v>
      </c>
      <c r="AK13" s="27">
        <f t="shared" si="3"/>
        <v>0</v>
      </c>
      <c r="AL13" s="27">
        <f t="shared" si="3"/>
        <v>0</v>
      </c>
      <c r="AM13" s="27">
        <f t="shared" si="3"/>
        <v>0</v>
      </c>
      <c r="AN13" s="27">
        <f t="shared" si="3"/>
        <v>0</v>
      </c>
      <c r="AO13" s="23"/>
      <c r="AP13" s="5"/>
    </row>
    <row r="14" spans="1:42" ht="48" customHeight="1">
      <c r="A14" s="5">
        <v>3</v>
      </c>
      <c r="B14" s="6" t="s">
        <v>15</v>
      </c>
      <c r="C14" s="18" t="s">
        <v>0</v>
      </c>
      <c r="D14" s="4">
        <v>2</v>
      </c>
      <c r="E14" s="4">
        <v>2</v>
      </c>
      <c r="F14" s="4">
        <v>2</v>
      </c>
      <c r="G14" s="4">
        <v>2</v>
      </c>
      <c r="H14" s="4">
        <v>2</v>
      </c>
      <c r="I14" s="4">
        <v>2</v>
      </c>
      <c r="J14" s="4">
        <v>2</v>
      </c>
      <c r="K14" s="4">
        <v>1</v>
      </c>
      <c r="L14" s="4">
        <v>2</v>
      </c>
      <c r="M14" s="4">
        <v>2</v>
      </c>
      <c r="N14" s="4">
        <v>2</v>
      </c>
      <c r="O14" s="4">
        <v>2</v>
      </c>
      <c r="P14" s="4">
        <v>2</v>
      </c>
      <c r="Q14" s="4">
        <v>2</v>
      </c>
      <c r="R14" s="4">
        <v>2</v>
      </c>
      <c r="S14" s="4">
        <v>2</v>
      </c>
      <c r="T14" s="4">
        <v>2</v>
      </c>
      <c r="U14" s="4">
        <v>1</v>
      </c>
      <c r="V14" s="4">
        <v>2</v>
      </c>
      <c r="W14" s="4">
        <v>2</v>
      </c>
      <c r="X14" s="4">
        <v>2</v>
      </c>
      <c r="Y14" s="7">
        <f>COUNTIF(D14:X14,"2")</f>
        <v>19</v>
      </c>
      <c r="Z14" s="38">
        <f>Y14/(Y14+AA14+AC14+AE14)</f>
        <v>0.90476190476190477</v>
      </c>
      <c r="AA14" s="7">
        <f>COUNTIF(D14:X14,"1")</f>
        <v>2</v>
      </c>
      <c r="AB14" s="38">
        <f>AA14/(Y14+AA14+AC14+AE14)</f>
        <v>9.5238095238095233E-2</v>
      </c>
      <c r="AC14" s="7">
        <f>COUNTIF(D14:X14,"0")</f>
        <v>0</v>
      </c>
      <c r="AD14" s="39">
        <f>AC14/(Y14+AA14+AC14+AE14)</f>
        <v>0</v>
      </c>
      <c r="AE14" s="7">
        <f>COUNTIF(D14:X14,"KĐG")</f>
        <v>0</v>
      </c>
      <c r="AF14" s="39">
        <f>AE14/(Y14+AA14+AC14+AE14)</f>
        <v>0</v>
      </c>
      <c r="AG14" s="40">
        <f>(((Y14*2)+(AA14*1)+(AC14*0)))/(Y14+AA14+AC14)</f>
        <v>1.9047619047619047</v>
      </c>
      <c r="AH14" s="5" t="str">
        <f>IF(AF14&gt;=50%,"KĐG",IF(AG14&gt;=1.6,"Đạt mục tiêu",IF(AG14&gt;=1,"Cần cố gắng","Chưa đạt")))</f>
        <v>Đạt mục tiêu</v>
      </c>
      <c r="AI14" s="4"/>
      <c r="AJ14" s="4"/>
      <c r="AK14" s="4"/>
      <c r="AL14" s="4"/>
      <c r="AM14" s="4"/>
      <c r="AN14" s="4"/>
      <c r="AO14" s="23">
        <f>COUNTIF(D14:AN14,"x")</f>
        <v>0</v>
      </c>
      <c r="AP14" s="5"/>
    </row>
    <row r="15" spans="1:42" ht="27.75" customHeight="1">
      <c r="A15" s="5"/>
      <c r="B15" s="71" t="s">
        <v>86</v>
      </c>
      <c r="C15" s="71"/>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f t="shared" ref="AI15:AN15" si="4">COUNTIF(AI16:AI17,"x")</f>
        <v>0</v>
      </c>
      <c r="AJ15" s="27">
        <f t="shared" si="4"/>
        <v>0</v>
      </c>
      <c r="AK15" s="27">
        <f t="shared" si="4"/>
        <v>0</v>
      </c>
      <c r="AL15" s="27">
        <f t="shared" si="4"/>
        <v>0</v>
      </c>
      <c r="AM15" s="27">
        <f t="shared" si="4"/>
        <v>0</v>
      </c>
      <c r="AN15" s="27">
        <f t="shared" si="4"/>
        <v>0</v>
      </c>
      <c r="AO15" s="23"/>
      <c r="AP15" s="5"/>
    </row>
    <row r="16" spans="1:42" ht="48" customHeight="1">
      <c r="A16" s="5">
        <v>6</v>
      </c>
      <c r="B16" s="6" t="s">
        <v>16</v>
      </c>
      <c r="C16" s="18" t="s">
        <v>0</v>
      </c>
      <c r="D16" s="4">
        <v>2</v>
      </c>
      <c r="E16" s="4">
        <v>2</v>
      </c>
      <c r="F16" s="4">
        <v>2</v>
      </c>
      <c r="G16" s="4">
        <v>2</v>
      </c>
      <c r="H16" s="4">
        <v>2</v>
      </c>
      <c r="I16" s="4">
        <v>1</v>
      </c>
      <c r="J16" s="4">
        <v>2</v>
      </c>
      <c r="K16" s="4">
        <v>2</v>
      </c>
      <c r="L16" s="4">
        <v>2</v>
      </c>
      <c r="M16" s="4">
        <v>2</v>
      </c>
      <c r="N16" s="4">
        <v>2</v>
      </c>
      <c r="O16" s="4">
        <v>2</v>
      </c>
      <c r="P16" s="4">
        <v>2</v>
      </c>
      <c r="Q16" s="4">
        <v>1</v>
      </c>
      <c r="R16" s="4">
        <v>2</v>
      </c>
      <c r="S16" s="4">
        <v>2</v>
      </c>
      <c r="T16" s="4">
        <v>2</v>
      </c>
      <c r="U16" s="4">
        <v>2</v>
      </c>
      <c r="V16" s="4">
        <v>1</v>
      </c>
      <c r="W16" s="4">
        <v>2</v>
      </c>
      <c r="X16" s="4">
        <v>2</v>
      </c>
      <c r="Y16" s="7">
        <f t="shared" ref="Y16:Y17" si="5">COUNTIF(D16:X16,"2")</f>
        <v>18</v>
      </c>
      <c r="Z16" s="38">
        <f t="shared" ref="Z16:Z17" si="6">Y16/(Y16+AA16+AC16+AE16)</f>
        <v>0.8571428571428571</v>
      </c>
      <c r="AA16" s="7">
        <f t="shared" ref="AA16:AA17" si="7">COUNTIF(D16:X16,"1")</f>
        <v>3</v>
      </c>
      <c r="AB16" s="38">
        <f t="shared" ref="AB16:AB17" si="8">AA16/(Y16+AA16+AC16+AE16)</f>
        <v>0.14285714285714285</v>
      </c>
      <c r="AC16" s="7">
        <f t="shared" ref="AC16:AC17" si="9">COUNTIF(D16:X16,"0")</f>
        <v>0</v>
      </c>
      <c r="AD16" s="39">
        <f t="shared" ref="AD16:AD17" si="10">AC16/(Y16+AA16+AC16+AE16)</f>
        <v>0</v>
      </c>
      <c r="AE16" s="7">
        <f t="shared" ref="AE16:AE17" si="11">COUNTIF(D16:X16,"KĐG")</f>
        <v>0</v>
      </c>
      <c r="AF16" s="39">
        <f t="shared" ref="AF16:AF17" si="12">AE16/(Y16+AA16+AC16+AE16)</f>
        <v>0</v>
      </c>
      <c r="AG16" s="40">
        <f t="shared" ref="AG16:AG17" si="13">(((Y16*2)+(AA16*1)+(AC16*0)))/(Y16+AA16+AC16)</f>
        <v>1.8571428571428572</v>
      </c>
      <c r="AH16" s="5" t="str">
        <f t="shared" ref="AH16:AH17" si="14">IF(AF16&gt;=50%,"KĐG",IF(AG16&gt;=1.6,"Đạt mục tiêu",IF(AG16&gt;=1,"Cần cố gắng","Chưa đạt")))</f>
        <v>Đạt mục tiêu</v>
      </c>
      <c r="AI16" s="2"/>
      <c r="AJ16" s="2"/>
      <c r="AK16" s="2"/>
      <c r="AL16" s="2"/>
      <c r="AM16" s="2"/>
      <c r="AN16" s="2"/>
      <c r="AO16" s="23">
        <f>COUNTIF(D16:AN16,"x")</f>
        <v>0</v>
      </c>
      <c r="AP16" s="5"/>
    </row>
    <row r="17" spans="1:42" ht="57.75" customHeight="1">
      <c r="A17" s="5">
        <v>7</v>
      </c>
      <c r="B17" s="6" t="s">
        <v>17</v>
      </c>
      <c r="C17" s="18" t="s">
        <v>2</v>
      </c>
      <c r="D17" s="4">
        <v>2</v>
      </c>
      <c r="E17" s="4">
        <v>2</v>
      </c>
      <c r="F17" s="4">
        <v>2</v>
      </c>
      <c r="G17" s="4">
        <v>2</v>
      </c>
      <c r="H17" s="4">
        <v>2</v>
      </c>
      <c r="I17" s="4">
        <v>2</v>
      </c>
      <c r="J17" s="4">
        <v>2</v>
      </c>
      <c r="K17" s="4">
        <v>1</v>
      </c>
      <c r="L17" s="4">
        <v>2</v>
      </c>
      <c r="M17" s="4">
        <v>2</v>
      </c>
      <c r="N17" s="4">
        <v>1</v>
      </c>
      <c r="O17" s="4">
        <v>2</v>
      </c>
      <c r="P17" s="4">
        <v>2</v>
      </c>
      <c r="Q17" s="4">
        <v>2</v>
      </c>
      <c r="R17" s="4">
        <v>2</v>
      </c>
      <c r="S17" s="4">
        <v>1</v>
      </c>
      <c r="T17" s="4">
        <v>2</v>
      </c>
      <c r="U17" s="4">
        <v>2</v>
      </c>
      <c r="V17" s="4">
        <v>2</v>
      </c>
      <c r="W17" s="4">
        <v>2</v>
      </c>
      <c r="X17" s="4">
        <v>2</v>
      </c>
      <c r="Y17" s="7">
        <f t="shared" si="5"/>
        <v>18</v>
      </c>
      <c r="Z17" s="38">
        <f t="shared" si="6"/>
        <v>0.8571428571428571</v>
      </c>
      <c r="AA17" s="7">
        <f t="shared" si="7"/>
        <v>3</v>
      </c>
      <c r="AB17" s="38">
        <f t="shared" si="8"/>
        <v>0.14285714285714285</v>
      </c>
      <c r="AC17" s="7">
        <f t="shared" si="9"/>
        <v>0</v>
      </c>
      <c r="AD17" s="39">
        <f t="shared" si="10"/>
        <v>0</v>
      </c>
      <c r="AE17" s="7">
        <f t="shared" si="11"/>
        <v>0</v>
      </c>
      <c r="AF17" s="39">
        <f t="shared" si="12"/>
        <v>0</v>
      </c>
      <c r="AG17" s="40">
        <f t="shared" si="13"/>
        <v>1.8571428571428572</v>
      </c>
      <c r="AH17" s="5" t="str">
        <f t="shared" si="14"/>
        <v>Đạt mục tiêu</v>
      </c>
      <c r="AI17" s="4"/>
      <c r="AJ17" s="4"/>
      <c r="AK17" s="4"/>
      <c r="AL17" s="4"/>
      <c r="AM17" s="4"/>
      <c r="AN17" s="4"/>
      <c r="AO17" s="23">
        <f>COUNTIF(D17:AN17,"x")</f>
        <v>0</v>
      </c>
      <c r="AP17" s="5"/>
    </row>
    <row r="18" spans="1:42" ht="29.25" customHeight="1">
      <c r="A18" s="5"/>
      <c r="B18" s="66" t="s">
        <v>18</v>
      </c>
      <c r="C18" s="6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f t="shared" ref="AI18:AN18" si="15">COUNTIF(AI19:AI19,"x")</f>
        <v>0</v>
      </c>
      <c r="AJ18" s="27">
        <f t="shared" si="15"/>
        <v>0</v>
      </c>
      <c r="AK18" s="27">
        <f t="shared" si="15"/>
        <v>0</v>
      </c>
      <c r="AL18" s="27">
        <f t="shared" si="15"/>
        <v>0</v>
      </c>
      <c r="AM18" s="27">
        <f t="shared" si="15"/>
        <v>0</v>
      </c>
      <c r="AN18" s="27">
        <f t="shared" si="15"/>
        <v>0</v>
      </c>
      <c r="AO18" s="23"/>
      <c r="AP18" s="5"/>
    </row>
    <row r="19" spans="1:42" ht="61.5" customHeight="1">
      <c r="A19" s="5">
        <v>19</v>
      </c>
      <c r="B19" s="9" t="s">
        <v>19</v>
      </c>
      <c r="C19" s="18" t="s">
        <v>2</v>
      </c>
      <c r="D19" s="4">
        <v>2</v>
      </c>
      <c r="E19" s="4">
        <v>2</v>
      </c>
      <c r="F19" s="4">
        <v>1</v>
      </c>
      <c r="G19" s="4">
        <v>2</v>
      </c>
      <c r="H19" s="4">
        <v>2</v>
      </c>
      <c r="I19" s="4">
        <v>2</v>
      </c>
      <c r="J19" s="4">
        <v>2</v>
      </c>
      <c r="K19" s="4">
        <v>1</v>
      </c>
      <c r="L19" s="4">
        <v>2</v>
      </c>
      <c r="M19" s="4">
        <v>2</v>
      </c>
      <c r="N19" s="4">
        <v>2</v>
      </c>
      <c r="O19" s="4">
        <v>2</v>
      </c>
      <c r="P19" s="4">
        <v>2</v>
      </c>
      <c r="Q19" s="4">
        <v>2</v>
      </c>
      <c r="R19" s="4">
        <v>2</v>
      </c>
      <c r="S19" s="4">
        <v>2</v>
      </c>
      <c r="T19" s="4">
        <v>2</v>
      </c>
      <c r="U19" s="4">
        <v>1</v>
      </c>
      <c r="V19" s="4">
        <v>2</v>
      </c>
      <c r="W19" s="4">
        <v>2</v>
      </c>
      <c r="X19" s="4">
        <v>1</v>
      </c>
      <c r="Y19" s="7">
        <f>COUNTIF(D19:X19,"2")</f>
        <v>17</v>
      </c>
      <c r="Z19" s="38">
        <f>Y19/(Y19+AA19+AC19+AE19)</f>
        <v>0.80952380952380953</v>
      </c>
      <c r="AA19" s="7">
        <f>COUNTIF(D19:X19,"1")</f>
        <v>4</v>
      </c>
      <c r="AB19" s="38">
        <f>AA19/(Y19+AA19+AC19+AE19)</f>
        <v>0.19047619047619047</v>
      </c>
      <c r="AC19" s="7">
        <f>COUNTIF(D19:X19,"0")</f>
        <v>0</v>
      </c>
      <c r="AD19" s="39">
        <f>AC19/(Y19+AA19+AC19+AE19)</f>
        <v>0</v>
      </c>
      <c r="AE19" s="7">
        <f>COUNTIF(D19:X19,"KĐG")</f>
        <v>0</v>
      </c>
      <c r="AF19" s="39">
        <f>AE19/(Y19+AA19+AC19+AE19)</f>
        <v>0</v>
      </c>
      <c r="AG19" s="40">
        <f>(((Y19*2)+(AA19*1)+(AC19*0)))/(Y19+AA19+AC19)</f>
        <v>1.8095238095238095</v>
      </c>
      <c r="AH19" s="5" t="str">
        <f>IF(AF19&gt;=50%,"KĐG",IF(AG19&gt;=1.6,"Đạt mục tiêu",IF(AG19&gt;=1,"Cần cố gắng","Chưa đạt")))</f>
        <v>Đạt mục tiêu</v>
      </c>
      <c r="AI19" s="2"/>
      <c r="AJ19" s="2"/>
      <c r="AK19" s="2"/>
      <c r="AL19" s="2"/>
      <c r="AM19" s="2"/>
      <c r="AN19" s="2"/>
      <c r="AO19" s="23">
        <f>COUNTIF(D19:AN19,"x")</f>
        <v>0</v>
      </c>
      <c r="AP19" s="5"/>
    </row>
    <row r="20" spans="1:42" ht="29.25" customHeight="1">
      <c r="A20" s="5"/>
      <c r="B20" s="66" t="s">
        <v>20</v>
      </c>
      <c r="C20" s="66"/>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f t="shared" ref="AI20:AN20" si="16">COUNTIF(AI21:AI28,"x")</f>
        <v>0</v>
      </c>
      <c r="AJ20" s="27">
        <f t="shared" si="16"/>
        <v>0</v>
      </c>
      <c r="AK20" s="27">
        <f t="shared" si="16"/>
        <v>0</v>
      </c>
      <c r="AL20" s="27">
        <f t="shared" si="16"/>
        <v>0</v>
      </c>
      <c r="AM20" s="27">
        <f t="shared" si="16"/>
        <v>0</v>
      </c>
      <c r="AN20" s="27">
        <f t="shared" si="16"/>
        <v>0</v>
      </c>
      <c r="AO20" s="23"/>
      <c r="AP20" s="5"/>
    </row>
    <row r="21" spans="1:42" ht="66.75" customHeight="1">
      <c r="A21" s="5">
        <v>20</v>
      </c>
      <c r="B21" s="6" t="s">
        <v>21</v>
      </c>
      <c r="C21" s="18" t="s">
        <v>1</v>
      </c>
      <c r="D21" s="4">
        <v>2</v>
      </c>
      <c r="E21" s="4">
        <v>2</v>
      </c>
      <c r="F21" s="4">
        <v>2</v>
      </c>
      <c r="G21" s="4">
        <v>2</v>
      </c>
      <c r="H21" s="4">
        <v>2</v>
      </c>
      <c r="I21" s="4">
        <v>1</v>
      </c>
      <c r="J21" s="4">
        <v>2</v>
      </c>
      <c r="K21" s="4">
        <v>2</v>
      </c>
      <c r="L21" s="4">
        <v>2</v>
      </c>
      <c r="M21" s="4">
        <v>2</v>
      </c>
      <c r="N21" s="4">
        <v>2</v>
      </c>
      <c r="O21" s="4">
        <v>2</v>
      </c>
      <c r="P21" s="4">
        <v>2</v>
      </c>
      <c r="Q21" s="4">
        <v>1</v>
      </c>
      <c r="R21" s="4">
        <v>2</v>
      </c>
      <c r="S21" s="4">
        <v>2</v>
      </c>
      <c r="T21" s="4">
        <v>2</v>
      </c>
      <c r="U21" s="4">
        <v>2</v>
      </c>
      <c r="V21" s="4">
        <v>2</v>
      </c>
      <c r="W21" s="4">
        <v>2</v>
      </c>
      <c r="X21" s="4">
        <v>2</v>
      </c>
      <c r="Y21" s="7">
        <f t="shared" ref="Y21:Y28" si="17">COUNTIF(D21:X21,"2")</f>
        <v>19</v>
      </c>
      <c r="Z21" s="38">
        <f t="shared" ref="Z21:Z28" si="18">Y21/(Y21+AA21+AC21+AE21)</f>
        <v>0.90476190476190477</v>
      </c>
      <c r="AA21" s="7">
        <f t="shared" ref="AA21:AA28" si="19">COUNTIF(D21:X21,"1")</f>
        <v>2</v>
      </c>
      <c r="AB21" s="38">
        <f t="shared" ref="AB21:AB28" si="20">AA21/(Y21+AA21+AC21+AE21)</f>
        <v>9.5238095238095233E-2</v>
      </c>
      <c r="AC21" s="7">
        <f t="shared" ref="AC21:AC28" si="21">COUNTIF(D21:X21,"0")</f>
        <v>0</v>
      </c>
      <c r="AD21" s="39">
        <f t="shared" ref="AD21:AD28" si="22">AC21/(Y21+AA21+AC21+AE21)</f>
        <v>0</v>
      </c>
      <c r="AE21" s="7">
        <f t="shared" ref="AE21:AE28" si="23">COUNTIF(D21:X21,"KĐG")</f>
        <v>0</v>
      </c>
      <c r="AF21" s="39">
        <f t="shared" ref="AF21:AF28" si="24">AE21/(Y21+AA21+AC21+AE21)</f>
        <v>0</v>
      </c>
      <c r="AG21" s="40">
        <f t="shared" ref="AG21:AG28" si="25">(((Y21*2)+(AA21*1)+(AC21*0)))/(Y21+AA21+AC21)</f>
        <v>1.9047619047619047</v>
      </c>
      <c r="AH21" s="5" t="str">
        <f t="shared" ref="AH21:AH28" si="26">IF(AF21&gt;=50%,"KĐG",IF(AG21&gt;=1.6,"Đạt mục tiêu",IF(AG21&gt;=1,"Cần cố gắng","Chưa đạt")))</f>
        <v>Đạt mục tiêu</v>
      </c>
      <c r="AI21" s="2"/>
      <c r="AJ21" s="2"/>
      <c r="AK21" s="2"/>
      <c r="AL21" s="2"/>
      <c r="AM21" s="2"/>
      <c r="AN21" s="2"/>
      <c r="AO21" s="23">
        <f t="shared" ref="AO21:AO28" si="27">COUNTIF(D21:AN21,"x")</f>
        <v>0</v>
      </c>
      <c r="AP21" s="5"/>
    </row>
    <row r="22" spans="1:42" ht="54" customHeight="1">
      <c r="A22" s="5">
        <v>21</v>
      </c>
      <c r="B22" s="6" t="s">
        <v>22</v>
      </c>
      <c r="C22" s="18" t="s">
        <v>1</v>
      </c>
      <c r="D22" s="4">
        <v>2</v>
      </c>
      <c r="E22" s="4">
        <v>1</v>
      </c>
      <c r="F22" s="4">
        <v>2</v>
      </c>
      <c r="G22" s="4">
        <v>2</v>
      </c>
      <c r="H22" s="4">
        <v>2</v>
      </c>
      <c r="I22" s="4">
        <v>2</v>
      </c>
      <c r="J22" s="4">
        <v>2</v>
      </c>
      <c r="K22" s="4">
        <v>2</v>
      </c>
      <c r="L22" s="4">
        <v>2</v>
      </c>
      <c r="M22" s="4">
        <v>2</v>
      </c>
      <c r="N22" s="4">
        <v>2</v>
      </c>
      <c r="O22" s="4">
        <v>2</v>
      </c>
      <c r="P22" s="4">
        <v>2</v>
      </c>
      <c r="Q22" s="4">
        <v>2</v>
      </c>
      <c r="R22" s="4">
        <v>2</v>
      </c>
      <c r="S22" s="4">
        <v>1</v>
      </c>
      <c r="T22" s="4">
        <v>2</v>
      </c>
      <c r="U22" s="4">
        <v>2</v>
      </c>
      <c r="V22" s="4">
        <v>2</v>
      </c>
      <c r="W22" s="4">
        <v>2</v>
      </c>
      <c r="X22" s="4">
        <v>2</v>
      </c>
      <c r="Y22" s="7">
        <f t="shared" si="17"/>
        <v>19</v>
      </c>
      <c r="Z22" s="38">
        <f t="shared" si="18"/>
        <v>0.90476190476190477</v>
      </c>
      <c r="AA22" s="7">
        <f t="shared" si="19"/>
        <v>2</v>
      </c>
      <c r="AB22" s="38">
        <f t="shared" si="20"/>
        <v>9.5238095238095233E-2</v>
      </c>
      <c r="AC22" s="7">
        <f t="shared" si="21"/>
        <v>0</v>
      </c>
      <c r="AD22" s="39">
        <f t="shared" si="22"/>
        <v>0</v>
      </c>
      <c r="AE22" s="7">
        <f t="shared" si="23"/>
        <v>0</v>
      </c>
      <c r="AF22" s="39">
        <f t="shared" si="24"/>
        <v>0</v>
      </c>
      <c r="AG22" s="40">
        <f t="shared" si="25"/>
        <v>1.9047619047619047</v>
      </c>
      <c r="AH22" s="5" t="str">
        <f t="shared" si="26"/>
        <v>Đạt mục tiêu</v>
      </c>
      <c r="AI22" s="4"/>
      <c r="AJ22" s="4"/>
      <c r="AK22" s="4"/>
      <c r="AL22" s="4"/>
      <c r="AM22" s="4"/>
      <c r="AN22" s="4"/>
      <c r="AO22" s="23">
        <f t="shared" si="27"/>
        <v>0</v>
      </c>
      <c r="AP22" s="5"/>
    </row>
    <row r="23" spans="1:42" ht="60" customHeight="1">
      <c r="A23" s="5">
        <v>23</v>
      </c>
      <c r="B23" s="6" t="s">
        <v>23</v>
      </c>
      <c r="C23" s="18" t="s">
        <v>0</v>
      </c>
      <c r="D23" s="4">
        <v>2</v>
      </c>
      <c r="E23" s="4">
        <v>2</v>
      </c>
      <c r="F23" s="4">
        <v>2</v>
      </c>
      <c r="G23" s="4">
        <v>2</v>
      </c>
      <c r="H23" s="4">
        <v>1</v>
      </c>
      <c r="I23" s="4">
        <v>2</v>
      </c>
      <c r="J23" s="4">
        <v>2</v>
      </c>
      <c r="K23" s="4">
        <v>2</v>
      </c>
      <c r="L23" s="4">
        <v>2</v>
      </c>
      <c r="M23" s="4">
        <v>2</v>
      </c>
      <c r="N23" s="4">
        <v>2</v>
      </c>
      <c r="O23" s="4">
        <v>1</v>
      </c>
      <c r="P23" s="4">
        <v>2</v>
      </c>
      <c r="Q23" s="4">
        <v>2</v>
      </c>
      <c r="R23" s="4">
        <v>2</v>
      </c>
      <c r="S23" s="4">
        <v>2</v>
      </c>
      <c r="T23" s="4">
        <v>2</v>
      </c>
      <c r="U23" s="4">
        <v>2</v>
      </c>
      <c r="V23" s="4">
        <v>1</v>
      </c>
      <c r="W23" s="4">
        <v>2</v>
      </c>
      <c r="X23" s="4">
        <v>2</v>
      </c>
      <c r="Y23" s="7">
        <f t="shared" si="17"/>
        <v>18</v>
      </c>
      <c r="Z23" s="38">
        <f t="shared" si="18"/>
        <v>0.8571428571428571</v>
      </c>
      <c r="AA23" s="7">
        <f t="shared" si="19"/>
        <v>3</v>
      </c>
      <c r="AB23" s="38">
        <f t="shared" si="20"/>
        <v>0.14285714285714285</v>
      </c>
      <c r="AC23" s="7">
        <f t="shared" si="21"/>
        <v>0</v>
      </c>
      <c r="AD23" s="39">
        <f t="shared" si="22"/>
        <v>0</v>
      </c>
      <c r="AE23" s="7">
        <f t="shared" si="23"/>
        <v>0</v>
      </c>
      <c r="AF23" s="39">
        <f t="shared" si="24"/>
        <v>0</v>
      </c>
      <c r="AG23" s="40">
        <f t="shared" si="25"/>
        <v>1.8571428571428572</v>
      </c>
      <c r="AH23" s="5" t="str">
        <f t="shared" si="26"/>
        <v>Đạt mục tiêu</v>
      </c>
      <c r="AI23" s="4"/>
      <c r="AJ23" s="4"/>
      <c r="AK23" s="4"/>
      <c r="AL23" s="4"/>
      <c r="AM23" s="4"/>
      <c r="AN23" s="4"/>
      <c r="AO23" s="23">
        <f t="shared" si="27"/>
        <v>0</v>
      </c>
      <c r="AP23" s="5"/>
    </row>
    <row r="24" spans="1:42" ht="55.5" customHeight="1">
      <c r="A24" s="5">
        <v>24</v>
      </c>
      <c r="B24" s="9" t="s">
        <v>24</v>
      </c>
      <c r="C24" s="21" t="s">
        <v>2</v>
      </c>
      <c r="D24" s="4">
        <v>2</v>
      </c>
      <c r="E24" s="4">
        <v>2</v>
      </c>
      <c r="F24" s="4">
        <v>2</v>
      </c>
      <c r="G24" s="4">
        <v>1</v>
      </c>
      <c r="H24" s="4">
        <v>2</v>
      </c>
      <c r="I24" s="4">
        <v>2</v>
      </c>
      <c r="J24" s="4">
        <v>2</v>
      </c>
      <c r="K24" s="4">
        <v>1</v>
      </c>
      <c r="L24" s="4">
        <v>2</v>
      </c>
      <c r="M24" s="4">
        <v>2</v>
      </c>
      <c r="N24" s="4">
        <v>2</v>
      </c>
      <c r="O24" s="4">
        <v>2</v>
      </c>
      <c r="P24" s="4">
        <v>2</v>
      </c>
      <c r="Q24" s="4">
        <v>2</v>
      </c>
      <c r="R24" s="4">
        <v>2</v>
      </c>
      <c r="S24" s="4">
        <v>2</v>
      </c>
      <c r="T24" s="4">
        <v>2</v>
      </c>
      <c r="U24" s="4">
        <v>1</v>
      </c>
      <c r="V24" s="4">
        <v>2</v>
      </c>
      <c r="W24" s="4">
        <v>2</v>
      </c>
      <c r="X24" s="4">
        <v>2</v>
      </c>
      <c r="Y24" s="7">
        <f t="shared" si="17"/>
        <v>18</v>
      </c>
      <c r="Z24" s="38">
        <f t="shared" si="18"/>
        <v>0.8571428571428571</v>
      </c>
      <c r="AA24" s="7">
        <f t="shared" si="19"/>
        <v>3</v>
      </c>
      <c r="AB24" s="38">
        <f t="shared" si="20"/>
        <v>0.14285714285714285</v>
      </c>
      <c r="AC24" s="7">
        <f t="shared" si="21"/>
        <v>0</v>
      </c>
      <c r="AD24" s="39">
        <f t="shared" si="22"/>
        <v>0</v>
      </c>
      <c r="AE24" s="7">
        <f t="shared" si="23"/>
        <v>0</v>
      </c>
      <c r="AF24" s="39">
        <f t="shared" si="24"/>
        <v>0</v>
      </c>
      <c r="AG24" s="40">
        <f t="shared" si="25"/>
        <v>1.8571428571428572</v>
      </c>
      <c r="AH24" s="5" t="str">
        <f t="shared" si="26"/>
        <v>Đạt mục tiêu</v>
      </c>
      <c r="AI24" s="4"/>
      <c r="AJ24" s="4"/>
      <c r="AK24" s="4"/>
      <c r="AL24" s="4"/>
      <c r="AM24" s="4"/>
      <c r="AN24" s="4"/>
      <c r="AO24" s="23">
        <f t="shared" si="27"/>
        <v>0</v>
      </c>
      <c r="AP24" s="5"/>
    </row>
    <row r="25" spans="1:42" ht="55.5" customHeight="1">
      <c r="A25" s="5">
        <v>25</v>
      </c>
      <c r="B25" s="9" t="s">
        <v>25</v>
      </c>
      <c r="C25" s="22" t="s">
        <v>2</v>
      </c>
      <c r="D25" s="4">
        <v>2</v>
      </c>
      <c r="E25" s="4">
        <v>2</v>
      </c>
      <c r="F25" s="4">
        <v>2</v>
      </c>
      <c r="G25" s="4">
        <v>2</v>
      </c>
      <c r="H25" s="4">
        <v>2</v>
      </c>
      <c r="I25" s="4">
        <v>1</v>
      </c>
      <c r="J25" s="4">
        <v>2</v>
      </c>
      <c r="K25" s="4">
        <v>2</v>
      </c>
      <c r="L25" s="4">
        <v>2</v>
      </c>
      <c r="M25" s="4">
        <v>2</v>
      </c>
      <c r="N25" s="4">
        <v>1</v>
      </c>
      <c r="O25" s="4">
        <v>2</v>
      </c>
      <c r="P25" s="4">
        <v>2</v>
      </c>
      <c r="Q25" s="4">
        <v>2</v>
      </c>
      <c r="R25" s="4">
        <v>2</v>
      </c>
      <c r="S25" s="4">
        <v>2</v>
      </c>
      <c r="T25" s="4">
        <v>1</v>
      </c>
      <c r="U25" s="4">
        <v>2</v>
      </c>
      <c r="V25" s="4">
        <v>2</v>
      </c>
      <c r="W25" s="4">
        <v>2</v>
      </c>
      <c r="X25" s="4">
        <v>2</v>
      </c>
      <c r="Y25" s="7">
        <f t="shared" si="17"/>
        <v>18</v>
      </c>
      <c r="Z25" s="38">
        <f t="shared" si="18"/>
        <v>0.8571428571428571</v>
      </c>
      <c r="AA25" s="7">
        <f t="shared" si="19"/>
        <v>3</v>
      </c>
      <c r="AB25" s="38">
        <f t="shared" si="20"/>
        <v>0.14285714285714285</v>
      </c>
      <c r="AC25" s="7">
        <f t="shared" si="21"/>
        <v>0</v>
      </c>
      <c r="AD25" s="39">
        <f t="shared" si="22"/>
        <v>0</v>
      </c>
      <c r="AE25" s="7">
        <f t="shared" si="23"/>
        <v>0</v>
      </c>
      <c r="AF25" s="39">
        <f t="shared" si="24"/>
        <v>0</v>
      </c>
      <c r="AG25" s="40">
        <f t="shared" si="25"/>
        <v>1.8571428571428572</v>
      </c>
      <c r="AH25" s="5" t="str">
        <f t="shared" si="26"/>
        <v>Đạt mục tiêu</v>
      </c>
      <c r="AI25" s="4"/>
      <c r="AJ25" s="4"/>
      <c r="AK25" s="4"/>
      <c r="AL25" s="4"/>
      <c r="AM25" s="4"/>
      <c r="AN25" s="4"/>
      <c r="AO25" s="23">
        <f t="shared" si="27"/>
        <v>0</v>
      </c>
      <c r="AP25" s="5"/>
    </row>
    <row r="26" spans="1:42" ht="80.25" customHeight="1">
      <c r="A26" s="5">
        <v>26</v>
      </c>
      <c r="B26" s="6" t="s">
        <v>26</v>
      </c>
      <c r="C26" s="19" t="s">
        <v>0</v>
      </c>
      <c r="D26" s="4">
        <v>2</v>
      </c>
      <c r="E26" s="4">
        <v>2</v>
      </c>
      <c r="F26" s="4">
        <v>2</v>
      </c>
      <c r="G26" s="4">
        <v>2</v>
      </c>
      <c r="H26" s="4">
        <v>2</v>
      </c>
      <c r="I26" s="4">
        <v>2</v>
      </c>
      <c r="J26" s="4">
        <v>2</v>
      </c>
      <c r="K26" s="4">
        <v>2</v>
      </c>
      <c r="L26" s="4">
        <v>2</v>
      </c>
      <c r="M26" s="4">
        <v>2</v>
      </c>
      <c r="N26" s="4">
        <v>2</v>
      </c>
      <c r="O26" s="4">
        <v>2</v>
      </c>
      <c r="P26" s="4">
        <v>2</v>
      </c>
      <c r="Q26" s="4">
        <v>1</v>
      </c>
      <c r="R26" s="4">
        <v>2</v>
      </c>
      <c r="S26" s="4">
        <v>1</v>
      </c>
      <c r="T26" s="4">
        <v>2</v>
      </c>
      <c r="U26" s="4">
        <v>2</v>
      </c>
      <c r="V26" s="4">
        <v>2</v>
      </c>
      <c r="W26" s="4">
        <v>2</v>
      </c>
      <c r="X26" s="4">
        <v>2</v>
      </c>
      <c r="Y26" s="7">
        <f t="shared" si="17"/>
        <v>19</v>
      </c>
      <c r="Z26" s="38">
        <f t="shared" si="18"/>
        <v>0.90476190476190477</v>
      </c>
      <c r="AA26" s="7">
        <f t="shared" si="19"/>
        <v>2</v>
      </c>
      <c r="AB26" s="38">
        <f t="shared" si="20"/>
        <v>9.5238095238095233E-2</v>
      </c>
      <c r="AC26" s="7">
        <f t="shared" si="21"/>
        <v>0</v>
      </c>
      <c r="AD26" s="39">
        <f t="shared" si="22"/>
        <v>0</v>
      </c>
      <c r="AE26" s="7">
        <f t="shared" si="23"/>
        <v>0</v>
      </c>
      <c r="AF26" s="39">
        <f t="shared" si="24"/>
        <v>0</v>
      </c>
      <c r="AG26" s="40">
        <f t="shared" si="25"/>
        <v>1.9047619047619047</v>
      </c>
      <c r="AH26" s="5" t="str">
        <f t="shared" si="26"/>
        <v>Đạt mục tiêu</v>
      </c>
      <c r="AI26" s="10"/>
      <c r="AJ26" s="10"/>
      <c r="AK26" s="10"/>
      <c r="AL26" s="10"/>
      <c r="AM26" s="10"/>
      <c r="AN26" s="10"/>
      <c r="AO26" s="23">
        <f t="shared" si="27"/>
        <v>0</v>
      </c>
      <c r="AP26" s="5"/>
    </row>
    <row r="27" spans="1:42" ht="60" customHeight="1">
      <c r="A27" s="5">
        <v>30</v>
      </c>
      <c r="B27" s="6" t="s">
        <v>27</v>
      </c>
      <c r="C27" s="18" t="s">
        <v>1</v>
      </c>
      <c r="D27" s="4">
        <v>1</v>
      </c>
      <c r="E27" s="4">
        <v>2</v>
      </c>
      <c r="F27" s="4">
        <v>2</v>
      </c>
      <c r="G27" s="4">
        <v>2</v>
      </c>
      <c r="H27" s="4">
        <v>2</v>
      </c>
      <c r="I27" s="4">
        <v>2</v>
      </c>
      <c r="J27" s="4">
        <v>2</v>
      </c>
      <c r="K27" s="4">
        <v>2</v>
      </c>
      <c r="L27" s="4">
        <v>1</v>
      </c>
      <c r="M27" s="4">
        <v>2</v>
      </c>
      <c r="N27" s="4">
        <v>2</v>
      </c>
      <c r="O27" s="4">
        <v>2</v>
      </c>
      <c r="P27" s="4">
        <v>2</v>
      </c>
      <c r="Q27" s="4">
        <v>2</v>
      </c>
      <c r="R27" s="4">
        <v>2</v>
      </c>
      <c r="S27" s="4">
        <v>2</v>
      </c>
      <c r="T27" s="4">
        <v>2</v>
      </c>
      <c r="U27" s="4">
        <v>2</v>
      </c>
      <c r="V27" s="4">
        <v>2</v>
      </c>
      <c r="W27" s="4">
        <v>1</v>
      </c>
      <c r="X27" s="4">
        <v>2</v>
      </c>
      <c r="Y27" s="7">
        <f t="shared" si="17"/>
        <v>18</v>
      </c>
      <c r="Z27" s="38">
        <f t="shared" si="18"/>
        <v>0.8571428571428571</v>
      </c>
      <c r="AA27" s="7">
        <f t="shared" si="19"/>
        <v>3</v>
      </c>
      <c r="AB27" s="38">
        <f t="shared" si="20"/>
        <v>0.14285714285714285</v>
      </c>
      <c r="AC27" s="7">
        <f t="shared" si="21"/>
        <v>0</v>
      </c>
      <c r="AD27" s="39">
        <f t="shared" si="22"/>
        <v>0</v>
      </c>
      <c r="AE27" s="7">
        <f t="shared" si="23"/>
        <v>0</v>
      </c>
      <c r="AF27" s="39">
        <f t="shared" si="24"/>
        <v>0</v>
      </c>
      <c r="AG27" s="40">
        <f t="shared" si="25"/>
        <v>1.8571428571428572</v>
      </c>
      <c r="AH27" s="5" t="str">
        <f t="shared" si="26"/>
        <v>Đạt mục tiêu</v>
      </c>
      <c r="AI27" s="10"/>
      <c r="AJ27" s="10"/>
      <c r="AK27" s="10"/>
      <c r="AL27" s="10"/>
      <c r="AM27" s="10"/>
      <c r="AN27" s="10"/>
      <c r="AO27" s="23">
        <f t="shared" si="27"/>
        <v>0</v>
      </c>
      <c r="AP27" s="5"/>
    </row>
    <row r="28" spans="1:42" ht="63" customHeight="1">
      <c r="A28" s="5">
        <v>31</v>
      </c>
      <c r="B28" s="6" t="s">
        <v>28</v>
      </c>
      <c r="C28" s="18" t="s">
        <v>1</v>
      </c>
      <c r="D28" s="4">
        <v>2</v>
      </c>
      <c r="E28" s="4">
        <v>2</v>
      </c>
      <c r="F28" s="4">
        <v>2</v>
      </c>
      <c r="G28" s="4">
        <v>2</v>
      </c>
      <c r="H28" s="4">
        <v>2</v>
      </c>
      <c r="I28" s="4">
        <v>1</v>
      </c>
      <c r="J28" s="4">
        <v>2</v>
      </c>
      <c r="K28" s="4">
        <v>2</v>
      </c>
      <c r="L28" s="4">
        <v>2</v>
      </c>
      <c r="M28" s="4">
        <v>2</v>
      </c>
      <c r="N28" s="4">
        <v>2</v>
      </c>
      <c r="O28" s="4">
        <v>2</v>
      </c>
      <c r="P28" s="4">
        <v>2</v>
      </c>
      <c r="Q28" s="4">
        <v>2</v>
      </c>
      <c r="R28" s="4">
        <v>2</v>
      </c>
      <c r="S28" s="4">
        <v>2</v>
      </c>
      <c r="T28" s="4">
        <v>2</v>
      </c>
      <c r="U28" s="4">
        <v>2</v>
      </c>
      <c r="V28" s="4">
        <v>1</v>
      </c>
      <c r="W28" s="4">
        <v>2</v>
      </c>
      <c r="X28" s="4">
        <v>2</v>
      </c>
      <c r="Y28" s="7">
        <f t="shared" si="17"/>
        <v>19</v>
      </c>
      <c r="Z28" s="38">
        <f t="shared" si="18"/>
        <v>0.90476190476190477</v>
      </c>
      <c r="AA28" s="7">
        <f t="shared" si="19"/>
        <v>2</v>
      </c>
      <c r="AB28" s="38">
        <f t="shared" si="20"/>
        <v>9.5238095238095233E-2</v>
      </c>
      <c r="AC28" s="7">
        <f t="shared" si="21"/>
        <v>0</v>
      </c>
      <c r="AD28" s="39">
        <f t="shared" si="22"/>
        <v>0</v>
      </c>
      <c r="AE28" s="7">
        <f t="shared" si="23"/>
        <v>0</v>
      </c>
      <c r="AF28" s="39">
        <f t="shared" si="24"/>
        <v>0</v>
      </c>
      <c r="AG28" s="40">
        <f t="shared" si="25"/>
        <v>1.9047619047619047</v>
      </c>
      <c r="AH28" s="5" t="str">
        <f t="shared" si="26"/>
        <v>Đạt mục tiêu</v>
      </c>
      <c r="AI28" s="4"/>
      <c r="AJ28" s="4"/>
      <c r="AK28" s="4"/>
      <c r="AL28" s="4"/>
      <c r="AM28" s="4"/>
      <c r="AN28" s="4"/>
      <c r="AO28" s="23">
        <f t="shared" si="27"/>
        <v>0</v>
      </c>
      <c r="AP28" s="5"/>
    </row>
    <row r="29" spans="1:42" ht="30" customHeight="1">
      <c r="A29" s="5"/>
      <c r="B29" s="66" t="s">
        <v>8</v>
      </c>
      <c r="C29" s="6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f t="shared" ref="AI29:AN29" si="28">SUM(AI30+AI33+AI37+AI39)</f>
        <v>0</v>
      </c>
      <c r="AJ29" s="27">
        <f t="shared" si="28"/>
        <v>0</v>
      </c>
      <c r="AK29" s="27">
        <f t="shared" si="28"/>
        <v>0</v>
      </c>
      <c r="AL29" s="27">
        <f t="shared" si="28"/>
        <v>0</v>
      </c>
      <c r="AM29" s="27">
        <f t="shared" si="28"/>
        <v>0</v>
      </c>
      <c r="AN29" s="27">
        <f t="shared" si="28"/>
        <v>0</v>
      </c>
      <c r="AO29" s="23"/>
      <c r="AP29" s="5"/>
    </row>
    <row r="30" spans="1:42" ht="30" customHeight="1">
      <c r="A30" s="5"/>
      <c r="B30" s="66" t="s">
        <v>29</v>
      </c>
      <c r="C30" s="6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f t="shared" ref="AI30:AN30" si="29">COUNTIF(AI31:AI32,"x")</f>
        <v>0</v>
      </c>
      <c r="AJ30" s="27">
        <f t="shared" si="29"/>
        <v>0</v>
      </c>
      <c r="AK30" s="27">
        <f t="shared" si="29"/>
        <v>0</v>
      </c>
      <c r="AL30" s="27">
        <f t="shared" si="29"/>
        <v>0</v>
      </c>
      <c r="AM30" s="27">
        <f t="shared" si="29"/>
        <v>0</v>
      </c>
      <c r="AN30" s="27">
        <f t="shared" si="29"/>
        <v>0</v>
      </c>
      <c r="AO30" s="23"/>
      <c r="AP30" s="5"/>
    </row>
    <row r="31" spans="1:42" ht="67.5" customHeight="1">
      <c r="A31" s="5">
        <v>33</v>
      </c>
      <c r="B31" s="6" t="s">
        <v>30</v>
      </c>
      <c r="C31" s="18" t="s">
        <v>1</v>
      </c>
      <c r="D31" s="4">
        <v>2</v>
      </c>
      <c r="E31" s="4">
        <v>2</v>
      </c>
      <c r="F31" s="4">
        <v>2</v>
      </c>
      <c r="G31" s="4">
        <v>1</v>
      </c>
      <c r="H31" s="4">
        <v>2</v>
      </c>
      <c r="I31" s="4">
        <v>2</v>
      </c>
      <c r="J31" s="4">
        <v>2</v>
      </c>
      <c r="K31" s="4">
        <v>2</v>
      </c>
      <c r="L31" s="4">
        <v>2</v>
      </c>
      <c r="M31" s="4">
        <v>2</v>
      </c>
      <c r="N31" s="4">
        <v>2</v>
      </c>
      <c r="O31" s="4">
        <v>2</v>
      </c>
      <c r="P31" s="4">
        <v>2</v>
      </c>
      <c r="Q31" s="4">
        <v>1</v>
      </c>
      <c r="R31" s="4">
        <v>2</v>
      </c>
      <c r="S31" s="4">
        <v>2</v>
      </c>
      <c r="T31" s="4">
        <v>2</v>
      </c>
      <c r="U31" s="4">
        <v>1</v>
      </c>
      <c r="V31" s="4">
        <v>2</v>
      </c>
      <c r="W31" s="4">
        <v>2</v>
      </c>
      <c r="X31" s="4">
        <v>2</v>
      </c>
      <c r="Y31" s="7">
        <f t="shared" ref="Y31:Y32" si="30">COUNTIF(D31:X31,"2")</f>
        <v>18</v>
      </c>
      <c r="Z31" s="38">
        <f t="shared" ref="Z31:Z32" si="31">Y31/(Y31+AA31+AC31+AE31)</f>
        <v>0.8571428571428571</v>
      </c>
      <c r="AA31" s="7">
        <f t="shared" ref="AA31:AA32" si="32">COUNTIF(D31:X31,"1")</f>
        <v>3</v>
      </c>
      <c r="AB31" s="38">
        <f t="shared" ref="AB31:AB32" si="33">AA31/(Y31+AA31+AC31+AE31)</f>
        <v>0.14285714285714285</v>
      </c>
      <c r="AC31" s="7">
        <f t="shared" ref="AC31:AC32" si="34">COUNTIF(D31:X31,"0")</f>
        <v>0</v>
      </c>
      <c r="AD31" s="39">
        <f t="shared" ref="AD31:AD32" si="35">AC31/(Y31+AA31+AC31+AE31)</f>
        <v>0</v>
      </c>
      <c r="AE31" s="7">
        <f t="shared" ref="AE31:AE32" si="36">COUNTIF(D31:X31,"KĐG")</f>
        <v>0</v>
      </c>
      <c r="AF31" s="39">
        <f t="shared" ref="AF31:AF32" si="37">AE31/(Y31+AA31+AC31+AE31)</f>
        <v>0</v>
      </c>
      <c r="AG31" s="40">
        <f t="shared" ref="AG31:AG32" si="38">(((Y31*2)+(AA31*1)+(AC31*0)))/(Y31+AA31+AC31)</f>
        <v>1.8571428571428572</v>
      </c>
      <c r="AH31" s="5" t="str">
        <f t="shared" ref="AH31:AH32" si="39">IF(AF31&gt;=50%,"KĐG",IF(AG31&gt;=1.6,"Đạt mục tiêu",IF(AG31&gt;=1,"Cần cố gắng","Chưa đạt")))</f>
        <v>Đạt mục tiêu</v>
      </c>
      <c r="AI31" s="2"/>
      <c r="AJ31" s="2"/>
      <c r="AK31" s="2"/>
      <c r="AL31" s="2"/>
      <c r="AM31" s="2"/>
      <c r="AN31" s="2"/>
      <c r="AO31" s="23">
        <f>COUNTIF(D31:AN31,"x")</f>
        <v>0</v>
      </c>
      <c r="AP31" s="5"/>
    </row>
    <row r="32" spans="1:42" ht="81" customHeight="1">
      <c r="A32" s="5">
        <v>36</v>
      </c>
      <c r="B32" s="6" t="s">
        <v>31</v>
      </c>
      <c r="C32" s="18" t="s">
        <v>1</v>
      </c>
      <c r="D32" s="4">
        <v>2</v>
      </c>
      <c r="E32" s="4">
        <v>2</v>
      </c>
      <c r="F32" s="4">
        <v>2</v>
      </c>
      <c r="G32" s="4">
        <v>2</v>
      </c>
      <c r="H32" s="4">
        <v>2</v>
      </c>
      <c r="I32" s="4">
        <v>2</v>
      </c>
      <c r="J32" s="4">
        <v>2</v>
      </c>
      <c r="K32" s="4">
        <v>1</v>
      </c>
      <c r="L32" s="4">
        <v>2</v>
      </c>
      <c r="M32" s="4">
        <v>2</v>
      </c>
      <c r="N32" s="4">
        <v>2</v>
      </c>
      <c r="O32" s="4">
        <v>2</v>
      </c>
      <c r="P32" s="4">
        <v>1</v>
      </c>
      <c r="Q32" s="4">
        <v>2</v>
      </c>
      <c r="R32" s="4">
        <v>2</v>
      </c>
      <c r="S32" s="4">
        <v>2</v>
      </c>
      <c r="T32" s="4">
        <v>2</v>
      </c>
      <c r="U32" s="4">
        <v>2</v>
      </c>
      <c r="V32" s="4">
        <v>2</v>
      </c>
      <c r="W32" s="4">
        <v>2</v>
      </c>
      <c r="X32" s="4">
        <v>2</v>
      </c>
      <c r="Y32" s="7">
        <f t="shared" si="30"/>
        <v>19</v>
      </c>
      <c r="Z32" s="38">
        <f t="shared" si="31"/>
        <v>0.90476190476190477</v>
      </c>
      <c r="AA32" s="7">
        <f t="shared" si="32"/>
        <v>2</v>
      </c>
      <c r="AB32" s="38">
        <f t="shared" si="33"/>
        <v>9.5238095238095233E-2</v>
      </c>
      <c r="AC32" s="7">
        <f t="shared" si="34"/>
        <v>0</v>
      </c>
      <c r="AD32" s="39">
        <f t="shared" si="35"/>
        <v>0</v>
      </c>
      <c r="AE32" s="7">
        <f t="shared" si="36"/>
        <v>0</v>
      </c>
      <c r="AF32" s="39">
        <f t="shared" si="37"/>
        <v>0</v>
      </c>
      <c r="AG32" s="40">
        <f t="shared" si="38"/>
        <v>1.9047619047619047</v>
      </c>
      <c r="AH32" s="5" t="str">
        <f t="shared" si="39"/>
        <v>Đạt mục tiêu</v>
      </c>
      <c r="AI32" s="4"/>
      <c r="AJ32" s="4"/>
      <c r="AK32" s="4"/>
      <c r="AL32" s="4"/>
      <c r="AM32" s="4"/>
      <c r="AN32" s="4"/>
      <c r="AO32" s="23">
        <f>COUNTIF(D32:AN32,"x")</f>
        <v>0</v>
      </c>
      <c r="AP32" s="5"/>
    </row>
    <row r="33" spans="1:42" ht="26.25" customHeight="1">
      <c r="A33" s="5"/>
      <c r="B33" s="66" t="s">
        <v>32</v>
      </c>
      <c r="C33" s="66"/>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f t="shared" ref="AI33:AN33" si="40">COUNTIF(AI34:AI36,"x")</f>
        <v>0</v>
      </c>
      <c r="AJ33" s="27">
        <f t="shared" si="40"/>
        <v>0</v>
      </c>
      <c r="AK33" s="27">
        <f t="shared" si="40"/>
        <v>0</v>
      </c>
      <c r="AL33" s="27">
        <f t="shared" si="40"/>
        <v>0</v>
      </c>
      <c r="AM33" s="27">
        <f t="shared" si="40"/>
        <v>0</v>
      </c>
      <c r="AN33" s="27">
        <f t="shared" si="40"/>
        <v>0</v>
      </c>
      <c r="AO33" s="23"/>
      <c r="AP33" s="5"/>
    </row>
    <row r="34" spans="1:42" ht="72.75" customHeight="1">
      <c r="A34" s="5">
        <v>41</v>
      </c>
      <c r="B34" s="6" t="s">
        <v>33</v>
      </c>
      <c r="C34" s="18" t="s">
        <v>0</v>
      </c>
      <c r="D34" s="4">
        <v>2</v>
      </c>
      <c r="E34" s="4">
        <v>2</v>
      </c>
      <c r="F34" s="4">
        <v>2</v>
      </c>
      <c r="G34" s="4">
        <v>2</v>
      </c>
      <c r="H34" s="4">
        <v>1</v>
      </c>
      <c r="I34" s="4">
        <v>2</v>
      </c>
      <c r="J34" s="4">
        <v>2</v>
      </c>
      <c r="K34" s="4">
        <v>2</v>
      </c>
      <c r="L34" s="4">
        <v>2</v>
      </c>
      <c r="M34" s="4">
        <v>2</v>
      </c>
      <c r="N34" s="4">
        <v>1</v>
      </c>
      <c r="O34" s="4">
        <v>2</v>
      </c>
      <c r="P34" s="4">
        <v>2</v>
      </c>
      <c r="Q34" s="4">
        <v>2</v>
      </c>
      <c r="R34" s="4">
        <v>2</v>
      </c>
      <c r="S34" s="4">
        <v>2</v>
      </c>
      <c r="T34" s="4">
        <v>2</v>
      </c>
      <c r="U34" s="4">
        <v>2</v>
      </c>
      <c r="V34" s="4">
        <v>2</v>
      </c>
      <c r="W34" s="4">
        <v>2</v>
      </c>
      <c r="X34" s="4">
        <v>2</v>
      </c>
      <c r="Y34" s="7">
        <f t="shared" ref="Y34:Y36" si="41">COUNTIF(D34:X34,"2")</f>
        <v>19</v>
      </c>
      <c r="Z34" s="38">
        <f t="shared" ref="Z34:Z36" si="42">Y34/(Y34+AA34+AC34+AE34)</f>
        <v>0.90476190476190477</v>
      </c>
      <c r="AA34" s="7">
        <f t="shared" ref="AA34:AA36" si="43">COUNTIF(D34:X34,"1")</f>
        <v>2</v>
      </c>
      <c r="AB34" s="38">
        <f t="shared" ref="AB34:AB36" si="44">AA34/(Y34+AA34+AC34+AE34)</f>
        <v>9.5238095238095233E-2</v>
      </c>
      <c r="AC34" s="7">
        <f t="shared" ref="AC34:AC36" si="45">COUNTIF(D34:X34,"0")</f>
        <v>0</v>
      </c>
      <c r="AD34" s="39">
        <f t="shared" ref="AD34:AD36" si="46">AC34/(Y34+AA34+AC34+AE34)</f>
        <v>0</v>
      </c>
      <c r="AE34" s="7">
        <f t="shared" ref="AE34:AE36" si="47">COUNTIF(D34:X34,"KĐG")</f>
        <v>0</v>
      </c>
      <c r="AF34" s="39">
        <f t="shared" ref="AF34:AF36" si="48">AE34/(Y34+AA34+AC34+AE34)</f>
        <v>0</v>
      </c>
      <c r="AG34" s="40">
        <f t="shared" ref="AG34:AG36" si="49">(((Y34*2)+(AA34*1)+(AC34*0)))/(Y34+AA34+AC34)</f>
        <v>1.9047619047619047</v>
      </c>
      <c r="AH34" s="5" t="str">
        <f t="shared" ref="AH34:AH36" si="50">IF(AF34&gt;=50%,"KĐG",IF(AG34&gt;=1.6,"Đạt mục tiêu",IF(AG34&gt;=1,"Cần cố gắng","Chưa đạt")))</f>
        <v>Đạt mục tiêu</v>
      </c>
      <c r="AI34" s="4"/>
      <c r="AJ34" s="4"/>
      <c r="AK34" s="4"/>
      <c r="AL34" s="4"/>
      <c r="AM34" s="4"/>
      <c r="AN34" s="4"/>
      <c r="AO34" s="23">
        <f>COUNTIF(D34:AN34,"x")</f>
        <v>0</v>
      </c>
      <c r="AP34" s="5"/>
    </row>
    <row r="35" spans="1:42" ht="65.25" customHeight="1">
      <c r="A35" s="5">
        <v>42</v>
      </c>
      <c r="B35" s="6" t="s">
        <v>34</v>
      </c>
      <c r="C35" s="18" t="s">
        <v>0</v>
      </c>
      <c r="D35" s="4">
        <v>2</v>
      </c>
      <c r="E35" s="4">
        <v>2</v>
      </c>
      <c r="F35" s="4">
        <v>2</v>
      </c>
      <c r="G35" s="4">
        <v>2</v>
      </c>
      <c r="H35" s="4">
        <v>2</v>
      </c>
      <c r="I35" s="4">
        <v>1</v>
      </c>
      <c r="J35" s="4">
        <v>2</v>
      </c>
      <c r="K35" s="4">
        <v>2</v>
      </c>
      <c r="L35" s="4">
        <v>2</v>
      </c>
      <c r="M35" s="4">
        <v>2</v>
      </c>
      <c r="N35" s="4">
        <v>2</v>
      </c>
      <c r="O35" s="4">
        <v>2</v>
      </c>
      <c r="P35" s="4">
        <v>2</v>
      </c>
      <c r="Q35" s="4">
        <v>2</v>
      </c>
      <c r="R35" s="4">
        <v>2</v>
      </c>
      <c r="S35" s="4">
        <v>1</v>
      </c>
      <c r="T35" s="4">
        <v>2</v>
      </c>
      <c r="U35" s="4">
        <v>2</v>
      </c>
      <c r="V35" s="4">
        <v>1</v>
      </c>
      <c r="W35" s="4">
        <v>2</v>
      </c>
      <c r="X35" s="4">
        <v>2</v>
      </c>
      <c r="Y35" s="7">
        <f t="shared" si="41"/>
        <v>18</v>
      </c>
      <c r="Z35" s="38">
        <f t="shared" si="42"/>
        <v>0.8571428571428571</v>
      </c>
      <c r="AA35" s="7">
        <f t="shared" si="43"/>
        <v>3</v>
      </c>
      <c r="AB35" s="38">
        <f t="shared" si="44"/>
        <v>0.14285714285714285</v>
      </c>
      <c r="AC35" s="7">
        <f t="shared" si="45"/>
        <v>0</v>
      </c>
      <c r="AD35" s="39">
        <f t="shared" si="46"/>
        <v>0</v>
      </c>
      <c r="AE35" s="7">
        <f t="shared" si="47"/>
        <v>0</v>
      </c>
      <c r="AF35" s="39">
        <f t="shared" si="48"/>
        <v>0</v>
      </c>
      <c r="AG35" s="40">
        <f t="shared" si="49"/>
        <v>1.8571428571428572</v>
      </c>
      <c r="AH35" s="5" t="str">
        <f t="shared" si="50"/>
        <v>Đạt mục tiêu</v>
      </c>
      <c r="AI35" s="4"/>
      <c r="AJ35" s="4"/>
      <c r="AK35" s="4"/>
      <c r="AL35" s="4"/>
      <c r="AM35" s="4"/>
      <c r="AN35" s="4"/>
      <c r="AO35" s="23">
        <f>COUNTIF(D35:AN35,"x")</f>
        <v>0</v>
      </c>
      <c r="AP35" s="5"/>
    </row>
    <row r="36" spans="1:42" ht="65.25" customHeight="1">
      <c r="A36" s="5">
        <v>47</v>
      </c>
      <c r="B36" s="6" t="s">
        <v>35</v>
      </c>
      <c r="C36" s="18" t="s">
        <v>1</v>
      </c>
      <c r="D36" s="4">
        <v>2</v>
      </c>
      <c r="E36" s="4">
        <v>2</v>
      </c>
      <c r="F36" s="4">
        <v>2</v>
      </c>
      <c r="G36" s="4">
        <v>2</v>
      </c>
      <c r="H36" s="4">
        <v>2</v>
      </c>
      <c r="I36" s="4">
        <v>2</v>
      </c>
      <c r="J36" s="4">
        <v>2</v>
      </c>
      <c r="K36" s="4">
        <v>1</v>
      </c>
      <c r="L36" s="4">
        <v>2</v>
      </c>
      <c r="M36" s="4">
        <v>2</v>
      </c>
      <c r="N36" s="4">
        <v>2</v>
      </c>
      <c r="O36" s="4">
        <v>2</v>
      </c>
      <c r="P36" s="4">
        <v>2</v>
      </c>
      <c r="Q36" s="4">
        <v>1</v>
      </c>
      <c r="R36" s="4">
        <v>2</v>
      </c>
      <c r="S36" s="4">
        <v>2</v>
      </c>
      <c r="T36" s="4">
        <v>2</v>
      </c>
      <c r="U36" s="4">
        <v>1</v>
      </c>
      <c r="V36" s="4">
        <v>2</v>
      </c>
      <c r="W36" s="4">
        <v>2</v>
      </c>
      <c r="X36" s="4">
        <v>2</v>
      </c>
      <c r="Y36" s="7">
        <f t="shared" si="41"/>
        <v>18</v>
      </c>
      <c r="Z36" s="38">
        <f t="shared" si="42"/>
        <v>0.8571428571428571</v>
      </c>
      <c r="AA36" s="7">
        <f t="shared" si="43"/>
        <v>3</v>
      </c>
      <c r="AB36" s="38">
        <f t="shared" si="44"/>
        <v>0.14285714285714285</v>
      </c>
      <c r="AC36" s="7">
        <f t="shared" si="45"/>
        <v>0</v>
      </c>
      <c r="AD36" s="39">
        <f t="shared" si="46"/>
        <v>0</v>
      </c>
      <c r="AE36" s="7">
        <f t="shared" si="47"/>
        <v>0</v>
      </c>
      <c r="AF36" s="39">
        <f t="shared" si="48"/>
        <v>0</v>
      </c>
      <c r="AG36" s="40">
        <f t="shared" si="49"/>
        <v>1.8571428571428572</v>
      </c>
      <c r="AH36" s="5" t="str">
        <f t="shared" si="50"/>
        <v>Đạt mục tiêu</v>
      </c>
      <c r="AI36" s="4"/>
      <c r="AJ36" s="4"/>
      <c r="AK36" s="4"/>
      <c r="AL36" s="4"/>
      <c r="AM36" s="4"/>
      <c r="AN36" s="4"/>
      <c r="AO36" s="23">
        <f>COUNTIF(D36:AN36,"x")</f>
        <v>0</v>
      </c>
      <c r="AP36" s="5"/>
    </row>
    <row r="37" spans="1:42" ht="27.75" customHeight="1">
      <c r="A37" s="5"/>
      <c r="B37" s="66" t="s">
        <v>36</v>
      </c>
      <c r="C37" s="66"/>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f t="shared" ref="AI37:AN37" si="51">COUNTIF(AI38:AI38,"x")</f>
        <v>0</v>
      </c>
      <c r="AJ37" s="27">
        <f t="shared" si="51"/>
        <v>0</v>
      </c>
      <c r="AK37" s="27">
        <f t="shared" si="51"/>
        <v>0</v>
      </c>
      <c r="AL37" s="27">
        <f t="shared" si="51"/>
        <v>0</v>
      </c>
      <c r="AM37" s="27">
        <f t="shared" si="51"/>
        <v>0</v>
      </c>
      <c r="AN37" s="27">
        <f t="shared" si="51"/>
        <v>0</v>
      </c>
      <c r="AO37" s="23"/>
      <c r="AP37" s="5"/>
    </row>
    <row r="38" spans="1:42" ht="55.5" customHeight="1">
      <c r="A38" s="5">
        <v>50</v>
      </c>
      <c r="B38" s="9" t="s">
        <v>37</v>
      </c>
      <c r="C38" s="22" t="s">
        <v>2</v>
      </c>
      <c r="D38" s="4">
        <v>1</v>
      </c>
      <c r="E38" s="4">
        <v>2</v>
      </c>
      <c r="F38" s="4">
        <v>2</v>
      </c>
      <c r="G38" s="4">
        <v>2</v>
      </c>
      <c r="H38" s="4">
        <v>2</v>
      </c>
      <c r="I38" s="4">
        <v>2</v>
      </c>
      <c r="J38" s="4">
        <v>2</v>
      </c>
      <c r="K38" s="4">
        <v>2</v>
      </c>
      <c r="L38" s="4">
        <v>2</v>
      </c>
      <c r="M38" s="4">
        <v>2</v>
      </c>
      <c r="N38" s="4">
        <v>2</v>
      </c>
      <c r="O38" s="4">
        <v>2</v>
      </c>
      <c r="P38" s="4">
        <v>2</v>
      </c>
      <c r="Q38" s="4">
        <v>2</v>
      </c>
      <c r="R38" s="4">
        <v>2</v>
      </c>
      <c r="S38" s="4">
        <v>1</v>
      </c>
      <c r="T38" s="4">
        <v>2</v>
      </c>
      <c r="U38" s="4">
        <v>2</v>
      </c>
      <c r="V38" s="4">
        <v>2</v>
      </c>
      <c r="W38" s="4">
        <v>2</v>
      </c>
      <c r="X38" s="4">
        <v>2</v>
      </c>
      <c r="Y38" s="7">
        <f>COUNTIF(D38:X38,"2")</f>
        <v>19</v>
      </c>
      <c r="Z38" s="38">
        <f>Y38/(Y38+AA38+AC38+AE38)</f>
        <v>0.90476190476190477</v>
      </c>
      <c r="AA38" s="7">
        <f>COUNTIF(D38:X38,"1")</f>
        <v>2</v>
      </c>
      <c r="AB38" s="38">
        <f>AA38/(Y38+AA38+AC38+AE38)</f>
        <v>9.5238095238095233E-2</v>
      </c>
      <c r="AC38" s="7">
        <f>COUNTIF(D38:X38,"0")</f>
        <v>0</v>
      </c>
      <c r="AD38" s="39">
        <f>AC38/(Y38+AA38+AC38+AE38)</f>
        <v>0</v>
      </c>
      <c r="AE38" s="7">
        <f>COUNTIF(D38:X38,"KĐG")</f>
        <v>0</v>
      </c>
      <c r="AF38" s="39">
        <f>AE38/(Y38+AA38+AC38+AE38)</f>
        <v>0</v>
      </c>
      <c r="AG38" s="40">
        <f>(((Y38*2)+(AA38*1)+(AC38*0)))/(Y38+AA38+AC38)</f>
        <v>1.9047619047619047</v>
      </c>
      <c r="AH38" s="5" t="str">
        <f>IF(AF38&gt;=50%,"KĐG",IF(AG38&gt;=1.6,"Đạt mục tiêu",IF(AG38&gt;=1,"Cần cố gắng","Chưa đạt")))</f>
        <v>Đạt mục tiêu</v>
      </c>
      <c r="AI38" s="4"/>
      <c r="AJ38" s="4"/>
      <c r="AK38" s="4"/>
      <c r="AL38" s="4"/>
      <c r="AM38" s="4"/>
      <c r="AN38" s="4"/>
      <c r="AO38" s="23">
        <f>COUNTIF(D38:AN38,"x")</f>
        <v>0</v>
      </c>
      <c r="AP38" s="5"/>
    </row>
    <row r="39" spans="1:42" ht="37.5" customHeight="1">
      <c r="A39" s="5"/>
      <c r="B39" s="66" t="s">
        <v>38</v>
      </c>
      <c r="C39" s="66"/>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f t="shared" ref="AI39:AN39" si="52">COUNTIF(AI40:AI40,"x")</f>
        <v>0</v>
      </c>
      <c r="AJ39" s="27">
        <f t="shared" si="52"/>
        <v>0</v>
      </c>
      <c r="AK39" s="27">
        <f t="shared" si="52"/>
        <v>0</v>
      </c>
      <c r="AL39" s="27">
        <f t="shared" si="52"/>
        <v>0</v>
      </c>
      <c r="AM39" s="27">
        <f t="shared" si="52"/>
        <v>0</v>
      </c>
      <c r="AN39" s="27">
        <f t="shared" si="52"/>
        <v>0</v>
      </c>
      <c r="AO39" s="23"/>
      <c r="AP39" s="5"/>
    </row>
    <row r="40" spans="1:42" ht="55.5" customHeight="1">
      <c r="A40" s="5">
        <v>52</v>
      </c>
      <c r="B40" s="9" t="s">
        <v>10</v>
      </c>
      <c r="C40" s="21" t="s">
        <v>2</v>
      </c>
      <c r="D40" s="4">
        <v>2</v>
      </c>
      <c r="E40" s="4">
        <v>2</v>
      </c>
      <c r="F40" s="4">
        <v>2</v>
      </c>
      <c r="G40" s="4">
        <v>2</v>
      </c>
      <c r="H40" s="4">
        <v>2</v>
      </c>
      <c r="I40" s="4">
        <v>2</v>
      </c>
      <c r="J40" s="4">
        <v>2</v>
      </c>
      <c r="K40" s="4">
        <v>2</v>
      </c>
      <c r="L40" s="4">
        <v>2</v>
      </c>
      <c r="M40" s="4">
        <v>2</v>
      </c>
      <c r="N40" s="4">
        <v>2</v>
      </c>
      <c r="O40" s="4">
        <v>2</v>
      </c>
      <c r="P40" s="4">
        <v>2</v>
      </c>
      <c r="Q40" s="4">
        <v>2</v>
      </c>
      <c r="R40" s="4">
        <v>2</v>
      </c>
      <c r="S40" s="4">
        <v>2</v>
      </c>
      <c r="T40" s="4">
        <v>2</v>
      </c>
      <c r="U40" s="4">
        <v>2</v>
      </c>
      <c r="V40" s="4">
        <v>2</v>
      </c>
      <c r="W40" s="4">
        <v>2</v>
      </c>
      <c r="X40" s="4">
        <v>2</v>
      </c>
      <c r="Y40" s="7">
        <f>COUNTIF(D40:X40,"2")</f>
        <v>21</v>
      </c>
      <c r="Z40" s="38">
        <f>Y40/(Y40+AA40+AC40+AE40)</f>
        <v>1</v>
      </c>
      <c r="AA40" s="7">
        <f>COUNTIF(D40:X40,"1")</f>
        <v>0</v>
      </c>
      <c r="AB40" s="38">
        <f>AA40/(Y40+AA40+AC40+AE40)</f>
        <v>0</v>
      </c>
      <c r="AC40" s="7">
        <f>COUNTIF(D40:X40,"0")</f>
        <v>0</v>
      </c>
      <c r="AD40" s="39">
        <f>AC40/(Y40+AA40+AC40+AE40)</f>
        <v>0</v>
      </c>
      <c r="AE40" s="7">
        <f>COUNTIF(D40:X40,"KĐG")</f>
        <v>0</v>
      </c>
      <c r="AF40" s="39">
        <f>AE40/(Y40+AA40+AC40+AE40)</f>
        <v>0</v>
      </c>
      <c r="AG40" s="40">
        <f>(((Y40*2)+(AA40*1)+(AC40*0)))/(Y40+AA40+AC40)</f>
        <v>2</v>
      </c>
      <c r="AH40" s="5" t="str">
        <f>IF(AF40&gt;=50%,"KĐG",IF(AG40&gt;=1.6,"Đạt mục tiêu",IF(AG40&gt;=1,"Cần cố gắng","Chưa đạt")))</f>
        <v>Đạt mục tiêu</v>
      </c>
      <c r="AI40" s="4"/>
      <c r="AJ40" s="4"/>
      <c r="AK40" s="4"/>
      <c r="AL40" s="4"/>
      <c r="AM40" s="4"/>
      <c r="AN40" s="4"/>
      <c r="AO40" s="23">
        <f>COUNTIF(D40:AN40,"x")</f>
        <v>0</v>
      </c>
      <c r="AP40" s="5"/>
    </row>
    <row r="41" spans="1:42" ht="36" customHeight="1">
      <c r="A41" s="5"/>
      <c r="B41" s="66" t="s">
        <v>4</v>
      </c>
      <c r="C41" s="66"/>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t="e">
        <f t="shared" ref="AI41:AN41" si="53">SUM(AI42,AI44)</f>
        <v>#REF!</v>
      </c>
      <c r="AJ41" s="27" t="e">
        <f t="shared" si="53"/>
        <v>#REF!</v>
      </c>
      <c r="AK41" s="27" t="e">
        <f t="shared" si="53"/>
        <v>#REF!</v>
      </c>
      <c r="AL41" s="27" t="e">
        <f t="shared" si="53"/>
        <v>#REF!</v>
      </c>
      <c r="AM41" s="27" t="e">
        <f t="shared" si="53"/>
        <v>#REF!</v>
      </c>
      <c r="AN41" s="27" t="e">
        <f t="shared" si="53"/>
        <v>#REF!</v>
      </c>
      <c r="AO41" s="23"/>
      <c r="AP41" s="5"/>
    </row>
    <row r="42" spans="1:42" ht="39" customHeight="1">
      <c r="A42" s="5"/>
      <c r="B42" s="66" t="s">
        <v>39</v>
      </c>
      <c r="C42" s="6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f t="shared" ref="AI42:AN42" si="54">COUNTIF(AI43:AI43,"x")</f>
        <v>0</v>
      </c>
      <c r="AJ42" s="27">
        <f t="shared" si="54"/>
        <v>0</v>
      </c>
      <c r="AK42" s="27">
        <f t="shared" si="54"/>
        <v>0</v>
      </c>
      <c r="AL42" s="27">
        <f t="shared" si="54"/>
        <v>0</v>
      </c>
      <c r="AM42" s="27">
        <f t="shared" si="54"/>
        <v>0</v>
      </c>
      <c r="AN42" s="27">
        <f t="shared" si="54"/>
        <v>0</v>
      </c>
      <c r="AO42" s="23"/>
      <c r="AP42" s="5"/>
    </row>
    <row r="43" spans="1:42" ht="55.5" customHeight="1">
      <c r="A43" s="5">
        <v>53</v>
      </c>
      <c r="B43" s="6" t="s">
        <v>40</v>
      </c>
      <c r="C43" s="18" t="s">
        <v>1</v>
      </c>
      <c r="D43" s="4">
        <v>2</v>
      </c>
      <c r="E43" s="4">
        <v>2</v>
      </c>
      <c r="F43" s="4">
        <v>2</v>
      </c>
      <c r="G43" s="4">
        <v>2</v>
      </c>
      <c r="H43" s="4">
        <v>2</v>
      </c>
      <c r="I43" s="4">
        <v>1</v>
      </c>
      <c r="J43" s="4">
        <v>2</v>
      </c>
      <c r="K43" s="4">
        <v>1</v>
      </c>
      <c r="L43" s="4">
        <v>2</v>
      </c>
      <c r="M43" s="4">
        <v>2</v>
      </c>
      <c r="N43" s="4">
        <v>2</v>
      </c>
      <c r="O43" s="4">
        <v>2</v>
      </c>
      <c r="P43" s="4">
        <v>2</v>
      </c>
      <c r="Q43" s="4">
        <v>1</v>
      </c>
      <c r="R43" s="4">
        <v>2</v>
      </c>
      <c r="S43" s="4">
        <v>1</v>
      </c>
      <c r="T43" s="4">
        <v>2</v>
      </c>
      <c r="U43" s="4">
        <v>1</v>
      </c>
      <c r="V43" s="4">
        <v>1</v>
      </c>
      <c r="W43" s="4">
        <v>2</v>
      </c>
      <c r="X43" s="4">
        <v>2</v>
      </c>
      <c r="Y43" s="7">
        <f>COUNTIF(D43:X43,"2")</f>
        <v>15</v>
      </c>
      <c r="Z43" s="38">
        <f>Y43/(Y43+AA43+AC43+AE43)</f>
        <v>0.7142857142857143</v>
      </c>
      <c r="AA43" s="7">
        <f>COUNTIF(D43:X43,"1")</f>
        <v>6</v>
      </c>
      <c r="AB43" s="38">
        <f>AA43/(Y43+AA43+AC43+AE43)</f>
        <v>0.2857142857142857</v>
      </c>
      <c r="AC43" s="7">
        <f>COUNTIF(D43:X43,"0")</f>
        <v>0</v>
      </c>
      <c r="AD43" s="39">
        <f>AC43/(Y43+AA43+AC43+AE43)</f>
        <v>0</v>
      </c>
      <c r="AE43" s="7">
        <f>COUNTIF(D43:X43,"KĐG")</f>
        <v>0</v>
      </c>
      <c r="AF43" s="39">
        <f>AE43/(Y43+AA43+AC43+AE43)</f>
        <v>0</v>
      </c>
      <c r="AG43" s="40">
        <f>(((Y43*2)+(AA43*1)+(AC43*0)))/(Y43+AA43+AC43)</f>
        <v>1.7142857142857142</v>
      </c>
      <c r="AH43" s="5" t="str">
        <f>IF(AF43&gt;=50%,"KĐG",IF(AG43&gt;=1.6,"Đạt mục tiêu",IF(AG43&gt;=1,"Cần cố gắng","Chưa đạt")))</f>
        <v>Đạt mục tiêu</v>
      </c>
      <c r="AI43" s="4"/>
      <c r="AJ43" s="4"/>
      <c r="AK43" s="2"/>
      <c r="AL43" s="2"/>
      <c r="AM43" s="2"/>
      <c r="AN43" s="2"/>
      <c r="AO43" s="23">
        <f>COUNTIF(D43:AN43,"x")</f>
        <v>0</v>
      </c>
      <c r="AP43" s="5"/>
    </row>
    <row r="44" spans="1:42" ht="40.5" customHeight="1">
      <c r="A44" s="5"/>
      <c r="B44" s="66" t="s">
        <v>41</v>
      </c>
      <c r="C44" s="66"/>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t="e">
        <f>SUM(#REF!,AI45,#REF!,#REF!,#REF!,AI53)</f>
        <v>#REF!</v>
      </c>
      <c r="AJ44" s="27" t="e">
        <f>SUM(#REF!,AJ45,#REF!,#REF!,#REF!,AJ53)</f>
        <v>#REF!</v>
      </c>
      <c r="AK44" s="27" t="e">
        <f>SUM(#REF!,AK45,#REF!,#REF!,#REF!,AK53)</f>
        <v>#REF!</v>
      </c>
      <c r="AL44" s="27" t="e">
        <f>SUM(#REF!,AL45,#REF!,#REF!,#REF!,AL53)</f>
        <v>#REF!</v>
      </c>
      <c r="AM44" s="27" t="e">
        <f>SUM(#REF!,AM45,#REF!,#REF!,#REF!,AM53)</f>
        <v>#REF!</v>
      </c>
      <c r="AN44" s="27" t="e">
        <f>SUM(#REF!,AN45,#REF!,#REF!,#REF!,AN53)</f>
        <v>#REF!</v>
      </c>
      <c r="AO44" s="23"/>
      <c r="AP44" s="5"/>
    </row>
    <row r="45" spans="1:42" ht="33.75" customHeight="1">
      <c r="A45" s="5"/>
      <c r="B45" s="66" t="s">
        <v>42</v>
      </c>
      <c r="C45" s="66"/>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f t="shared" ref="AI45:AN45" si="55">COUNTIF(AI46:AI46,"x")</f>
        <v>0</v>
      </c>
      <c r="AJ45" s="27">
        <f t="shared" si="55"/>
        <v>0</v>
      </c>
      <c r="AK45" s="27">
        <f t="shared" si="55"/>
        <v>0</v>
      </c>
      <c r="AL45" s="27">
        <f t="shared" si="55"/>
        <v>0</v>
      </c>
      <c r="AM45" s="27">
        <f t="shared" si="55"/>
        <v>0</v>
      </c>
      <c r="AN45" s="27">
        <f t="shared" si="55"/>
        <v>0</v>
      </c>
      <c r="AO45" s="23"/>
      <c r="AP45" s="5"/>
    </row>
    <row r="46" spans="1:42" ht="66.75" customHeight="1">
      <c r="A46" s="5">
        <v>58</v>
      </c>
      <c r="B46" s="6" t="s">
        <v>43</v>
      </c>
      <c r="C46" s="18" t="s">
        <v>1</v>
      </c>
      <c r="D46" s="4">
        <v>2</v>
      </c>
      <c r="E46" s="4">
        <v>2</v>
      </c>
      <c r="F46" s="4">
        <v>2</v>
      </c>
      <c r="G46" s="4">
        <v>1</v>
      </c>
      <c r="H46" s="4">
        <v>2</v>
      </c>
      <c r="I46" s="4">
        <v>2</v>
      </c>
      <c r="J46" s="4">
        <v>2</v>
      </c>
      <c r="K46" s="4">
        <v>2</v>
      </c>
      <c r="L46" s="4">
        <v>2</v>
      </c>
      <c r="M46" s="4">
        <v>1</v>
      </c>
      <c r="N46" s="4">
        <v>2</v>
      </c>
      <c r="O46" s="4">
        <v>2</v>
      </c>
      <c r="P46" s="4">
        <v>2</v>
      </c>
      <c r="Q46" s="4">
        <v>2</v>
      </c>
      <c r="R46" s="4">
        <v>2</v>
      </c>
      <c r="S46" s="4">
        <v>2</v>
      </c>
      <c r="T46" s="4">
        <v>2</v>
      </c>
      <c r="U46" s="4">
        <v>2</v>
      </c>
      <c r="V46" s="4">
        <v>1</v>
      </c>
      <c r="W46" s="4">
        <v>2</v>
      </c>
      <c r="X46" s="4">
        <v>2</v>
      </c>
      <c r="Y46" s="7">
        <f>COUNTIF(D46:X46,"2")</f>
        <v>18</v>
      </c>
      <c r="Z46" s="38">
        <f>Y46/(Y46+AA46+AC46+AE46)</f>
        <v>0.8571428571428571</v>
      </c>
      <c r="AA46" s="7">
        <f>COUNTIF(D46:X46,"1")</f>
        <v>3</v>
      </c>
      <c r="AB46" s="38">
        <f>AA46/(Y46+AA46+AC46+AE46)</f>
        <v>0.14285714285714285</v>
      </c>
      <c r="AC46" s="7">
        <f>COUNTIF(D46:X46,"0")</f>
        <v>0</v>
      </c>
      <c r="AD46" s="39">
        <f>AC46/(Y46+AA46+AC46+AE46)</f>
        <v>0</v>
      </c>
      <c r="AE46" s="7">
        <f>COUNTIF(D46:X46,"KĐG")</f>
        <v>0</v>
      </c>
      <c r="AF46" s="39">
        <f>AE46/(Y46+AA46+AC46+AE46)</f>
        <v>0</v>
      </c>
      <c r="AG46" s="40">
        <f>(((Y46*2)+(AA46*1)+(AC46*0)))/(Y46+AA46+AC46)</f>
        <v>1.8571428571428572</v>
      </c>
      <c r="AH46" s="5" t="str">
        <f>IF(AF46&gt;=50%,"KĐG",IF(AG46&gt;=1.6,"Đạt mục tiêu",IF(AG46&gt;=1,"Cần cố gắng","Chưa đạt")))</f>
        <v>Đạt mục tiêu</v>
      </c>
      <c r="AI46" s="4"/>
      <c r="AJ46" s="4"/>
      <c r="AK46" s="4"/>
      <c r="AL46" s="4"/>
      <c r="AM46" s="4"/>
      <c r="AN46" s="4"/>
      <c r="AO46" s="23">
        <f>COUNTIF(D46:AN46,"x")</f>
        <v>0</v>
      </c>
      <c r="AP46" s="5"/>
    </row>
    <row r="47" spans="1:42" ht="33.75" customHeight="1">
      <c r="A47" s="5"/>
      <c r="B47" s="66" t="s">
        <v>44</v>
      </c>
      <c r="C47" s="66"/>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f t="shared" ref="AI47:AN47" si="56">COUNTIF(AI48:AI48,"x")</f>
        <v>0</v>
      </c>
      <c r="AJ47" s="27">
        <f t="shared" si="56"/>
        <v>0</v>
      </c>
      <c r="AK47" s="27">
        <f t="shared" si="56"/>
        <v>0</v>
      </c>
      <c r="AL47" s="27">
        <f t="shared" si="56"/>
        <v>0</v>
      </c>
      <c r="AM47" s="27">
        <f t="shared" si="56"/>
        <v>0</v>
      </c>
      <c r="AN47" s="27">
        <f t="shared" si="56"/>
        <v>0</v>
      </c>
      <c r="AO47" s="23"/>
      <c r="AP47" s="5"/>
    </row>
    <row r="48" spans="1:42" ht="96.75" customHeight="1">
      <c r="A48" s="5">
        <v>63</v>
      </c>
      <c r="B48" s="6" t="s">
        <v>45</v>
      </c>
      <c r="C48" s="18" t="s">
        <v>0</v>
      </c>
      <c r="D48" s="4">
        <v>2</v>
      </c>
      <c r="E48" s="4">
        <v>2</v>
      </c>
      <c r="F48" s="4">
        <v>2</v>
      </c>
      <c r="G48" s="4">
        <v>2</v>
      </c>
      <c r="H48" s="4">
        <v>2</v>
      </c>
      <c r="I48" s="4">
        <v>1</v>
      </c>
      <c r="J48" s="4">
        <v>2</v>
      </c>
      <c r="K48" s="4">
        <v>1</v>
      </c>
      <c r="L48" s="4">
        <v>2</v>
      </c>
      <c r="M48" s="4">
        <v>2</v>
      </c>
      <c r="N48" s="4">
        <v>2</v>
      </c>
      <c r="O48" s="4">
        <v>2</v>
      </c>
      <c r="P48" s="4">
        <v>2</v>
      </c>
      <c r="Q48" s="4">
        <v>1</v>
      </c>
      <c r="R48" s="4">
        <v>2</v>
      </c>
      <c r="S48" s="4">
        <v>1</v>
      </c>
      <c r="T48" s="4">
        <v>2</v>
      </c>
      <c r="U48" s="4">
        <v>2</v>
      </c>
      <c r="V48" s="4">
        <v>2</v>
      </c>
      <c r="W48" s="4">
        <v>2</v>
      </c>
      <c r="X48" s="4">
        <v>2</v>
      </c>
      <c r="Y48" s="7">
        <f>COUNTIF(D48:X48,"2")</f>
        <v>17</v>
      </c>
      <c r="Z48" s="38">
        <f>Y48/(Y48+AA48+AC48+AE48)</f>
        <v>0.80952380952380953</v>
      </c>
      <c r="AA48" s="7">
        <f>COUNTIF(D48:X48,"1")</f>
        <v>4</v>
      </c>
      <c r="AB48" s="38">
        <f>AA48/(Y48+AA48+AC48+AE48)</f>
        <v>0.19047619047619047</v>
      </c>
      <c r="AC48" s="7">
        <f>COUNTIF(D48:X48,"0")</f>
        <v>0</v>
      </c>
      <c r="AD48" s="39">
        <f>AC48/(Y48+AA48+AC48+AE48)</f>
        <v>0</v>
      </c>
      <c r="AE48" s="7">
        <f>COUNTIF(D48:X48,"KĐG")</f>
        <v>0</v>
      </c>
      <c r="AF48" s="39">
        <f>AE48/(Y48+AA48+AC48+AE48)</f>
        <v>0</v>
      </c>
      <c r="AG48" s="40">
        <f>(((Y48*2)+(AA48*1)+(AC48*0)))/(Y48+AA48+AC48)</f>
        <v>1.8095238095238095</v>
      </c>
      <c r="AH48" s="5" t="str">
        <f>IF(AF48&gt;=50%,"KĐG",IF(AG48&gt;=1.6,"Đạt mục tiêu",IF(AG48&gt;=1,"Cần cố gắng","Chưa đạt")))</f>
        <v>Đạt mục tiêu</v>
      </c>
      <c r="AI48" s="4"/>
      <c r="AJ48" s="4"/>
      <c r="AK48" s="4"/>
      <c r="AL48" s="2"/>
      <c r="AM48" s="2"/>
      <c r="AN48" s="2"/>
      <c r="AO48" s="23">
        <f>COUNTIF(D48:AN48,"x")</f>
        <v>0</v>
      </c>
      <c r="AP48" s="5"/>
    </row>
    <row r="49" spans="1:42" ht="35.25" customHeight="1">
      <c r="A49" s="5"/>
      <c r="B49" s="72" t="s">
        <v>46</v>
      </c>
      <c r="C49" s="72"/>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f t="shared" ref="AI49:AN49" si="57">COUNTIF(AI50:AI50,"x")</f>
        <v>0</v>
      </c>
      <c r="AJ49" s="27">
        <f t="shared" si="57"/>
        <v>0</v>
      </c>
      <c r="AK49" s="27">
        <f t="shared" si="57"/>
        <v>0</v>
      </c>
      <c r="AL49" s="27">
        <f t="shared" si="57"/>
        <v>0</v>
      </c>
      <c r="AM49" s="27">
        <f t="shared" si="57"/>
        <v>0</v>
      </c>
      <c r="AN49" s="27">
        <f t="shared" si="57"/>
        <v>0</v>
      </c>
      <c r="AO49" s="23"/>
      <c r="AP49" s="5"/>
    </row>
    <row r="50" spans="1:42" ht="67.5" customHeight="1">
      <c r="A50" s="31">
        <v>65</v>
      </c>
      <c r="B50" s="11" t="s">
        <v>47</v>
      </c>
      <c r="C50" s="20" t="s">
        <v>2</v>
      </c>
      <c r="D50" s="4">
        <v>2</v>
      </c>
      <c r="E50" s="4">
        <v>2</v>
      </c>
      <c r="F50" s="4">
        <v>2</v>
      </c>
      <c r="G50" s="4">
        <v>1</v>
      </c>
      <c r="H50" s="4">
        <v>2</v>
      </c>
      <c r="I50" s="4">
        <v>2</v>
      </c>
      <c r="J50" s="4">
        <v>2</v>
      </c>
      <c r="K50" s="4">
        <v>2</v>
      </c>
      <c r="L50" s="4">
        <v>1</v>
      </c>
      <c r="M50" s="4">
        <v>2</v>
      </c>
      <c r="N50" s="4">
        <v>2</v>
      </c>
      <c r="O50" s="4">
        <v>2</v>
      </c>
      <c r="P50" s="4">
        <v>1</v>
      </c>
      <c r="Q50" s="4">
        <v>2</v>
      </c>
      <c r="R50" s="4">
        <v>2</v>
      </c>
      <c r="S50" s="4">
        <v>2</v>
      </c>
      <c r="T50" s="4">
        <v>2</v>
      </c>
      <c r="U50" s="4">
        <v>1</v>
      </c>
      <c r="V50" s="4">
        <v>2</v>
      </c>
      <c r="W50" s="4">
        <v>2</v>
      </c>
      <c r="X50" s="4">
        <v>2</v>
      </c>
      <c r="Y50" s="7">
        <f t="shared" ref="Y50:Y52" si="58">COUNTIF(D50:X50,"2")</f>
        <v>17</v>
      </c>
      <c r="Z50" s="38">
        <f t="shared" ref="Z50:Z52" si="59">Y50/(Y50+AA50+AC50+AE50)</f>
        <v>0.80952380952380953</v>
      </c>
      <c r="AA50" s="7">
        <f t="shared" ref="AA50:AA52" si="60">COUNTIF(D50:X50,"1")</f>
        <v>4</v>
      </c>
      <c r="AB50" s="38">
        <f t="shared" ref="AB50:AB52" si="61">AA50/(Y50+AA50+AC50+AE50)</f>
        <v>0.19047619047619047</v>
      </c>
      <c r="AC50" s="7">
        <f t="shared" ref="AC50:AC52" si="62">COUNTIF(D50:X50,"0")</f>
        <v>0</v>
      </c>
      <c r="AD50" s="39">
        <f t="shared" ref="AD50:AD52" si="63">AC50/(Y50+AA50+AC50+AE50)</f>
        <v>0</v>
      </c>
      <c r="AE50" s="7">
        <f t="shared" ref="AE50:AE52" si="64">COUNTIF(D50:X50,"KĐG")</f>
        <v>0</v>
      </c>
      <c r="AF50" s="39">
        <f t="shared" ref="AF50:AF52" si="65">AE50/(Y50+AA50+AC50+AE50)</f>
        <v>0</v>
      </c>
      <c r="AG50" s="40">
        <f t="shared" ref="AG50:AG52" si="66">(((Y50*2)+(AA50*1)+(AC50*0)))/(Y50+AA50+AC50)</f>
        <v>1.8095238095238095</v>
      </c>
      <c r="AH50" s="5" t="str">
        <f t="shared" ref="AH50:AH52" si="67">IF(AF50&gt;=50%,"KĐG",IF(AG50&gt;=1.6,"Đạt mục tiêu",IF(AG50&gt;=1,"Cần cố gắng","Chưa đạt")))</f>
        <v>Đạt mục tiêu</v>
      </c>
      <c r="AI50" s="4"/>
      <c r="AJ50" s="4"/>
      <c r="AK50" s="4"/>
      <c r="AL50" s="4"/>
      <c r="AM50" s="4"/>
      <c r="AN50" s="4"/>
      <c r="AO50" s="23">
        <f>COUNTIF(D50:AN50,"x")</f>
        <v>0</v>
      </c>
      <c r="AP50" s="5"/>
    </row>
    <row r="51" spans="1:42" ht="72" customHeight="1">
      <c r="A51" s="5">
        <v>68</v>
      </c>
      <c r="B51" s="6" t="s">
        <v>48</v>
      </c>
      <c r="C51" s="18" t="s">
        <v>0</v>
      </c>
      <c r="D51" s="4">
        <v>2</v>
      </c>
      <c r="E51" s="4">
        <v>2</v>
      </c>
      <c r="F51" s="4">
        <v>1</v>
      </c>
      <c r="G51" s="4">
        <v>2</v>
      </c>
      <c r="H51" s="4">
        <v>2</v>
      </c>
      <c r="I51" s="4">
        <v>2</v>
      </c>
      <c r="J51" s="4">
        <v>2</v>
      </c>
      <c r="K51" s="4">
        <v>1</v>
      </c>
      <c r="L51" s="4">
        <v>2</v>
      </c>
      <c r="M51" s="4">
        <v>2</v>
      </c>
      <c r="N51" s="4">
        <v>2</v>
      </c>
      <c r="O51" s="4">
        <v>2</v>
      </c>
      <c r="P51" s="4">
        <v>2</v>
      </c>
      <c r="Q51" s="4">
        <v>1</v>
      </c>
      <c r="R51" s="4">
        <v>2</v>
      </c>
      <c r="S51" s="4">
        <v>2</v>
      </c>
      <c r="T51" s="4">
        <v>2</v>
      </c>
      <c r="U51" s="4">
        <v>2</v>
      </c>
      <c r="V51" s="4">
        <v>1</v>
      </c>
      <c r="W51" s="4">
        <v>2</v>
      </c>
      <c r="X51" s="4">
        <v>2</v>
      </c>
      <c r="Y51" s="7">
        <f t="shared" si="58"/>
        <v>17</v>
      </c>
      <c r="Z51" s="38">
        <f t="shared" si="59"/>
        <v>0.80952380952380953</v>
      </c>
      <c r="AA51" s="7">
        <f t="shared" si="60"/>
        <v>4</v>
      </c>
      <c r="AB51" s="38">
        <f t="shared" si="61"/>
        <v>0.19047619047619047</v>
      </c>
      <c r="AC51" s="7">
        <f t="shared" si="62"/>
        <v>0</v>
      </c>
      <c r="AD51" s="39">
        <f t="shared" si="63"/>
        <v>0</v>
      </c>
      <c r="AE51" s="7">
        <f t="shared" si="64"/>
        <v>0</v>
      </c>
      <c r="AF51" s="39">
        <f t="shared" si="65"/>
        <v>0</v>
      </c>
      <c r="AG51" s="40">
        <f t="shared" si="66"/>
        <v>1.8095238095238095</v>
      </c>
      <c r="AH51" s="5" t="str">
        <f t="shared" si="67"/>
        <v>Đạt mục tiêu</v>
      </c>
      <c r="AI51" s="4"/>
      <c r="AJ51" s="4"/>
      <c r="AK51" s="4"/>
      <c r="AL51" s="4"/>
      <c r="AM51" s="4"/>
      <c r="AN51" s="4"/>
      <c r="AO51" s="23">
        <f>COUNTIF(D51:AN51,"x")</f>
        <v>0</v>
      </c>
      <c r="AP51" s="5"/>
    </row>
    <row r="52" spans="1:42" ht="63.75" customHeight="1">
      <c r="A52" s="5">
        <v>69</v>
      </c>
      <c r="B52" s="6" t="s">
        <v>49</v>
      </c>
      <c r="C52" s="18" t="s">
        <v>0</v>
      </c>
      <c r="D52" s="4">
        <v>2</v>
      </c>
      <c r="E52" s="4">
        <v>2</v>
      </c>
      <c r="F52" s="4">
        <v>2</v>
      </c>
      <c r="G52" s="4">
        <v>2</v>
      </c>
      <c r="H52" s="4">
        <v>2</v>
      </c>
      <c r="I52" s="4">
        <v>1</v>
      </c>
      <c r="J52" s="4">
        <v>2</v>
      </c>
      <c r="K52" s="4">
        <v>2</v>
      </c>
      <c r="L52" s="4">
        <v>2</v>
      </c>
      <c r="M52" s="4">
        <v>2</v>
      </c>
      <c r="N52" s="4">
        <v>2</v>
      </c>
      <c r="O52" s="4">
        <v>2</v>
      </c>
      <c r="P52" s="4">
        <v>2</v>
      </c>
      <c r="Q52" s="4">
        <v>2</v>
      </c>
      <c r="R52" s="4">
        <v>2</v>
      </c>
      <c r="S52" s="4">
        <v>1</v>
      </c>
      <c r="T52" s="4">
        <v>2</v>
      </c>
      <c r="U52" s="4">
        <v>2</v>
      </c>
      <c r="V52" s="4">
        <v>2</v>
      </c>
      <c r="W52" s="4">
        <v>1</v>
      </c>
      <c r="X52" s="4">
        <v>2</v>
      </c>
      <c r="Y52" s="7">
        <f t="shared" si="58"/>
        <v>18</v>
      </c>
      <c r="Z52" s="38">
        <f t="shared" si="59"/>
        <v>0.8571428571428571</v>
      </c>
      <c r="AA52" s="7">
        <f t="shared" si="60"/>
        <v>3</v>
      </c>
      <c r="AB52" s="38">
        <f t="shared" si="61"/>
        <v>0.14285714285714285</v>
      </c>
      <c r="AC52" s="7">
        <f t="shared" si="62"/>
        <v>0</v>
      </c>
      <c r="AD52" s="39">
        <f t="shared" si="63"/>
        <v>0</v>
      </c>
      <c r="AE52" s="7">
        <f t="shared" si="64"/>
        <v>0</v>
      </c>
      <c r="AF52" s="39">
        <f t="shared" si="65"/>
        <v>0</v>
      </c>
      <c r="AG52" s="40">
        <f t="shared" si="66"/>
        <v>1.8571428571428572</v>
      </c>
      <c r="AH52" s="5" t="str">
        <f t="shared" si="67"/>
        <v>Đạt mục tiêu</v>
      </c>
      <c r="AI52" s="4"/>
      <c r="AJ52" s="4"/>
      <c r="AK52" s="4"/>
      <c r="AL52" s="4"/>
      <c r="AM52" s="4"/>
      <c r="AN52" s="4"/>
      <c r="AO52" s="23">
        <f>COUNTIF(D52:AN52,"x")</f>
        <v>0</v>
      </c>
      <c r="AP52" s="5"/>
    </row>
    <row r="53" spans="1:42" ht="25.5" customHeight="1">
      <c r="A53" s="5"/>
      <c r="B53" s="66" t="s">
        <v>50</v>
      </c>
      <c r="C53" s="66"/>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f t="shared" ref="AI53:AN53" si="68">COUNTIF(AI54:AI54,"x")</f>
        <v>0</v>
      </c>
      <c r="AJ53" s="27">
        <f t="shared" si="68"/>
        <v>0</v>
      </c>
      <c r="AK53" s="27">
        <f t="shared" si="68"/>
        <v>0</v>
      </c>
      <c r="AL53" s="27">
        <f t="shared" si="68"/>
        <v>0</v>
      </c>
      <c r="AM53" s="27">
        <f t="shared" si="68"/>
        <v>0</v>
      </c>
      <c r="AN53" s="27">
        <f t="shared" si="68"/>
        <v>0</v>
      </c>
      <c r="AO53" s="23"/>
      <c r="AP53" s="5"/>
    </row>
    <row r="54" spans="1:42" ht="79.5" customHeight="1">
      <c r="A54" s="5">
        <v>75</v>
      </c>
      <c r="B54" s="6" t="s">
        <v>51</v>
      </c>
      <c r="C54" s="18" t="s">
        <v>0</v>
      </c>
      <c r="D54" s="4">
        <v>2</v>
      </c>
      <c r="E54" s="4">
        <v>1</v>
      </c>
      <c r="F54" s="4">
        <v>2</v>
      </c>
      <c r="G54" s="4">
        <v>2</v>
      </c>
      <c r="H54" s="4">
        <v>2</v>
      </c>
      <c r="I54" s="4">
        <v>2</v>
      </c>
      <c r="J54" s="4">
        <v>2</v>
      </c>
      <c r="K54" s="4">
        <v>2</v>
      </c>
      <c r="L54" s="4">
        <v>1</v>
      </c>
      <c r="M54" s="4">
        <v>2</v>
      </c>
      <c r="N54" s="4">
        <v>2</v>
      </c>
      <c r="O54" s="4">
        <v>2</v>
      </c>
      <c r="P54" s="4">
        <v>2</v>
      </c>
      <c r="Q54" s="4">
        <v>1</v>
      </c>
      <c r="R54" s="4">
        <v>2</v>
      </c>
      <c r="S54" s="4">
        <v>2</v>
      </c>
      <c r="T54" s="4">
        <v>2</v>
      </c>
      <c r="U54" s="4">
        <v>1</v>
      </c>
      <c r="V54" s="4">
        <v>2</v>
      </c>
      <c r="W54" s="4">
        <v>2</v>
      </c>
      <c r="X54" s="4">
        <v>2</v>
      </c>
      <c r="Y54" s="7">
        <f>COUNTIF(D54:X54,"2")</f>
        <v>17</v>
      </c>
      <c r="Z54" s="38">
        <f>Y54/(Y54+AA54+AC54+AE54)</f>
        <v>0.80952380952380953</v>
      </c>
      <c r="AA54" s="7">
        <f>COUNTIF(D54:X54,"1")</f>
        <v>4</v>
      </c>
      <c r="AB54" s="38">
        <f>AA54/(Y54+AA54+AC54+AE54)</f>
        <v>0.19047619047619047</v>
      </c>
      <c r="AC54" s="7">
        <f>COUNTIF(D54:X54,"0")</f>
        <v>0</v>
      </c>
      <c r="AD54" s="39">
        <f>AC54/(Y54+AA54+AC54+AE54)</f>
        <v>0</v>
      </c>
      <c r="AE54" s="7">
        <f>COUNTIF(D54:X54,"KĐG")</f>
        <v>0</v>
      </c>
      <c r="AF54" s="39">
        <f>AE54/(Y54+AA54+AC54+AE54)</f>
        <v>0</v>
      </c>
      <c r="AG54" s="40">
        <f>(((Y54*2)+(AA54*1)+(AC54*0)))/(Y54+AA54+AC54)</f>
        <v>1.8095238095238095</v>
      </c>
      <c r="AH54" s="5" t="str">
        <f>IF(AF54&gt;=50%,"KĐG",IF(AG54&gt;=1.6,"Đạt mục tiêu",IF(AG54&gt;=1,"Cần cố gắng","Chưa đạt")))</f>
        <v>Đạt mục tiêu</v>
      </c>
      <c r="AI54" s="4"/>
      <c r="AJ54" s="4"/>
      <c r="AK54" s="4"/>
      <c r="AL54" s="4"/>
      <c r="AM54" s="4"/>
      <c r="AN54" s="4"/>
      <c r="AO54" s="23">
        <f>COUNTIF(D54:AN54,"x")</f>
        <v>0</v>
      </c>
      <c r="AP54" s="5"/>
    </row>
    <row r="55" spans="1:42" ht="37.5" customHeight="1">
      <c r="A55" s="5"/>
      <c r="B55" s="66" t="s">
        <v>5</v>
      </c>
      <c r="C55" s="66"/>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f t="shared" ref="AI55:AN55" si="69">AI56+AI60+AI63+AI65</f>
        <v>0</v>
      </c>
      <c r="AJ55" s="2">
        <f t="shared" si="69"/>
        <v>0</v>
      </c>
      <c r="AK55" s="2">
        <f t="shared" si="69"/>
        <v>0</v>
      </c>
      <c r="AL55" s="2">
        <f t="shared" si="69"/>
        <v>0</v>
      </c>
      <c r="AM55" s="2">
        <f t="shared" si="69"/>
        <v>0</v>
      </c>
      <c r="AN55" s="2">
        <f t="shared" si="69"/>
        <v>0</v>
      </c>
      <c r="AO55" s="23"/>
      <c r="AP55" s="5"/>
    </row>
    <row r="56" spans="1:42" ht="30" customHeight="1">
      <c r="A56" s="5"/>
      <c r="B56" s="66" t="s">
        <v>52</v>
      </c>
      <c r="C56" s="66"/>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f t="shared" ref="AI56:AN56" si="70">COUNTIF(AI57:AI59,"x")</f>
        <v>0</v>
      </c>
      <c r="AJ56" s="27">
        <f t="shared" si="70"/>
        <v>0</v>
      </c>
      <c r="AK56" s="27">
        <f t="shared" si="70"/>
        <v>0</v>
      </c>
      <c r="AL56" s="27">
        <f t="shared" si="70"/>
        <v>0</v>
      </c>
      <c r="AM56" s="27">
        <f t="shared" si="70"/>
        <v>0</v>
      </c>
      <c r="AN56" s="27">
        <f t="shared" si="70"/>
        <v>0</v>
      </c>
      <c r="AO56" s="23"/>
      <c r="AP56" s="5"/>
    </row>
    <row r="57" spans="1:42" ht="62.25" customHeight="1">
      <c r="A57" s="5">
        <v>76</v>
      </c>
      <c r="B57" s="6" t="s">
        <v>53</v>
      </c>
      <c r="C57" s="18" t="s">
        <v>1</v>
      </c>
      <c r="D57" s="4">
        <v>2</v>
      </c>
      <c r="E57" s="4">
        <v>2</v>
      </c>
      <c r="F57" s="4">
        <v>2</v>
      </c>
      <c r="G57" s="4">
        <v>2</v>
      </c>
      <c r="H57" s="4">
        <v>2</v>
      </c>
      <c r="I57" s="4">
        <v>2</v>
      </c>
      <c r="J57" s="4">
        <v>1</v>
      </c>
      <c r="K57" s="4">
        <v>2</v>
      </c>
      <c r="L57" s="4">
        <v>2</v>
      </c>
      <c r="M57" s="4">
        <v>2</v>
      </c>
      <c r="N57" s="4">
        <v>2</v>
      </c>
      <c r="O57" s="4">
        <v>2</v>
      </c>
      <c r="P57" s="4">
        <v>2</v>
      </c>
      <c r="Q57" s="4">
        <v>2</v>
      </c>
      <c r="R57" s="4">
        <v>1</v>
      </c>
      <c r="S57" s="4">
        <v>2</v>
      </c>
      <c r="T57" s="4">
        <v>1</v>
      </c>
      <c r="U57" s="4">
        <v>2</v>
      </c>
      <c r="V57" s="4">
        <v>2</v>
      </c>
      <c r="W57" s="4">
        <v>2</v>
      </c>
      <c r="X57" s="4">
        <v>2</v>
      </c>
      <c r="Y57" s="7">
        <f t="shared" ref="Y57:Y59" si="71">COUNTIF(D57:X57,"2")</f>
        <v>18</v>
      </c>
      <c r="Z57" s="38">
        <f t="shared" ref="Z57:Z59" si="72">Y57/(Y57+AA57+AC57+AE57)</f>
        <v>0.8571428571428571</v>
      </c>
      <c r="AA57" s="7">
        <f t="shared" ref="AA57:AA59" si="73">COUNTIF(D57:X57,"1")</f>
        <v>3</v>
      </c>
      <c r="AB57" s="38">
        <f t="shared" ref="AB57:AB59" si="74">AA57/(Y57+AA57+AC57+AE57)</f>
        <v>0.14285714285714285</v>
      </c>
      <c r="AC57" s="7">
        <f t="shared" ref="AC57:AC59" si="75">COUNTIF(D57:X57,"0")</f>
        <v>0</v>
      </c>
      <c r="AD57" s="39">
        <f t="shared" ref="AD57:AD59" si="76">AC57/(Y57+AA57+AC57+AE57)</f>
        <v>0</v>
      </c>
      <c r="AE57" s="7">
        <f t="shared" ref="AE57:AE59" si="77">COUNTIF(D57:X57,"KĐG")</f>
        <v>0</v>
      </c>
      <c r="AF57" s="39">
        <f t="shared" ref="AF57:AF59" si="78">AE57/(Y57+AA57+AC57+AE57)</f>
        <v>0</v>
      </c>
      <c r="AG57" s="40">
        <f t="shared" ref="AG57:AG59" si="79">(((Y57*2)+(AA57*1)+(AC57*0)))/(Y57+AA57+AC57)</f>
        <v>1.8571428571428572</v>
      </c>
      <c r="AH57" s="5" t="str">
        <f t="shared" ref="AH57:AH59" si="80">IF(AF57&gt;=50%,"KĐG",IF(AG57&gt;=1.6,"Đạt mục tiêu",IF(AG57&gt;=1,"Cần cố gắng","Chưa đạt")))</f>
        <v>Đạt mục tiêu</v>
      </c>
      <c r="AI57" s="4"/>
      <c r="AJ57" s="4"/>
      <c r="AK57" s="4"/>
      <c r="AL57" s="4"/>
      <c r="AM57" s="4"/>
      <c r="AN57" s="4"/>
      <c r="AO57" s="23">
        <f>COUNTIF(D57:AN57,"x")</f>
        <v>0</v>
      </c>
      <c r="AP57" s="5"/>
    </row>
    <row r="58" spans="1:42" ht="69" customHeight="1">
      <c r="A58" s="5">
        <v>82</v>
      </c>
      <c r="B58" s="6" t="s">
        <v>54</v>
      </c>
      <c r="C58" s="18" t="s">
        <v>0</v>
      </c>
      <c r="D58" s="4">
        <v>2</v>
      </c>
      <c r="E58" s="4">
        <v>1</v>
      </c>
      <c r="F58" s="4">
        <v>2</v>
      </c>
      <c r="G58" s="4">
        <v>2</v>
      </c>
      <c r="H58" s="4">
        <v>2</v>
      </c>
      <c r="I58" s="4">
        <v>1</v>
      </c>
      <c r="J58" s="4">
        <v>2</v>
      </c>
      <c r="K58" s="4">
        <v>2</v>
      </c>
      <c r="L58" s="4">
        <v>2</v>
      </c>
      <c r="M58" s="4">
        <v>2</v>
      </c>
      <c r="N58" s="4">
        <v>2</v>
      </c>
      <c r="O58" s="4">
        <v>2</v>
      </c>
      <c r="P58" s="4">
        <v>2</v>
      </c>
      <c r="Q58" s="4">
        <v>2</v>
      </c>
      <c r="R58" s="4">
        <v>2</v>
      </c>
      <c r="S58" s="4">
        <v>1</v>
      </c>
      <c r="T58" s="4">
        <v>2</v>
      </c>
      <c r="U58" s="4">
        <v>2</v>
      </c>
      <c r="V58" s="4">
        <v>1</v>
      </c>
      <c r="W58" s="4">
        <v>2</v>
      </c>
      <c r="X58" s="4">
        <v>2</v>
      </c>
      <c r="Y58" s="7">
        <f t="shared" si="71"/>
        <v>17</v>
      </c>
      <c r="Z58" s="38">
        <f t="shared" si="72"/>
        <v>0.80952380952380953</v>
      </c>
      <c r="AA58" s="7">
        <f t="shared" si="73"/>
        <v>4</v>
      </c>
      <c r="AB58" s="38">
        <f t="shared" si="74"/>
        <v>0.19047619047619047</v>
      </c>
      <c r="AC58" s="7">
        <f t="shared" si="75"/>
        <v>0</v>
      </c>
      <c r="AD58" s="39">
        <f t="shared" si="76"/>
        <v>0</v>
      </c>
      <c r="AE58" s="7">
        <f t="shared" si="77"/>
        <v>0</v>
      </c>
      <c r="AF58" s="39">
        <f t="shared" si="78"/>
        <v>0</v>
      </c>
      <c r="AG58" s="40">
        <f t="shared" si="79"/>
        <v>1.8095238095238095</v>
      </c>
      <c r="AH58" s="5" t="str">
        <f t="shared" si="80"/>
        <v>Đạt mục tiêu</v>
      </c>
      <c r="AI58" s="4"/>
      <c r="AJ58" s="4"/>
      <c r="AK58" s="4"/>
      <c r="AL58" s="4"/>
      <c r="AM58" s="4"/>
      <c r="AN58" s="4"/>
      <c r="AO58" s="23">
        <f>COUNTIF(D58:AN58,"x")</f>
        <v>0</v>
      </c>
      <c r="AP58" s="5"/>
    </row>
    <row r="59" spans="1:42" ht="55.5" customHeight="1">
      <c r="A59" s="5">
        <v>89</v>
      </c>
      <c r="B59" s="6" t="s">
        <v>55</v>
      </c>
      <c r="C59" s="18" t="s">
        <v>0</v>
      </c>
      <c r="D59" s="4">
        <v>2</v>
      </c>
      <c r="E59" s="4">
        <v>2</v>
      </c>
      <c r="F59" s="4">
        <v>2</v>
      </c>
      <c r="G59" s="4">
        <v>1</v>
      </c>
      <c r="H59" s="4">
        <v>2</v>
      </c>
      <c r="I59" s="4">
        <v>2</v>
      </c>
      <c r="J59" s="4">
        <v>2</v>
      </c>
      <c r="K59" s="4">
        <v>2</v>
      </c>
      <c r="L59" s="4">
        <v>2</v>
      </c>
      <c r="M59" s="4">
        <v>2</v>
      </c>
      <c r="N59" s="4">
        <v>2</v>
      </c>
      <c r="O59" s="4">
        <v>1</v>
      </c>
      <c r="P59" s="4">
        <v>2</v>
      </c>
      <c r="Q59" s="4">
        <v>2</v>
      </c>
      <c r="R59" s="4">
        <v>2</v>
      </c>
      <c r="S59" s="4">
        <v>2</v>
      </c>
      <c r="T59" s="4">
        <v>2</v>
      </c>
      <c r="U59" s="4">
        <v>2</v>
      </c>
      <c r="V59" s="4">
        <v>2</v>
      </c>
      <c r="W59" s="4">
        <v>2</v>
      </c>
      <c r="X59" s="4">
        <v>1</v>
      </c>
      <c r="Y59" s="7">
        <f t="shared" si="71"/>
        <v>18</v>
      </c>
      <c r="Z59" s="38">
        <f t="shared" si="72"/>
        <v>0.8571428571428571</v>
      </c>
      <c r="AA59" s="7">
        <f t="shared" si="73"/>
        <v>3</v>
      </c>
      <c r="AB59" s="38">
        <f t="shared" si="74"/>
        <v>0.14285714285714285</v>
      </c>
      <c r="AC59" s="7">
        <f t="shared" si="75"/>
        <v>0</v>
      </c>
      <c r="AD59" s="39">
        <f t="shared" si="76"/>
        <v>0</v>
      </c>
      <c r="AE59" s="7">
        <f t="shared" si="77"/>
        <v>0</v>
      </c>
      <c r="AF59" s="39">
        <f t="shared" si="78"/>
        <v>0</v>
      </c>
      <c r="AG59" s="40">
        <f t="shared" si="79"/>
        <v>1.8571428571428572</v>
      </c>
      <c r="AH59" s="5" t="str">
        <f t="shared" si="80"/>
        <v>Đạt mục tiêu</v>
      </c>
      <c r="AI59" s="4"/>
      <c r="AJ59" s="4"/>
      <c r="AK59" s="4"/>
      <c r="AL59" s="4"/>
      <c r="AM59" s="4"/>
      <c r="AN59" s="4"/>
      <c r="AO59" s="23">
        <f>COUNTIF(D59:AN59,"x")</f>
        <v>0</v>
      </c>
      <c r="AP59" s="5"/>
    </row>
    <row r="60" spans="1:42" ht="31.5" customHeight="1">
      <c r="A60" s="5"/>
      <c r="B60" s="66" t="s">
        <v>56</v>
      </c>
      <c r="C60" s="6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f t="shared" ref="AI60:AN60" si="81">COUNTIF(AI61:AI62,"x")</f>
        <v>0</v>
      </c>
      <c r="AJ60" s="27">
        <f t="shared" si="81"/>
        <v>0</v>
      </c>
      <c r="AK60" s="27">
        <f t="shared" si="81"/>
        <v>0</v>
      </c>
      <c r="AL60" s="27">
        <f t="shared" si="81"/>
        <v>0</v>
      </c>
      <c r="AM60" s="27">
        <f t="shared" si="81"/>
        <v>0</v>
      </c>
      <c r="AN60" s="27">
        <f t="shared" si="81"/>
        <v>0</v>
      </c>
      <c r="AO60" s="23"/>
      <c r="AP60" s="5"/>
    </row>
    <row r="61" spans="1:42" ht="49.5" customHeight="1">
      <c r="A61" s="5">
        <v>94</v>
      </c>
      <c r="B61" s="6" t="s">
        <v>57</v>
      </c>
      <c r="C61" s="18" t="s">
        <v>1</v>
      </c>
      <c r="D61" s="4">
        <v>2</v>
      </c>
      <c r="E61" s="4">
        <v>2</v>
      </c>
      <c r="F61" s="4">
        <v>2</v>
      </c>
      <c r="G61" s="4">
        <v>2</v>
      </c>
      <c r="H61" s="4">
        <v>2</v>
      </c>
      <c r="I61" s="4">
        <v>2</v>
      </c>
      <c r="J61" s="4">
        <v>1</v>
      </c>
      <c r="K61" s="4">
        <v>2</v>
      </c>
      <c r="L61" s="4">
        <v>2</v>
      </c>
      <c r="M61" s="4">
        <v>2</v>
      </c>
      <c r="N61" s="4">
        <v>2</v>
      </c>
      <c r="O61" s="4">
        <v>2</v>
      </c>
      <c r="P61" s="4">
        <v>2</v>
      </c>
      <c r="Q61" s="4">
        <v>1</v>
      </c>
      <c r="R61" s="4">
        <v>2</v>
      </c>
      <c r="S61" s="4">
        <v>2</v>
      </c>
      <c r="T61" s="4">
        <v>2</v>
      </c>
      <c r="U61" s="4">
        <v>1</v>
      </c>
      <c r="V61" s="4">
        <v>2</v>
      </c>
      <c r="W61" s="4">
        <v>2</v>
      </c>
      <c r="X61" s="4">
        <v>2</v>
      </c>
      <c r="Y61" s="7">
        <f t="shared" ref="Y61:Y62" si="82">COUNTIF(D61:X61,"2")</f>
        <v>18</v>
      </c>
      <c r="Z61" s="38">
        <f t="shared" ref="Z61:Z62" si="83">Y61/(Y61+AA61+AC61+AE61)</f>
        <v>0.8571428571428571</v>
      </c>
      <c r="AA61" s="7">
        <f t="shared" ref="AA61:AA62" si="84">COUNTIF(D61:X61,"1")</f>
        <v>3</v>
      </c>
      <c r="AB61" s="38">
        <f t="shared" ref="AB61:AB62" si="85">AA61/(Y61+AA61+AC61+AE61)</f>
        <v>0.14285714285714285</v>
      </c>
      <c r="AC61" s="7">
        <f t="shared" ref="AC61:AC62" si="86">COUNTIF(D61:X61,"0")</f>
        <v>0</v>
      </c>
      <c r="AD61" s="39">
        <f t="shared" ref="AD61:AD62" si="87">AC61/(Y61+AA61+AC61+AE61)</f>
        <v>0</v>
      </c>
      <c r="AE61" s="7">
        <f t="shared" ref="AE61:AE62" si="88">COUNTIF(D61:X61,"KĐG")</f>
        <v>0</v>
      </c>
      <c r="AF61" s="39">
        <f t="shared" ref="AF61:AF62" si="89">AE61/(Y61+AA61+AC61+AE61)</f>
        <v>0</v>
      </c>
      <c r="AG61" s="40">
        <f t="shared" ref="AG61:AG62" si="90">(((Y61*2)+(AA61*1)+(AC61*0)))/(Y61+AA61+AC61)</f>
        <v>1.8571428571428572</v>
      </c>
      <c r="AH61" s="5" t="str">
        <f t="shared" ref="AH61:AH62" si="91">IF(AF61&gt;=50%,"KĐG",IF(AG61&gt;=1.6,"Đạt mục tiêu",IF(AG61&gt;=1,"Cần cố gắng","Chưa đạt")))</f>
        <v>Đạt mục tiêu</v>
      </c>
      <c r="AI61" s="4"/>
      <c r="AJ61" s="4"/>
      <c r="AK61" s="4"/>
      <c r="AL61" s="4"/>
      <c r="AM61" s="4"/>
      <c r="AN61" s="4"/>
      <c r="AO61" s="23">
        <f>COUNTIF(D61:AN61,"x")</f>
        <v>0</v>
      </c>
      <c r="AP61" s="5"/>
    </row>
    <row r="62" spans="1:42" ht="53.25" customHeight="1">
      <c r="A62" s="5">
        <v>98</v>
      </c>
      <c r="B62" s="6" t="s">
        <v>58</v>
      </c>
      <c r="C62" s="18" t="s">
        <v>0</v>
      </c>
      <c r="D62" s="4">
        <v>2</v>
      </c>
      <c r="E62" s="4">
        <v>2</v>
      </c>
      <c r="F62" s="4">
        <v>2</v>
      </c>
      <c r="G62" s="4">
        <v>2</v>
      </c>
      <c r="H62" s="4">
        <v>2</v>
      </c>
      <c r="I62" s="4">
        <v>1</v>
      </c>
      <c r="J62" s="4">
        <v>2</v>
      </c>
      <c r="K62" s="4">
        <v>2</v>
      </c>
      <c r="L62" s="4">
        <v>2</v>
      </c>
      <c r="M62" s="4">
        <v>2</v>
      </c>
      <c r="N62" s="4">
        <v>2</v>
      </c>
      <c r="O62" s="4">
        <v>2</v>
      </c>
      <c r="P62" s="4">
        <v>2</v>
      </c>
      <c r="Q62" s="4">
        <v>2</v>
      </c>
      <c r="R62" s="4">
        <v>2</v>
      </c>
      <c r="S62" s="4">
        <v>1</v>
      </c>
      <c r="T62" s="4">
        <v>2</v>
      </c>
      <c r="U62" s="4">
        <v>2</v>
      </c>
      <c r="V62" s="4">
        <v>1</v>
      </c>
      <c r="W62" s="4">
        <v>2</v>
      </c>
      <c r="X62" s="4">
        <v>2</v>
      </c>
      <c r="Y62" s="7">
        <f t="shared" si="82"/>
        <v>18</v>
      </c>
      <c r="Z62" s="38">
        <f t="shared" si="83"/>
        <v>0.8571428571428571</v>
      </c>
      <c r="AA62" s="7">
        <f t="shared" si="84"/>
        <v>3</v>
      </c>
      <c r="AB62" s="38">
        <f t="shared" si="85"/>
        <v>0.14285714285714285</v>
      </c>
      <c r="AC62" s="7">
        <f t="shared" si="86"/>
        <v>0</v>
      </c>
      <c r="AD62" s="39">
        <f t="shared" si="87"/>
        <v>0</v>
      </c>
      <c r="AE62" s="7">
        <f t="shared" si="88"/>
        <v>0</v>
      </c>
      <c r="AF62" s="39">
        <f t="shared" si="89"/>
        <v>0</v>
      </c>
      <c r="AG62" s="40">
        <f t="shared" si="90"/>
        <v>1.8571428571428572</v>
      </c>
      <c r="AH62" s="5" t="str">
        <f t="shared" si="91"/>
        <v>Đạt mục tiêu</v>
      </c>
      <c r="AI62" s="4"/>
      <c r="AJ62" s="4"/>
      <c r="AK62" s="4"/>
      <c r="AL62" s="4"/>
      <c r="AM62" s="4"/>
      <c r="AN62" s="4"/>
      <c r="AO62" s="23">
        <f>COUNTIF(D62:AN62,"x")</f>
        <v>0</v>
      </c>
      <c r="AP62" s="5"/>
    </row>
    <row r="63" spans="1:42" ht="27.75" customHeight="1">
      <c r="A63" s="5"/>
      <c r="B63" s="66" t="s">
        <v>59</v>
      </c>
      <c r="C63" s="66"/>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f t="shared" ref="AI63:AN63" si="92">COUNTIF(AI64:AI64,"x")</f>
        <v>0</v>
      </c>
      <c r="AJ63" s="27">
        <f t="shared" si="92"/>
        <v>0</v>
      </c>
      <c r="AK63" s="27">
        <f t="shared" si="92"/>
        <v>0</v>
      </c>
      <c r="AL63" s="27">
        <f t="shared" si="92"/>
        <v>0</v>
      </c>
      <c r="AM63" s="27">
        <f t="shared" si="92"/>
        <v>0</v>
      </c>
      <c r="AN63" s="27">
        <f t="shared" si="92"/>
        <v>0</v>
      </c>
      <c r="AO63" s="23"/>
      <c r="AP63" s="5"/>
    </row>
    <row r="64" spans="1:42" ht="87" customHeight="1">
      <c r="A64" s="5">
        <v>106</v>
      </c>
      <c r="B64" s="6" t="s">
        <v>60</v>
      </c>
      <c r="C64" s="18" t="s">
        <v>0</v>
      </c>
      <c r="D64" s="4">
        <v>2</v>
      </c>
      <c r="E64" s="4">
        <v>1</v>
      </c>
      <c r="F64" s="4">
        <v>2</v>
      </c>
      <c r="G64" s="4">
        <v>2</v>
      </c>
      <c r="H64" s="4">
        <v>2</v>
      </c>
      <c r="I64" s="4">
        <v>2</v>
      </c>
      <c r="J64" s="4">
        <v>2</v>
      </c>
      <c r="K64" s="4">
        <v>2</v>
      </c>
      <c r="L64" s="4">
        <v>2</v>
      </c>
      <c r="M64" s="4">
        <v>2</v>
      </c>
      <c r="N64" s="4">
        <v>2</v>
      </c>
      <c r="O64" s="4">
        <v>1</v>
      </c>
      <c r="P64" s="4">
        <v>2</v>
      </c>
      <c r="Q64" s="4">
        <v>2</v>
      </c>
      <c r="R64" s="4">
        <v>2</v>
      </c>
      <c r="S64" s="4">
        <v>2</v>
      </c>
      <c r="T64" s="4">
        <v>2</v>
      </c>
      <c r="U64" s="4">
        <v>2</v>
      </c>
      <c r="V64" s="4">
        <v>2</v>
      </c>
      <c r="W64" s="4">
        <v>1</v>
      </c>
      <c r="X64" s="4">
        <v>2</v>
      </c>
      <c r="Y64" s="7">
        <f>COUNTIF(D64:X64,"2")</f>
        <v>18</v>
      </c>
      <c r="Z64" s="38">
        <f>Y64/(Y64+AA64+AC64+AE64)</f>
        <v>0.8571428571428571</v>
      </c>
      <c r="AA64" s="7">
        <f>COUNTIF(D64:X64,"1")</f>
        <v>3</v>
      </c>
      <c r="AB64" s="38">
        <f>AA64/(Y64+AA64+AC64+AE64)</f>
        <v>0.14285714285714285</v>
      </c>
      <c r="AC64" s="7">
        <f>COUNTIF(D64:X64,"0")</f>
        <v>0</v>
      </c>
      <c r="AD64" s="39">
        <f>AC64/(Y64+AA64+AC64+AE64)</f>
        <v>0</v>
      </c>
      <c r="AE64" s="7">
        <f>COUNTIF(D64:X64,"KĐG")</f>
        <v>0</v>
      </c>
      <c r="AF64" s="39">
        <f>AE64/(Y64+AA64+AC64+AE64)</f>
        <v>0</v>
      </c>
      <c r="AG64" s="40">
        <f>(((Y64*2)+(AA64*1)+(AC64*0)))/(Y64+AA64+AC64)</f>
        <v>1.8571428571428572</v>
      </c>
      <c r="AH64" s="5" t="str">
        <f>IF(AF64&gt;=50%,"KĐG",IF(AG64&gt;=1.6,"Đạt mục tiêu",IF(AG64&gt;=1,"Cần cố gắng","Chưa đạt")))</f>
        <v>Đạt mục tiêu</v>
      </c>
      <c r="AI64" s="2"/>
      <c r="AJ64" s="2"/>
      <c r="AK64" s="2"/>
      <c r="AL64" s="2"/>
      <c r="AM64" s="2"/>
      <c r="AN64" s="2"/>
      <c r="AO64" s="23">
        <f>COUNTIF(D64:AN64,"x")</f>
        <v>0</v>
      </c>
      <c r="AP64" s="5"/>
    </row>
    <row r="65" spans="1:42" ht="27.75" customHeight="1">
      <c r="A65" s="5"/>
      <c r="B65" s="66" t="s">
        <v>61</v>
      </c>
      <c r="C65" s="66"/>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f t="shared" ref="AI65:AN65" si="93">COUNTIF(AI66:AI68,"x")</f>
        <v>0</v>
      </c>
      <c r="AJ65" s="27">
        <f t="shared" si="93"/>
        <v>0</v>
      </c>
      <c r="AK65" s="27">
        <f t="shared" si="93"/>
        <v>0</v>
      </c>
      <c r="AL65" s="27">
        <f t="shared" si="93"/>
        <v>0</v>
      </c>
      <c r="AM65" s="27">
        <f t="shared" si="93"/>
        <v>0</v>
      </c>
      <c r="AN65" s="27">
        <f t="shared" si="93"/>
        <v>0</v>
      </c>
      <c r="AO65" s="23"/>
      <c r="AP65" s="5"/>
    </row>
    <row r="66" spans="1:42" ht="55.5" customHeight="1">
      <c r="A66" s="5">
        <v>108</v>
      </c>
      <c r="B66" s="6" t="s">
        <v>62</v>
      </c>
      <c r="C66" s="18" t="s">
        <v>1</v>
      </c>
      <c r="D66" s="4">
        <v>2</v>
      </c>
      <c r="E66" s="4">
        <v>2</v>
      </c>
      <c r="F66" s="4">
        <v>2</v>
      </c>
      <c r="G66" s="4">
        <v>1</v>
      </c>
      <c r="H66" s="4">
        <v>2</v>
      </c>
      <c r="I66" s="4">
        <v>2</v>
      </c>
      <c r="J66" s="4">
        <v>2</v>
      </c>
      <c r="K66" s="4">
        <v>2</v>
      </c>
      <c r="L66" s="4">
        <v>1</v>
      </c>
      <c r="M66" s="4">
        <v>2</v>
      </c>
      <c r="N66" s="4">
        <v>2</v>
      </c>
      <c r="O66" s="4">
        <v>2</v>
      </c>
      <c r="P66" s="4">
        <v>1</v>
      </c>
      <c r="Q66" s="4">
        <v>2</v>
      </c>
      <c r="R66" s="4">
        <v>2</v>
      </c>
      <c r="S66" s="4">
        <v>2</v>
      </c>
      <c r="T66" s="4">
        <v>2</v>
      </c>
      <c r="U66" s="4">
        <v>2</v>
      </c>
      <c r="V66" s="4">
        <v>2</v>
      </c>
      <c r="W66" s="4">
        <v>2</v>
      </c>
      <c r="X66" s="4">
        <v>2</v>
      </c>
      <c r="Y66" s="7">
        <f t="shared" ref="Y66:Y68" si="94">COUNTIF(D66:X66,"2")</f>
        <v>18</v>
      </c>
      <c r="Z66" s="38">
        <f t="shared" ref="Z66:Z68" si="95">Y66/(Y66+AA66+AC66+AE66)</f>
        <v>0.8571428571428571</v>
      </c>
      <c r="AA66" s="7">
        <f t="shared" ref="AA66:AA68" si="96">COUNTIF(D66:X66,"1")</f>
        <v>3</v>
      </c>
      <c r="AB66" s="38">
        <f t="shared" ref="AB66:AB68" si="97">AA66/(Y66+AA66+AC66+AE66)</f>
        <v>0.14285714285714285</v>
      </c>
      <c r="AC66" s="7">
        <f t="shared" ref="AC66:AC68" si="98">COUNTIF(D66:X66,"0")</f>
        <v>0</v>
      </c>
      <c r="AD66" s="39">
        <f t="shared" ref="AD66:AD68" si="99">AC66/(Y66+AA66+AC66+AE66)</f>
        <v>0</v>
      </c>
      <c r="AE66" s="7">
        <f t="shared" ref="AE66:AE68" si="100">COUNTIF(D66:X66,"KĐG")</f>
        <v>0</v>
      </c>
      <c r="AF66" s="39">
        <f t="shared" ref="AF66:AF68" si="101">AE66/(Y66+AA66+AC66+AE66)</f>
        <v>0</v>
      </c>
      <c r="AG66" s="40">
        <f t="shared" ref="AG66:AG68" si="102">(((Y66*2)+(AA66*1)+(AC66*0)))/(Y66+AA66+AC66)</f>
        <v>1.8571428571428572</v>
      </c>
      <c r="AH66" s="5" t="str">
        <f t="shared" ref="AH66:AH68" si="103">IF(AF66&gt;=50%,"KĐG",IF(AG66&gt;=1.6,"Đạt mục tiêu",IF(AG66&gt;=1,"Cần cố gắng","Chưa đạt")))</f>
        <v>Đạt mục tiêu</v>
      </c>
      <c r="AI66" s="2"/>
      <c r="AJ66" s="2"/>
      <c r="AK66" s="2"/>
      <c r="AL66" s="2"/>
      <c r="AM66" s="2"/>
      <c r="AN66" s="2"/>
      <c r="AO66" s="23">
        <f>COUNTIF(D66:AN66,"x")</f>
        <v>0</v>
      </c>
      <c r="AP66" s="5"/>
    </row>
    <row r="67" spans="1:42" ht="60" customHeight="1">
      <c r="A67" s="8">
        <v>109</v>
      </c>
      <c r="B67" s="13" t="s">
        <v>63</v>
      </c>
      <c r="C67" s="21" t="s">
        <v>2</v>
      </c>
      <c r="D67" s="4">
        <v>2</v>
      </c>
      <c r="E67" s="4">
        <v>2</v>
      </c>
      <c r="F67" s="4">
        <v>2</v>
      </c>
      <c r="G67" s="4">
        <v>2</v>
      </c>
      <c r="H67" s="4">
        <v>2</v>
      </c>
      <c r="I67" s="4">
        <v>2</v>
      </c>
      <c r="J67" s="4">
        <v>2</v>
      </c>
      <c r="K67" s="4">
        <v>2</v>
      </c>
      <c r="L67" s="4">
        <v>2</v>
      </c>
      <c r="M67" s="4">
        <v>2</v>
      </c>
      <c r="N67" s="4">
        <v>2</v>
      </c>
      <c r="O67" s="4">
        <v>2</v>
      </c>
      <c r="P67" s="4">
        <v>2</v>
      </c>
      <c r="Q67" s="4">
        <v>2</v>
      </c>
      <c r="R67" s="4">
        <v>2</v>
      </c>
      <c r="S67" s="4">
        <v>2</v>
      </c>
      <c r="T67" s="4">
        <v>1</v>
      </c>
      <c r="U67" s="4">
        <v>2</v>
      </c>
      <c r="V67" s="4">
        <v>2</v>
      </c>
      <c r="W67" s="4">
        <v>2</v>
      </c>
      <c r="X67" s="4">
        <v>1</v>
      </c>
      <c r="Y67" s="7">
        <f t="shared" si="94"/>
        <v>19</v>
      </c>
      <c r="Z67" s="38">
        <f t="shared" si="95"/>
        <v>0.90476190476190477</v>
      </c>
      <c r="AA67" s="7">
        <f t="shared" si="96"/>
        <v>2</v>
      </c>
      <c r="AB67" s="38">
        <f t="shared" si="97"/>
        <v>9.5238095238095233E-2</v>
      </c>
      <c r="AC67" s="7">
        <f t="shared" si="98"/>
        <v>0</v>
      </c>
      <c r="AD67" s="39">
        <f t="shared" si="99"/>
        <v>0</v>
      </c>
      <c r="AE67" s="7">
        <f t="shared" si="100"/>
        <v>0</v>
      </c>
      <c r="AF67" s="39">
        <f t="shared" si="101"/>
        <v>0</v>
      </c>
      <c r="AG67" s="40">
        <f t="shared" si="102"/>
        <v>1.9047619047619047</v>
      </c>
      <c r="AH67" s="5" t="str">
        <f t="shared" si="103"/>
        <v>Đạt mục tiêu</v>
      </c>
      <c r="AI67" s="2"/>
      <c r="AJ67" s="2"/>
      <c r="AK67" s="2"/>
      <c r="AL67" s="2"/>
      <c r="AM67" s="2"/>
      <c r="AN67" s="2"/>
      <c r="AO67" s="23">
        <f>COUNTIF(D67:AN67,"x")</f>
        <v>0</v>
      </c>
      <c r="AP67" s="5"/>
    </row>
    <row r="68" spans="1:42" ht="60" customHeight="1">
      <c r="A68" s="5">
        <v>110</v>
      </c>
      <c r="B68" s="6" t="s">
        <v>64</v>
      </c>
      <c r="C68" s="18" t="s">
        <v>1</v>
      </c>
      <c r="D68" s="4">
        <v>1</v>
      </c>
      <c r="E68" s="4">
        <v>2</v>
      </c>
      <c r="F68" s="4">
        <v>2</v>
      </c>
      <c r="G68" s="4">
        <v>2</v>
      </c>
      <c r="H68" s="4">
        <v>2</v>
      </c>
      <c r="I68" s="4">
        <v>1</v>
      </c>
      <c r="J68" s="4">
        <v>2</v>
      </c>
      <c r="K68" s="4">
        <v>1</v>
      </c>
      <c r="L68" s="4">
        <v>2</v>
      </c>
      <c r="M68" s="4">
        <v>2</v>
      </c>
      <c r="N68" s="4">
        <v>2</v>
      </c>
      <c r="O68" s="4">
        <v>2</v>
      </c>
      <c r="P68" s="4">
        <v>2</v>
      </c>
      <c r="Q68" s="4">
        <v>1</v>
      </c>
      <c r="R68" s="4">
        <v>2</v>
      </c>
      <c r="S68" s="4">
        <v>2</v>
      </c>
      <c r="T68" s="4">
        <v>2</v>
      </c>
      <c r="U68" s="4">
        <v>1</v>
      </c>
      <c r="V68" s="4">
        <v>2</v>
      </c>
      <c r="W68" s="4">
        <v>2</v>
      </c>
      <c r="X68" s="4">
        <v>2</v>
      </c>
      <c r="Y68" s="7">
        <f t="shared" si="94"/>
        <v>16</v>
      </c>
      <c r="Z68" s="38">
        <f t="shared" si="95"/>
        <v>0.76190476190476186</v>
      </c>
      <c r="AA68" s="7">
        <f t="shared" si="96"/>
        <v>5</v>
      </c>
      <c r="AB68" s="38">
        <f t="shared" si="97"/>
        <v>0.23809523809523808</v>
      </c>
      <c r="AC68" s="7">
        <f t="shared" si="98"/>
        <v>0</v>
      </c>
      <c r="AD68" s="39">
        <f t="shared" si="99"/>
        <v>0</v>
      </c>
      <c r="AE68" s="7">
        <f t="shared" si="100"/>
        <v>0</v>
      </c>
      <c r="AF68" s="39">
        <f t="shared" si="101"/>
        <v>0</v>
      </c>
      <c r="AG68" s="40">
        <f t="shared" si="102"/>
        <v>1.7619047619047619</v>
      </c>
      <c r="AH68" s="5" t="str">
        <f t="shared" si="103"/>
        <v>Đạt mục tiêu</v>
      </c>
      <c r="AI68" s="4"/>
      <c r="AJ68" s="4"/>
      <c r="AK68" s="4"/>
      <c r="AL68" s="4"/>
      <c r="AM68" s="4"/>
      <c r="AN68" s="4"/>
      <c r="AO68" s="23">
        <f>COUNTIF(D68:AN68,"x")</f>
        <v>0</v>
      </c>
      <c r="AP68" s="5"/>
    </row>
    <row r="69" spans="1:42" ht="35.25" customHeight="1">
      <c r="A69" s="5"/>
      <c r="B69" s="66" t="s">
        <v>65</v>
      </c>
      <c r="C69" s="66"/>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f t="shared" ref="AI69:AN69" si="104">SUM(AI70,AI75,AI82)</f>
        <v>0</v>
      </c>
      <c r="AJ69" s="2">
        <f t="shared" si="104"/>
        <v>0</v>
      </c>
      <c r="AK69" s="2">
        <f t="shared" si="104"/>
        <v>0</v>
      </c>
      <c r="AL69" s="2">
        <f t="shared" si="104"/>
        <v>0</v>
      </c>
      <c r="AM69" s="2">
        <f t="shared" si="104"/>
        <v>0</v>
      </c>
      <c r="AN69" s="2">
        <f t="shared" si="104"/>
        <v>0</v>
      </c>
      <c r="AO69" s="23"/>
      <c r="AP69" s="5"/>
    </row>
    <row r="70" spans="1:42" ht="31.5" customHeight="1">
      <c r="A70" s="5"/>
      <c r="B70" s="66" t="s">
        <v>66</v>
      </c>
      <c r="C70" s="66"/>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f t="shared" ref="AI70:AN70" si="105">SUM(AI71,AI73)</f>
        <v>0</v>
      </c>
      <c r="AJ70" s="27">
        <f t="shared" si="105"/>
        <v>0</v>
      </c>
      <c r="AK70" s="27">
        <f t="shared" si="105"/>
        <v>0</v>
      </c>
      <c r="AL70" s="27">
        <f t="shared" si="105"/>
        <v>0</v>
      </c>
      <c r="AM70" s="27">
        <f t="shared" si="105"/>
        <v>0</v>
      </c>
      <c r="AN70" s="27">
        <f t="shared" si="105"/>
        <v>0</v>
      </c>
      <c r="AO70" s="23"/>
      <c r="AP70" s="5"/>
    </row>
    <row r="71" spans="1:42" ht="31.5" customHeight="1">
      <c r="A71" s="5"/>
      <c r="B71" s="66" t="s">
        <v>67</v>
      </c>
      <c r="C71" s="66"/>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f t="shared" ref="AI71:AN71" si="106">COUNTIF(AI72:AI72,"x")</f>
        <v>0</v>
      </c>
      <c r="AJ71" s="27">
        <f t="shared" si="106"/>
        <v>0</v>
      </c>
      <c r="AK71" s="27">
        <f t="shared" si="106"/>
        <v>0</v>
      </c>
      <c r="AL71" s="27">
        <f t="shared" si="106"/>
        <v>0</v>
      </c>
      <c r="AM71" s="27">
        <f t="shared" si="106"/>
        <v>0</v>
      </c>
      <c r="AN71" s="27">
        <f t="shared" si="106"/>
        <v>0</v>
      </c>
      <c r="AO71" s="23"/>
      <c r="AP71" s="5"/>
    </row>
    <row r="72" spans="1:42" ht="66.75" customHeight="1">
      <c r="A72" s="5">
        <v>113</v>
      </c>
      <c r="B72" s="6" t="s">
        <v>68</v>
      </c>
      <c r="C72" s="18" t="s">
        <v>1</v>
      </c>
      <c r="D72" s="4">
        <v>2</v>
      </c>
      <c r="E72" s="4">
        <v>2</v>
      </c>
      <c r="F72" s="4">
        <v>2</v>
      </c>
      <c r="G72" s="4">
        <v>2</v>
      </c>
      <c r="H72" s="4">
        <v>1</v>
      </c>
      <c r="I72" s="4">
        <v>2</v>
      </c>
      <c r="J72" s="4">
        <v>2</v>
      </c>
      <c r="K72" s="4">
        <v>2</v>
      </c>
      <c r="L72" s="4">
        <v>2</v>
      </c>
      <c r="M72" s="4">
        <v>2</v>
      </c>
      <c r="N72" s="4">
        <v>1</v>
      </c>
      <c r="O72" s="4">
        <v>2</v>
      </c>
      <c r="P72" s="4">
        <v>2</v>
      </c>
      <c r="Q72" s="4">
        <v>2</v>
      </c>
      <c r="R72" s="4">
        <v>1</v>
      </c>
      <c r="S72" s="4">
        <v>2</v>
      </c>
      <c r="T72" s="4">
        <v>2</v>
      </c>
      <c r="U72" s="4">
        <v>2</v>
      </c>
      <c r="V72" s="4">
        <v>2</v>
      </c>
      <c r="W72" s="4">
        <v>2</v>
      </c>
      <c r="X72" s="4">
        <v>2</v>
      </c>
      <c r="Y72" s="7">
        <f>COUNTIF(D72:X72,"2")</f>
        <v>18</v>
      </c>
      <c r="Z72" s="38">
        <f>Y72/(Y72+AA72+AC72+AE72)</f>
        <v>0.8571428571428571</v>
      </c>
      <c r="AA72" s="7">
        <f>COUNTIF(D72:X72,"1")</f>
        <v>3</v>
      </c>
      <c r="AB72" s="38">
        <f>AA72/(Y72+AA72+AC72+AE72)</f>
        <v>0.14285714285714285</v>
      </c>
      <c r="AC72" s="7">
        <f>COUNTIF(D72:X72,"0")</f>
        <v>0</v>
      </c>
      <c r="AD72" s="39">
        <f>AC72/(Y72+AA72+AC72+AE72)</f>
        <v>0</v>
      </c>
      <c r="AE72" s="7">
        <f>COUNTIF(D72:X72,"KĐG")</f>
        <v>0</v>
      </c>
      <c r="AF72" s="39">
        <f>AE72/(Y72+AA72+AC72+AE72)</f>
        <v>0</v>
      </c>
      <c r="AG72" s="40">
        <f>(((Y72*2)+(AA72*1)+(AC72*0)))/(Y72+AA72+AC72)</f>
        <v>1.8571428571428572</v>
      </c>
      <c r="AH72" s="5" t="str">
        <f>IF(AF72&gt;=50%,"KĐG",IF(AG72&gt;=1.6,"Đạt mục tiêu",IF(AG72&gt;=1,"Cần cố gắng","Chưa đạt")))</f>
        <v>Đạt mục tiêu</v>
      </c>
      <c r="AI72" s="4"/>
      <c r="AJ72" s="4"/>
      <c r="AK72" s="4"/>
      <c r="AL72" s="4"/>
      <c r="AM72" s="4"/>
      <c r="AN72" s="4"/>
      <c r="AO72" s="23">
        <f>COUNTIF(D72:AN72,"x")</f>
        <v>0</v>
      </c>
      <c r="AP72" s="5"/>
    </row>
    <row r="73" spans="1:42" ht="27.75" customHeight="1">
      <c r="A73" s="5"/>
      <c r="B73" s="66" t="s">
        <v>69</v>
      </c>
      <c r="C73" s="66"/>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f t="shared" ref="AI73:AN73" si="107">COUNTIF(AI74:AI74,"x")</f>
        <v>0</v>
      </c>
      <c r="AJ73" s="27">
        <f t="shared" si="107"/>
        <v>0</v>
      </c>
      <c r="AK73" s="27">
        <f t="shared" si="107"/>
        <v>0</v>
      </c>
      <c r="AL73" s="27">
        <f t="shared" si="107"/>
        <v>0</v>
      </c>
      <c r="AM73" s="27">
        <f t="shared" si="107"/>
        <v>0</v>
      </c>
      <c r="AN73" s="27">
        <f t="shared" si="107"/>
        <v>0</v>
      </c>
      <c r="AO73" s="23"/>
      <c r="AP73" s="5"/>
    </row>
    <row r="74" spans="1:42" ht="54" customHeight="1">
      <c r="A74" s="5">
        <v>115</v>
      </c>
      <c r="B74" s="13" t="s">
        <v>71</v>
      </c>
      <c r="C74" s="21" t="s">
        <v>2</v>
      </c>
      <c r="D74" s="4">
        <v>2</v>
      </c>
      <c r="E74" s="4">
        <v>2</v>
      </c>
      <c r="F74" s="4">
        <v>2</v>
      </c>
      <c r="G74" s="4">
        <v>2</v>
      </c>
      <c r="H74" s="4">
        <v>2</v>
      </c>
      <c r="I74" s="4">
        <v>2</v>
      </c>
      <c r="J74" s="4">
        <v>2</v>
      </c>
      <c r="K74" s="4">
        <v>2</v>
      </c>
      <c r="L74" s="4">
        <v>2</v>
      </c>
      <c r="M74" s="4">
        <v>2</v>
      </c>
      <c r="N74" s="4">
        <v>2</v>
      </c>
      <c r="O74" s="4">
        <v>2</v>
      </c>
      <c r="P74" s="4">
        <v>1</v>
      </c>
      <c r="Q74" s="4">
        <v>2</v>
      </c>
      <c r="R74" s="4">
        <v>2</v>
      </c>
      <c r="S74" s="4">
        <v>2</v>
      </c>
      <c r="T74" s="4">
        <v>2</v>
      </c>
      <c r="U74" s="4">
        <v>2</v>
      </c>
      <c r="V74" s="4">
        <v>1</v>
      </c>
      <c r="W74" s="4">
        <v>2</v>
      </c>
      <c r="X74" s="4">
        <v>2</v>
      </c>
      <c r="Y74" s="7">
        <f>COUNTIF(D74:X74,"2")</f>
        <v>19</v>
      </c>
      <c r="Z74" s="38">
        <f>Y74/(Y74+AA74+AC74+AE74)</f>
        <v>0.90476190476190477</v>
      </c>
      <c r="AA74" s="7">
        <f>COUNTIF(D74:X74,"1")</f>
        <v>2</v>
      </c>
      <c r="AB74" s="38">
        <f>AA74/(Y74+AA74+AC74+AE74)</f>
        <v>9.5238095238095233E-2</v>
      </c>
      <c r="AC74" s="7">
        <f>COUNTIF(D74:X74,"0")</f>
        <v>0</v>
      </c>
      <c r="AD74" s="39">
        <f>AC74/(Y74+AA74+AC74+AE74)</f>
        <v>0</v>
      </c>
      <c r="AE74" s="7">
        <f>COUNTIF(D74:X74,"KĐG")</f>
        <v>0</v>
      </c>
      <c r="AF74" s="39">
        <f>AE74/(Y74+AA74+AC74+AE74)</f>
        <v>0</v>
      </c>
      <c r="AG74" s="40">
        <f>(((Y74*2)+(AA74*1)+(AC74*0)))/(Y74+AA74+AC74)</f>
        <v>1.9047619047619047</v>
      </c>
      <c r="AH74" s="5" t="str">
        <f>IF(AF74&gt;=50%,"KĐG",IF(AG74&gt;=1.6,"Đạt mục tiêu",IF(AG74&gt;=1,"Cần cố gắng","Chưa đạt")))</f>
        <v>Đạt mục tiêu</v>
      </c>
      <c r="AI74" s="4"/>
      <c r="AJ74" s="4"/>
      <c r="AK74" s="4"/>
      <c r="AL74" s="4"/>
      <c r="AM74" s="4"/>
      <c r="AN74" s="4"/>
      <c r="AO74" s="23">
        <f>COUNTIF(D74:AN74,"x")</f>
        <v>0</v>
      </c>
      <c r="AP74" s="5"/>
    </row>
    <row r="75" spans="1:42" s="30" customFormat="1" ht="28.5" customHeight="1">
      <c r="A75" s="28"/>
      <c r="B75" s="73" t="s">
        <v>72</v>
      </c>
      <c r="C75" s="73"/>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f t="shared" ref="AI75:AN75" si="108">SUM(AI76,AI79)</f>
        <v>0</v>
      </c>
      <c r="AJ75" s="29">
        <f t="shared" si="108"/>
        <v>0</v>
      </c>
      <c r="AK75" s="29">
        <f t="shared" si="108"/>
        <v>0</v>
      </c>
      <c r="AL75" s="29">
        <f t="shared" si="108"/>
        <v>0</v>
      </c>
      <c r="AM75" s="29">
        <f t="shared" si="108"/>
        <v>0</v>
      </c>
      <c r="AN75" s="29">
        <f t="shared" si="108"/>
        <v>0</v>
      </c>
      <c r="AO75" s="29"/>
      <c r="AP75" s="28"/>
    </row>
    <row r="76" spans="1:42" s="30" customFormat="1" ht="42" customHeight="1">
      <c r="A76" s="28"/>
      <c r="B76" s="73" t="s">
        <v>73</v>
      </c>
      <c r="C76" s="73"/>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f t="shared" ref="AI76:AN76" si="109">COUNTIF(AI77:AI78,"x")</f>
        <v>0</v>
      </c>
      <c r="AJ76" s="29">
        <f t="shared" si="109"/>
        <v>0</v>
      </c>
      <c r="AK76" s="29">
        <f t="shared" si="109"/>
        <v>0</v>
      </c>
      <c r="AL76" s="29">
        <f t="shared" si="109"/>
        <v>0</v>
      </c>
      <c r="AM76" s="29">
        <f t="shared" si="109"/>
        <v>0</v>
      </c>
      <c r="AN76" s="29">
        <f t="shared" si="109"/>
        <v>0</v>
      </c>
      <c r="AO76" s="29"/>
      <c r="AP76" s="28"/>
    </row>
    <row r="77" spans="1:42" ht="81.75" customHeight="1">
      <c r="A77" s="5">
        <v>116</v>
      </c>
      <c r="B77" s="6" t="s">
        <v>74</v>
      </c>
      <c r="C77" s="18" t="s">
        <v>0</v>
      </c>
      <c r="D77" s="4">
        <v>1</v>
      </c>
      <c r="E77" s="4">
        <v>2</v>
      </c>
      <c r="F77" s="4">
        <v>2</v>
      </c>
      <c r="G77" s="4">
        <v>2</v>
      </c>
      <c r="H77" s="4">
        <v>2</v>
      </c>
      <c r="I77" s="4">
        <v>1</v>
      </c>
      <c r="J77" s="4">
        <v>2</v>
      </c>
      <c r="K77" s="4">
        <v>2</v>
      </c>
      <c r="L77" s="4">
        <v>2</v>
      </c>
      <c r="M77" s="4">
        <v>2</v>
      </c>
      <c r="N77" s="4">
        <v>2</v>
      </c>
      <c r="O77" s="4">
        <v>2</v>
      </c>
      <c r="P77" s="4">
        <v>2</v>
      </c>
      <c r="Q77" s="4">
        <v>2</v>
      </c>
      <c r="R77" s="4">
        <v>2</v>
      </c>
      <c r="S77" s="4">
        <v>1</v>
      </c>
      <c r="T77" s="4">
        <v>2</v>
      </c>
      <c r="U77" s="4">
        <v>2</v>
      </c>
      <c r="V77" s="4">
        <v>2</v>
      </c>
      <c r="W77" s="4">
        <v>2</v>
      </c>
      <c r="X77" s="4">
        <v>2</v>
      </c>
      <c r="Y77" s="7">
        <f t="shared" ref="Y77:Y78" si="110">COUNTIF(D77:X77,"2")</f>
        <v>18</v>
      </c>
      <c r="Z77" s="38">
        <f t="shared" ref="Z77:Z78" si="111">Y77/(Y77+AA77+AC77+AE77)</f>
        <v>0.8571428571428571</v>
      </c>
      <c r="AA77" s="7">
        <f t="shared" ref="AA77:AA78" si="112">COUNTIF(D77:X77,"1")</f>
        <v>3</v>
      </c>
      <c r="AB77" s="38">
        <f t="shared" ref="AB77:AB78" si="113">AA77/(Y77+AA77+AC77+AE77)</f>
        <v>0.14285714285714285</v>
      </c>
      <c r="AC77" s="7">
        <f t="shared" ref="AC77:AC78" si="114">COUNTIF(D77:X77,"0")</f>
        <v>0</v>
      </c>
      <c r="AD77" s="39">
        <f t="shared" ref="AD77:AD78" si="115">AC77/(Y77+AA77+AC77+AE77)</f>
        <v>0</v>
      </c>
      <c r="AE77" s="7">
        <f t="shared" ref="AE77:AE78" si="116">COUNTIF(D77:X77,"KĐG")</f>
        <v>0</v>
      </c>
      <c r="AF77" s="39">
        <f t="shared" ref="AF77:AF78" si="117">AE77/(Y77+AA77+AC77+AE77)</f>
        <v>0</v>
      </c>
      <c r="AG77" s="40">
        <f t="shared" ref="AG77:AG78" si="118">(((Y77*2)+(AA77*1)+(AC77*0)))/(Y77+AA77+AC77)</f>
        <v>1.8571428571428572</v>
      </c>
      <c r="AH77" s="5" t="str">
        <f t="shared" ref="AH77:AH78" si="119">IF(AF77&gt;=50%,"KĐG",IF(AG77&gt;=1.6,"Đạt mục tiêu",IF(AG77&gt;=1,"Cần cố gắng","Chưa đạt")))</f>
        <v>Đạt mục tiêu</v>
      </c>
      <c r="AI77" s="2"/>
      <c r="AJ77" s="2"/>
      <c r="AK77" s="2"/>
      <c r="AL77" s="2"/>
      <c r="AM77" s="2"/>
      <c r="AN77" s="2"/>
      <c r="AO77" s="23">
        <f>COUNTIF(D77:AN77,"x")</f>
        <v>0</v>
      </c>
      <c r="AP77" s="5"/>
    </row>
    <row r="78" spans="1:42" ht="81.75" customHeight="1">
      <c r="A78" s="5">
        <v>117</v>
      </c>
      <c r="B78" s="6" t="s">
        <v>70</v>
      </c>
      <c r="C78" s="18" t="s">
        <v>0</v>
      </c>
      <c r="D78" s="4">
        <v>2</v>
      </c>
      <c r="E78" s="4">
        <v>2</v>
      </c>
      <c r="F78" s="4">
        <v>2</v>
      </c>
      <c r="G78" s="4">
        <v>2</v>
      </c>
      <c r="H78" s="4">
        <v>2</v>
      </c>
      <c r="I78" s="4">
        <v>2</v>
      </c>
      <c r="J78" s="4">
        <v>2</v>
      </c>
      <c r="K78" s="4">
        <v>1</v>
      </c>
      <c r="L78" s="4">
        <v>2</v>
      </c>
      <c r="M78" s="4">
        <v>2</v>
      </c>
      <c r="N78" s="4">
        <v>2</v>
      </c>
      <c r="O78" s="4">
        <v>2</v>
      </c>
      <c r="P78" s="4">
        <v>2</v>
      </c>
      <c r="Q78" s="4">
        <v>2</v>
      </c>
      <c r="R78" s="4">
        <v>2</v>
      </c>
      <c r="S78" s="4">
        <v>2</v>
      </c>
      <c r="T78" s="4">
        <v>2</v>
      </c>
      <c r="U78" s="4">
        <v>2</v>
      </c>
      <c r="V78" s="4">
        <v>1</v>
      </c>
      <c r="W78" s="4">
        <v>1</v>
      </c>
      <c r="X78" s="4">
        <v>2</v>
      </c>
      <c r="Y78" s="7">
        <f t="shared" si="110"/>
        <v>18</v>
      </c>
      <c r="Z78" s="38">
        <f t="shared" si="111"/>
        <v>0.8571428571428571</v>
      </c>
      <c r="AA78" s="7">
        <f t="shared" si="112"/>
        <v>3</v>
      </c>
      <c r="AB78" s="38">
        <f t="shared" si="113"/>
        <v>0.14285714285714285</v>
      </c>
      <c r="AC78" s="7">
        <f t="shared" si="114"/>
        <v>0</v>
      </c>
      <c r="AD78" s="39">
        <f t="shared" si="115"/>
        <v>0</v>
      </c>
      <c r="AE78" s="7">
        <f t="shared" si="116"/>
        <v>0</v>
      </c>
      <c r="AF78" s="39">
        <f t="shared" si="117"/>
        <v>0</v>
      </c>
      <c r="AG78" s="40">
        <f t="shared" si="118"/>
        <v>1.8571428571428572</v>
      </c>
      <c r="AH78" s="5" t="str">
        <f t="shared" si="119"/>
        <v>Đạt mục tiêu</v>
      </c>
      <c r="AI78" s="2"/>
      <c r="AJ78" s="2"/>
      <c r="AK78" s="2"/>
      <c r="AL78" s="2"/>
      <c r="AM78" s="2"/>
      <c r="AN78" s="2"/>
      <c r="AO78" s="23">
        <f>COUNTIF(D78:AN78,"x")</f>
        <v>0</v>
      </c>
      <c r="AP78" s="5"/>
    </row>
    <row r="79" spans="1:42" ht="45.75" customHeight="1">
      <c r="A79" s="5"/>
      <c r="B79" s="66" t="s">
        <v>75</v>
      </c>
      <c r="C79" s="66"/>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f t="shared" ref="AI79:AN79" si="120">COUNTIF(AI80:AI81,"x")</f>
        <v>0</v>
      </c>
      <c r="AJ79" s="27">
        <f t="shared" si="120"/>
        <v>0</v>
      </c>
      <c r="AK79" s="27">
        <f t="shared" si="120"/>
        <v>0</v>
      </c>
      <c r="AL79" s="27">
        <f t="shared" si="120"/>
        <v>0</v>
      </c>
      <c r="AM79" s="27">
        <f t="shared" si="120"/>
        <v>0</v>
      </c>
      <c r="AN79" s="27">
        <f t="shared" si="120"/>
        <v>0</v>
      </c>
      <c r="AO79" s="23"/>
      <c r="AP79" s="5"/>
    </row>
    <row r="80" spans="1:42" ht="75.75" customHeight="1">
      <c r="A80" s="5">
        <v>120</v>
      </c>
      <c r="B80" s="6" t="s">
        <v>76</v>
      </c>
      <c r="C80" s="18" t="s">
        <v>0</v>
      </c>
      <c r="D80" s="4">
        <v>2</v>
      </c>
      <c r="E80" s="4">
        <v>2</v>
      </c>
      <c r="F80" s="4">
        <v>2</v>
      </c>
      <c r="G80" s="4">
        <v>1</v>
      </c>
      <c r="H80" s="4">
        <v>2</v>
      </c>
      <c r="I80" s="4">
        <v>2</v>
      </c>
      <c r="J80" s="4">
        <v>2</v>
      </c>
      <c r="K80" s="4">
        <v>2</v>
      </c>
      <c r="L80" s="4">
        <v>2</v>
      </c>
      <c r="M80" s="4">
        <v>2</v>
      </c>
      <c r="N80" s="4">
        <v>2</v>
      </c>
      <c r="O80" s="4">
        <v>2</v>
      </c>
      <c r="P80" s="4">
        <v>2</v>
      </c>
      <c r="Q80" s="4">
        <v>1</v>
      </c>
      <c r="R80" s="4">
        <v>2</v>
      </c>
      <c r="S80" s="4">
        <v>2</v>
      </c>
      <c r="T80" s="4">
        <v>2</v>
      </c>
      <c r="U80" s="4">
        <v>1</v>
      </c>
      <c r="V80" s="4">
        <v>2</v>
      </c>
      <c r="W80" s="4">
        <v>2</v>
      </c>
      <c r="X80" s="4">
        <v>2</v>
      </c>
      <c r="Y80" s="7">
        <f t="shared" ref="Y80:Y81" si="121">COUNTIF(D80:X80,"2")</f>
        <v>18</v>
      </c>
      <c r="Z80" s="38">
        <f t="shared" ref="Z80:Z81" si="122">Y80/(Y80+AA80+AC80+AE80)</f>
        <v>0.8571428571428571</v>
      </c>
      <c r="AA80" s="7">
        <f t="shared" ref="AA80:AA81" si="123">COUNTIF(D80:X80,"1")</f>
        <v>3</v>
      </c>
      <c r="AB80" s="38">
        <f t="shared" ref="AB80:AB81" si="124">AA80/(Y80+AA80+AC80+AE80)</f>
        <v>0.14285714285714285</v>
      </c>
      <c r="AC80" s="7">
        <f t="shared" ref="AC80:AC81" si="125">COUNTIF(D80:X80,"0")</f>
        <v>0</v>
      </c>
      <c r="AD80" s="39">
        <f t="shared" ref="AD80:AD81" si="126">AC80/(Y80+AA80+AC80+AE80)</f>
        <v>0</v>
      </c>
      <c r="AE80" s="7">
        <f t="shared" ref="AE80:AE81" si="127">COUNTIF(D80:X80,"KĐG")</f>
        <v>0</v>
      </c>
      <c r="AF80" s="39">
        <f t="shared" ref="AF80:AF81" si="128">AE80/(Y80+AA80+AC80+AE80)</f>
        <v>0</v>
      </c>
      <c r="AG80" s="40">
        <f t="shared" ref="AG80:AG81" si="129">(((Y80*2)+(AA80*1)+(AC80*0)))/(Y80+AA80+AC80)</f>
        <v>1.8571428571428572</v>
      </c>
      <c r="AH80" s="5" t="str">
        <f t="shared" ref="AH80:AH81" si="130">IF(AF80&gt;=50%,"KĐG",IF(AG80&gt;=1.6,"Đạt mục tiêu",IF(AG80&gt;=1,"Cần cố gắng","Chưa đạt")))</f>
        <v>Đạt mục tiêu</v>
      </c>
      <c r="AI80" s="4"/>
      <c r="AJ80" s="4"/>
      <c r="AK80" s="4"/>
      <c r="AL80" s="4"/>
      <c r="AM80" s="4"/>
      <c r="AN80" s="4"/>
      <c r="AO80" s="23">
        <f>COUNTIF(D80:AN80,"x")</f>
        <v>0</v>
      </c>
      <c r="AP80" s="5"/>
    </row>
    <row r="81" spans="1:42" ht="102" customHeight="1">
      <c r="A81" s="5">
        <v>121</v>
      </c>
      <c r="B81" s="6" t="s">
        <v>77</v>
      </c>
      <c r="C81" s="18" t="s">
        <v>0</v>
      </c>
      <c r="D81" s="4">
        <v>2</v>
      </c>
      <c r="E81" s="4">
        <v>2</v>
      </c>
      <c r="F81" s="4">
        <v>2</v>
      </c>
      <c r="G81" s="4">
        <v>2</v>
      </c>
      <c r="H81" s="4">
        <v>2</v>
      </c>
      <c r="I81" s="4">
        <v>2</v>
      </c>
      <c r="J81" s="4">
        <v>1</v>
      </c>
      <c r="K81" s="4">
        <v>2</v>
      </c>
      <c r="L81" s="4">
        <v>2</v>
      </c>
      <c r="M81" s="4">
        <v>2</v>
      </c>
      <c r="N81" s="4">
        <v>2</v>
      </c>
      <c r="O81" s="4">
        <v>2</v>
      </c>
      <c r="P81" s="4">
        <v>1</v>
      </c>
      <c r="Q81" s="4">
        <v>2</v>
      </c>
      <c r="R81" s="4">
        <v>2</v>
      </c>
      <c r="S81" s="4">
        <v>2</v>
      </c>
      <c r="T81" s="4">
        <v>2</v>
      </c>
      <c r="U81" s="4">
        <v>2</v>
      </c>
      <c r="V81" s="4">
        <v>2</v>
      </c>
      <c r="W81" s="4">
        <v>2</v>
      </c>
      <c r="X81" s="4">
        <v>1</v>
      </c>
      <c r="Y81" s="7">
        <f t="shared" si="121"/>
        <v>18</v>
      </c>
      <c r="Z81" s="38">
        <f t="shared" si="122"/>
        <v>0.8571428571428571</v>
      </c>
      <c r="AA81" s="7">
        <f t="shared" si="123"/>
        <v>3</v>
      </c>
      <c r="AB81" s="38">
        <f t="shared" si="124"/>
        <v>0.14285714285714285</v>
      </c>
      <c r="AC81" s="7">
        <f t="shared" si="125"/>
        <v>0</v>
      </c>
      <c r="AD81" s="39">
        <f t="shared" si="126"/>
        <v>0</v>
      </c>
      <c r="AE81" s="7">
        <f t="shared" si="127"/>
        <v>0</v>
      </c>
      <c r="AF81" s="39">
        <f t="shared" si="128"/>
        <v>0</v>
      </c>
      <c r="AG81" s="40">
        <f t="shared" si="129"/>
        <v>1.8571428571428572</v>
      </c>
      <c r="AH81" s="5" t="str">
        <f t="shared" si="130"/>
        <v>Đạt mục tiêu</v>
      </c>
      <c r="AI81" s="4"/>
      <c r="AJ81" s="4"/>
      <c r="AK81" s="4"/>
      <c r="AL81" s="4"/>
      <c r="AM81" s="4"/>
      <c r="AN81" s="4"/>
      <c r="AO81" s="23">
        <f>COUNTIF(D81:AN81,"x")</f>
        <v>0</v>
      </c>
      <c r="AP81" s="5"/>
    </row>
    <row r="82" spans="1:42" ht="47.25" customHeight="1">
      <c r="A82" s="5"/>
      <c r="B82" s="66" t="s">
        <v>78</v>
      </c>
      <c r="C82" s="66"/>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f t="shared" ref="AI82:AN82" si="131">SUM(AI83,AI85)</f>
        <v>0</v>
      </c>
      <c r="AJ82" s="27">
        <f t="shared" si="131"/>
        <v>0</v>
      </c>
      <c r="AK82" s="27">
        <f t="shared" si="131"/>
        <v>0</v>
      </c>
      <c r="AL82" s="27">
        <f t="shared" si="131"/>
        <v>0</v>
      </c>
      <c r="AM82" s="27">
        <f t="shared" si="131"/>
        <v>0</v>
      </c>
      <c r="AN82" s="27">
        <f t="shared" si="131"/>
        <v>0</v>
      </c>
      <c r="AO82" s="23"/>
      <c r="AP82" s="5"/>
    </row>
    <row r="83" spans="1:42" ht="47.25" customHeight="1">
      <c r="A83" s="5"/>
      <c r="B83" s="66" t="s">
        <v>79</v>
      </c>
      <c r="C83" s="66"/>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f t="shared" ref="AI83:AN83" si="132">COUNTIF(AI84:AI84,"x")</f>
        <v>0</v>
      </c>
      <c r="AJ83" s="27">
        <f t="shared" si="132"/>
        <v>0</v>
      </c>
      <c r="AK83" s="27">
        <f t="shared" si="132"/>
        <v>0</v>
      </c>
      <c r="AL83" s="27">
        <f t="shared" si="132"/>
        <v>0</v>
      </c>
      <c r="AM83" s="27">
        <f t="shared" si="132"/>
        <v>0</v>
      </c>
      <c r="AN83" s="27">
        <f t="shared" si="132"/>
        <v>0</v>
      </c>
      <c r="AO83" s="23"/>
      <c r="AP83" s="5"/>
    </row>
    <row r="84" spans="1:42" ht="75.75" customHeight="1">
      <c r="A84" s="5">
        <v>127</v>
      </c>
      <c r="B84" s="6" t="s">
        <v>80</v>
      </c>
      <c r="C84" s="18" t="s">
        <v>0</v>
      </c>
      <c r="D84" s="4">
        <v>2</v>
      </c>
      <c r="E84" s="4">
        <v>2</v>
      </c>
      <c r="F84" s="4">
        <v>2</v>
      </c>
      <c r="G84" s="4">
        <v>1</v>
      </c>
      <c r="H84" s="4">
        <v>2</v>
      </c>
      <c r="I84" s="4">
        <v>2</v>
      </c>
      <c r="J84" s="4">
        <v>2</v>
      </c>
      <c r="K84" s="4">
        <v>1</v>
      </c>
      <c r="L84" s="4">
        <v>2</v>
      </c>
      <c r="M84" s="4">
        <v>2</v>
      </c>
      <c r="N84" s="4">
        <v>2</v>
      </c>
      <c r="O84" s="4">
        <v>2</v>
      </c>
      <c r="P84" s="4">
        <v>2</v>
      </c>
      <c r="Q84" s="4">
        <v>2</v>
      </c>
      <c r="R84" s="4">
        <v>2</v>
      </c>
      <c r="S84" s="4">
        <v>1</v>
      </c>
      <c r="T84" s="4">
        <v>2</v>
      </c>
      <c r="U84" s="4">
        <v>2</v>
      </c>
      <c r="V84" s="4">
        <v>1</v>
      </c>
      <c r="W84" s="4">
        <v>2</v>
      </c>
      <c r="X84" s="4">
        <v>2</v>
      </c>
      <c r="Y84" s="7">
        <f>COUNTIF(D84:X84,"2")</f>
        <v>17</v>
      </c>
      <c r="Z84" s="38">
        <f>Y84/(Y84+AA84+AC84+AE84)</f>
        <v>0.80952380952380953</v>
      </c>
      <c r="AA84" s="7">
        <f>COUNTIF(D84:X84,"1")</f>
        <v>4</v>
      </c>
      <c r="AB84" s="38">
        <f>AA84/(Y84+AA84+AC84+AE84)</f>
        <v>0.19047619047619047</v>
      </c>
      <c r="AC84" s="7">
        <f>COUNTIF(D84:X84,"0")</f>
        <v>0</v>
      </c>
      <c r="AD84" s="39">
        <f>AC84/(Y84+AA84+AC84+AE84)</f>
        <v>0</v>
      </c>
      <c r="AE84" s="7">
        <f>COUNTIF(D84:X84,"KĐG")</f>
        <v>0</v>
      </c>
      <c r="AF84" s="39">
        <f>AE84/(Y84+AA84+AC84+AE84)</f>
        <v>0</v>
      </c>
      <c r="AG84" s="40">
        <f>(((Y84*2)+(AA84*1)+(AC84*0)))/(Y84+AA84+AC84)</f>
        <v>1.8095238095238095</v>
      </c>
      <c r="AH84" s="5" t="str">
        <f>IF(AF84&gt;=50%,"KĐG",IF(AG84&gt;=1.6,"Đạt mục tiêu",IF(AG84&gt;=1,"Cần cố gắng","Chưa đạt")))</f>
        <v>Đạt mục tiêu</v>
      </c>
      <c r="AI84" s="4"/>
      <c r="AJ84" s="4"/>
      <c r="AK84" s="4"/>
      <c r="AL84" s="4"/>
      <c r="AM84" s="4"/>
      <c r="AN84" s="4"/>
      <c r="AO84" s="23">
        <f>COUNTIF(D84:AN84,"x")</f>
        <v>0</v>
      </c>
      <c r="AP84" s="5"/>
    </row>
    <row r="85" spans="1:42" ht="35.25" customHeight="1">
      <c r="A85" s="5"/>
      <c r="B85" s="66" t="s">
        <v>81</v>
      </c>
      <c r="C85" s="66"/>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f t="shared" ref="AI85:AN85" si="133">COUNTIF(AI86:AI88,"x")</f>
        <v>0</v>
      </c>
      <c r="AJ85" s="27">
        <f t="shared" si="133"/>
        <v>0</v>
      </c>
      <c r="AK85" s="27">
        <f t="shared" si="133"/>
        <v>0</v>
      </c>
      <c r="AL85" s="27">
        <f t="shared" si="133"/>
        <v>0</v>
      </c>
      <c r="AM85" s="27">
        <f t="shared" si="133"/>
        <v>0</v>
      </c>
      <c r="AN85" s="27">
        <f t="shared" si="133"/>
        <v>0</v>
      </c>
      <c r="AO85" s="23"/>
      <c r="AP85" s="5"/>
    </row>
    <row r="86" spans="1:42" ht="129" customHeight="1">
      <c r="A86" s="5">
        <v>137</v>
      </c>
      <c r="B86" s="6" t="s">
        <v>82</v>
      </c>
      <c r="C86" s="18" t="s">
        <v>0</v>
      </c>
      <c r="D86" s="4">
        <v>2</v>
      </c>
      <c r="E86" s="4">
        <v>1</v>
      </c>
      <c r="F86" s="4">
        <v>2</v>
      </c>
      <c r="G86" s="4">
        <v>2</v>
      </c>
      <c r="H86" s="4">
        <v>2</v>
      </c>
      <c r="I86" s="4">
        <v>2</v>
      </c>
      <c r="J86" s="4">
        <v>1</v>
      </c>
      <c r="K86" s="4">
        <v>2</v>
      </c>
      <c r="L86" s="4">
        <v>2</v>
      </c>
      <c r="M86" s="4">
        <v>2</v>
      </c>
      <c r="N86" s="4">
        <v>2</v>
      </c>
      <c r="O86" s="4">
        <v>2</v>
      </c>
      <c r="P86" s="4">
        <v>2</v>
      </c>
      <c r="Q86" s="4">
        <v>2</v>
      </c>
      <c r="R86" s="4">
        <v>1</v>
      </c>
      <c r="S86" s="4">
        <v>2</v>
      </c>
      <c r="T86" s="4">
        <v>2</v>
      </c>
      <c r="U86" s="4">
        <v>2</v>
      </c>
      <c r="V86" s="4">
        <v>2</v>
      </c>
      <c r="W86" s="4">
        <v>2</v>
      </c>
      <c r="X86" s="4">
        <v>1</v>
      </c>
      <c r="Y86" s="7">
        <f t="shared" ref="Y86:Y88" si="134">COUNTIF(D86:X86,"2")</f>
        <v>17</v>
      </c>
      <c r="Z86" s="38">
        <f t="shared" ref="Z86:Z88" si="135">Y86/(Y86+AA86+AC86+AE86)</f>
        <v>0.80952380952380953</v>
      </c>
      <c r="AA86" s="7">
        <f t="shared" ref="AA86:AA88" si="136">COUNTIF(D86:X86,"1")</f>
        <v>4</v>
      </c>
      <c r="AB86" s="38">
        <f t="shared" ref="AB86:AB88" si="137">AA86/(Y86+AA86+AC86+AE86)</f>
        <v>0.19047619047619047</v>
      </c>
      <c r="AC86" s="7">
        <f t="shared" ref="AC86:AC88" si="138">COUNTIF(D86:X86,"0")</f>
        <v>0</v>
      </c>
      <c r="AD86" s="39">
        <f t="shared" ref="AD86:AD88" si="139">AC86/(Y86+AA86+AC86+AE86)</f>
        <v>0</v>
      </c>
      <c r="AE86" s="7">
        <f t="shared" ref="AE86:AE88" si="140">COUNTIF(D86:X86,"KĐG")</f>
        <v>0</v>
      </c>
      <c r="AF86" s="39">
        <f t="shared" ref="AF86:AF88" si="141">AE86/(Y86+AA86+AC86+AE86)</f>
        <v>0</v>
      </c>
      <c r="AG86" s="40">
        <f t="shared" ref="AG86:AG88" si="142">(((Y86*2)+(AA86*1)+(AC86*0)))/(Y86+AA86+AC86)</f>
        <v>1.8095238095238095</v>
      </c>
      <c r="AH86" s="5" t="str">
        <f t="shared" ref="AH86:AH88" si="143">IF(AF86&gt;=50%,"KĐG",IF(AG86&gt;=1.6,"Đạt mục tiêu",IF(AG86&gt;=1,"Cần cố gắng","Chưa đạt")))</f>
        <v>Đạt mục tiêu</v>
      </c>
      <c r="AI86" s="4"/>
      <c r="AJ86" s="4"/>
      <c r="AK86" s="4"/>
      <c r="AL86" s="4"/>
      <c r="AM86" s="4"/>
      <c r="AN86" s="4"/>
      <c r="AO86" s="23">
        <f>COUNTIF(D86:AN86,"x")</f>
        <v>0</v>
      </c>
      <c r="AP86" s="5"/>
    </row>
    <row r="87" spans="1:42" ht="108.75" customHeight="1">
      <c r="A87" s="5">
        <v>145</v>
      </c>
      <c r="B87" s="6" t="s">
        <v>87</v>
      </c>
      <c r="C87" s="18" t="s">
        <v>0</v>
      </c>
      <c r="D87" s="4">
        <v>2</v>
      </c>
      <c r="E87" s="4">
        <v>2</v>
      </c>
      <c r="F87" s="4">
        <v>2</v>
      </c>
      <c r="G87" s="4">
        <v>2</v>
      </c>
      <c r="H87" s="4">
        <v>2</v>
      </c>
      <c r="I87" s="4">
        <v>1</v>
      </c>
      <c r="J87" s="4">
        <v>2</v>
      </c>
      <c r="K87" s="4">
        <v>2</v>
      </c>
      <c r="L87" s="4">
        <v>2</v>
      </c>
      <c r="M87" s="4">
        <v>2</v>
      </c>
      <c r="N87" s="4">
        <v>2</v>
      </c>
      <c r="O87" s="4">
        <v>2</v>
      </c>
      <c r="P87" s="4">
        <v>2</v>
      </c>
      <c r="Q87" s="4">
        <v>1</v>
      </c>
      <c r="R87" s="4">
        <v>2</v>
      </c>
      <c r="S87" s="4">
        <v>2</v>
      </c>
      <c r="T87" s="4">
        <v>2</v>
      </c>
      <c r="U87" s="4">
        <v>1</v>
      </c>
      <c r="V87" s="4">
        <v>2</v>
      </c>
      <c r="W87" s="4">
        <v>2</v>
      </c>
      <c r="X87" s="4">
        <v>2</v>
      </c>
      <c r="Y87" s="7">
        <f t="shared" si="134"/>
        <v>18</v>
      </c>
      <c r="Z87" s="38">
        <f t="shared" si="135"/>
        <v>0.8571428571428571</v>
      </c>
      <c r="AA87" s="7">
        <f t="shared" si="136"/>
        <v>3</v>
      </c>
      <c r="AB87" s="38">
        <f t="shared" si="137"/>
        <v>0.14285714285714285</v>
      </c>
      <c r="AC87" s="7">
        <f t="shared" si="138"/>
        <v>0</v>
      </c>
      <c r="AD87" s="39">
        <f t="shared" si="139"/>
        <v>0</v>
      </c>
      <c r="AE87" s="7">
        <f t="shared" si="140"/>
        <v>0</v>
      </c>
      <c r="AF87" s="39">
        <f t="shared" si="141"/>
        <v>0</v>
      </c>
      <c r="AG87" s="40">
        <f t="shared" si="142"/>
        <v>1.8571428571428572</v>
      </c>
      <c r="AH87" s="5" t="str">
        <f t="shared" si="143"/>
        <v>Đạt mục tiêu</v>
      </c>
      <c r="AI87" s="4"/>
      <c r="AJ87" s="4"/>
      <c r="AK87" s="4"/>
      <c r="AL87" s="4"/>
      <c r="AM87" s="4"/>
      <c r="AN87" s="4"/>
      <c r="AO87" s="23">
        <f>COUNTIF(D87:AN87,"x")</f>
        <v>0</v>
      </c>
      <c r="AP87" s="5"/>
    </row>
    <row r="88" spans="1:42" ht="100.5" customHeight="1">
      <c r="A88" s="5">
        <v>146</v>
      </c>
      <c r="B88" s="9" t="s">
        <v>83</v>
      </c>
      <c r="C88" s="21" t="s">
        <v>2</v>
      </c>
      <c r="D88" s="4">
        <v>2</v>
      </c>
      <c r="E88" s="4">
        <v>1</v>
      </c>
      <c r="F88" s="4">
        <v>2</v>
      </c>
      <c r="G88" s="4">
        <v>2</v>
      </c>
      <c r="H88" s="4">
        <v>2</v>
      </c>
      <c r="I88" s="4">
        <v>2</v>
      </c>
      <c r="J88" s="4">
        <v>2</v>
      </c>
      <c r="K88" s="4">
        <v>2</v>
      </c>
      <c r="L88" s="4">
        <v>2</v>
      </c>
      <c r="M88" s="4">
        <v>1</v>
      </c>
      <c r="N88" s="4">
        <v>2</v>
      </c>
      <c r="O88" s="4">
        <v>2</v>
      </c>
      <c r="P88" s="4">
        <v>2</v>
      </c>
      <c r="Q88" s="4">
        <v>2</v>
      </c>
      <c r="R88" s="4">
        <v>2</v>
      </c>
      <c r="S88" s="4">
        <v>2</v>
      </c>
      <c r="T88" s="4">
        <v>1</v>
      </c>
      <c r="U88" s="4">
        <v>2</v>
      </c>
      <c r="V88" s="4">
        <v>2</v>
      </c>
      <c r="W88" s="4">
        <v>2</v>
      </c>
      <c r="X88" s="4">
        <v>2</v>
      </c>
      <c r="Y88" s="7">
        <f t="shared" si="134"/>
        <v>18</v>
      </c>
      <c r="Z88" s="38">
        <f t="shared" si="135"/>
        <v>0.8571428571428571</v>
      </c>
      <c r="AA88" s="7">
        <f t="shared" si="136"/>
        <v>3</v>
      </c>
      <c r="AB88" s="38">
        <f t="shared" si="137"/>
        <v>0.14285714285714285</v>
      </c>
      <c r="AC88" s="7">
        <f t="shared" si="138"/>
        <v>0</v>
      </c>
      <c r="AD88" s="39">
        <f t="shared" si="139"/>
        <v>0</v>
      </c>
      <c r="AE88" s="7">
        <f t="shared" si="140"/>
        <v>0</v>
      </c>
      <c r="AF88" s="39">
        <f t="shared" si="141"/>
        <v>0</v>
      </c>
      <c r="AG88" s="40">
        <f t="shared" si="142"/>
        <v>1.8571428571428572</v>
      </c>
      <c r="AH88" s="5" t="str">
        <f t="shared" si="143"/>
        <v>Đạt mục tiêu</v>
      </c>
      <c r="AI88" s="4"/>
      <c r="AJ88" s="4"/>
      <c r="AK88" s="4"/>
      <c r="AL88" s="4"/>
      <c r="AM88" s="4"/>
      <c r="AN88" s="4"/>
      <c r="AO88" s="23">
        <f>COUNTIF(D88:AN88,"x")</f>
        <v>0</v>
      </c>
      <c r="AP88" s="5"/>
    </row>
    <row r="89" spans="1:42" ht="30" customHeight="1">
      <c r="A89" s="80" t="s">
        <v>187</v>
      </c>
      <c r="B89" s="75" t="s">
        <v>133</v>
      </c>
      <c r="C89" s="75"/>
      <c r="D89" s="35">
        <f t="shared" ref="D89:X89" si="144">COUNTIFS(D$8:D$88,"2")</f>
        <v>42</v>
      </c>
      <c r="E89" s="35">
        <f t="shared" si="144"/>
        <v>40</v>
      </c>
      <c r="F89" s="35">
        <f t="shared" si="144"/>
        <v>44</v>
      </c>
      <c r="G89" s="35">
        <f t="shared" si="144"/>
        <v>38</v>
      </c>
      <c r="H89" s="35">
        <f t="shared" si="144"/>
        <v>43</v>
      </c>
      <c r="I89" s="35">
        <f t="shared" si="144"/>
        <v>32</v>
      </c>
      <c r="J89" s="35">
        <f t="shared" si="144"/>
        <v>42</v>
      </c>
      <c r="K89" s="35">
        <f t="shared" si="144"/>
        <v>34</v>
      </c>
      <c r="L89" s="35">
        <f t="shared" si="144"/>
        <v>42</v>
      </c>
      <c r="M89" s="35">
        <f t="shared" si="144"/>
        <v>44</v>
      </c>
      <c r="N89" s="35">
        <f t="shared" si="144"/>
        <v>42</v>
      </c>
      <c r="O89" s="35">
        <f t="shared" si="144"/>
        <v>43</v>
      </c>
      <c r="P89" s="35">
        <f t="shared" si="144"/>
        <v>41</v>
      </c>
      <c r="Q89" s="35">
        <f t="shared" si="144"/>
        <v>33</v>
      </c>
      <c r="R89" s="35">
        <f t="shared" si="144"/>
        <v>43</v>
      </c>
      <c r="S89" s="35">
        <f t="shared" si="144"/>
        <v>33</v>
      </c>
      <c r="T89" s="35">
        <f t="shared" si="144"/>
        <v>42</v>
      </c>
      <c r="U89" s="35">
        <f t="shared" si="144"/>
        <v>34</v>
      </c>
      <c r="V89" s="35">
        <f t="shared" si="144"/>
        <v>33</v>
      </c>
      <c r="W89" s="35">
        <f t="shared" si="144"/>
        <v>42</v>
      </c>
      <c r="X89" s="35">
        <f t="shared" si="144"/>
        <v>41</v>
      </c>
      <c r="Y89" s="82"/>
      <c r="Z89" s="83"/>
      <c r="AA89" s="83"/>
      <c r="AB89" s="83"/>
      <c r="AC89" s="83"/>
      <c r="AD89" s="83"/>
      <c r="AE89" s="83"/>
      <c r="AF89" s="83"/>
      <c r="AG89" s="84"/>
      <c r="AH89" s="74" t="s">
        <v>139</v>
      </c>
      <c r="AI89" s="24"/>
      <c r="AJ89" s="24"/>
      <c r="AK89" s="24"/>
      <c r="AL89" s="24"/>
      <c r="AM89" s="24"/>
      <c r="AN89" s="24"/>
      <c r="AO89" s="14"/>
      <c r="AP89" s="5"/>
    </row>
    <row r="90" spans="1:42" ht="30" customHeight="1">
      <c r="A90" s="80"/>
      <c r="B90" s="75" t="s">
        <v>134</v>
      </c>
      <c r="C90" s="75"/>
      <c r="D90" s="35">
        <f t="shared" ref="D90:X90" si="145">COUNTIFS(D$8:D$88,"1")</f>
        <v>4</v>
      </c>
      <c r="E90" s="35">
        <f t="shared" si="145"/>
        <v>6</v>
      </c>
      <c r="F90" s="35">
        <f t="shared" si="145"/>
        <v>2</v>
      </c>
      <c r="G90" s="35">
        <f t="shared" si="145"/>
        <v>8</v>
      </c>
      <c r="H90" s="35">
        <f t="shared" si="145"/>
        <v>3</v>
      </c>
      <c r="I90" s="35">
        <f t="shared" si="145"/>
        <v>14</v>
      </c>
      <c r="J90" s="35">
        <f t="shared" si="145"/>
        <v>4</v>
      </c>
      <c r="K90" s="35">
        <f t="shared" si="145"/>
        <v>12</v>
      </c>
      <c r="L90" s="35">
        <f t="shared" si="145"/>
        <v>4</v>
      </c>
      <c r="M90" s="35">
        <f t="shared" si="145"/>
        <v>2</v>
      </c>
      <c r="N90" s="35">
        <f t="shared" si="145"/>
        <v>4</v>
      </c>
      <c r="O90" s="35">
        <f t="shared" si="145"/>
        <v>3</v>
      </c>
      <c r="P90" s="35">
        <f t="shared" si="145"/>
        <v>5</v>
      </c>
      <c r="Q90" s="35">
        <f t="shared" si="145"/>
        <v>13</v>
      </c>
      <c r="R90" s="35">
        <f t="shared" si="145"/>
        <v>3</v>
      </c>
      <c r="S90" s="35">
        <f t="shared" si="145"/>
        <v>13</v>
      </c>
      <c r="T90" s="35">
        <f t="shared" si="145"/>
        <v>4</v>
      </c>
      <c r="U90" s="35">
        <f t="shared" si="145"/>
        <v>12</v>
      </c>
      <c r="V90" s="35">
        <f t="shared" si="145"/>
        <v>13</v>
      </c>
      <c r="W90" s="35">
        <f t="shared" si="145"/>
        <v>4</v>
      </c>
      <c r="X90" s="35">
        <f t="shared" si="145"/>
        <v>5</v>
      </c>
      <c r="Y90" s="85"/>
      <c r="Z90" s="86"/>
      <c r="AA90" s="86"/>
      <c r="AB90" s="86"/>
      <c r="AC90" s="86"/>
      <c r="AD90" s="86"/>
      <c r="AE90" s="86"/>
      <c r="AF90" s="86"/>
      <c r="AG90" s="87"/>
      <c r="AH90" s="74"/>
      <c r="AI90" s="24"/>
      <c r="AJ90" s="24"/>
      <c r="AK90" s="24"/>
      <c r="AL90" s="24"/>
      <c r="AM90" s="24"/>
      <c r="AN90" s="24"/>
      <c r="AO90" s="14"/>
      <c r="AP90" s="5"/>
    </row>
    <row r="91" spans="1:42" ht="30" customHeight="1">
      <c r="A91" s="80"/>
      <c r="B91" s="75" t="s">
        <v>135</v>
      </c>
      <c r="C91" s="75"/>
      <c r="D91" s="35">
        <f t="shared" ref="D91:X91" si="146">COUNTIFS(D$6:D$88,"0")</f>
        <v>0</v>
      </c>
      <c r="E91" s="35">
        <f t="shared" si="146"/>
        <v>0</v>
      </c>
      <c r="F91" s="35">
        <f t="shared" si="146"/>
        <v>0</v>
      </c>
      <c r="G91" s="35">
        <f t="shared" si="146"/>
        <v>0</v>
      </c>
      <c r="H91" s="35">
        <f t="shared" si="146"/>
        <v>0</v>
      </c>
      <c r="I91" s="35">
        <f t="shared" si="146"/>
        <v>0</v>
      </c>
      <c r="J91" s="35">
        <f t="shared" si="146"/>
        <v>0</v>
      </c>
      <c r="K91" s="35">
        <f t="shared" si="146"/>
        <v>0</v>
      </c>
      <c r="L91" s="35">
        <f t="shared" si="146"/>
        <v>0</v>
      </c>
      <c r="M91" s="35">
        <f t="shared" si="146"/>
        <v>0</v>
      </c>
      <c r="N91" s="35">
        <f t="shared" si="146"/>
        <v>0</v>
      </c>
      <c r="O91" s="35">
        <f t="shared" si="146"/>
        <v>0</v>
      </c>
      <c r="P91" s="35">
        <f t="shared" si="146"/>
        <v>0</v>
      </c>
      <c r="Q91" s="35">
        <f t="shared" si="146"/>
        <v>0</v>
      </c>
      <c r="R91" s="35">
        <f t="shared" si="146"/>
        <v>0</v>
      </c>
      <c r="S91" s="35">
        <f t="shared" si="146"/>
        <v>0</v>
      </c>
      <c r="T91" s="35">
        <f t="shared" si="146"/>
        <v>0</v>
      </c>
      <c r="U91" s="35">
        <f t="shared" si="146"/>
        <v>0</v>
      </c>
      <c r="V91" s="35">
        <f t="shared" si="146"/>
        <v>0</v>
      </c>
      <c r="W91" s="35">
        <f t="shared" si="146"/>
        <v>0</v>
      </c>
      <c r="X91" s="35">
        <f t="shared" si="146"/>
        <v>0</v>
      </c>
      <c r="Y91" s="85"/>
      <c r="Z91" s="86"/>
      <c r="AA91" s="86"/>
      <c r="AB91" s="86"/>
      <c r="AC91" s="86"/>
      <c r="AD91" s="86"/>
      <c r="AE91" s="86"/>
      <c r="AF91" s="86"/>
      <c r="AG91" s="87"/>
      <c r="AH91" s="74"/>
      <c r="AI91" s="24"/>
      <c r="AJ91" s="24"/>
      <c r="AK91" s="24"/>
      <c r="AL91" s="24"/>
      <c r="AM91" s="24"/>
      <c r="AN91" s="24"/>
      <c r="AO91" s="14"/>
      <c r="AP91" s="5"/>
    </row>
    <row r="92" spans="1:42" ht="30" customHeight="1">
      <c r="A92" s="80"/>
      <c r="B92" s="76" t="s">
        <v>136</v>
      </c>
      <c r="C92" s="76"/>
      <c r="D92" s="35">
        <f t="shared" ref="D92:X92" si="147">COUNTIFS(D$6:D$88,"kđg")</f>
        <v>0</v>
      </c>
      <c r="E92" s="35">
        <f t="shared" si="147"/>
        <v>0</v>
      </c>
      <c r="F92" s="35">
        <f t="shared" si="147"/>
        <v>0</v>
      </c>
      <c r="G92" s="35">
        <f t="shared" si="147"/>
        <v>0</v>
      </c>
      <c r="H92" s="35">
        <f t="shared" si="147"/>
        <v>0</v>
      </c>
      <c r="I92" s="35">
        <f t="shared" si="147"/>
        <v>0</v>
      </c>
      <c r="J92" s="35">
        <f t="shared" si="147"/>
        <v>0</v>
      </c>
      <c r="K92" s="35">
        <f t="shared" si="147"/>
        <v>0</v>
      </c>
      <c r="L92" s="35">
        <f t="shared" si="147"/>
        <v>0</v>
      </c>
      <c r="M92" s="35">
        <f t="shared" si="147"/>
        <v>0</v>
      </c>
      <c r="N92" s="35">
        <f t="shared" si="147"/>
        <v>0</v>
      </c>
      <c r="O92" s="35">
        <f t="shared" si="147"/>
        <v>0</v>
      </c>
      <c r="P92" s="35">
        <f t="shared" si="147"/>
        <v>0</v>
      </c>
      <c r="Q92" s="35">
        <f t="shared" si="147"/>
        <v>0</v>
      </c>
      <c r="R92" s="35">
        <f t="shared" si="147"/>
        <v>0</v>
      </c>
      <c r="S92" s="35">
        <f t="shared" si="147"/>
        <v>0</v>
      </c>
      <c r="T92" s="35">
        <f t="shared" si="147"/>
        <v>0</v>
      </c>
      <c r="U92" s="35">
        <f t="shared" si="147"/>
        <v>0</v>
      </c>
      <c r="V92" s="35">
        <f t="shared" si="147"/>
        <v>0</v>
      </c>
      <c r="W92" s="35">
        <f t="shared" si="147"/>
        <v>0</v>
      </c>
      <c r="X92" s="35">
        <f t="shared" si="147"/>
        <v>0</v>
      </c>
      <c r="Y92" s="85"/>
      <c r="Z92" s="86"/>
      <c r="AA92" s="86"/>
      <c r="AB92" s="86"/>
      <c r="AC92" s="86"/>
      <c r="AD92" s="86"/>
      <c r="AE92" s="86"/>
      <c r="AF92" s="86"/>
      <c r="AG92" s="87"/>
      <c r="AH92" s="74"/>
      <c r="AI92" s="24"/>
      <c r="AJ92" s="24"/>
      <c r="AK92" s="24"/>
      <c r="AL92" s="24"/>
      <c r="AM92" s="24"/>
      <c r="AN92" s="24"/>
      <c r="AO92" s="14"/>
      <c r="AP92" s="5"/>
    </row>
    <row r="93" spans="1:42" ht="30" customHeight="1">
      <c r="A93" s="80"/>
      <c r="B93" s="76" t="s">
        <v>137</v>
      </c>
      <c r="C93" s="76"/>
      <c r="D93" s="36">
        <f>D92/20</f>
        <v>0</v>
      </c>
      <c r="E93" s="36">
        <f t="shared" ref="E93:X93" si="148">E92/20</f>
        <v>0</v>
      </c>
      <c r="F93" s="36">
        <f t="shared" si="148"/>
        <v>0</v>
      </c>
      <c r="G93" s="36">
        <f t="shared" si="148"/>
        <v>0</v>
      </c>
      <c r="H93" s="36">
        <f t="shared" si="148"/>
        <v>0</v>
      </c>
      <c r="I93" s="36">
        <f t="shared" si="148"/>
        <v>0</v>
      </c>
      <c r="J93" s="36">
        <f t="shared" si="148"/>
        <v>0</v>
      </c>
      <c r="K93" s="36">
        <f t="shared" si="148"/>
        <v>0</v>
      </c>
      <c r="L93" s="36">
        <f t="shared" si="148"/>
        <v>0</v>
      </c>
      <c r="M93" s="36">
        <f t="shared" si="148"/>
        <v>0</v>
      </c>
      <c r="N93" s="36">
        <f t="shared" si="148"/>
        <v>0</v>
      </c>
      <c r="O93" s="36">
        <f t="shared" si="148"/>
        <v>0</v>
      </c>
      <c r="P93" s="36">
        <f t="shared" si="148"/>
        <v>0</v>
      </c>
      <c r="Q93" s="36">
        <f t="shared" si="148"/>
        <v>0</v>
      </c>
      <c r="R93" s="36">
        <f t="shared" si="148"/>
        <v>0</v>
      </c>
      <c r="S93" s="36">
        <f t="shared" si="148"/>
        <v>0</v>
      </c>
      <c r="T93" s="36">
        <f t="shared" si="148"/>
        <v>0</v>
      </c>
      <c r="U93" s="36">
        <f t="shared" si="148"/>
        <v>0</v>
      </c>
      <c r="V93" s="36">
        <f t="shared" si="148"/>
        <v>0</v>
      </c>
      <c r="W93" s="36">
        <f t="shared" si="148"/>
        <v>0</v>
      </c>
      <c r="X93" s="36">
        <f t="shared" si="148"/>
        <v>0</v>
      </c>
      <c r="Y93" s="88"/>
      <c r="Z93" s="89"/>
      <c r="AA93" s="89"/>
      <c r="AB93" s="89"/>
      <c r="AC93" s="89"/>
      <c r="AD93" s="89"/>
      <c r="AE93" s="89"/>
      <c r="AF93" s="89"/>
      <c r="AG93" s="90"/>
      <c r="AH93" s="74"/>
      <c r="AI93" s="24"/>
      <c r="AJ93" s="24"/>
      <c r="AK93" s="24"/>
      <c r="AL93" s="24"/>
      <c r="AM93" s="24"/>
      <c r="AN93" s="24"/>
      <c r="AO93" s="14"/>
      <c r="AP93" s="5"/>
    </row>
    <row r="94" spans="1:42" ht="33" customHeight="1">
      <c r="A94" s="80"/>
      <c r="B94" s="75" t="s">
        <v>138</v>
      </c>
      <c r="C94" s="75"/>
      <c r="D94" s="37">
        <f>(((D89*2)+(D90*1)+(D91*0)))/46</f>
        <v>1.9130434782608696</v>
      </c>
      <c r="E94" s="37">
        <f t="shared" ref="E94:X94" si="149">(((E89*2)+(E90*1)+(E91*0)))/46</f>
        <v>1.8695652173913044</v>
      </c>
      <c r="F94" s="37">
        <f t="shared" si="149"/>
        <v>1.9565217391304348</v>
      </c>
      <c r="G94" s="37">
        <f t="shared" si="149"/>
        <v>1.826086956521739</v>
      </c>
      <c r="H94" s="37">
        <f t="shared" si="149"/>
        <v>1.9347826086956521</v>
      </c>
      <c r="I94" s="37">
        <f t="shared" si="149"/>
        <v>1.6956521739130435</v>
      </c>
      <c r="J94" s="37">
        <f t="shared" si="149"/>
        <v>1.9130434782608696</v>
      </c>
      <c r="K94" s="37">
        <f t="shared" si="149"/>
        <v>1.7391304347826086</v>
      </c>
      <c r="L94" s="37">
        <f t="shared" si="149"/>
        <v>1.9130434782608696</v>
      </c>
      <c r="M94" s="37">
        <f t="shared" si="149"/>
        <v>1.9565217391304348</v>
      </c>
      <c r="N94" s="37">
        <f t="shared" si="149"/>
        <v>1.9130434782608696</v>
      </c>
      <c r="O94" s="37">
        <f t="shared" si="149"/>
        <v>1.9347826086956521</v>
      </c>
      <c r="P94" s="37">
        <f t="shared" si="149"/>
        <v>1.8913043478260869</v>
      </c>
      <c r="Q94" s="37">
        <f t="shared" si="149"/>
        <v>1.7173913043478262</v>
      </c>
      <c r="R94" s="37">
        <f t="shared" si="149"/>
        <v>1.9347826086956521</v>
      </c>
      <c r="S94" s="37">
        <f t="shared" si="149"/>
        <v>1.7173913043478262</v>
      </c>
      <c r="T94" s="37">
        <f t="shared" si="149"/>
        <v>1.9130434782608696</v>
      </c>
      <c r="U94" s="37">
        <f t="shared" si="149"/>
        <v>1.7391304347826086</v>
      </c>
      <c r="V94" s="37">
        <f t="shared" si="149"/>
        <v>1.7173913043478262</v>
      </c>
      <c r="W94" s="37">
        <f t="shared" si="149"/>
        <v>1.9130434782608696</v>
      </c>
      <c r="X94" s="37">
        <f t="shared" si="149"/>
        <v>1.8913043478260869</v>
      </c>
      <c r="Y94" s="91">
        <f>COUNTIF(D95:X95,"Đ")</f>
        <v>21</v>
      </c>
      <c r="Z94" s="81">
        <f>Y94/21*100</f>
        <v>100</v>
      </c>
      <c r="AA94" s="91">
        <f>COUNTIF(D95:X95,"CCG")</f>
        <v>0</v>
      </c>
      <c r="AB94" s="81">
        <f>AA94/21*100</f>
        <v>0</v>
      </c>
      <c r="AC94" s="77">
        <f>COUNTIF(D95:X95,"CĐ")</f>
        <v>0</v>
      </c>
      <c r="AD94" s="81">
        <f>AC94/20*100</f>
        <v>0</v>
      </c>
      <c r="AE94" s="77">
        <f>COUNTIF(D95:X95,"KĐG")</f>
        <v>0</v>
      </c>
      <c r="AF94" s="77">
        <f>AE94/20</f>
        <v>0</v>
      </c>
      <c r="AG94" s="78">
        <f>AVERAGE(J94:X94)</f>
        <v>1.8536231884057972</v>
      </c>
      <c r="AH94" s="74"/>
      <c r="AI94" s="24"/>
      <c r="AJ94" s="24"/>
      <c r="AK94" s="24"/>
      <c r="AL94" s="24"/>
      <c r="AM94" s="24"/>
      <c r="AN94" s="24"/>
      <c r="AO94" s="14"/>
      <c r="AP94" s="5"/>
    </row>
    <row r="95" spans="1:42" ht="33" customHeight="1">
      <c r="A95" s="80"/>
      <c r="B95" s="75"/>
      <c r="C95" s="75"/>
      <c r="D95" s="36" t="str">
        <f>IF(D94&lt;1,"CĐ",IF(D94&lt;1.6,"CCG","Đ"))</f>
        <v>Đ</v>
      </c>
      <c r="E95" s="36" t="str">
        <f t="shared" ref="E95:X95" si="150">IF(E94&lt;1,"CĐ",IF(E94&lt;1.6,"CCG","Đ"))</f>
        <v>Đ</v>
      </c>
      <c r="F95" s="36" t="str">
        <f t="shared" si="150"/>
        <v>Đ</v>
      </c>
      <c r="G95" s="36" t="str">
        <f t="shared" si="150"/>
        <v>Đ</v>
      </c>
      <c r="H95" s="36" t="str">
        <f t="shared" si="150"/>
        <v>Đ</v>
      </c>
      <c r="I95" s="36" t="str">
        <f t="shared" si="150"/>
        <v>Đ</v>
      </c>
      <c r="J95" s="36" t="str">
        <f t="shared" si="150"/>
        <v>Đ</v>
      </c>
      <c r="K95" s="36" t="str">
        <f t="shared" si="150"/>
        <v>Đ</v>
      </c>
      <c r="L95" s="36" t="str">
        <f t="shared" si="150"/>
        <v>Đ</v>
      </c>
      <c r="M95" s="36" t="str">
        <f t="shared" si="150"/>
        <v>Đ</v>
      </c>
      <c r="N95" s="36" t="str">
        <f t="shared" si="150"/>
        <v>Đ</v>
      </c>
      <c r="O95" s="36" t="str">
        <f t="shared" si="150"/>
        <v>Đ</v>
      </c>
      <c r="P95" s="36" t="str">
        <f t="shared" si="150"/>
        <v>Đ</v>
      </c>
      <c r="Q95" s="36" t="str">
        <f t="shared" si="150"/>
        <v>Đ</v>
      </c>
      <c r="R95" s="36" t="str">
        <f t="shared" si="150"/>
        <v>Đ</v>
      </c>
      <c r="S95" s="36" t="str">
        <f t="shared" si="150"/>
        <v>Đ</v>
      </c>
      <c r="T95" s="36" t="str">
        <f t="shared" si="150"/>
        <v>Đ</v>
      </c>
      <c r="U95" s="36" t="str">
        <f t="shared" si="150"/>
        <v>Đ</v>
      </c>
      <c r="V95" s="36" t="str">
        <f t="shared" si="150"/>
        <v>Đ</v>
      </c>
      <c r="W95" s="36" t="str">
        <f t="shared" si="150"/>
        <v>Đ</v>
      </c>
      <c r="X95" s="36" t="str">
        <f t="shared" si="150"/>
        <v>Đ</v>
      </c>
      <c r="Y95" s="91"/>
      <c r="Z95" s="81"/>
      <c r="AA95" s="91"/>
      <c r="AB95" s="81"/>
      <c r="AC95" s="77"/>
      <c r="AD95" s="81"/>
      <c r="AE95" s="77"/>
      <c r="AF95" s="77"/>
      <c r="AG95" s="78"/>
      <c r="AH95" s="74"/>
      <c r="AI95" s="24"/>
      <c r="AJ95" s="24"/>
      <c r="AK95" s="24"/>
      <c r="AL95" s="24"/>
      <c r="AM95" s="24"/>
      <c r="AN95" s="24"/>
      <c r="AO95" s="14"/>
      <c r="AP95" s="5"/>
    </row>
    <row r="96" spans="1:42" ht="48" customHeight="1">
      <c r="A96" s="79"/>
      <c r="B96" s="79"/>
      <c r="C96" s="79"/>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6"/>
    </row>
    <row r="97" spans="42:42">
      <c r="AP97" s="16"/>
    </row>
    <row r="98" spans="42:42">
      <c r="AP98" s="16"/>
    </row>
    <row r="99" spans="42:42">
      <c r="AP99" s="16"/>
    </row>
    <row r="100" spans="42:42">
      <c r="AP100" s="16"/>
    </row>
    <row r="101" spans="42:42">
      <c r="AP101" s="16"/>
    </row>
    <row r="102" spans="42:42">
      <c r="AP102" s="16"/>
    </row>
    <row r="103" spans="42:42">
      <c r="AP103" s="16"/>
    </row>
    <row r="104" spans="42:42">
      <c r="AP104" s="16"/>
    </row>
    <row r="105" spans="42:42">
      <c r="AP105" s="16"/>
    </row>
    <row r="106" spans="42:42">
      <c r="AP106" s="16"/>
    </row>
    <row r="107" spans="42:42">
      <c r="AP107" s="16"/>
    </row>
    <row r="108" spans="42:42">
      <c r="AP108" s="16"/>
    </row>
    <row r="109" spans="42:42">
      <c r="AP109" s="16"/>
    </row>
    <row r="110" spans="42:42">
      <c r="AP110" s="16"/>
    </row>
    <row r="111" spans="42:42">
      <c r="AP111" s="16"/>
    </row>
    <row r="112" spans="42:42">
      <c r="AP112" s="16"/>
    </row>
    <row r="113" spans="42:42">
      <c r="AP113" s="16"/>
    </row>
    <row r="114" spans="42:42">
      <c r="AP114" s="16"/>
    </row>
    <row r="115" spans="42:42">
      <c r="AP115" s="16"/>
    </row>
    <row r="116" spans="42:42">
      <c r="AP116" s="16"/>
    </row>
    <row r="117" spans="42:42">
      <c r="AP117" s="16"/>
    </row>
    <row r="118" spans="42:42">
      <c r="AP118" s="16"/>
    </row>
    <row r="119" spans="42:42">
      <c r="AP119" s="16"/>
    </row>
    <row r="120" spans="42:42">
      <c r="AP120" s="16"/>
    </row>
    <row r="121" spans="42:42">
      <c r="AP121" s="16"/>
    </row>
    <row r="122" spans="42:42">
      <c r="AP122" s="16"/>
    </row>
    <row r="123" spans="42:42">
      <c r="AP123" s="16"/>
    </row>
    <row r="124" spans="42:42">
      <c r="AP124" s="16"/>
    </row>
    <row r="125" spans="42:42">
      <c r="AP125" s="16"/>
    </row>
    <row r="126" spans="42:42">
      <c r="AP126" s="16"/>
    </row>
    <row r="127" spans="42:42">
      <c r="AP127" s="16"/>
    </row>
    <row r="128" spans="42:42">
      <c r="AP128" s="16"/>
    </row>
    <row r="129" spans="42:42">
      <c r="AP129" s="16"/>
    </row>
    <row r="130" spans="42:42">
      <c r="AP130" s="16"/>
    </row>
    <row r="131" spans="42:42">
      <c r="AP131" s="16"/>
    </row>
    <row r="132" spans="42:42">
      <c r="AP132" s="16"/>
    </row>
    <row r="133" spans="42:42">
      <c r="AP133" s="16"/>
    </row>
    <row r="134" spans="42:42">
      <c r="AP134" s="16"/>
    </row>
    <row r="135" spans="42:42">
      <c r="AP135" s="16"/>
    </row>
    <row r="136" spans="42:42">
      <c r="AP136" s="16"/>
    </row>
    <row r="137" spans="42:42">
      <c r="AP137" s="16"/>
    </row>
    <row r="138" spans="42:42">
      <c r="AP138" s="16"/>
    </row>
    <row r="139" spans="42:42">
      <c r="AP139" s="16"/>
    </row>
    <row r="140" spans="42:42">
      <c r="AP140" s="16"/>
    </row>
    <row r="141" spans="42:42">
      <c r="AP141" s="16"/>
    </row>
    <row r="142" spans="42:42">
      <c r="AP142" s="16"/>
    </row>
    <row r="143" spans="42:42">
      <c r="AP143" s="16"/>
    </row>
    <row r="144" spans="42:42">
      <c r="AP144" s="16"/>
    </row>
    <row r="145" spans="42:42">
      <c r="AP145" s="16"/>
    </row>
    <row r="146" spans="42:42">
      <c r="AP146" s="16"/>
    </row>
    <row r="147" spans="42:42">
      <c r="AP147" s="16"/>
    </row>
    <row r="148" spans="42:42">
      <c r="AP148" s="16"/>
    </row>
    <row r="149" spans="42:42">
      <c r="AP149" s="16"/>
    </row>
    <row r="150" spans="42:42">
      <c r="AP150" s="16"/>
    </row>
    <row r="151" spans="42:42">
      <c r="AP151" s="16"/>
    </row>
    <row r="152" spans="42:42">
      <c r="AP152" s="16"/>
    </row>
    <row r="153" spans="42:42">
      <c r="AP153" s="16"/>
    </row>
    <row r="154" spans="42:42">
      <c r="AP154" s="16"/>
    </row>
    <row r="155" spans="42:42">
      <c r="AP155" s="16"/>
    </row>
    <row r="156" spans="42:42">
      <c r="AP156" s="16"/>
    </row>
    <row r="157" spans="42:42">
      <c r="AP157" s="16"/>
    </row>
    <row r="158" spans="42:42">
      <c r="AP158" s="16"/>
    </row>
    <row r="159" spans="42:42">
      <c r="AP159" s="16"/>
    </row>
    <row r="160" spans="42:42">
      <c r="AP160" s="16"/>
    </row>
    <row r="161" spans="42:42">
      <c r="AP161" s="16"/>
    </row>
    <row r="162" spans="42:42">
      <c r="AP162" s="16"/>
    </row>
    <row r="163" spans="42:42">
      <c r="AP163" s="16"/>
    </row>
    <row r="164" spans="42:42">
      <c r="AP164" s="16"/>
    </row>
    <row r="165" spans="42:42">
      <c r="AP165" s="16"/>
    </row>
    <row r="166" spans="42:42">
      <c r="AP166" s="16"/>
    </row>
    <row r="167" spans="42:42">
      <c r="AP167" s="16"/>
    </row>
    <row r="168" spans="42:42">
      <c r="AP168" s="16"/>
    </row>
    <row r="169" spans="42:42">
      <c r="AP169" s="16"/>
    </row>
    <row r="170" spans="42:42">
      <c r="AP170" s="16"/>
    </row>
    <row r="171" spans="42:42">
      <c r="AP171" s="16"/>
    </row>
    <row r="172" spans="42:42">
      <c r="AP172" s="16"/>
    </row>
    <row r="173" spans="42:42">
      <c r="AP173" s="16"/>
    </row>
    <row r="174" spans="42:42">
      <c r="AP174" s="16"/>
    </row>
    <row r="175" spans="42:42">
      <c r="AP175" s="16"/>
    </row>
    <row r="176" spans="42:42">
      <c r="AP176" s="16"/>
    </row>
    <row r="177" spans="42:42">
      <c r="AP177" s="16"/>
    </row>
    <row r="178" spans="42:42">
      <c r="AP178" s="16"/>
    </row>
    <row r="179" spans="42:42">
      <c r="AP179" s="16"/>
    </row>
    <row r="180" spans="42:42">
      <c r="AP180" s="16"/>
    </row>
    <row r="181" spans="42:42">
      <c r="AP181" s="16"/>
    </row>
    <row r="182" spans="42:42">
      <c r="AP182" s="16"/>
    </row>
    <row r="183" spans="42:42">
      <c r="AP183" s="16"/>
    </row>
    <row r="184" spans="42:42">
      <c r="AP184" s="16"/>
    </row>
    <row r="185" spans="42:42">
      <c r="AP185" s="16"/>
    </row>
    <row r="186" spans="42:42">
      <c r="AP186" s="16"/>
    </row>
    <row r="187" spans="42:42">
      <c r="AP187" s="16"/>
    </row>
    <row r="188" spans="42:42">
      <c r="AP188" s="16"/>
    </row>
    <row r="189" spans="42:42">
      <c r="AP189" s="16"/>
    </row>
    <row r="190" spans="42:42">
      <c r="AP190" s="16"/>
    </row>
    <row r="191" spans="42:42">
      <c r="AP191" s="16"/>
    </row>
    <row r="192" spans="42:42">
      <c r="AP192" s="16"/>
    </row>
    <row r="193" spans="42:42">
      <c r="AP193" s="16"/>
    </row>
    <row r="194" spans="42:42">
      <c r="AP194" s="16"/>
    </row>
    <row r="195" spans="42:42">
      <c r="AP195" s="16"/>
    </row>
    <row r="196" spans="42:42">
      <c r="AP196" s="16"/>
    </row>
    <row r="197" spans="42:42">
      <c r="AP197" s="16"/>
    </row>
    <row r="198" spans="42:42">
      <c r="AP198" s="16"/>
    </row>
    <row r="199" spans="42:42">
      <c r="AP199" s="16"/>
    </row>
    <row r="200" spans="42:42">
      <c r="AP200" s="16"/>
    </row>
    <row r="201" spans="42:42">
      <c r="AP201" s="16"/>
    </row>
    <row r="202" spans="42:42">
      <c r="AP202" s="16"/>
    </row>
    <row r="203" spans="42:42">
      <c r="AP203" s="16"/>
    </row>
    <row r="204" spans="42:42">
      <c r="AP204" s="16"/>
    </row>
    <row r="205" spans="42:42">
      <c r="AP205" s="16"/>
    </row>
    <row r="206" spans="42:42">
      <c r="AP206" s="16"/>
    </row>
    <row r="207" spans="42:42">
      <c r="AP207" s="16"/>
    </row>
    <row r="208" spans="42:42">
      <c r="AP208" s="16"/>
    </row>
    <row r="209" spans="42:42">
      <c r="AP209" s="16"/>
    </row>
    <row r="210" spans="42:42">
      <c r="AP210" s="16"/>
    </row>
    <row r="211" spans="42:42">
      <c r="AP211" s="16"/>
    </row>
    <row r="212" spans="42:42">
      <c r="AP212" s="16"/>
    </row>
    <row r="213" spans="42:42">
      <c r="AP213" s="16"/>
    </row>
    <row r="214" spans="42:42">
      <c r="AP214" s="16"/>
    </row>
    <row r="215" spans="42:42">
      <c r="AP215" s="16"/>
    </row>
    <row r="216" spans="42:42">
      <c r="AP216" s="16"/>
    </row>
    <row r="217" spans="42:42">
      <c r="AP217" s="16"/>
    </row>
    <row r="218" spans="42:42">
      <c r="AP218" s="16"/>
    </row>
    <row r="219" spans="42:42">
      <c r="AP219" s="16"/>
    </row>
    <row r="220" spans="42:42">
      <c r="AP220" s="16"/>
    </row>
    <row r="221" spans="42:42">
      <c r="AP221" s="16"/>
    </row>
    <row r="222" spans="42:42">
      <c r="AP222" s="16"/>
    </row>
    <row r="223" spans="42:42">
      <c r="AP223" s="16"/>
    </row>
    <row r="224" spans="42:42">
      <c r="AP224" s="16"/>
    </row>
    <row r="225" spans="42:42">
      <c r="AP225" s="16"/>
    </row>
    <row r="226" spans="42:42">
      <c r="AP226" s="16"/>
    </row>
    <row r="227" spans="42:42">
      <c r="AP227" s="16"/>
    </row>
    <row r="228" spans="42:42">
      <c r="AP228" s="16"/>
    </row>
    <row r="229" spans="42:42">
      <c r="AP229" s="16"/>
    </row>
    <row r="230" spans="42:42">
      <c r="AP230" s="16"/>
    </row>
    <row r="231" spans="42:42">
      <c r="AP231" s="16"/>
    </row>
    <row r="232" spans="42:42">
      <c r="AP232" s="16"/>
    </row>
    <row r="233" spans="42:42">
      <c r="AP233" s="16"/>
    </row>
    <row r="234" spans="42:42">
      <c r="AP234" s="16"/>
    </row>
    <row r="235" spans="42:42">
      <c r="AP235" s="16"/>
    </row>
    <row r="236" spans="42:42">
      <c r="AP236" s="16"/>
    </row>
    <row r="237" spans="42:42">
      <c r="AP237" s="16"/>
    </row>
    <row r="238" spans="42:42">
      <c r="AP238" s="16"/>
    </row>
    <row r="239" spans="42:42">
      <c r="AP239" s="16"/>
    </row>
    <row r="240" spans="42:42">
      <c r="AP240" s="16"/>
    </row>
    <row r="241" spans="42:42">
      <c r="AP241" s="16"/>
    </row>
    <row r="242" spans="42:42">
      <c r="AP242" s="16"/>
    </row>
    <row r="243" spans="42:42">
      <c r="AP243" s="16"/>
    </row>
    <row r="244" spans="42:42">
      <c r="AP244" s="16"/>
    </row>
    <row r="245" spans="42:42">
      <c r="AP245" s="16"/>
    </row>
    <row r="246" spans="42:42">
      <c r="AP246" s="16"/>
    </row>
    <row r="247" spans="42:42">
      <c r="AP247" s="16"/>
    </row>
    <row r="248" spans="42:42">
      <c r="AP248" s="16"/>
    </row>
    <row r="249" spans="42:42">
      <c r="AP249" s="16"/>
    </row>
    <row r="250" spans="42:42">
      <c r="AP250" s="16"/>
    </row>
    <row r="251" spans="42:42">
      <c r="AP251" s="16"/>
    </row>
    <row r="252" spans="42:42">
      <c r="AP252" s="16"/>
    </row>
    <row r="253" spans="42:42">
      <c r="AP253" s="16"/>
    </row>
    <row r="254" spans="42:42">
      <c r="AP254" s="16"/>
    </row>
    <row r="255" spans="42:42">
      <c r="AP255" s="16"/>
    </row>
    <row r="256" spans="42:42">
      <c r="AP256" s="16"/>
    </row>
    <row r="257" spans="42:42">
      <c r="AP257" s="16"/>
    </row>
    <row r="258" spans="42:42">
      <c r="AP258" s="16"/>
    </row>
    <row r="259" spans="42:42">
      <c r="AP259" s="16"/>
    </row>
    <row r="260" spans="42:42">
      <c r="AP260" s="16"/>
    </row>
    <row r="261" spans="42:42">
      <c r="AP261" s="16"/>
    </row>
    <row r="262" spans="42:42">
      <c r="AP262" s="16"/>
    </row>
    <row r="263" spans="42:42">
      <c r="AP263" s="16"/>
    </row>
    <row r="264" spans="42:42">
      <c r="AP264" s="16"/>
    </row>
    <row r="265" spans="42:42">
      <c r="AP265" s="16"/>
    </row>
    <row r="266" spans="42:42">
      <c r="AP266" s="16"/>
    </row>
    <row r="267" spans="42:42">
      <c r="AP267" s="16"/>
    </row>
    <row r="268" spans="42:42">
      <c r="AP268" s="16"/>
    </row>
    <row r="269" spans="42:42">
      <c r="AP269" s="16"/>
    </row>
    <row r="270" spans="42:42">
      <c r="AP270" s="16"/>
    </row>
    <row r="271" spans="42:42">
      <c r="AP271" s="16"/>
    </row>
    <row r="272" spans="42:42">
      <c r="AP272" s="16"/>
    </row>
    <row r="273" spans="42:42">
      <c r="AP273" s="16"/>
    </row>
    <row r="274" spans="42:42">
      <c r="AP274" s="16"/>
    </row>
    <row r="275" spans="42:42">
      <c r="AP275" s="16"/>
    </row>
    <row r="276" spans="42:42">
      <c r="AP276" s="16"/>
    </row>
    <row r="277" spans="42:42">
      <c r="AP277" s="16"/>
    </row>
    <row r="278" spans="42:42">
      <c r="AP278" s="16"/>
    </row>
    <row r="279" spans="42:42">
      <c r="AP279" s="16"/>
    </row>
    <row r="280" spans="42:42">
      <c r="AP280" s="16"/>
    </row>
    <row r="281" spans="42:42">
      <c r="AP281" s="16"/>
    </row>
    <row r="282" spans="42:42">
      <c r="AP282" s="16"/>
    </row>
    <row r="283" spans="42:42">
      <c r="AP283" s="16"/>
    </row>
    <row r="284" spans="42:42">
      <c r="AP284" s="16"/>
    </row>
    <row r="285" spans="42:42">
      <c r="AP285" s="16"/>
    </row>
    <row r="286" spans="42:42">
      <c r="AP286" s="16"/>
    </row>
    <row r="287" spans="42:42">
      <c r="AP287" s="16"/>
    </row>
    <row r="288" spans="42:42">
      <c r="AP288" s="16"/>
    </row>
    <row r="289" spans="42:42">
      <c r="AP289" s="16"/>
    </row>
    <row r="290" spans="42:42">
      <c r="AP290" s="16"/>
    </row>
    <row r="291" spans="42:42">
      <c r="AP291" s="16"/>
    </row>
    <row r="292" spans="42:42">
      <c r="AP292" s="16"/>
    </row>
    <row r="293" spans="42:42">
      <c r="AP293" s="16"/>
    </row>
    <row r="294" spans="42:42">
      <c r="AP294" s="16"/>
    </row>
    <row r="295" spans="42:42">
      <c r="AP295" s="16"/>
    </row>
    <row r="296" spans="42:42">
      <c r="AP296" s="16"/>
    </row>
    <row r="297" spans="42:42">
      <c r="AP297" s="16"/>
    </row>
    <row r="298" spans="42:42">
      <c r="AP298" s="16"/>
    </row>
    <row r="299" spans="42:42">
      <c r="AP299" s="16"/>
    </row>
    <row r="300" spans="42:42">
      <c r="AP300" s="16"/>
    </row>
    <row r="301" spans="42:42">
      <c r="AP301" s="16"/>
    </row>
    <row r="302" spans="42:42">
      <c r="AP302" s="16"/>
    </row>
    <row r="303" spans="42:42">
      <c r="AP303" s="16"/>
    </row>
    <row r="304" spans="42:42">
      <c r="AP304" s="16"/>
    </row>
    <row r="305" spans="42:42">
      <c r="AP305" s="16"/>
    </row>
    <row r="306" spans="42:42">
      <c r="AP306" s="16"/>
    </row>
    <row r="307" spans="42:42">
      <c r="AP307" s="16"/>
    </row>
    <row r="308" spans="42:42">
      <c r="AP308" s="16"/>
    </row>
    <row r="309" spans="42:42">
      <c r="AP309" s="16"/>
    </row>
    <row r="310" spans="42:42">
      <c r="AP310" s="16"/>
    </row>
    <row r="311" spans="42:42">
      <c r="AP311" s="16"/>
    </row>
    <row r="312" spans="42:42">
      <c r="AP312" s="16"/>
    </row>
    <row r="313" spans="42:42">
      <c r="AP313" s="16"/>
    </row>
    <row r="314" spans="42:42">
      <c r="AP314" s="16"/>
    </row>
    <row r="315" spans="42:42">
      <c r="AP315" s="16"/>
    </row>
    <row r="316" spans="42:42">
      <c r="AP316" s="16"/>
    </row>
    <row r="317" spans="42:42">
      <c r="AP317" s="16"/>
    </row>
    <row r="318" spans="42:42">
      <c r="AP318" s="16"/>
    </row>
    <row r="319" spans="42:42">
      <c r="AP319" s="16"/>
    </row>
    <row r="320" spans="42:42">
      <c r="AP320" s="16"/>
    </row>
    <row r="321" spans="42:42">
      <c r="AP321" s="16"/>
    </row>
    <row r="322" spans="42:42">
      <c r="AP322" s="16"/>
    </row>
    <row r="323" spans="42:42">
      <c r="AP323" s="16"/>
    </row>
    <row r="324" spans="42:42">
      <c r="AP324" s="16"/>
    </row>
    <row r="325" spans="42:42">
      <c r="AP325" s="16"/>
    </row>
    <row r="326" spans="42:42">
      <c r="AP326" s="16"/>
    </row>
    <row r="327" spans="42:42">
      <c r="AP327" s="16"/>
    </row>
    <row r="328" spans="42:42">
      <c r="AP328" s="16"/>
    </row>
    <row r="329" spans="42:42">
      <c r="AP329" s="16"/>
    </row>
    <row r="330" spans="42:42">
      <c r="AP330" s="16"/>
    </row>
    <row r="331" spans="42:42">
      <c r="AP331" s="16"/>
    </row>
    <row r="332" spans="42:42">
      <c r="AP332" s="16"/>
    </row>
    <row r="333" spans="42:42">
      <c r="AP333" s="16"/>
    </row>
    <row r="334" spans="42:42">
      <c r="AP334" s="16"/>
    </row>
    <row r="335" spans="42:42">
      <c r="AP335" s="16"/>
    </row>
    <row r="336" spans="42:42">
      <c r="AP336" s="16"/>
    </row>
    <row r="337" spans="42:42">
      <c r="AP337" s="16"/>
    </row>
    <row r="338" spans="42:42">
      <c r="AP338" s="16"/>
    </row>
    <row r="339" spans="42:42">
      <c r="AP339" s="16"/>
    </row>
    <row r="340" spans="42:42">
      <c r="AP340" s="16"/>
    </row>
    <row r="341" spans="42:42">
      <c r="AP341" s="16"/>
    </row>
    <row r="342" spans="42:42">
      <c r="AP342" s="16"/>
    </row>
    <row r="343" spans="42:42">
      <c r="AP343" s="16"/>
    </row>
    <row r="344" spans="42:42">
      <c r="AP344" s="16"/>
    </row>
    <row r="345" spans="42:42">
      <c r="AP345" s="16"/>
    </row>
    <row r="346" spans="42:42">
      <c r="AP346" s="16"/>
    </row>
    <row r="347" spans="42:42">
      <c r="AP347" s="16"/>
    </row>
    <row r="348" spans="42:42">
      <c r="AP348" s="16"/>
    </row>
    <row r="349" spans="42:42">
      <c r="AP349" s="16"/>
    </row>
    <row r="350" spans="42:42">
      <c r="AP350" s="16"/>
    </row>
    <row r="351" spans="42:42">
      <c r="AP351" s="16"/>
    </row>
    <row r="352" spans="42:42">
      <c r="AP352" s="16"/>
    </row>
    <row r="353" spans="42:42">
      <c r="AP353" s="16"/>
    </row>
    <row r="354" spans="42:42">
      <c r="AP354" s="16"/>
    </row>
    <row r="355" spans="42:42">
      <c r="AP355" s="16"/>
    </row>
    <row r="356" spans="42:42">
      <c r="AP356" s="16"/>
    </row>
    <row r="357" spans="42:42">
      <c r="AP357" s="16"/>
    </row>
    <row r="358" spans="42:42">
      <c r="AP358" s="16"/>
    </row>
    <row r="359" spans="42:42">
      <c r="AP359" s="16"/>
    </row>
    <row r="360" spans="42:42">
      <c r="AP360" s="16"/>
    </row>
    <row r="361" spans="42:42">
      <c r="AP361" s="16"/>
    </row>
    <row r="362" spans="42:42">
      <c r="AP362" s="16"/>
    </row>
    <row r="363" spans="42:42">
      <c r="AP363" s="16"/>
    </row>
    <row r="364" spans="42:42">
      <c r="AP364" s="16"/>
    </row>
    <row r="365" spans="42:42">
      <c r="AP365" s="16"/>
    </row>
    <row r="366" spans="42:42">
      <c r="AP366" s="16"/>
    </row>
    <row r="367" spans="42:42">
      <c r="AP367" s="16"/>
    </row>
    <row r="368" spans="42:42">
      <c r="AP368" s="16"/>
    </row>
    <row r="369" spans="42:42">
      <c r="AP369" s="16"/>
    </row>
    <row r="370" spans="42:42">
      <c r="AP370" s="16"/>
    </row>
    <row r="371" spans="42:42">
      <c r="AP371" s="16"/>
    </row>
    <row r="372" spans="42:42">
      <c r="AP372" s="16"/>
    </row>
    <row r="373" spans="42:42">
      <c r="AP373" s="16"/>
    </row>
    <row r="374" spans="42:42">
      <c r="AP374" s="16"/>
    </row>
    <row r="375" spans="42:42">
      <c r="AP375" s="16"/>
    </row>
    <row r="376" spans="42:42">
      <c r="AP376" s="16"/>
    </row>
    <row r="377" spans="42:42">
      <c r="AP377" s="16"/>
    </row>
    <row r="378" spans="42:42">
      <c r="AP378" s="16"/>
    </row>
    <row r="379" spans="42:42">
      <c r="AP379" s="16"/>
    </row>
    <row r="380" spans="42:42">
      <c r="AP380" s="16"/>
    </row>
    <row r="381" spans="42:42">
      <c r="AP381" s="16"/>
    </row>
    <row r="382" spans="42:42">
      <c r="AP382" s="16"/>
    </row>
    <row r="383" spans="42:42">
      <c r="AP383" s="16"/>
    </row>
    <row r="384" spans="42:42">
      <c r="AP384" s="16"/>
    </row>
    <row r="385" spans="42:42">
      <c r="AP385" s="16"/>
    </row>
    <row r="386" spans="42:42">
      <c r="AP386" s="16"/>
    </row>
    <row r="387" spans="42:42">
      <c r="AP387" s="16"/>
    </row>
    <row r="388" spans="42:42">
      <c r="AP388" s="16"/>
    </row>
    <row r="389" spans="42:42">
      <c r="AP389" s="16"/>
    </row>
    <row r="390" spans="42:42">
      <c r="AP390" s="16"/>
    </row>
    <row r="391" spans="42:42">
      <c r="AP391" s="16"/>
    </row>
    <row r="392" spans="42:42">
      <c r="AP392" s="16"/>
    </row>
    <row r="393" spans="42:42">
      <c r="AP393" s="16"/>
    </row>
    <row r="394" spans="42:42">
      <c r="AP394" s="16"/>
    </row>
    <row r="395" spans="42:42">
      <c r="AP395" s="16"/>
    </row>
    <row r="396" spans="42:42">
      <c r="AP396" s="16"/>
    </row>
    <row r="397" spans="42:42">
      <c r="AP397" s="16"/>
    </row>
    <row r="398" spans="42:42">
      <c r="AP398" s="16"/>
    </row>
    <row r="399" spans="42:42">
      <c r="AP399" s="16"/>
    </row>
    <row r="400" spans="42:42">
      <c r="AP400" s="16"/>
    </row>
    <row r="401" spans="42:42">
      <c r="AP401" s="16"/>
    </row>
    <row r="402" spans="42:42">
      <c r="AP402" s="16"/>
    </row>
    <row r="403" spans="42:42">
      <c r="AP403" s="16"/>
    </row>
    <row r="404" spans="42:42">
      <c r="AP404" s="16"/>
    </row>
    <row r="405" spans="42:42">
      <c r="AP405" s="16"/>
    </row>
    <row r="406" spans="42:42">
      <c r="AP406" s="16"/>
    </row>
    <row r="407" spans="42:42">
      <c r="AP407" s="16"/>
    </row>
    <row r="408" spans="42:42">
      <c r="AP408" s="16"/>
    </row>
    <row r="409" spans="42:42">
      <c r="AP409" s="16"/>
    </row>
    <row r="410" spans="42:42">
      <c r="AP410" s="16"/>
    </row>
    <row r="411" spans="42:42">
      <c r="AP411" s="16"/>
    </row>
    <row r="412" spans="42:42">
      <c r="AP412" s="16"/>
    </row>
    <row r="413" spans="42:42">
      <c r="AP413" s="16"/>
    </row>
    <row r="414" spans="42:42">
      <c r="AP414" s="16"/>
    </row>
    <row r="415" spans="42:42">
      <c r="AP415" s="16"/>
    </row>
    <row r="416" spans="42:42">
      <c r="AP416" s="16"/>
    </row>
    <row r="417" spans="42:42">
      <c r="AP417" s="16"/>
    </row>
    <row r="418" spans="42:42">
      <c r="AP418" s="16"/>
    </row>
    <row r="419" spans="42:42">
      <c r="AP419" s="16"/>
    </row>
    <row r="420" spans="42:42">
      <c r="AP420" s="16"/>
    </row>
    <row r="421" spans="42:42">
      <c r="AP421" s="16"/>
    </row>
    <row r="422" spans="42:42">
      <c r="AP422" s="16"/>
    </row>
    <row r="423" spans="42:42">
      <c r="AP423" s="16"/>
    </row>
    <row r="424" spans="42:42">
      <c r="AP424" s="16"/>
    </row>
    <row r="425" spans="42:42">
      <c r="AP425" s="16"/>
    </row>
    <row r="426" spans="42:42">
      <c r="AP426" s="16"/>
    </row>
    <row r="427" spans="42:42">
      <c r="AP427" s="16"/>
    </row>
    <row r="428" spans="42:42">
      <c r="AP428" s="16"/>
    </row>
    <row r="429" spans="42:42">
      <c r="AP429" s="16"/>
    </row>
    <row r="430" spans="42:42">
      <c r="AP430" s="16"/>
    </row>
    <row r="431" spans="42:42">
      <c r="AP431" s="16"/>
    </row>
    <row r="432" spans="42:42">
      <c r="AP432" s="16"/>
    </row>
    <row r="433" spans="42:42">
      <c r="AP433" s="16"/>
    </row>
    <row r="434" spans="42:42">
      <c r="AP434" s="16"/>
    </row>
    <row r="435" spans="42:42">
      <c r="AP435" s="16"/>
    </row>
    <row r="436" spans="42:42">
      <c r="AP436" s="16"/>
    </row>
    <row r="437" spans="42:42">
      <c r="AP437" s="16"/>
    </row>
    <row r="438" spans="42:42">
      <c r="AP438" s="16"/>
    </row>
    <row r="439" spans="42:42">
      <c r="AP439" s="16"/>
    </row>
    <row r="440" spans="42:42">
      <c r="AP440" s="16"/>
    </row>
    <row r="441" spans="42:42">
      <c r="AP441" s="16"/>
    </row>
    <row r="442" spans="42:42">
      <c r="AP442" s="16"/>
    </row>
    <row r="443" spans="42:42">
      <c r="AP443" s="16"/>
    </row>
    <row r="444" spans="42:42">
      <c r="AP444" s="16"/>
    </row>
    <row r="445" spans="42:42">
      <c r="AP445" s="16"/>
    </row>
    <row r="446" spans="42:42">
      <c r="AP446" s="16"/>
    </row>
    <row r="447" spans="42:42">
      <c r="AP447" s="16"/>
    </row>
    <row r="448" spans="42:42">
      <c r="AP448" s="16"/>
    </row>
    <row r="449" spans="42:42">
      <c r="AP449" s="16"/>
    </row>
    <row r="450" spans="42:42">
      <c r="AP450" s="16"/>
    </row>
    <row r="451" spans="42:42">
      <c r="AP451" s="16"/>
    </row>
    <row r="452" spans="42:42">
      <c r="AP452" s="16"/>
    </row>
    <row r="453" spans="42:42">
      <c r="AP453" s="16"/>
    </row>
    <row r="454" spans="42:42">
      <c r="AP454" s="16"/>
    </row>
    <row r="455" spans="42:42">
      <c r="AP455" s="16"/>
    </row>
    <row r="456" spans="42:42">
      <c r="AP456" s="16"/>
    </row>
    <row r="457" spans="42:42">
      <c r="AP457" s="16"/>
    </row>
    <row r="458" spans="42:42">
      <c r="AP458" s="16"/>
    </row>
    <row r="459" spans="42:42">
      <c r="AP459" s="16"/>
    </row>
    <row r="460" spans="42:42">
      <c r="AP460" s="16"/>
    </row>
    <row r="461" spans="42:42">
      <c r="AP461" s="16"/>
    </row>
    <row r="462" spans="42:42">
      <c r="AP462" s="16"/>
    </row>
    <row r="463" spans="42:42">
      <c r="AP463" s="16"/>
    </row>
    <row r="464" spans="42:42">
      <c r="AP464" s="16"/>
    </row>
    <row r="465" spans="42:42">
      <c r="AP465" s="16"/>
    </row>
    <row r="466" spans="42:42">
      <c r="AP466" s="16"/>
    </row>
    <row r="467" spans="42:42">
      <c r="AP467" s="16"/>
    </row>
    <row r="468" spans="42:42">
      <c r="AP468" s="16"/>
    </row>
    <row r="469" spans="42:42">
      <c r="AP469" s="16"/>
    </row>
    <row r="470" spans="42:42">
      <c r="AP470" s="16"/>
    </row>
    <row r="471" spans="42:42">
      <c r="AP471" s="16"/>
    </row>
    <row r="472" spans="42:42">
      <c r="AP472" s="16"/>
    </row>
    <row r="473" spans="42:42">
      <c r="AP473" s="16"/>
    </row>
    <row r="474" spans="42:42">
      <c r="AP474" s="16"/>
    </row>
    <row r="475" spans="42:42">
      <c r="AP475" s="16"/>
    </row>
    <row r="476" spans="42:42">
      <c r="AP476" s="16"/>
    </row>
    <row r="477" spans="42:42">
      <c r="AP477" s="16"/>
    </row>
    <row r="478" spans="42:42">
      <c r="AP478" s="16"/>
    </row>
    <row r="479" spans="42:42">
      <c r="AP479" s="16"/>
    </row>
    <row r="480" spans="42:42">
      <c r="AP480" s="16"/>
    </row>
    <row r="481" spans="42:42">
      <c r="AP481" s="16"/>
    </row>
    <row r="482" spans="42:42">
      <c r="AP482" s="16"/>
    </row>
    <row r="483" spans="42:42">
      <c r="AP483" s="16"/>
    </row>
    <row r="484" spans="42:42">
      <c r="AP484" s="16"/>
    </row>
    <row r="485" spans="42:42">
      <c r="AP485" s="16"/>
    </row>
    <row r="486" spans="42:42">
      <c r="AP486" s="16"/>
    </row>
    <row r="487" spans="42:42">
      <c r="AP487" s="16"/>
    </row>
    <row r="488" spans="42:42">
      <c r="AP488" s="16"/>
    </row>
    <row r="489" spans="42:42">
      <c r="AP489" s="16"/>
    </row>
    <row r="490" spans="42:42">
      <c r="AP490" s="16"/>
    </row>
    <row r="491" spans="42:42">
      <c r="AP491" s="16"/>
    </row>
    <row r="492" spans="42:42">
      <c r="AP492" s="16"/>
    </row>
    <row r="493" spans="42:42">
      <c r="AP493" s="16"/>
    </row>
    <row r="494" spans="42:42">
      <c r="AP494" s="16"/>
    </row>
    <row r="495" spans="42:42">
      <c r="AP495" s="16"/>
    </row>
    <row r="496" spans="42:42">
      <c r="AP496" s="16"/>
    </row>
    <row r="497" spans="42:42">
      <c r="AP497" s="16"/>
    </row>
    <row r="498" spans="42:42">
      <c r="AP498" s="16"/>
    </row>
    <row r="499" spans="42:42">
      <c r="AP499" s="16"/>
    </row>
    <row r="500" spans="42:42">
      <c r="AP500" s="16"/>
    </row>
    <row r="501" spans="42:42">
      <c r="AP501" s="16"/>
    </row>
    <row r="502" spans="42:42">
      <c r="AP502" s="16"/>
    </row>
    <row r="503" spans="42:42">
      <c r="AP503" s="16"/>
    </row>
    <row r="504" spans="42:42">
      <c r="AP504" s="16"/>
    </row>
    <row r="505" spans="42:42">
      <c r="AP505" s="16"/>
    </row>
    <row r="506" spans="42:42">
      <c r="AP506" s="16"/>
    </row>
    <row r="507" spans="42:42">
      <c r="AP507" s="16"/>
    </row>
    <row r="508" spans="42:42">
      <c r="AP508" s="16"/>
    </row>
    <row r="509" spans="42:42">
      <c r="AP509" s="16"/>
    </row>
    <row r="510" spans="42:42">
      <c r="AP510" s="16"/>
    </row>
    <row r="511" spans="42:42">
      <c r="AP511" s="16"/>
    </row>
    <row r="512" spans="42:42">
      <c r="AP512" s="16"/>
    </row>
    <row r="513" spans="42:42">
      <c r="AP513" s="16"/>
    </row>
    <row r="514" spans="42:42">
      <c r="AP514" s="16"/>
    </row>
    <row r="515" spans="42:42">
      <c r="AP515" s="16"/>
    </row>
    <row r="516" spans="42:42">
      <c r="AP516" s="16"/>
    </row>
    <row r="517" spans="42:42">
      <c r="AP517" s="16"/>
    </row>
    <row r="518" spans="42:42">
      <c r="AP518" s="16"/>
    </row>
    <row r="519" spans="42:42">
      <c r="AP519" s="16"/>
    </row>
    <row r="520" spans="42:42">
      <c r="AP520" s="16"/>
    </row>
    <row r="521" spans="42:42">
      <c r="AP521" s="16"/>
    </row>
    <row r="522" spans="42:42">
      <c r="AP522" s="16"/>
    </row>
    <row r="523" spans="42:42">
      <c r="AP523" s="16"/>
    </row>
    <row r="524" spans="42:42">
      <c r="AP524" s="16"/>
    </row>
    <row r="525" spans="42:42">
      <c r="AP525" s="16"/>
    </row>
    <row r="526" spans="42:42">
      <c r="AP526" s="16"/>
    </row>
    <row r="527" spans="42:42">
      <c r="AP527" s="16"/>
    </row>
    <row r="528" spans="42:42">
      <c r="AP528" s="16"/>
    </row>
    <row r="529" spans="42:42">
      <c r="AP529" s="16"/>
    </row>
    <row r="530" spans="42:42">
      <c r="AP530" s="16"/>
    </row>
    <row r="531" spans="42:42">
      <c r="AP531" s="16"/>
    </row>
    <row r="532" spans="42:42">
      <c r="AP532" s="16"/>
    </row>
    <row r="533" spans="42:42">
      <c r="AP533" s="16"/>
    </row>
    <row r="534" spans="42:42">
      <c r="AP534" s="16"/>
    </row>
    <row r="535" spans="42:42">
      <c r="AP535" s="16"/>
    </row>
    <row r="536" spans="42:42">
      <c r="AP536" s="16"/>
    </row>
    <row r="537" spans="42:42">
      <c r="AP537" s="16"/>
    </row>
    <row r="538" spans="42:42">
      <c r="AP538" s="16"/>
    </row>
    <row r="539" spans="42:42">
      <c r="AP539" s="16"/>
    </row>
    <row r="540" spans="42:42">
      <c r="AP540" s="16"/>
    </row>
    <row r="541" spans="42:42">
      <c r="AP541" s="16"/>
    </row>
    <row r="542" spans="42:42">
      <c r="AP542" s="16"/>
    </row>
    <row r="543" spans="42:42">
      <c r="AP543" s="16"/>
    </row>
    <row r="544" spans="42:42">
      <c r="AP544" s="16"/>
    </row>
    <row r="545" spans="42:42">
      <c r="AP545" s="16"/>
    </row>
    <row r="546" spans="42:42">
      <c r="AP546" s="16"/>
    </row>
    <row r="547" spans="42:42">
      <c r="AP547" s="16"/>
    </row>
    <row r="548" spans="42:42">
      <c r="AP548" s="16"/>
    </row>
    <row r="549" spans="42:42">
      <c r="AP549" s="16"/>
    </row>
    <row r="550" spans="42:42">
      <c r="AP550" s="16"/>
    </row>
    <row r="551" spans="42:42">
      <c r="AP551" s="16"/>
    </row>
    <row r="552" spans="42:42">
      <c r="AP552" s="16"/>
    </row>
    <row r="553" spans="42:42">
      <c r="AP553" s="16"/>
    </row>
    <row r="554" spans="42:42">
      <c r="AP554" s="16"/>
    </row>
    <row r="555" spans="42:42">
      <c r="AP555" s="16"/>
    </row>
    <row r="556" spans="42:42">
      <c r="AP556" s="16"/>
    </row>
    <row r="557" spans="42:42">
      <c r="AP557" s="16"/>
    </row>
    <row r="558" spans="42:42">
      <c r="AP558" s="16"/>
    </row>
    <row r="559" spans="42:42">
      <c r="AP559" s="16"/>
    </row>
    <row r="560" spans="42:42">
      <c r="AP560" s="16"/>
    </row>
    <row r="561" spans="42:42">
      <c r="AP561" s="16"/>
    </row>
    <row r="562" spans="42:42">
      <c r="AP562" s="16"/>
    </row>
    <row r="563" spans="42:42">
      <c r="AP563" s="16"/>
    </row>
    <row r="564" spans="42:42">
      <c r="AP564" s="16"/>
    </row>
    <row r="565" spans="42:42">
      <c r="AP565" s="16"/>
    </row>
    <row r="566" spans="42:42">
      <c r="AP566" s="16"/>
    </row>
    <row r="567" spans="42:42">
      <c r="AP567" s="16"/>
    </row>
    <row r="568" spans="42:42">
      <c r="AP568" s="16"/>
    </row>
    <row r="569" spans="42:42">
      <c r="AP569" s="16"/>
    </row>
    <row r="570" spans="42:42">
      <c r="AP570" s="16"/>
    </row>
    <row r="571" spans="42:42">
      <c r="AP571" s="16"/>
    </row>
    <row r="572" spans="42:42">
      <c r="AP572" s="16"/>
    </row>
    <row r="573" spans="42:42">
      <c r="AP573" s="16"/>
    </row>
    <row r="574" spans="42:42">
      <c r="AP574" s="16"/>
    </row>
    <row r="575" spans="42:42">
      <c r="AP575" s="16"/>
    </row>
    <row r="576" spans="42:42">
      <c r="AP576" s="16"/>
    </row>
    <row r="577" spans="42:42">
      <c r="AP577" s="16"/>
    </row>
    <row r="578" spans="42:42">
      <c r="AP578" s="16"/>
    </row>
    <row r="579" spans="42:42">
      <c r="AP579" s="16"/>
    </row>
    <row r="580" spans="42:42">
      <c r="AP580" s="16"/>
    </row>
    <row r="581" spans="42:42">
      <c r="AP581" s="16"/>
    </row>
    <row r="582" spans="42:42">
      <c r="AP582" s="16"/>
    </row>
    <row r="583" spans="42:42">
      <c r="AP583" s="16"/>
    </row>
    <row r="584" spans="42:42">
      <c r="AP584" s="16"/>
    </row>
    <row r="585" spans="42:42">
      <c r="AP585" s="16"/>
    </row>
    <row r="586" spans="42:42">
      <c r="AP586" s="16"/>
    </row>
    <row r="587" spans="42:42">
      <c r="AP587" s="16"/>
    </row>
    <row r="588" spans="42:42">
      <c r="AP588" s="16"/>
    </row>
    <row r="589" spans="42:42">
      <c r="AP589" s="16"/>
    </row>
    <row r="590" spans="42:42">
      <c r="AP590" s="16"/>
    </row>
    <row r="591" spans="42:42">
      <c r="AP591" s="16"/>
    </row>
    <row r="592" spans="42:42">
      <c r="AP592" s="16"/>
    </row>
    <row r="593" spans="42:42">
      <c r="AP593" s="16"/>
    </row>
    <row r="594" spans="42:42">
      <c r="AP594" s="16"/>
    </row>
    <row r="595" spans="42:42">
      <c r="AP595" s="16"/>
    </row>
    <row r="596" spans="42:42">
      <c r="AP596" s="16"/>
    </row>
    <row r="597" spans="42:42">
      <c r="AP597" s="16"/>
    </row>
    <row r="598" spans="42:42">
      <c r="AP598" s="16"/>
    </row>
    <row r="599" spans="42:42">
      <c r="AP599" s="16"/>
    </row>
    <row r="600" spans="42:42">
      <c r="AP600" s="16"/>
    </row>
    <row r="601" spans="42:42">
      <c r="AP601" s="16"/>
    </row>
    <row r="602" spans="42:42">
      <c r="AP602" s="16"/>
    </row>
    <row r="603" spans="42:42">
      <c r="AP603" s="16"/>
    </row>
    <row r="604" spans="42:42">
      <c r="AP604" s="16"/>
    </row>
    <row r="605" spans="42:42">
      <c r="AP605" s="16"/>
    </row>
    <row r="606" spans="42:42">
      <c r="AP606" s="16"/>
    </row>
    <row r="607" spans="42:42">
      <c r="AP607" s="16"/>
    </row>
    <row r="608" spans="42:42">
      <c r="AP608" s="16"/>
    </row>
    <row r="609" spans="42:42">
      <c r="AP609" s="16"/>
    </row>
    <row r="610" spans="42:42">
      <c r="AP610" s="16"/>
    </row>
    <row r="611" spans="42:42">
      <c r="AP611" s="16"/>
    </row>
    <row r="612" spans="42:42">
      <c r="AP612" s="16"/>
    </row>
    <row r="613" spans="42:42">
      <c r="AP613" s="16"/>
    </row>
    <row r="614" spans="42:42">
      <c r="AP614" s="16"/>
    </row>
    <row r="615" spans="42:42">
      <c r="AP615" s="16"/>
    </row>
    <row r="616" spans="42:42">
      <c r="AP616" s="16"/>
    </row>
    <row r="617" spans="42:42">
      <c r="AP617" s="16"/>
    </row>
    <row r="618" spans="42:42">
      <c r="AP618" s="16"/>
    </row>
    <row r="619" spans="42:42">
      <c r="AP619" s="16"/>
    </row>
    <row r="620" spans="42:42">
      <c r="AP620" s="16"/>
    </row>
    <row r="621" spans="42:42">
      <c r="AP621" s="16"/>
    </row>
    <row r="622" spans="42:42">
      <c r="AP622" s="16"/>
    </row>
    <row r="623" spans="42:42">
      <c r="AP623" s="16"/>
    </row>
    <row r="624" spans="42:42">
      <c r="AP624" s="16"/>
    </row>
    <row r="625" spans="42:42">
      <c r="AP625" s="16"/>
    </row>
    <row r="626" spans="42:42">
      <c r="AP626" s="16"/>
    </row>
    <row r="627" spans="42:42">
      <c r="AP627" s="16"/>
    </row>
    <row r="628" spans="42:42">
      <c r="AP628" s="16"/>
    </row>
    <row r="629" spans="42:42">
      <c r="AP629" s="16"/>
    </row>
    <row r="630" spans="42:42">
      <c r="AP630" s="16"/>
    </row>
    <row r="631" spans="42:42">
      <c r="AP631" s="16"/>
    </row>
    <row r="632" spans="42:42">
      <c r="AP632" s="16"/>
    </row>
    <row r="633" spans="42:42">
      <c r="AP633" s="16"/>
    </row>
    <row r="634" spans="42:42">
      <c r="AP634" s="16"/>
    </row>
    <row r="635" spans="42:42">
      <c r="AP635" s="16"/>
    </row>
    <row r="636" spans="42:42">
      <c r="AP636" s="16"/>
    </row>
    <row r="637" spans="42:42">
      <c r="AP637" s="16"/>
    </row>
    <row r="638" spans="42:42">
      <c r="AP638" s="16"/>
    </row>
    <row r="639" spans="42:42">
      <c r="AP639" s="16"/>
    </row>
    <row r="640" spans="42:42">
      <c r="AP640" s="16"/>
    </row>
    <row r="641" spans="42:42">
      <c r="AP641" s="16"/>
    </row>
    <row r="642" spans="42:42">
      <c r="AP642" s="16"/>
    </row>
    <row r="643" spans="42:42">
      <c r="AP643" s="16"/>
    </row>
    <row r="644" spans="42:42">
      <c r="AP644" s="16"/>
    </row>
    <row r="645" spans="42:42">
      <c r="AP645" s="16"/>
    </row>
    <row r="646" spans="42:42">
      <c r="AP646" s="16"/>
    </row>
    <row r="647" spans="42:42">
      <c r="AP647" s="16"/>
    </row>
    <row r="648" spans="42:42">
      <c r="AP648" s="16"/>
    </row>
    <row r="649" spans="42:42">
      <c r="AP649" s="16"/>
    </row>
    <row r="650" spans="42:42">
      <c r="AP650" s="16"/>
    </row>
    <row r="651" spans="42:42">
      <c r="AP651" s="16"/>
    </row>
    <row r="652" spans="42:42">
      <c r="AP652" s="16"/>
    </row>
    <row r="653" spans="42:42">
      <c r="AP653" s="16"/>
    </row>
    <row r="654" spans="42:42">
      <c r="AP654" s="16"/>
    </row>
    <row r="655" spans="42:42">
      <c r="AP655" s="16"/>
    </row>
    <row r="656" spans="42:42">
      <c r="AP656" s="16"/>
    </row>
    <row r="657" spans="42:42">
      <c r="AP657" s="16"/>
    </row>
    <row r="658" spans="42:42">
      <c r="AP658" s="16"/>
    </row>
    <row r="659" spans="42:42">
      <c r="AP659" s="16"/>
    </row>
    <row r="660" spans="42:42">
      <c r="AP660" s="16"/>
    </row>
    <row r="661" spans="42:42">
      <c r="AP661" s="16"/>
    </row>
    <row r="662" spans="42:42">
      <c r="AP662" s="16"/>
    </row>
    <row r="663" spans="42:42">
      <c r="AP663" s="16"/>
    </row>
    <row r="664" spans="42:42">
      <c r="AP664" s="16"/>
    </row>
    <row r="665" spans="42:42">
      <c r="AP665" s="16"/>
    </row>
    <row r="666" spans="42:42">
      <c r="AP666" s="16"/>
    </row>
    <row r="667" spans="42:42">
      <c r="AP667" s="16"/>
    </row>
    <row r="668" spans="42:42">
      <c r="AP668" s="16"/>
    </row>
    <row r="669" spans="42:42">
      <c r="AP669" s="16"/>
    </row>
    <row r="670" spans="42:42">
      <c r="AP670" s="16"/>
    </row>
    <row r="671" spans="42:42">
      <c r="AP671" s="16"/>
    </row>
    <row r="672" spans="42:42">
      <c r="AP672" s="16"/>
    </row>
    <row r="673" spans="42:42">
      <c r="AP673" s="16"/>
    </row>
    <row r="674" spans="42:42">
      <c r="AP674" s="16"/>
    </row>
    <row r="675" spans="42:42">
      <c r="AP675" s="16"/>
    </row>
    <row r="676" spans="42:42">
      <c r="AP676" s="16"/>
    </row>
    <row r="677" spans="42:42">
      <c r="AP677" s="16"/>
    </row>
    <row r="678" spans="42:42">
      <c r="AP678" s="16"/>
    </row>
    <row r="679" spans="42:42">
      <c r="AP679" s="16"/>
    </row>
    <row r="680" spans="42:42">
      <c r="AP680" s="16"/>
    </row>
    <row r="681" spans="42:42">
      <c r="AP681" s="16"/>
    </row>
    <row r="682" spans="42:42">
      <c r="AP682" s="16"/>
    </row>
    <row r="683" spans="42:42">
      <c r="AP683" s="16"/>
    </row>
    <row r="684" spans="42:42">
      <c r="AP684" s="16"/>
    </row>
    <row r="685" spans="42:42">
      <c r="AP685" s="16"/>
    </row>
    <row r="686" spans="42:42">
      <c r="AP686" s="16"/>
    </row>
    <row r="687" spans="42:42">
      <c r="AP687" s="16"/>
    </row>
    <row r="688" spans="42:42">
      <c r="AP688" s="16"/>
    </row>
    <row r="689" spans="42:42">
      <c r="AP689" s="16"/>
    </row>
    <row r="690" spans="42:42">
      <c r="AP690" s="16"/>
    </row>
    <row r="691" spans="42:42">
      <c r="AP691" s="16"/>
    </row>
    <row r="692" spans="42:42">
      <c r="AP692" s="16"/>
    </row>
    <row r="693" spans="42:42">
      <c r="AP693" s="16"/>
    </row>
    <row r="694" spans="42:42">
      <c r="AP694" s="16"/>
    </row>
    <row r="695" spans="42:42">
      <c r="AP695" s="16"/>
    </row>
    <row r="696" spans="42:42">
      <c r="AP696" s="16"/>
    </row>
    <row r="697" spans="42:42">
      <c r="AP697" s="16"/>
    </row>
    <row r="698" spans="42:42">
      <c r="AP698" s="16"/>
    </row>
    <row r="699" spans="42:42">
      <c r="AP699" s="16"/>
    </row>
    <row r="700" spans="42:42">
      <c r="AP700" s="16"/>
    </row>
    <row r="701" spans="42:42">
      <c r="AP701" s="16"/>
    </row>
    <row r="702" spans="42:42">
      <c r="AP702" s="16"/>
    </row>
    <row r="703" spans="42:42">
      <c r="AP703" s="16"/>
    </row>
    <row r="704" spans="42:42">
      <c r="AP704" s="16"/>
    </row>
    <row r="705" spans="42:42">
      <c r="AP705" s="16"/>
    </row>
    <row r="706" spans="42:42">
      <c r="AP706" s="16"/>
    </row>
    <row r="707" spans="42:42">
      <c r="AP707" s="16"/>
    </row>
    <row r="708" spans="42:42">
      <c r="AP708" s="16"/>
    </row>
    <row r="709" spans="42:42">
      <c r="AP709" s="16"/>
    </row>
    <row r="710" spans="42:42">
      <c r="AP710" s="16"/>
    </row>
    <row r="711" spans="42:42">
      <c r="AP711" s="16"/>
    </row>
    <row r="712" spans="42:42">
      <c r="AP712" s="16"/>
    </row>
    <row r="713" spans="42:42">
      <c r="AP713" s="16"/>
    </row>
    <row r="714" spans="42:42">
      <c r="AP714" s="16"/>
    </row>
    <row r="715" spans="42:42">
      <c r="AP715" s="16"/>
    </row>
    <row r="716" spans="42:42">
      <c r="AP716" s="16"/>
    </row>
    <row r="717" spans="42:42">
      <c r="AP717" s="16"/>
    </row>
    <row r="718" spans="42:42">
      <c r="AP718" s="16"/>
    </row>
    <row r="719" spans="42:42">
      <c r="AP719" s="16"/>
    </row>
    <row r="720" spans="42:42">
      <c r="AP720" s="16"/>
    </row>
    <row r="721" spans="42:42">
      <c r="AP721" s="16"/>
    </row>
    <row r="722" spans="42:42">
      <c r="AP722" s="16"/>
    </row>
    <row r="723" spans="42:42">
      <c r="AP723" s="16"/>
    </row>
    <row r="724" spans="42:42">
      <c r="AP724" s="16"/>
    </row>
    <row r="725" spans="42:42">
      <c r="AP725" s="16"/>
    </row>
    <row r="726" spans="42:42">
      <c r="AP726" s="16"/>
    </row>
    <row r="727" spans="42:42">
      <c r="AP727" s="16"/>
    </row>
    <row r="728" spans="42:42">
      <c r="AP728" s="16"/>
    </row>
    <row r="729" spans="42:42">
      <c r="AP729" s="16"/>
    </row>
    <row r="730" spans="42:42">
      <c r="AP730" s="16"/>
    </row>
    <row r="731" spans="42:42">
      <c r="AP731" s="16"/>
    </row>
    <row r="732" spans="42:42">
      <c r="AP732" s="16"/>
    </row>
    <row r="733" spans="42:42">
      <c r="AP733" s="16"/>
    </row>
    <row r="734" spans="42:42">
      <c r="AP734" s="16"/>
    </row>
    <row r="735" spans="42:42">
      <c r="AP735" s="16"/>
    </row>
    <row r="736" spans="42:42">
      <c r="AP736" s="16"/>
    </row>
    <row r="737" spans="42:42">
      <c r="AP737" s="16"/>
    </row>
    <row r="738" spans="42:42">
      <c r="AP738" s="16"/>
    </row>
    <row r="739" spans="42:42">
      <c r="AP739" s="16"/>
    </row>
    <row r="740" spans="42:42">
      <c r="AP740" s="16"/>
    </row>
    <row r="741" spans="42:42">
      <c r="AP741" s="16"/>
    </row>
    <row r="742" spans="42:42">
      <c r="AP742" s="16"/>
    </row>
    <row r="743" spans="42:42">
      <c r="AP743" s="16"/>
    </row>
    <row r="744" spans="42:42">
      <c r="AP744" s="16"/>
    </row>
    <row r="745" spans="42:42">
      <c r="AP745" s="16"/>
    </row>
    <row r="746" spans="42:42">
      <c r="AP746" s="16"/>
    </row>
    <row r="747" spans="42:42">
      <c r="AP747" s="16"/>
    </row>
    <row r="748" spans="42:42">
      <c r="AP748" s="16"/>
    </row>
    <row r="749" spans="42:42">
      <c r="AP749" s="16"/>
    </row>
    <row r="750" spans="42:42">
      <c r="AP750" s="16"/>
    </row>
    <row r="751" spans="42:42">
      <c r="AP751" s="16"/>
    </row>
    <row r="752" spans="42:42">
      <c r="AP752" s="16"/>
    </row>
    <row r="753" spans="42:42">
      <c r="AP753" s="16"/>
    </row>
    <row r="754" spans="42:42">
      <c r="AP754" s="16"/>
    </row>
    <row r="755" spans="42:42">
      <c r="AP755" s="16"/>
    </row>
    <row r="756" spans="42:42">
      <c r="AP756" s="16"/>
    </row>
    <row r="757" spans="42:42">
      <c r="AP757" s="16"/>
    </row>
    <row r="758" spans="42:42">
      <c r="AP758" s="16"/>
    </row>
    <row r="759" spans="42:42">
      <c r="AP759" s="16"/>
    </row>
    <row r="760" spans="42:42">
      <c r="AP760" s="16"/>
    </row>
    <row r="761" spans="42:42">
      <c r="AP761" s="16"/>
    </row>
    <row r="762" spans="42:42">
      <c r="AP762" s="16"/>
    </row>
    <row r="763" spans="42:42">
      <c r="AP763" s="16"/>
    </row>
    <row r="764" spans="42:42">
      <c r="AP764" s="16"/>
    </row>
    <row r="765" spans="42:42">
      <c r="AP765" s="16"/>
    </row>
    <row r="766" spans="42:42">
      <c r="AP766" s="16"/>
    </row>
    <row r="767" spans="42:42">
      <c r="AP767" s="16"/>
    </row>
    <row r="768" spans="42:42">
      <c r="AP768" s="16"/>
    </row>
    <row r="769" spans="42:42">
      <c r="AP769" s="16"/>
    </row>
    <row r="770" spans="42:42">
      <c r="AP770" s="16"/>
    </row>
    <row r="771" spans="42:42">
      <c r="AP771" s="16"/>
    </row>
    <row r="772" spans="42:42">
      <c r="AP772" s="16"/>
    </row>
    <row r="773" spans="42:42">
      <c r="AP773" s="16"/>
    </row>
    <row r="774" spans="42:42">
      <c r="AP774" s="16"/>
    </row>
    <row r="775" spans="42:42">
      <c r="AP775" s="16"/>
    </row>
    <row r="776" spans="42:42">
      <c r="AP776" s="16"/>
    </row>
    <row r="777" spans="42:42">
      <c r="AP777" s="16"/>
    </row>
    <row r="778" spans="42:42">
      <c r="AP778" s="16"/>
    </row>
    <row r="779" spans="42:42">
      <c r="AP779" s="16"/>
    </row>
    <row r="780" spans="42:42">
      <c r="AP780" s="16"/>
    </row>
    <row r="781" spans="42:42">
      <c r="AP781" s="16"/>
    </row>
    <row r="782" spans="42:42">
      <c r="AP782" s="16"/>
    </row>
    <row r="783" spans="42:42">
      <c r="AP783" s="16"/>
    </row>
    <row r="784" spans="42:42">
      <c r="AP784" s="16"/>
    </row>
    <row r="785" spans="42:42">
      <c r="AP785" s="16"/>
    </row>
    <row r="786" spans="42:42">
      <c r="AP786" s="16"/>
    </row>
    <row r="787" spans="42:42">
      <c r="AP787" s="16"/>
    </row>
    <row r="788" spans="42:42">
      <c r="AP788" s="16"/>
    </row>
    <row r="789" spans="42:42">
      <c r="AP789" s="16"/>
    </row>
    <row r="790" spans="42:42">
      <c r="AP790" s="16"/>
    </row>
    <row r="791" spans="42:42">
      <c r="AP791" s="16"/>
    </row>
    <row r="792" spans="42:42">
      <c r="AP792" s="16"/>
    </row>
    <row r="793" spans="42:42">
      <c r="AP793" s="16"/>
    </row>
    <row r="794" spans="42:42">
      <c r="AP794" s="16"/>
    </row>
    <row r="795" spans="42:42">
      <c r="AP795" s="16"/>
    </row>
    <row r="796" spans="42:42">
      <c r="AP796" s="16"/>
    </row>
    <row r="797" spans="42:42">
      <c r="AP797" s="16"/>
    </row>
    <row r="798" spans="42:42">
      <c r="AP798" s="16"/>
    </row>
    <row r="799" spans="42:42">
      <c r="AP799" s="16"/>
    </row>
    <row r="800" spans="42:42">
      <c r="AP800" s="16"/>
    </row>
    <row r="801" spans="42:42">
      <c r="AP801" s="16"/>
    </row>
    <row r="802" spans="42:42">
      <c r="AP802" s="16"/>
    </row>
    <row r="803" spans="42:42">
      <c r="AP803" s="16"/>
    </row>
    <row r="804" spans="42:42">
      <c r="AP804" s="16"/>
    </row>
    <row r="805" spans="42:42">
      <c r="AP805" s="16"/>
    </row>
    <row r="806" spans="42:42">
      <c r="AP806" s="16"/>
    </row>
    <row r="807" spans="42:42">
      <c r="AP807" s="16"/>
    </row>
    <row r="808" spans="42:42">
      <c r="AP808" s="16"/>
    </row>
    <row r="809" spans="42:42">
      <c r="AP809" s="16"/>
    </row>
    <row r="810" spans="42:42">
      <c r="AP810" s="16"/>
    </row>
    <row r="811" spans="42:42">
      <c r="AP811" s="16"/>
    </row>
    <row r="812" spans="42:42">
      <c r="AP812" s="16"/>
    </row>
    <row r="813" spans="42:42">
      <c r="AP813" s="16"/>
    </row>
    <row r="814" spans="42:42">
      <c r="AP814" s="16"/>
    </row>
    <row r="815" spans="42:42">
      <c r="AP815" s="16"/>
    </row>
    <row r="816" spans="42:42">
      <c r="AP816" s="16"/>
    </row>
    <row r="817" spans="42:42">
      <c r="AP817" s="16"/>
    </row>
    <row r="818" spans="42:42">
      <c r="AP818" s="16"/>
    </row>
    <row r="819" spans="42:42">
      <c r="AP819" s="16"/>
    </row>
    <row r="820" spans="42:42">
      <c r="AP820" s="16"/>
    </row>
    <row r="821" spans="42:42">
      <c r="AP821" s="16"/>
    </row>
    <row r="822" spans="42:42">
      <c r="AP822" s="16"/>
    </row>
    <row r="823" spans="42:42">
      <c r="AP823" s="16"/>
    </row>
    <row r="824" spans="42:42">
      <c r="AP824" s="16"/>
    </row>
    <row r="825" spans="42:42">
      <c r="AP825" s="16"/>
    </row>
    <row r="826" spans="42:42">
      <c r="AP826" s="16"/>
    </row>
    <row r="827" spans="42:42">
      <c r="AP827" s="16"/>
    </row>
    <row r="828" spans="42:42">
      <c r="AP828" s="16"/>
    </row>
    <row r="829" spans="42:42">
      <c r="AP829" s="16"/>
    </row>
    <row r="830" spans="42:42">
      <c r="AP830" s="16"/>
    </row>
    <row r="831" spans="42:42">
      <c r="AP831" s="16"/>
    </row>
    <row r="832" spans="42:42">
      <c r="AP832" s="16"/>
    </row>
    <row r="833" spans="42:42">
      <c r="AP833" s="16"/>
    </row>
    <row r="834" spans="42:42">
      <c r="AP834" s="16"/>
    </row>
    <row r="835" spans="42:42">
      <c r="AP835" s="16"/>
    </row>
    <row r="836" spans="42:42">
      <c r="AP836" s="16"/>
    </row>
    <row r="837" spans="42:42">
      <c r="AP837" s="16"/>
    </row>
    <row r="838" spans="42:42">
      <c r="AP838" s="16"/>
    </row>
    <row r="839" spans="42:42">
      <c r="AP839" s="16"/>
    </row>
    <row r="840" spans="42:42">
      <c r="AP840" s="16"/>
    </row>
    <row r="841" spans="42:42">
      <c r="AP841" s="16"/>
    </row>
    <row r="842" spans="42:42">
      <c r="AP842" s="16"/>
    </row>
    <row r="843" spans="42:42">
      <c r="AP843" s="16"/>
    </row>
    <row r="844" spans="42:42">
      <c r="AP844" s="16"/>
    </row>
    <row r="845" spans="42:42">
      <c r="AP845" s="16"/>
    </row>
    <row r="846" spans="42:42">
      <c r="AP846" s="16"/>
    </row>
    <row r="847" spans="42:42">
      <c r="AP847" s="16"/>
    </row>
    <row r="848" spans="42:42">
      <c r="AP848" s="16"/>
    </row>
    <row r="849" spans="42:42">
      <c r="AP849" s="16"/>
    </row>
    <row r="850" spans="42:42">
      <c r="AP850" s="16"/>
    </row>
    <row r="851" spans="42:42">
      <c r="AP851" s="16"/>
    </row>
    <row r="852" spans="42:42">
      <c r="AP852" s="16"/>
    </row>
    <row r="853" spans="42:42">
      <c r="AP853" s="16"/>
    </row>
    <row r="854" spans="42:42">
      <c r="AP854" s="16"/>
    </row>
    <row r="855" spans="42:42">
      <c r="AP855" s="16"/>
    </row>
    <row r="856" spans="42:42">
      <c r="AP856" s="16"/>
    </row>
    <row r="857" spans="42:42">
      <c r="AP857" s="16"/>
    </row>
    <row r="858" spans="42:42">
      <c r="AP858" s="16"/>
    </row>
    <row r="859" spans="42:42">
      <c r="AP859" s="16"/>
    </row>
    <row r="860" spans="42:42">
      <c r="AP860" s="16"/>
    </row>
    <row r="861" spans="42:42">
      <c r="AP861" s="16"/>
    </row>
    <row r="862" spans="42:42">
      <c r="AP862" s="16"/>
    </row>
    <row r="863" spans="42:42">
      <c r="AP863" s="16"/>
    </row>
    <row r="864" spans="42:42">
      <c r="AP864" s="16"/>
    </row>
    <row r="865" spans="42:42">
      <c r="AP865" s="16"/>
    </row>
    <row r="866" spans="42:42">
      <c r="AP866" s="16"/>
    </row>
    <row r="867" spans="42:42">
      <c r="AP867" s="16"/>
    </row>
    <row r="868" spans="42:42">
      <c r="AP868" s="16"/>
    </row>
    <row r="869" spans="42:42">
      <c r="AP869" s="16"/>
    </row>
    <row r="870" spans="42:42">
      <c r="AP870" s="16"/>
    </row>
    <row r="871" spans="42:42">
      <c r="AP871" s="16"/>
    </row>
    <row r="872" spans="42:42">
      <c r="AP872" s="16"/>
    </row>
    <row r="873" spans="42:42">
      <c r="AP873" s="16"/>
    </row>
    <row r="874" spans="42:42">
      <c r="AP874" s="16"/>
    </row>
    <row r="875" spans="42:42">
      <c r="AP875" s="16"/>
    </row>
    <row r="876" spans="42:42">
      <c r="AP876" s="16"/>
    </row>
    <row r="877" spans="42:42">
      <c r="AP877" s="16"/>
    </row>
    <row r="878" spans="42:42">
      <c r="AP878" s="16"/>
    </row>
    <row r="879" spans="42:42">
      <c r="AP879" s="16"/>
    </row>
    <row r="880" spans="42:42">
      <c r="AP880" s="16"/>
    </row>
    <row r="881" spans="42:42">
      <c r="AP881" s="16"/>
    </row>
    <row r="882" spans="42:42">
      <c r="AP882" s="16"/>
    </row>
    <row r="883" spans="42:42">
      <c r="AP883" s="16"/>
    </row>
    <row r="884" spans="42:42">
      <c r="AP884" s="16"/>
    </row>
    <row r="885" spans="42:42">
      <c r="AP885" s="16"/>
    </row>
    <row r="886" spans="42:42">
      <c r="AP886" s="16"/>
    </row>
    <row r="887" spans="42:42">
      <c r="AP887" s="16"/>
    </row>
    <row r="888" spans="42:42">
      <c r="AP888" s="16"/>
    </row>
    <row r="889" spans="42:42">
      <c r="AP889" s="16"/>
    </row>
    <row r="890" spans="42:42">
      <c r="AP890" s="16"/>
    </row>
    <row r="891" spans="42:42">
      <c r="AP891" s="16"/>
    </row>
    <row r="892" spans="42:42">
      <c r="AP892" s="16"/>
    </row>
    <row r="893" spans="42:42">
      <c r="AP893" s="16"/>
    </row>
    <row r="894" spans="42:42">
      <c r="AP894" s="16"/>
    </row>
    <row r="895" spans="42:42">
      <c r="AP895" s="16"/>
    </row>
    <row r="896" spans="42:42">
      <c r="AP896" s="16"/>
    </row>
    <row r="897" spans="42:42">
      <c r="AP897" s="16"/>
    </row>
    <row r="898" spans="42:42">
      <c r="AP898" s="16"/>
    </row>
    <row r="899" spans="42:42">
      <c r="AP899" s="16"/>
    </row>
    <row r="900" spans="42:42">
      <c r="AP900" s="16"/>
    </row>
    <row r="901" spans="42:42">
      <c r="AP901" s="16"/>
    </row>
    <row r="902" spans="42:42">
      <c r="AP902" s="16"/>
    </row>
    <row r="903" spans="42:42">
      <c r="AP903" s="16"/>
    </row>
    <row r="904" spans="42:42">
      <c r="AP904" s="16"/>
    </row>
    <row r="905" spans="42:42">
      <c r="AP905" s="16"/>
    </row>
    <row r="906" spans="42:42">
      <c r="AP906" s="16"/>
    </row>
    <row r="907" spans="42:42">
      <c r="AP907" s="16"/>
    </row>
    <row r="908" spans="42:42">
      <c r="AP908" s="16"/>
    </row>
    <row r="909" spans="42:42">
      <c r="AP909" s="16"/>
    </row>
    <row r="910" spans="42:42">
      <c r="AP910" s="16"/>
    </row>
    <row r="911" spans="42:42">
      <c r="AP911" s="16"/>
    </row>
    <row r="912" spans="42:42">
      <c r="AP912" s="16"/>
    </row>
    <row r="913" spans="42:42">
      <c r="AP913" s="16"/>
    </row>
    <row r="914" spans="42:42">
      <c r="AP914" s="16"/>
    </row>
    <row r="915" spans="42:42">
      <c r="AP915" s="16"/>
    </row>
    <row r="916" spans="42:42">
      <c r="AP916" s="16"/>
    </row>
    <row r="917" spans="42:42">
      <c r="AP917" s="16"/>
    </row>
    <row r="918" spans="42:42">
      <c r="AP918" s="16"/>
    </row>
    <row r="919" spans="42:42">
      <c r="AP919" s="16"/>
    </row>
    <row r="920" spans="42:42">
      <c r="AP920" s="16"/>
    </row>
    <row r="921" spans="42:42">
      <c r="AP921" s="16"/>
    </row>
    <row r="922" spans="42:42">
      <c r="AP922" s="16"/>
    </row>
    <row r="923" spans="42:42">
      <c r="AP923" s="16"/>
    </row>
    <row r="924" spans="42:42">
      <c r="AP924" s="16"/>
    </row>
    <row r="925" spans="42:42">
      <c r="AP925" s="16"/>
    </row>
    <row r="926" spans="42:42">
      <c r="AP926" s="16"/>
    </row>
    <row r="927" spans="42:42">
      <c r="AP927" s="16"/>
    </row>
    <row r="928" spans="42:42">
      <c r="AP928" s="16"/>
    </row>
    <row r="929" spans="42:42">
      <c r="AP929" s="16"/>
    </row>
    <row r="930" spans="42:42">
      <c r="AP930" s="16"/>
    </row>
    <row r="931" spans="42:42">
      <c r="AP931" s="16"/>
    </row>
    <row r="932" spans="42:42">
      <c r="AP932" s="16"/>
    </row>
    <row r="933" spans="42:42">
      <c r="AP933" s="16"/>
    </row>
    <row r="934" spans="42:42">
      <c r="AP934" s="16"/>
    </row>
    <row r="935" spans="42:42">
      <c r="AP935" s="16"/>
    </row>
    <row r="936" spans="42:42">
      <c r="AP936" s="16"/>
    </row>
    <row r="937" spans="42:42">
      <c r="AP937" s="16"/>
    </row>
    <row r="938" spans="42:42">
      <c r="AP938" s="16"/>
    </row>
    <row r="939" spans="42:42">
      <c r="AP939" s="16"/>
    </row>
    <row r="940" spans="42:42">
      <c r="AP940" s="16"/>
    </row>
    <row r="941" spans="42:42">
      <c r="AP941" s="16"/>
    </row>
    <row r="942" spans="42:42">
      <c r="AP942" s="16"/>
    </row>
    <row r="943" spans="42:42">
      <c r="AP943" s="16"/>
    </row>
    <row r="944" spans="42:42">
      <c r="AP944" s="16"/>
    </row>
    <row r="945" spans="42:42">
      <c r="AP945" s="16"/>
    </row>
    <row r="946" spans="42:42">
      <c r="AP946" s="16"/>
    </row>
    <row r="947" spans="42:42">
      <c r="AP947" s="16"/>
    </row>
    <row r="948" spans="42:42">
      <c r="AP948" s="16"/>
    </row>
    <row r="949" spans="42:42">
      <c r="AP949" s="16"/>
    </row>
    <row r="950" spans="42:42">
      <c r="AP950" s="16"/>
    </row>
    <row r="951" spans="42:42">
      <c r="AP951" s="16"/>
    </row>
    <row r="952" spans="42:42">
      <c r="AP952" s="16"/>
    </row>
    <row r="953" spans="42:42">
      <c r="AP953" s="16"/>
    </row>
    <row r="954" spans="42:42">
      <c r="AP954" s="16"/>
    </row>
    <row r="955" spans="42:42">
      <c r="AP955" s="16"/>
    </row>
    <row r="956" spans="42:42">
      <c r="AP956" s="16"/>
    </row>
    <row r="957" spans="42:42">
      <c r="AP957" s="16"/>
    </row>
    <row r="958" spans="42:42">
      <c r="AP958" s="16"/>
    </row>
    <row r="959" spans="42:42">
      <c r="AP959" s="16"/>
    </row>
    <row r="960" spans="42:42">
      <c r="AP960" s="16"/>
    </row>
    <row r="961" spans="42:42">
      <c r="AP961" s="16"/>
    </row>
    <row r="962" spans="42:42">
      <c r="AP962" s="16"/>
    </row>
    <row r="963" spans="42:42">
      <c r="AP963" s="16"/>
    </row>
    <row r="964" spans="42:42">
      <c r="AP964" s="16"/>
    </row>
    <row r="965" spans="42:42">
      <c r="AP965" s="16"/>
    </row>
    <row r="966" spans="42:42">
      <c r="AP966" s="16"/>
    </row>
    <row r="967" spans="42:42">
      <c r="AP967" s="16"/>
    </row>
    <row r="968" spans="42:42">
      <c r="AP968" s="16"/>
    </row>
    <row r="969" spans="42:42">
      <c r="AP969" s="16"/>
    </row>
    <row r="970" spans="42:42">
      <c r="AP970" s="16"/>
    </row>
    <row r="971" spans="42:42">
      <c r="AP971" s="16"/>
    </row>
    <row r="972" spans="42:42">
      <c r="AP972" s="16"/>
    </row>
    <row r="973" spans="42:42">
      <c r="AP973" s="16"/>
    </row>
    <row r="974" spans="42:42">
      <c r="AP974" s="16"/>
    </row>
    <row r="975" spans="42:42">
      <c r="AP975" s="16"/>
    </row>
    <row r="976" spans="42:42">
      <c r="AP976" s="16"/>
    </row>
    <row r="977" spans="42:42">
      <c r="AP977" s="16"/>
    </row>
    <row r="978" spans="42:42">
      <c r="AP978" s="16"/>
    </row>
    <row r="979" spans="42:42">
      <c r="AP979" s="16"/>
    </row>
    <row r="980" spans="42:42">
      <c r="AP980" s="16"/>
    </row>
    <row r="981" spans="42:42">
      <c r="AP981" s="16"/>
    </row>
    <row r="982" spans="42:42">
      <c r="AP982" s="16"/>
    </row>
    <row r="983" spans="42:42">
      <c r="AP983" s="16"/>
    </row>
    <row r="984" spans="42:42">
      <c r="AP984" s="16"/>
    </row>
    <row r="985" spans="42:42">
      <c r="AP985" s="16"/>
    </row>
    <row r="986" spans="42:42">
      <c r="AP986" s="16"/>
    </row>
    <row r="987" spans="42:42">
      <c r="AP987" s="16"/>
    </row>
    <row r="988" spans="42:42">
      <c r="AP988" s="16"/>
    </row>
    <row r="989" spans="42:42">
      <c r="AP989" s="16"/>
    </row>
    <row r="990" spans="42:42">
      <c r="AP990" s="16"/>
    </row>
    <row r="991" spans="42:42">
      <c r="AP991" s="16"/>
    </row>
    <row r="992" spans="42:42">
      <c r="AP992" s="16"/>
    </row>
    <row r="993" spans="42:42">
      <c r="AP993" s="16"/>
    </row>
    <row r="994" spans="42:42">
      <c r="AP994" s="16"/>
    </row>
    <row r="995" spans="42:42">
      <c r="AP995" s="16"/>
    </row>
    <row r="996" spans="42:42">
      <c r="AP996" s="16"/>
    </row>
    <row r="997" spans="42:42">
      <c r="AP997" s="16"/>
    </row>
    <row r="998" spans="42:42">
      <c r="AP998" s="16"/>
    </row>
    <row r="999" spans="42:42">
      <c r="AP999" s="16"/>
    </row>
    <row r="1000" spans="42:42">
      <c r="AP1000" s="16"/>
    </row>
    <row r="1001" spans="42:42">
      <c r="AP1001" s="16"/>
    </row>
    <row r="1002" spans="42:42">
      <c r="AP1002" s="16"/>
    </row>
    <row r="1003" spans="42:42">
      <c r="AP1003" s="16"/>
    </row>
    <row r="1004" spans="42:42">
      <c r="AP1004" s="16"/>
    </row>
    <row r="1005" spans="42:42">
      <c r="AP1005" s="16"/>
    </row>
    <row r="1006" spans="42:42">
      <c r="AP1006" s="16"/>
    </row>
    <row r="1007" spans="42:42">
      <c r="AP1007" s="16"/>
    </row>
    <row r="1008" spans="42:42">
      <c r="AP1008" s="16"/>
    </row>
    <row r="1009" spans="42:42">
      <c r="AP1009" s="16"/>
    </row>
    <row r="1010" spans="42:42">
      <c r="AP1010" s="16"/>
    </row>
    <row r="1011" spans="42:42">
      <c r="AP1011" s="16"/>
    </row>
    <row r="1012" spans="42:42">
      <c r="AP1012" s="16"/>
    </row>
    <row r="1013" spans="42:42">
      <c r="AP1013" s="16"/>
    </row>
    <row r="1014" spans="42:42">
      <c r="AP1014" s="16"/>
    </row>
    <row r="1015" spans="42:42">
      <c r="AP1015" s="16"/>
    </row>
    <row r="1016" spans="42:42">
      <c r="AP1016" s="16"/>
    </row>
    <row r="1017" spans="42:42">
      <c r="AP1017" s="16"/>
    </row>
    <row r="1018" spans="42:42">
      <c r="AP1018" s="16"/>
    </row>
    <row r="1019" spans="42:42">
      <c r="AP1019" s="16"/>
    </row>
    <row r="1020" spans="42:42">
      <c r="AP1020" s="16"/>
    </row>
    <row r="1021" spans="42:42">
      <c r="AP1021" s="16"/>
    </row>
    <row r="1022" spans="42:42">
      <c r="AP1022" s="16"/>
    </row>
    <row r="1023" spans="42:42">
      <c r="AP1023" s="16"/>
    </row>
    <row r="1024" spans="42:42">
      <c r="AP1024" s="16"/>
    </row>
    <row r="1025" spans="42:42">
      <c r="AP1025" s="16"/>
    </row>
    <row r="1026" spans="42:42">
      <c r="AP1026" s="16"/>
    </row>
    <row r="1027" spans="42:42">
      <c r="AP1027" s="16"/>
    </row>
    <row r="1028" spans="42:42">
      <c r="AP1028" s="16"/>
    </row>
    <row r="1029" spans="42:42">
      <c r="AP1029" s="16"/>
    </row>
    <row r="1030" spans="42:42">
      <c r="AP1030" s="16"/>
    </row>
    <row r="1031" spans="42:42">
      <c r="AP1031" s="16"/>
    </row>
    <row r="1032" spans="42:42">
      <c r="AP1032" s="16"/>
    </row>
    <row r="1033" spans="42:42">
      <c r="AP1033" s="16"/>
    </row>
    <row r="1034" spans="42:42">
      <c r="AP1034" s="16"/>
    </row>
    <row r="1035" spans="42:42">
      <c r="AP1035" s="16"/>
    </row>
    <row r="1036" spans="42:42">
      <c r="AP1036" s="16"/>
    </row>
    <row r="1037" spans="42:42">
      <c r="AP1037" s="16"/>
    </row>
    <row r="1038" spans="42:42">
      <c r="AP1038" s="16"/>
    </row>
    <row r="1039" spans="42:42">
      <c r="AP1039" s="16"/>
    </row>
    <row r="1040" spans="42:42">
      <c r="AP1040" s="16"/>
    </row>
    <row r="1041" spans="42:42">
      <c r="AP1041" s="16"/>
    </row>
    <row r="1042" spans="42:42">
      <c r="AP1042" s="16"/>
    </row>
    <row r="1043" spans="42:42">
      <c r="AP1043" s="16"/>
    </row>
    <row r="1044" spans="42:42">
      <c r="AP1044" s="16"/>
    </row>
    <row r="1045" spans="42:42">
      <c r="AP1045" s="16"/>
    </row>
    <row r="1046" spans="42:42">
      <c r="AP1046" s="16"/>
    </row>
    <row r="1047" spans="42:42">
      <c r="AP1047" s="16"/>
    </row>
    <row r="1048" spans="42:42">
      <c r="AP1048" s="16"/>
    </row>
    <row r="1049" spans="42:42">
      <c r="AP1049" s="16"/>
    </row>
    <row r="1050" spans="42:42">
      <c r="AP1050" s="16"/>
    </row>
    <row r="1051" spans="42:42">
      <c r="AP1051" s="16"/>
    </row>
    <row r="1052" spans="42:42">
      <c r="AP1052" s="16"/>
    </row>
    <row r="1053" spans="42:42">
      <c r="AP1053" s="16"/>
    </row>
    <row r="1054" spans="42:42">
      <c r="AP1054" s="16"/>
    </row>
    <row r="1055" spans="42:42">
      <c r="AP1055" s="16"/>
    </row>
    <row r="1056" spans="42:42">
      <c r="AP1056" s="16"/>
    </row>
    <row r="1057" spans="42:42">
      <c r="AP1057" s="16"/>
    </row>
    <row r="1058" spans="42:42">
      <c r="AP1058" s="16"/>
    </row>
    <row r="1059" spans="42:42">
      <c r="AP1059" s="16"/>
    </row>
    <row r="1060" spans="42:42">
      <c r="AP1060" s="16"/>
    </row>
    <row r="1061" spans="42:42">
      <c r="AP1061" s="16"/>
    </row>
    <row r="1062" spans="42:42">
      <c r="AP1062" s="16"/>
    </row>
    <row r="1063" spans="42:42">
      <c r="AP1063" s="16"/>
    </row>
    <row r="1064" spans="42:42">
      <c r="AP1064" s="16"/>
    </row>
    <row r="1065" spans="42:42">
      <c r="AP1065" s="16"/>
    </row>
    <row r="1066" spans="42:42">
      <c r="AP1066" s="16"/>
    </row>
    <row r="1067" spans="42:42">
      <c r="AP1067" s="16"/>
    </row>
    <row r="1068" spans="42:42">
      <c r="AP1068" s="16"/>
    </row>
    <row r="1069" spans="42:42">
      <c r="AP1069" s="16"/>
    </row>
    <row r="1070" spans="42:42">
      <c r="AP1070" s="16"/>
    </row>
    <row r="1071" spans="42:42">
      <c r="AP1071" s="16"/>
    </row>
    <row r="1072" spans="42:42">
      <c r="AP1072" s="16"/>
    </row>
    <row r="1073" spans="42:42">
      <c r="AP1073" s="16"/>
    </row>
    <row r="1074" spans="42:42">
      <c r="AP1074" s="16"/>
    </row>
    <row r="1075" spans="42:42">
      <c r="AP1075" s="16"/>
    </row>
    <row r="1076" spans="42:42">
      <c r="AP1076" s="16"/>
    </row>
    <row r="1077" spans="42:42">
      <c r="AP1077" s="16"/>
    </row>
    <row r="1078" spans="42:42">
      <c r="AP1078" s="16"/>
    </row>
    <row r="1079" spans="42:42">
      <c r="AP1079" s="16"/>
    </row>
    <row r="1080" spans="42:42">
      <c r="AP1080" s="16"/>
    </row>
    <row r="1081" spans="42:42">
      <c r="AP1081" s="16"/>
    </row>
    <row r="1082" spans="42:42">
      <c r="AP1082" s="16"/>
    </row>
    <row r="1083" spans="42:42">
      <c r="AP1083" s="16"/>
    </row>
    <row r="1084" spans="42:42">
      <c r="AP1084" s="16"/>
    </row>
    <row r="1085" spans="42:42">
      <c r="AP1085" s="16"/>
    </row>
    <row r="1086" spans="42:42">
      <c r="AP1086" s="16"/>
    </row>
    <row r="1087" spans="42:42">
      <c r="AP1087" s="16"/>
    </row>
    <row r="1088" spans="42:42">
      <c r="AP1088" s="16"/>
    </row>
    <row r="1089" spans="42:42">
      <c r="AP1089" s="16"/>
    </row>
    <row r="1090" spans="42:42">
      <c r="AP1090" s="16"/>
    </row>
    <row r="1091" spans="42:42">
      <c r="AP1091" s="16"/>
    </row>
    <row r="1092" spans="42:42">
      <c r="AP1092" s="16"/>
    </row>
    <row r="1093" spans="42:42">
      <c r="AP1093" s="16"/>
    </row>
    <row r="1094" spans="42:42">
      <c r="AP1094" s="16"/>
    </row>
    <row r="1095" spans="42:42">
      <c r="AP1095" s="16"/>
    </row>
    <row r="1096" spans="42:42">
      <c r="AP1096" s="16"/>
    </row>
    <row r="1097" spans="42:42">
      <c r="AP1097" s="16"/>
    </row>
    <row r="1098" spans="42:42">
      <c r="AP1098" s="16"/>
    </row>
    <row r="1099" spans="42:42">
      <c r="AP1099" s="16"/>
    </row>
    <row r="1100" spans="42:42">
      <c r="AP1100" s="16"/>
    </row>
    <row r="1101" spans="42:42">
      <c r="AP1101" s="16"/>
    </row>
    <row r="1102" spans="42:42">
      <c r="AP1102" s="16"/>
    </row>
    <row r="1103" spans="42:42">
      <c r="AP1103" s="16"/>
    </row>
    <row r="1104" spans="42:42">
      <c r="AP1104" s="16"/>
    </row>
    <row r="1105" spans="42:42">
      <c r="AP1105" s="16"/>
    </row>
    <row r="1106" spans="42:42">
      <c r="AP1106" s="16"/>
    </row>
    <row r="1107" spans="42:42">
      <c r="AP1107" s="16"/>
    </row>
    <row r="1108" spans="42:42">
      <c r="AP1108" s="16"/>
    </row>
    <row r="1109" spans="42:42">
      <c r="AP1109" s="16"/>
    </row>
    <row r="1110" spans="42:42">
      <c r="AP1110" s="16"/>
    </row>
    <row r="1111" spans="42:42">
      <c r="AP1111" s="16"/>
    </row>
    <row r="1112" spans="42:42">
      <c r="AP1112" s="16"/>
    </row>
    <row r="1113" spans="42:42">
      <c r="AP1113" s="16"/>
    </row>
    <row r="1114" spans="42:42">
      <c r="AP1114" s="16"/>
    </row>
    <row r="1115" spans="42:42">
      <c r="AP1115" s="16"/>
    </row>
    <row r="1116" spans="42:42">
      <c r="AP1116" s="16"/>
    </row>
    <row r="1117" spans="42:42">
      <c r="AP1117" s="16"/>
    </row>
    <row r="1118" spans="42:42">
      <c r="AP1118" s="16"/>
    </row>
    <row r="1119" spans="42:42">
      <c r="AP1119" s="16"/>
    </row>
    <row r="1120" spans="42:42">
      <c r="AP1120" s="16"/>
    </row>
    <row r="1121" spans="42:42">
      <c r="AP1121" s="16"/>
    </row>
    <row r="1122" spans="42:42">
      <c r="AP1122" s="16"/>
    </row>
    <row r="1123" spans="42:42">
      <c r="AP1123" s="16"/>
    </row>
    <row r="1124" spans="42:42">
      <c r="AP1124" s="16"/>
    </row>
    <row r="1125" spans="42:42">
      <c r="AP1125" s="16"/>
    </row>
    <row r="1126" spans="42:42">
      <c r="AP1126" s="16"/>
    </row>
    <row r="1127" spans="42:42">
      <c r="AP1127" s="16"/>
    </row>
    <row r="1128" spans="42:42">
      <c r="AP1128" s="16"/>
    </row>
    <row r="1129" spans="42:42">
      <c r="AP1129" s="16"/>
    </row>
    <row r="1130" spans="42:42">
      <c r="AP1130" s="16"/>
    </row>
    <row r="1131" spans="42:42">
      <c r="AP1131" s="16"/>
    </row>
    <row r="1132" spans="42:42">
      <c r="AP1132" s="16"/>
    </row>
    <row r="1133" spans="42:42">
      <c r="AP1133" s="16"/>
    </row>
    <row r="1134" spans="42:42">
      <c r="AP1134" s="16"/>
    </row>
    <row r="1135" spans="42:42">
      <c r="AP1135" s="16"/>
    </row>
    <row r="1136" spans="42:42">
      <c r="AP1136" s="16"/>
    </row>
    <row r="1137" spans="42:42">
      <c r="AP1137" s="16"/>
    </row>
    <row r="1138" spans="42:42">
      <c r="AP1138" s="16"/>
    </row>
    <row r="1139" spans="42:42">
      <c r="AP1139" s="16"/>
    </row>
    <row r="1140" spans="42:42">
      <c r="AP1140" s="16"/>
    </row>
    <row r="1141" spans="42:42">
      <c r="AP1141" s="16"/>
    </row>
    <row r="1142" spans="42:42">
      <c r="AP1142" s="16"/>
    </row>
    <row r="1143" spans="42:42">
      <c r="AP1143" s="16"/>
    </row>
    <row r="1144" spans="42:42">
      <c r="AP1144" s="16"/>
    </row>
    <row r="1145" spans="42:42">
      <c r="AP1145" s="16"/>
    </row>
    <row r="1146" spans="42:42">
      <c r="AP1146" s="16"/>
    </row>
    <row r="1147" spans="42:42">
      <c r="AP1147" s="16"/>
    </row>
    <row r="1148" spans="42:42">
      <c r="AP1148" s="16"/>
    </row>
    <row r="1149" spans="42:42">
      <c r="AP1149" s="16"/>
    </row>
    <row r="1150" spans="42:42">
      <c r="AP1150" s="16"/>
    </row>
    <row r="1151" spans="42:42">
      <c r="AP1151" s="16"/>
    </row>
    <row r="1152" spans="42:42">
      <c r="AP1152" s="16"/>
    </row>
    <row r="1153" spans="42:42">
      <c r="AP1153" s="16"/>
    </row>
    <row r="1154" spans="42:42">
      <c r="AP1154" s="16"/>
    </row>
    <row r="1155" spans="42:42">
      <c r="AP1155" s="16"/>
    </row>
    <row r="1156" spans="42:42">
      <c r="AP1156" s="16"/>
    </row>
    <row r="1157" spans="42:42">
      <c r="AP1157" s="16"/>
    </row>
    <row r="1158" spans="42:42">
      <c r="AP1158" s="16"/>
    </row>
    <row r="1159" spans="42:42">
      <c r="AP1159" s="16"/>
    </row>
    <row r="1160" spans="42:42">
      <c r="AP1160" s="16"/>
    </row>
    <row r="1161" spans="42:42">
      <c r="AP1161" s="16"/>
    </row>
    <row r="1162" spans="42:42">
      <c r="AP1162" s="16"/>
    </row>
    <row r="1163" spans="42:42">
      <c r="AP1163" s="16"/>
    </row>
    <row r="1164" spans="42:42">
      <c r="AP1164" s="16"/>
    </row>
    <row r="1165" spans="42:42">
      <c r="AP1165" s="16"/>
    </row>
    <row r="1166" spans="42:42">
      <c r="AP1166" s="16"/>
    </row>
    <row r="1167" spans="42:42">
      <c r="AP1167" s="16"/>
    </row>
    <row r="1168" spans="42:42">
      <c r="AP1168" s="16"/>
    </row>
    <row r="1169" spans="42:42">
      <c r="AP1169" s="16"/>
    </row>
    <row r="1170" spans="42:42">
      <c r="AP1170" s="16"/>
    </row>
    <row r="1171" spans="42:42">
      <c r="AP1171" s="16"/>
    </row>
    <row r="1172" spans="42:42">
      <c r="AP1172" s="16"/>
    </row>
    <row r="1173" spans="42:42">
      <c r="AP1173" s="16"/>
    </row>
    <row r="1174" spans="42:42">
      <c r="AP1174" s="16"/>
    </row>
    <row r="1175" spans="42:42">
      <c r="AP1175" s="16"/>
    </row>
    <row r="1176" spans="42:42">
      <c r="AP1176" s="16"/>
    </row>
    <row r="1177" spans="42:42">
      <c r="AP1177" s="16"/>
    </row>
    <row r="1178" spans="42:42">
      <c r="AP1178" s="16"/>
    </row>
    <row r="1179" spans="42:42">
      <c r="AP1179" s="16"/>
    </row>
    <row r="1180" spans="42:42">
      <c r="AP1180" s="16"/>
    </row>
    <row r="1181" spans="42:42">
      <c r="AP1181" s="16"/>
    </row>
    <row r="1182" spans="42:42">
      <c r="AP1182" s="16"/>
    </row>
    <row r="1183" spans="42:42">
      <c r="AP1183" s="16"/>
    </row>
    <row r="1184" spans="42:42">
      <c r="AP1184" s="16"/>
    </row>
    <row r="1185" spans="42:42">
      <c r="AP1185" s="16"/>
    </row>
    <row r="1186" spans="42:42">
      <c r="AP1186" s="16"/>
    </row>
    <row r="1187" spans="42:42">
      <c r="AP1187" s="16"/>
    </row>
    <row r="1188" spans="42:42">
      <c r="AP1188" s="16"/>
    </row>
    <row r="1189" spans="42:42">
      <c r="AP1189" s="16"/>
    </row>
    <row r="1190" spans="42:42">
      <c r="AP1190" s="16"/>
    </row>
    <row r="1191" spans="42:42">
      <c r="AP1191" s="16"/>
    </row>
    <row r="1192" spans="42:42">
      <c r="AP1192" s="16"/>
    </row>
    <row r="1193" spans="42:42">
      <c r="AP1193" s="16"/>
    </row>
    <row r="1194" spans="42:42">
      <c r="AP1194" s="16"/>
    </row>
    <row r="1195" spans="42:42">
      <c r="AP1195" s="16"/>
    </row>
    <row r="1196" spans="42:42">
      <c r="AP1196" s="16"/>
    </row>
    <row r="1197" spans="42:42">
      <c r="AP1197" s="16"/>
    </row>
    <row r="1198" spans="42:42">
      <c r="AP1198" s="16"/>
    </row>
    <row r="1199" spans="42:42">
      <c r="AP1199" s="16"/>
    </row>
    <row r="1200" spans="42:42">
      <c r="AP1200" s="16"/>
    </row>
    <row r="1201" spans="42:42">
      <c r="AP1201" s="16"/>
    </row>
    <row r="1202" spans="42:42">
      <c r="AP1202" s="16"/>
    </row>
    <row r="1203" spans="42:42">
      <c r="AP1203" s="16"/>
    </row>
    <row r="1204" spans="42:42">
      <c r="AP1204" s="16"/>
    </row>
    <row r="1205" spans="42:42">
      <c r="AP1205" s="16"/>
    </row>
    <row r="1206" spans="42:42">
      <c r="AP1206" s="16"/>
    </row>
    <row r="1207" spans="42:42">
      <c r="AP1207" s="16"/>
    </row>
    <row r="1208" spans="42:42">
      <c r="AP1208" s="16"/>
    </row>
    <row r="1209" spans="42:42">
      <c r="AP1209" s="16"/>
    </row>
    <row r="1210" spans="42:42">
      <c r="AP1210" s="16"/>
    </row>
    <row r="1211" spans="42:42">
      <c r="AP1211" s="16"/>
    </row>
    <row r="1212" spans="42:42">
      <c r="AP1212" s="16"/>
    </row>
    <row r="1213" spans="42:42">
      <c r="AP1213" s="16"/>
    </row>
    <row r="1214" spans="42:42">
      <c r="AP1214" s="16"/>
    </row>
    <row r="1215" spans="42:42">
      <c r="AP1215" s="16"/>
    </row>
    <row r="1216" spans="42:42">
      <c r="AP1216" s="16"/>
    </row>
    <row r="1217" spans="42:42">
      <c r="AP1217" s="16"/>
    </row>
    <row r="1218" spans="42:42">
      <c r="AP1218" s="16"/>
    </row>
    <row r="1219" spans="42:42">
      <c r="AP1219" s="16"/>
    </row>
    <row r="1220" spans="42:42">
      <c r="AP1220" s="16"/>
    </row>
    <row r="1221" spans="42:42">
      <c r="AP1221" s="16"/>
    </row>
    <row r="1222" spans="42:42">
      <c r="AP1222" s="16"/>
    </row>
    <row r="1223" spans="42:42">
      <c r="AP1223" s="16"/>
    </row>
    <row r="1224" spans="42:42">
      <c r="AP1224" s="16"/>
    </row>
    <row r="1225" spans="42:42">
      <c r="AP1225" s="16"/>
    </row>
    <row r="1226" spans="42:42">
      <c r="AP1226" s="16"/>
    </row>
    <row r="1227" spans="42:42">
      <c r="AP1227" s="16"/>
    </row>
    <row r="1228" spans="42:42">
      <c r="AP1228" s="16"/>
    </row>
    <row r="1229" spans="42:42">
      <c r="AP1229" s="16"/>
    </row>
    <row r="1230" spans="42:42">
      <c r="AP1230" s="16"/>
    </row>
    <row r="1231" spans="42:42">
      <c r="AP1231" s="16"/>
    </row>
    <row r="1232" spans="42:42">
      <c r="AP1232" s="16"/>
    </row>
    <row r="1233" spans="42:42">
      <c r="AP1233" s="16"/>
    </row>
    <row r="1234" spans="42:42">
      <c r="AP1234" s="16"/>
    </row>
    <row r="1235" spans="42:42">
      <c r="AP1235" s="16"/>
    </row>
    <row r="1236" spans="42:42">
      <c r="AP1236" s="16"/>
    </row>
    <row r="1237" spans="42:42">
      <c r="AP1237" s="16"/>
    </row>
    <row r="1238" spans="42:42">
      <c r="AP1238" s="16"/>
    </row>
    <row r="1239" spans="42:42">
      <c r="AP1239" s="16"/>
    </row>
    <row r="1240" spans="42:42">
      <c r="AP1240" s="16"/>
    </row>
    <row r="1241" spans="42:42">
      <c r="AP1241" s="16"/>
    </row>
    <row r="1242" spans="42:42">
      <c r="AP1242" s="16"/>
    </row>
    <row r="1243" spans="42:42">
      <c r="AP1243" s="16"/>
    </row>
    <row r="1244" spans="42:42">
      <c r="AP1244" s="16"/>
    </row>
    <row r="1245" spans="42:42">
      <c r="AP1245" s="16"/>
    </row>
    <row r="1246" spans="42:42">
      <c r="AP1246" s="16"/>
    </row>
    <row r="1247" spans="42:42">
      <c r="AP1247" s="16"/>
    </row>
    <row r="1248" spans="42:42">
      <c r="AP1248" s="16"/>
    </row>
    <row r="1249" spans="42:42">
      <c r="AP1249" s="16"/>
    </row>
    <row r="1250" spans="42:42">
      <c r="AP1250" s="16"/>
    </row>
    <row r="1251" spans="42:42">
      <c r="AP1251" s="16"/>
    </row>
    <row r="1252" spans="42:42">
      <c r="AP1252" s="16"/>
    </row>
    <row r="1253" spans="42:42">
      <c r="AP1253" s="16"/>
    </row>
    <row r="1254" spans="42:42">
      <c r="AP1254" s="16"/>
    </row>
    <row r="1255" spans="42:42">
      <c r="AP1255" s="16"/>
    </row>
    <row r="1256" spans="42:42">
      <c r="AP1256" s="16"/>
    </row>
    <row r="1257" spans="42:42">
      <c r="AP1257" s="16"/>
    </row>
    <row r="1258" spans="42:42">
      <c r="AP1258" s="16"/>
    </row>
    <row r="1259" spans="42:42">
      <c r="AP1259" s="16"/>
    </row>
    <row r="1260" spans="42:42">
      <c r="AP1260" s="16"/>
    </row>
    <row r="1261" spans="42:42">
      <c r="AP1261" s="16"/>
    </row>
    <row r="1262" spans="42:42">
      <c r="AP1262" s="16"/>
    </row>
    <row r="1263" spans="42:42">
      <c r="AP1263" s="16"/>
    </row>
    <row r="1264" spans="42:42">
      <c r="AP1264" s="16"/>
    </row>
    <row r="1265" spans="42:42">
      <c r="AP1265" s="16"/>
    </row>
    <row r="1266" spans="42:42">
      <c r="AP1266" s="16"/>
    </row>
    <row r="1267" spans="42:42">
      <c r="AP1267" s="16"/>
    </row>
    <row r="1268" spans="42:42">
      <c r="AP1268" s="16"/>
    </row>
    <row r="1269" spans="42:42">
      <c r="AP1269" s="16"/>
    </row>
    <row r="1270" spans="42:42">
      <c r="AP1270" s="16"/>
    </row>
    <row r="1271" spans="42:42">
      <c r="AP1271" s="16"/>
    </row>
    <row r="1272" spans="42:42">
      <c r="AP1272" s="16"/>
    </row>
    <row r="1273" spans="42:42">
      <c r="AP1273" s="16"/>
    </row>
    <row r="1274" spans="42:42">
      <c r="AP1274" s="16"/>
    </row>
    <row r="1275" spans="42:42">
      <c r="AP1275" s="16"/>
    </row>
    <row r="1276" spans="42:42">
      <c r="AP1276" s="16"/>
    </row>
    <row r="1277" spans="42:42">
      <c r="AP1277" s="16"/>
    </row>
    <row r="1278" spans="42:42">
      <c r="AP1278" s="16"/>
    </row>
    <row r="1279" spans="42:42">
      <c r="AP1279" s="16"/>
    </row>
    <row r="1280" spans="42:42">
      <c r="AP1280" s="16"/>
    </row>
    <row r="1281" spans="42:42">
      <c r="AP1281" s="16"/>
    </row>
    <row r="1282" spans="42:42">
      <c r="AP1282" s="16"/>
    </row>
    <row r="1283" spans="42:42">
      <c r="AP1283" s="16"/>
    </row>
    <row r="1284" spans="42:42">
      <c r="AP1284" s="16"/>
    </row>
    <row r="1285" spans="42:42">
      <c r="AP1285" s="16"/>
    </row>
    <row r="1286" spans="42:42">
      <c r="AP1286" s="16"/>
    </row>
    <row r="1287" spans="42:42">
      <c r="AP1287" s="16"/>
    </row>
    <row r="1288" spans="42:42">
      <c r="AP1288" s="16"/>
    </row>
    <row r="1289" spans="42:42">
      <c r="AP1289" s="16"/>
    </row>
    <row r="1290" spans="42:42">
      <c r="AP1290" s="16"/>
    </row>
    <row r="1291" spans="42:42">
      <c r="AP1291" s="16"/>
    </row>
    <row r="1292" spans="42:42">
      <c r="AP1292" s="16"/>
    </row>
    <row r="1293" spans="42:42">
      <c r="AP1293" s="16"/>
    </row>
    <row r="1294" spans="42:42">
      <c r="AP1294" s="16"/>
    </row>
    <row r="1295" spans="42:42">
      <c r="AP1295" s="16"/>
    </row>
    <row r="1296" spans="42:42">
      <c r="AP1296" s="16"/>
    </row>
    <row r="1297" spans="42:42">
      <c r="AP1297" s="16"/>
    </row>
    <row r="1298" spans="42:42">
      <c r="AP1298" s="16"/>
    </row>
    <row r="1299" spans="42:42">
      <c r="AP1299" s="16"/>
    </row>
    <row r="1300" spans="42:42">
      <c r="AP1300" s="16"/>
    </row>
    <row r="1301" spans="42:42">
      <c r="AP1301" s="16"/>
    </row>
    <row r="1302" spans="42:42">
      <c r="AP1302" s="16"/>
    </row>
    <row r="1303" spans="42:42">
      <c r="AP1303" s="16"/>
    </row>
    <row r="1304" spans="42:42">
      <c r="AP1304" s="16"/>
    </row>
    <row r="1305" spans="42:42">
      <c r="AP1305" s="16"/>
    </row>
    <row r="1306" spans="42:42">
      <c r="AP1306" s="16"/>
    </row>
    <row r="1307" spans="42:42">
      <c r="AP1307" s="16"/>
    </row>
    <row r="1308" spans="42:42">
      <c r="AP1308" s="16"/>
    </row>
    <row r="1309" spans="42:42">
      <c r="AP1309" s="16"/>
    </row>
    <row r="1310" spans="42:42">
      <c r="AP1310" s="16"/>
    </row>
    <row r="1311" spans="42:42">
      <c r="AP1311" s="16"/>
    </row>
    <row r="1312" spans="42:42">
      <c r="AP1312" s="16"/>
    </row>
    <row r="1313" spans="42:42">
      <c r="AP1313" s="16"/>
    </row>
    <row r="1314" spans="42:42">
      <c r="AP1314" s="16"/>
    </row>
    <row r="1315" spans="42:42">
      <c r="AP1315" s="16"/>
    </row>
    <row r="1316" spans="42:42">
      <c r="AP1316" s="16"/>
    </row>
    <row r="1317" spans="42:42">
      <c r="AP1317" s="16"/>
    </row>
    <row r="1318" spans="42:42">
      <c r="AP1318" s="16"/>
    </row>
    <row r="1319" spans="42:42">
      <c r="AP1319" s="16"/>
    </row>
    <row r="1320" spans="42:42">
      <c r="AP1320" s="16"/>
    </row>
    <row r="1321" spans="42:42">
      <c r="AP1321" s="16"/>
    </row>
    <row r="1322" spans="42:42">
      <c r="AP1322" s="16"/>
    </row>
    <row r="1323" spans="42:42">
      <c r="AP1323" s="16"/>
    </row>
    <row r="1324" spans="42:42">
      <c r="AP1324" s="16"/>
    </row>
    <row r="1325" spans="42:42">
      <c r="AP1325" s="16"/>
    </row>
    <row r="1326" spans="42:42">
      <c r="AP1326" s="16"/>
    </row>
    <row r="1327" spans="42:42">
      <c r="AP1327" s="16"/>
    </row>
    <row r="1328" spans="42:42">
      <c r="AP1328" s="16"/>
    </row>
    <row r="1329" spans="42:42">
      <c r="AP1329" s="16"/>
    </row>
    <row r="1330" spans="42:42">
      <c r="AP1330" s="16"/>
    </row>
    <row r="1331" spans="42:42">
      <c r="AP1331" s="16"/>
    </row>
    <row r="1332" spans="42:42">
      <c r="AP1332" s="16"/>
    </row>
    <row r="1333" spans="42:42">
      <c r="AP1333" s="16"/>
    </row>
    <row r="1334" spans="42:42">
      <c r="AP1334" s="16"/>
    </row>
    <row r="1335" spans="42:42">
      <c r="AP1335" s="16"/>
    </row>
    <row r="1336" spans="42:42">
      <c r="AP1336" s="16"/>
    </row>
    <row r="1337" spans="42:42">
      <c r="AP1337" s="16"/>
    </row>
    <row r="1338" spans="42:42">
      <c r="AP1338" s="16"/>
    </row>
    <row r="1339" spans="42:42">
      <c r="AP1339" s="16"/>
    </row>
    <row r="1340" spans="42:42">
      <c r="AP1340" s="16"/>
    </row>
    <row r="1341" spans="42:42">
      <c r="AP1341" s="16"/>
    </row>
    <row r="1342" spans="42:42">
      <c r="AP1342" s="16"/>
    </row>
    <row r="1343" spans="42:42">
      <c r="AP1343" s="16"/>
    </row>
    <row r="1344" spans="42:42">
      <c r="AP1344" s="16"/>
    </row>
    <row r="1345" spans="42:42">
      <c r="AP1345" s="16"/>
    </row>
    <row r="1346" spans="42:42">
      <c r="AP1346" s="16"/>
    </row>
    <row r="1347" spans="42:42">
      <c r="AP1347" s="16"/>
    </row>
    <row r="1348" spans="42:42">
      <c r="AP1348" s="16"/>
    </row>
    <row r="1349" spans="42:42">
      <c r="AP1349" s="16"/>
    </row>
    <row r="1350" spans="42:42">
      <c r="AP1350" s="16"/>
    </row>
    <row r="1351" spans="42:42">
      <c r="AP1351" s="16"/>
    </row>
    <row r="1352" spans="42:42">
      <c r="AP1352" s="16"/>
    </row>
    <row r="1353" spans="42:42">
      <c r="AP1353" s="16"/>
    </row>
    <row r="1354" spans="42:42">
      <c r="AP1354" s="16"/>
    </row>
    <row r="1355" spans="42:42">
      <c r="AP1355" s="16"/>
    </row>
    <row r="1356" spans="42:42">
      <c r="AP1356" s="16"/>
    </row>
    <row r="1357" spans="42:42">
      <c r="AP1357" s="16"/>
    </row>
    <row r="1358" spans="42:42">
      <c r="AP1358" s="16"/>
    </row>
    <row r="1359" spans="42:42">
      <c r="AP1359" s="16"/>
    </row>
    <row r="1360" spans="42:42">
      <c r="AP1360" s="16"/>
    </row>
    <row r="1361" spans="42:42">
      <c r="AP1361" s="16"/>
    </row>
    <row r="1362" spans="42:42">
      <c r="AP1362" s="16"/>
    </row>
    <row r="1363" spans="42:42">
      <c r="AP1363" s="16"/>
    </row>
    <row r="1364" spans="42:42">
      <c r="AP1364" s="16"/>
    </row>
    <row r="1365" spans="42:42">
      <c r="AP1365" s="16"/>
    </row>
    <row r="1366" spans="42:42">
      <c r="AP1366" s="16"/>
    </row>
    <row r="1367" spans="42:42">
      <c r="AP1367" s="16"/>
    </row>
    <row r="1368" spans="42:42">
      <c r="AP1368" s="16"/>
    </row>
    <row r="1369" spans="42:42">
      <c r="AP1369" s="16"/>
    </row>
    <row r="1370" spans="42:42">
      <c r="AP1370" s="16"/>
    </row>
    <row r="1371" spans="42:42">
      <c r="AP1371" s="16"/>
    </row>
    <row r="1372" spans="42:42">
      <c r="AP1372" s="16"/>
    </row>
    <row r="1373" spans="42:42">
      <c r="AP1373" s="16"/>
    </row>
    <row r="1374" spans="42:42">
      <c r="AP1374" s="16"/>
    </row>
    <row r="1375" spans="42:42">
      <c r="AP1375" s="16"/>
    </row>
    <row r="1376" spans="42:42">
      <c r="AP1376" s="16"/>
    </row>
    <row r="1377" spans="42:42">
      <c r="AP1377" s="16"/>
    </row>
    <row r="1378" spans="42:42">
      <c r="AP1378" s="16"/>
    </row>
    <row r="1379" spans="42:42">
      <c r="AP1379" s="16"/>
    </row>
    <row r="1380" spans="42:42">
      <c r="AP1380" s="16"/>
    </row>
    <row r="1381" spans="42:42">
      <c r="AP1381" s="16"/>
    </row>
    <row r="1382" spans="42:42">
      <c r="AP1382" s="16"/>
    </row>
    <row r="1383" spans="42:42">
      <c r="AP1383" s="16"/>
    </row>
    <row r="1384" spans="42:42">
      <c r="AP1384" s="16"/>
    </row>
    <row r="1385" spans="42:42">
      <c r="AP1385" s="16"/>
    </row>
    <row r="1386" spans="42:42">
      <c r="AP1386" s="16"/>
    </row>
    <row r="1387" spans="42:42">
      <c r="AP1387" s="16"/>
    </row>
    <row r="1388" spans="42:42">
      <c r="AP1388" s="16"/>
    </row>
    <row r="1389" spans="42:42">
      <c r="AP1389" s="16"/>
    </row>
    <row r="1390" spans="42:42">
      <c r="AP1390" s="16"/>
    </row>
    <row r="1391" spans="42:42">
      <c r="AP1391" s="16"/>
    </row>
    <row r="1392" spans="42:42">
      <c r="AP1392" s="16"/>
    </row>
    <row r="1393" spans="42:42">
      <c r="AP1393" s="16"/>
    </row>
    <row r="1394" spans="42:42">
      <c r="AP1394" s="16"/>
    </row>
    <row r="1395" spans="42:42">
      <c r="AP1395" s="16"/>
    </row>
    <row r="1396" spans="42:42">
      <c r="AP1396" s="16"/>
    </row>
    <row r="1397" spans="42:42">
      <c r="AP1397" s="16"/>
    </row>
    <row r="1398" spans="42:42">
      <c r="AP1398" s="16"/>
    </row>
    <row r="1399" spans="42:42">
      <c r="AP1399" s="16"/>
    </row>
    <row r="1400" spans="42:42">
      <c r="AP1400" s="16"/>
    </row>
    <row r="1401" spans="42:42">
      <c r="AP1401" s="16"/>
    </row>
    <row r="1402" spans="42:42">
      <c r="AP1402" s="16"/>
    </row>
    <row r="1403" spans="42:42">
      <c r="AP1403" s="16"/>
    </row>
    <row r="1404" spans="42:42">
      <c r="AP1404" s="16"/>
    </row>
    <row r="1405" spans="42:42">
      <c r="AP1405" s="16"/>
    </row>
    <row r="1406" spans="42:42">
      <c r="AP1406" s="16"/>
    </row>
    <row r="1407" spans="42:42">
      <c r="AP1407" s="16"/>
    </row>
    <row r="1408" spans="42:42">
      <c r="AP1408" s="16"/>
    </row>
    <row r="1409" spans="42:42">
      <c r="AP1409" s="16"/>
    </row>
    <row r="1410" spans="42:42">
      <c r="AP1410" s="16"/>
    </row>
    <row r="1411" spans="42:42">
      <c r="AP1411" s="16"/>
    </row>
    <row r="1412" spans="42:42">
      <c r="AP1412" s="16"/>
    </row>
    <row r="1413" spans="42:42">
      <c r="AP1413" s="16"/>
    </row>
    <row r="1414" spans="42:42">
      <c r="AP1414" s="16"/>
    </row>
    <row r="1415" spans="42:42">
      <c r="AP1415" s="16"/>
    </row>
    <row r="1416" spans="42:42">
      <c r="AP1416" s="16"/>
    </row>
    <row r="1417" spans="42:42">
      <c r="AP1417" s="16"/>
    </row>
    <row r="1418" spans="42:42">
      <c r="AP1418" s="16"/>
    </row>
    <row r="1419" spans="42:42">
      <c r="AP1419" s="16"/>
    </row>
    <row r="1420" spans="42:42">
      <c r="AP1420" s="16"/>
    </row>
    <row r="1421" spans="42:42">
      <c r="AP1421" s="16"/>
    </row>
    <row r="1422" spans="42:42">
      <c r="AP1422" s="16"/>
    </row>
    <row r="1423" spans="42:42">
      <c r="AP1423" s="16"/>
    </row>
    <row r="1424" spans="42:42">
      <c r="AP1424" s="16"/>
    </row>
    <row r="1425" spans="42:42">
      <c r="AP1425" s="16"/>
    </row>
    <row r="1426" spans="42:42">
      <c r="AP1426" s="16"/>
    </row>
    <row r="1427" spans="42:42">
      <c r="AP1427" s="16"/>
    </row>
    <row r="1428" spans="42:42">
      <c r="AP1428" s="16"/>
    </row>
    <row r="1429" spans="42:42">
      <c r="AP1429" s="16"/>
    </row>
    <row r="1430" spans="42:42">
      <c r="AP1430" s="16"/>
    </row>
    <row r="1431" spans="42:42">
      <c r="AP1431" s="16"/>
    </row>
    <row r="1432" spans="42:42">
      <c r="AP1432" s="16"/>
    </row>
    <row r="1433" spans="42:42">
      <c r="AP1433" s="16"/>
    </row>
    <row r="1434" spans="42:42">
      <c r="AP1434" s="16"/>
    </row>
    <row r="1435" spans="42:42">
      <c r="AP1435" s="16"/>
    </row>
    <row r="1436" spans="42:42">
      <c r="AP1436" s="16"/>
    </row>
    <row r="1437" spans="42:42">
      <c r="AP1437" s="16"/>
    </row>
    <row r="1438" spans="42:42">
      <c r="AP1438" s="16"/>
    </row>
    <row r="1439" spans="42:42">
      <c r="AP1439" s="16"/>
    </row>
    <row r="1440" spans="42:42">
      <c r="AP1440" s="16"/>
    </row>
    <row r="1441" spans="42:42">
      <c r="AP1441" s="16"/>
    </row>
    <row r="1442" spans="42:42">
      <c r="AP1442" s="16"/>
    </row>
    <row r="1443" spans="42:42">
      <c r="AP1443" s="16"/>
    </row>
    <row r="1444" spans="42:42">
      <c r="AP1444" s="16"/>
    </row>
    <row r="1445" spans="42:42">
      <c r="AP1445" s="16"/>
    </row>
    <row r="1446" spans="42:42">
      <c r="AP1446" s="16"/>
    </row>
    <row r="1447" spans="42:42">
      <c r="AP1447" s="16"/>
    </row>
    <row r="1448" spans="42:42">
      <c r="AP1448" s="16"/>
    </row>
    <row r="1449" spans="42:42">
      <c r="AP1449" s="16"/>
    </row>
    <row r="1450" spans="42:42">
      <c r="AP1450" s="16"/>
    </row>
    <row r="1451" spans="42:42">
      <c r="AP1451" s="16"/>
    </row>
    <row r="1452" spans="42:42">
      <c r="AP1452" s="16"/>
    </row>
    <row r="1453" spans="42:42">
      <c r="AP1453" s="16"/>
    </row>
    <row r="1454" spans="42:42">
      <c r="AP1454" s="16"/>
    </row>
    <row r="1455" spans="42:42">
      <c r="AP1455" s="16"/>
    </row>
    <row r="1456" spans="42:42">
      <c r="AP1456" s="16"/>
    </row>
    <row r="1457" spans="42:42">
      <c r="AP1457" s="16"/>
    </row>
    <row r="1458" spans="42:42">
      <c r="AP1458" s="16"/>
    </row>
    <row r="1459" spans="42:42">
      <c r="AP1459" s="16"/>
    </row>
    <row r="1460" spans="42:42">
      <c r="AP1460" s="16"/>
    </row>
    <row r="1461" spans="42:42">
      <c r="AP1461" s="16"/>
    </row>
    <row r="1462" spans="42:42">
      <c r="AP1462" s="16"/>
    </row>
    <row r="1463" spans="42:42">
      <c r="AP1463" s="16"/>
    </row>
    <row r="1464" spans="42:42">
      <c r="AP1464" s="16"/>
    </row>
    <row r="1465" spans="42:42">
      <c r="AP1465" s="16"/>
    </row>
    <row r="1466" spans="42:42">
      <c r="AP1466" s="16"/>
    </row>
    <row r="1467" spans="42:42">
      <c r="AP1467" s="16"/>
    </row>
    <row r="1468" spans="42:42">
      <c r="AP1468" s="16"/>
    </row>
    <row r="1469" spans="42:42">
      <c r="AP1469" s="16"/>
    </row>
    <row r="1470" spans="42:42">
      <c r="AP1470" s="16"/>
    </row>
    <row r="1471" spans="42:42">
      <c r="AP1471" s="16"/>
    </row>
    <row r="1472" spans="42:42">
      <c r="AP1472" s="16"/>
    </row>
    <row r="1473" spans="42:42">
      <c r="AP1473" s="16"/>
    </row>
    <row r="1474" spans="42:42">
      <c r="AP1474" s="16"/>
    </row>
    <row r="1475" spans="42:42">
      <c r="AP1475" s="16"/>
    </row>
    <row r="1476" spans="42:42">
      <c r="AP1476" s="16"/>
    </row>
    <row r="1477" spans="42:42">
      <c r="AP1477" s="16"/>
    </row>
    <row r="1478" spans="42:42">
      <c r="AP1478" s="16"/>
    </row>
    <row r="1479" spans="42:42">
      <c r="AP1479" s="16"/>
    </row>
    <row r="1480" spans="42:42">
      <c r="AP1480" s="16"/>
    </row>
    <row r="1481" spans="42:42">
      <c r="AP1481" s="16"/>
    </row>
    <row r="1482" spans="42:42">
      <c r="AP1482" s="16"/>
    </row>
    <row r="1483" spans="42:42">
      <c r="AP1483" s="16"/>
    </row>
    <row r="1484" spans="42:42">
      <c r="AP1484" s="16"/>
    </row>
    <row r="1485" spans="42:42">
      <c r="AP1485" s="16"/>
    </row>
    <row r="1486" spans="42:42">
      <c r="AP1486" s="16"/>
    </row>
    <row r="1487" spans="42:42">
      <c r="AP1487" s="16"/>
    </row>
    <row r="1488" spans="42:42">
      <c r="AP1488" s="16"/>
    </row>
    <row r="1489" spans="42:42">
      <c r="AP1489" s="16"/>
    </row>
    <row r="1490" spans="42:42">
      <c r="AP1490" s="16"/>
    </row>
    <row r="1491" spans="42:42">
      <c r="AP1491" s="16"/>
    </row>
    <row r="1492" spans="42:42">
      <c r="AP1492" s="16"/>
    </row>
    <row r="1493" spans="42:42">
      <c r="AP1493" s="16"/>
    </row>
    <row r="1494" spans="42:42">
      <c r="AP1494" s="16"/>
    </row>
    <row r="1495" spans="42:42">
      <c r="AP1495" s="16"/>
    </row>
    <row r="1496" spans="42:42">
      <c r="AP1496" s="16"/>
    </row>
    <row r="1497" spans="42:42">
      <c r="AP1497" s="16"/>
    </row>
    <row r="1498" spans="42:42">
      <c r="AP1498" s="16"/>
    </row>
    <row r="1499" spans="42:42">
      <c r="AP1499" s="16"/>
    </row>
    <row r="1500" spans="42:42">
      <c r="AP1500" s="16"/>
    </row>
    <row r="1501" spans="42:42">
      <c r="AP1501" s="16"/>
    </row>
    <row r="1502" spans="42:42">
      <c r="AP1502" s="16"/>
    </row>
    <row r="1503" spans="42:42">
      <c r="AP1503" s="16"/>
    </row>
    <row r="1504" spans="42:42">
      <c r="AP1504" s="16"/>
    </row>
    <row r="1505" spans="42:42">
      <c r="AP1505" s="16"/>
    </row>
    <row r="1506" spans="42:42">
      <c r="AP1506" s="16"/>
    </row>
    <row r="1507" spans="42:42">
      <c r="AP1507" s="16"/>
    </row>
    <row r="1508" spans="42:42">
      <c r="AP1508" s="16"/>
    </row>
    <row r="1509" spans="42:42">
      <c r="AP1509" s="16"/>
    </row>
    <row r="1510" spans="42:42">
      <c r="AP1510" s="16"/>
    </row>
    <row r="1511" spans="42:42">
      <c r="AP1511" s="16"/>
    </row>
    <row r="1512" spans="42:42">
      <c r="AP1512" s="16"/>
    </row>
    <row r="1513" spans="42:42">
      <c r="AP1513" s="16"/>
    </row>
    <row r="1514" spans="42:42">
      <c r="AP1514" s="16"/>
    </row>
    <row r="1515" spans="42:42">
      <c r="AP1515" s="16"/>
    </row>
    <row r="1516" spans="42:42">
      <c r="AP1516" s="16"/>
    </row>
    <row r="1517" spans="42:42">
      <c r="AP1517" s="16"/>
    </row>
    <row r="1518" spans="42:42">
      <c r="AP1518" s="16"/>
    </row>
    <row r="1519" spans="42:42">
      <c r="AP1519" s="16"/>
    </row>
    <row r="1520" spans="42:42">
      <c r="AP1520" s="16"/>
    </row>
    <row r="1521" spans="42:42">
      <c r="AP1521" s="16"/>
    </row>
    <row r="1522" spans="42:42">
      <c r="AP1522" s="16"/>
    </row>
    <row r="1523" spans="42:42">
      <c r="AP1523" s="16"/>
    </row>
    <row r="1524" spans="42:42">
      <c r="AP1524" s="16"/>
    </row>
    <row r="1525" spans="42:42">
      <c r="AP1525" s="16"/>
    </row>
    <row r="1526" spans="42:42">
      <c r="AP1526" s="16"/>
    </row>
    <row r="1527" spans="42:42">
      <c r="AP1527" s="16"/>
    </row>
    <row r="1528" spans="42:42">
      <c r="AP1528" s="16"/>
    </row>
    <row r="1529" spans="42:42">
      <c r="AP1529" s="16"/>
    </row>
    <row r="1530" spans="42:42">
      <c r="AP1530" s="16"/>
    </row>
    <row r="1531" spans="42:42">
      <c r="AP1531" s="16"/>
    </row>
    <row r="1532" spans="42:42">
      <c r="AP1532" s="16"/>
    </row>
    <row r="1533" spans="42:42">
      <c r="AP1533" s="16"/>
    </row>
    <row r="1534" spans="42:42">
      <c r="AP1534" s="16"/>
    </row>
    <row r="1535" spans="42:42">
      <c r="AP1535" s="16"/>
    </row>
    <row r="1536" spans="42:42">
      <c r="AP1536" s="16"/>
    </row>
    <row r="1537" spans="42:42">
      <c r="AP1537" s="16"/>
    </row>
    <row r="1538" spans="42:42">
      <c r="AP1538" s="16"/>
    </row>
    <row r="1539" spans="42:42">
      <c r="AP1539" s="16"/>
    </row>
    <row r="1540" spans="42:42">
      <c r="AP1540" s="16"/>
    </row>
    <row r="1541" spans="42:42">
      <c r="AP1541" s="16"/>
    </row>
    <row r="1542" spans="42:42">
      <c r="AP1542" s="16"/>
    </row>
    <row r="1543" spans="42:42">
      <c r="AP1543" s="16"/>
    </row>
    <row r="1544" spans="42:42">
      <c r="AP1544" s="16"/>
    </row>
    <row r="1545" spans="42:42">
      <c r="AP1545" s="16"/>
    </row>
    <row r="1546" spans="42:42">
      <c r="AP1546" s="16"/>
    </row>
    <row r="1547" spans="42:42">
      <c r="AP1547" s="16"/>
    </row>
    <row r="1548" spans="42:42">
      <c r="AP1548" s="16"/>
    </row>
    <row r="1549" spans="42:42">
      <c r="AP1549" s="16"/>
    </row>
    <row r="1550" spans="42:42">
      <c r="AP1550" s="16"/>
    </row>
    <row r="1551" spans="42:42">
      <c r="AP1551" s="16"/>
    </row>
    <row r="1552" spans="42:42">
      <c r="AP1552" s="16"/>
    </row>
    <row r="1553" spans="42:42">
      <c r="AP1553" s="16"/>
    </row>
    <row r="1554" spans="42:42">
      <c r="AP1554" s="16"/>
    </row>
    <row r="1555" spans="42:42">
      <c r="AP1555" s="16"/>
    </row>
    <row r="1556" spans="42:42">
      <c r="AP1556" s="16"/>
    </row>
    <row r="1557" spans="42:42">
      <c r="AP1557" s="16"/>
    </row>
    <row r="1558" spans="42:42">
      <c r="AP1558" s="16"/>
    </row>
    <row r="1559" spans="42:42">
      <c r="AP1559" s="16"/>
    </row>
    <row r="1560" spans="42:42">
      <c r="AP1560" s="16"/>
    </row>
    <row r="1561" spans="42:42">
      <c r="AP1561" s="16"/>
    </row>
    <row r="1562" spans="42:42">
      <c r="AP1562" s="16"/>
    </row>
    <row r="1563" spans="42:42">
      <c r="AP1563" s="16"/>
    </row>
    <row r="1564" spans="42:42">
      <c r="AP1564" s="16"/>
    </row>
    <row r="1565" spans="42:42">
      <c r="AP1565" s="16"/>
    </row>
    <row r="1566" spans="42:42">
      <c r="AP1566" s="16"/>
    </row>
    <row r="1567" spans="42:42">
      <c r="AP1567" s="16"/>
    </row>
    <row r="1568" spans="42:42">
      <c r="AP1568" s="16"/>
    </row>
    <row r="1569" spans="42:42">
      <c r="AP1569" s="16"/>
    </row>
    <row r="1570" spans="42:42">
      <c r="AP1570" s="16"/>
    </row>
    <row r="1571" spans="42:42">
      <c r="AP1571" s="16"/>
    </row>
    <row r="1572" spans="42:42">
      <c r="AP1572" s="16"/>
    </row>
    <row r="1573" spans="42:42">
      <c r="AP1573" s="16"/>
    </row>
    <row r="1574" spans="42:42">
      <c r="AP1574" s="16"/>
    </row>
    <row r="1575" spans="42:42">
      <c r="AP1575" s="16"/>
    </row>
    <row r="1576" spans="42:42">
      <c r="AP1576" s="16"/>
    </row>
    <row r="1577" spans="42:42">
      <c r="AP1577" s="16"/>
    </row>
    <row r="1578" spans="42:42">
      <c r="AP1578" s="16"/>
    </row>
    <row r="1579" spans="42:42">
      <c r="AP1579" s="16"/>
    </row>
    <row r="1580" spans="42:42">
      <c r="AP1580" s="16"/>
    </row>
    <row r="1581" spans="42:42">
      <c r="AP1581" s="16"/>
    </row>
    <row r="1582" spans="42:42">
      <c r="AP1582" s="16"/>
    </row>
    <row r="1583" spans="42:42">
      <c r="AP1583" s="16"/>
    </row>
    <row r="1584" spans="42:42">
      <c r="AP1584" s="16"/>
    </row>
    <row r="1585" spans="42:42">
      <c r="AP1585" s="16"/>
    </row>
    <row r="1586" spans="42:42">
      <c r="AP1586" s="16"/>
    </row>
    <row r="1587" spans="42:42">
      <c r="AP1587" s="16"/>
    </row>
    <row r="1588" spans="42:42">
      <c r="AP1588" s="16"/>
    </row>
    <row r="1589" spans="42:42">
      <c r="AP1589" s="16"/>
    </row>
    <row r="1590" spans="42:42">
      <c r="AP1590" s="16"/>
    </row>
    <row r="1591" spans="42:42">
      <c r="AP1591" s="16"/>
    </row>
    <row r="1592" spans="42:42">
      <c r="AP1592" s="16"/>
    </row>
    <row r="1593" spans="42:42">
      <c r="AP1593" s="16"/>
    </row>
    <row r="1594" spans="42:42">
      <c r="AP1594" s="16"/>
    </row>
    <row r="1595" spans="42:42">
      <c r="AP1595" s="16"/>
    </row>
    <row r="1596" spans="42:42">
      <c r="AP1596" s="16"/>
    </row>
    <row r="1597" spans="42:42">
      <c r="AP1597" s="16"/>
    </row>
    <row r="1598" spans="42:42">
      <c r="AP1598" s="16"/>
    </row>
    <row r="1599" spans="42:42">
      <c r="AP1599" s="16"/>
    </row>
    <row r="1600" spans="42:42">
      <c r="AP1600" s="16"/>
    </row>
    <row r="1601" spans="42:42">
      <c r="AP1601" s="16"/>
    </row>
    <row r="1602" spans="42:42">
      <c r="AP1602" s="16"/>
    </row>
    <row r="1603" spans="42:42">
      <c r="AP1603" s="16"/>
    </row>
    <row r="1604" spans="42:42">
      <c r="AP1604" s="16"/>
    </row>
    <row r="1605" spans="42:42">
      <c r="AP1605" s="16"/>
    </row>
    <row r="1606" spans="42:42">
      <c r="AP1606" s="16"/>
    </row>
    <row r="1607" spans="42:42">
      <c r="AP1607" s="16"/>
    </row>
    <row r="1608" spans="42:42">
      <c r="AP1608" s="16"/>
    </row>
    <row r="1609" spans="42:42">
      <c r="AP1609" s="16"/>
    </row>
    <row r="1610" spans="42:42">
      <c r="AP1610" s="16"/>
    </row>
    <row r="1611" spans="42:42">
      <c r="AP1611" s="16"/>
    </row>
    <row r="1612" spans="42:42">
      <c r="AP1612" s="16"/>
    </row>
    <row r="1613" spans="42:42">
      <c r="AP1613" s="16"/>
    </row>
    <row r="1614" spans="42:42">
      <c r="AP1614" s="16"/>
    </row>
    <row r="1615" spans="42:42">
      <c r="AP1615" s="16"/>
    </row>
    <row r="1616" spans="42:42">
      <c r="AP1616" s="16"/>
    </row>
    <row r="1617" spans="42:42">
      <c r="AP1617" s="16"/>
    </row>
    <row r="1618" spans="42:42">
      <c r="AP1618" s="16"/>
    </row>
    <row r="1619" spans="42:42">
      <c r="AP1619" s="16"/>
    </row>
    <row r="1620" spans="42:42">
      <c r="AP1620" s="16"/>
    </row>
    <row r="1621" spans="42:42">
      <c r="AP1621" s="16"/>
    </row>
    <row r="1622" spans="42:42">
      <c r="AP1622" s="16"/>
    </row>
    <row r="1623" spans="42:42">
      <c r="AP1623" s="16"/>
    </row>
    <row r="1624" spans="42:42">
      <c r="AP1624" s="16"/>
    </row>
    <row r="1625" spans="42:42">
      <c r="AP1625" s="16"/>
    </row>
    <row r="1626" spans="42:42">
      <c r="AP1626" s="16"/>
    </row>
    <row r="1627" spans="42:42">
      <c r="AP1627" s="16"/>
    </row>
    <row r="1628" spans="42:42">
      <c r="AP1628" s="16"/>
    </row>
    <row r="1629" spans="42:42">
      <c r="AP1629" s="16"/>
    </row>
    <row r="1630" spans="42:42">
      <c r="AP1630" s="16"/>
    </row>
    <row r="1631" spans="42:42">
      <c r="AP1631" s="16"/>
    </row>
    <row r="1632" spans="42:42">
      <c r="AP1632" s="16"/>
    </row>
    <row r="1633" spans="42:42">
      <c r="AP1633" s="16"/>
    </row>
    <row r="1634" spans="42:42">
      <c r="AP1634" s="16"/>
    </row>
    <row r="1635" spans="42:42">
      <c r="AP1635" s="16"/>
    </row>
    <row r="1636" spans="42:42">
      <c r="AP1636" s="16"/>
    </row>
    <row r="1637" spans="42:42">
      <c r="AP1637" s="16"/>
    </row>
    <row r="1638" spans="42:42">
      <c r="AP1638" s="16"/>
    </row>
    <row r="1639" spans="42:42">
      <c r="AP1639" s="16"/>
    </row>
    <row r="1640" spans="42:42">
      <c r="AP1640" s="16"/>
    </row>
    <row r="1641" spans="42:42">
      <c r="AP1641" s="16"/>
    </row>
    <row r="1642" spans="42:42">
      <c r="AP1642" s="16"/>
    </row>
    <row r="1643" spans="42:42">
      <c r="AP1643" s="16"/>
    </row>
    <row r="1644" spans="42:42">
      <c r="AP1644" s="16"/>
    </row>
    <row r="1645" spans="42:42">
      <c r="AP1645" s="16"/>
    </row>
    <row r="1646" spans="42:42">
      <c r="AP1646" s="16"/>
    </row>
    <row r="1647" spans="42:42">
      <c r="AP1647" s="16"/>
    </row>
    <row r="1648" spans="42:42">
      <c r="AP1648" s="16"/>
    </row>
    <row r="1649" spans="42:42">
      <c r="AP1649" s="16"/>
    </row>
    <row r="1650" spans="42:42">
      <c r="AP1650" s="16"/>
    </row>
    <row r="1651" spans="42:42">
      <c r="AP1651" s="16"/>
    </row>
    <row r="1652" spans="42:42">
      <c r="AP1652" s="16"/>
    </row>
    <row r="1653" spans="42:42">
      <c r="AP1653" s="16"/>
    </row>
    <row r="1654" spans="42:42">
      <c r="AP1654" s="16"/>
    </row>
    <row r="1655" spans="42:42">
      <c r="AP1655" s="16"/>
    </row>
    <row r="1656" spans="42:42">
      <c r="AP1656" s="16"/>
    </row>
    <row r="1657" spans="42:42">
      <c r="AP1657" s="16"/>
    </row>
    <row r="1658" spans="42:42">
      <c r="AP1658" s="16"/>
    </row>
    <row r="1659" spans="42:42">
      <c r="AP1659" s="16"/>
    </row>
    <row r="1660" spans="42:42">
      <c r="AP1660" s="16"/>
    </row>
    <row r="1661" spans="42:42">
      <c r="AP1661" s="16"/>
    </row>
    <row r="1662" spans="42:42">
      <c r="AP1662" s="16"/>
    </row>
    <row r="1663" spans="42:42">
      <c r="AP1663" s="16"/>
    </row>
    <row r="1664" spans="42:42">
      <c r="AP1664" s="16"/>
    </row>
    <row r="1665" spans="42:42">
      <c r="AP1665" s="16"/>
    </row>
    <row r="1666" spans="42:42">
      <c r="AP1666" s="16"/>
    </row>
    <row r="1667" spans="42:42">
      <c r="AP1667" s="16"/>
    </row>
    <row r="1668" spans="42:42">
      <c r="AP1668" s="16"/>
    </row>
    <row r="1669" spans="42:42">
      <c r="AP1669" s="16"/>
    </row>
    <row r="1670" spans="42:42">
      <c r="AP1670" s="16"/>
    </row>
    <row r="1671" spans="42:42">
      <c r="AP1671" s="16"/>
    </row>
    <row r="1672" spans="42:42">
      <c r="AP1672" s="16"/>
    </row>
    <row r="1673" spans="42:42">
      <c r="AP1673" s="16"/>
    </row>
    <row r="1674" spans="42:42">
      <c r="AP1674" s="16"/>
    </row>
    <row r="1675" spans="42:42">
      <c r="AP1675" s="16"/>
    </row>
    <row r="1676" spans="42:42">
      <c r="AP1676" s="16"/>
    </row>
    <row r="1677" spans="42:42">
      <c r="AP1677" s="16"/>
    </row>
    <row r="1678" spans="42:42">
      <c r="AP1678" s="16"/>
    </row>
    <row r="1679" spans="42:42">
      <c r="AP1679" s="16"/>
    </row>
    <row r="1680" spans="42:42">
      <c r="AP1680" s="16"/>
    </row>
    <row r="1681" spans="42:42">
      <c r="AP1681" s="16"/>
    </row>
    <row r="1682" spans="42:42">
      <c r="AP1682" s="16"/>
    </row>
    <row r="1683" spans="42:42">
      <c r="AP1683" s="16"/>
    </row>
    <row r="1684" spans="42:42">
      <c r="AP1684" s="16"/>
    </row>
    <row r="1685" spans="42:42">
      <c r="AP1685" s="16"/>
    </row>
    <row r="1686" spans="42:42">
      <c r="AP1686" s="16"/>
    </row>
    <row r="1687" spans="42:42">
      <c r="AP1687" s="16"/>
    </row>
    <row r="1688" spans="42:42">
      <c r="AP1688" s="16"/>
    </row>
    <row r="1689" spans="42:42">
      <c r="AP1689" s="16"/>
    </row>
    <row r="1690" spans="42:42">
      <c r="AP1690" s="16"/>
    </row>
    <row r="1691" spans="42:42">
      <c r="AP1691" s="16"/>
    </row>
    <row r="1692" spans="42:42">
      <c r="AP1692" s="16"/>
    </row>
    <row r="1693" spans="42:42">
      <c r="AP1693" s="16"/>
    </row>
    <row r="1694" spans="42:42">
      <c r="AP1694" s="16"/>
    </row>
    <row r="1695" spans="42:42">
      <c r="AP1695" s="16"/>
    </row>
    <row r="1696" spans="42:42">
      <c r="AP1696" s="16"/>
    </row>
    <row r="1697" spans="42:42">
      <c r="AP1697" s="16"/>
    </row>
    <row r="1698" spans="42:42">
      <c r="AP1698" s="16"/>
    </row>
    <row r="1699" spans="42:42">
      <c r="AP1699" s="16"/>
    </row>
    <row r="1700" spans="42:42">
      <c r="AP1700" s="16"/>
    </row>
    <row r="1701" spans="42:42">
      <c r="AP1701" s="16"/>
    </row>
    <row r="1702" spans="42:42">
      <c r="AP1702" s="16"/>
    </row>
    <row r="1703" spans="42:42">
      <c r="AP1703" s="16"/>
    </row>
    <row r="1704" spans="42:42">
      <c r="AP1704" s="16"/>
    </row>
    <row r="1705" spans="42:42">
      <c r="AP1705" s="16"/>
    </row>
    <row r="1706" spans="42:42">
      <c r="AP1706" s="16"/>
    </row>
    <row r="1707" spans="42:42">
      <c r="AP1707" s="16"/>
    </row>
    <row r="1708" spans="42:42">
      <c r="AP1708" s="16"/>
    </row>
    <row r="1709" spans="42:42">
      <c r="AP1709" s="16"/>
    </row>
    <row r="1710" spans="42:42">
      <c r="AP1710" s="16"/>
    </row>
    <row r="1711" spans="42:42">
      <c r="AP1711" s="16"/>
    </row>
    <row r="1712" spans="42:42">
      <c r="AP1712" s="16"/>
    </row>
    <row r="1713" spans="42:42">
      <c r="AP1713" s="16"/>
    </row>
    <row r="1714" spans="42:42">
      <c r="AP1714" s="16"/>
    </row>
    <row r="1715" spans="42:42">
      <c r="AP1715" s="16"/>
    </row>
    <row r="1716" spans="42:42">
      <c r="AP1716" s="16"/>
    </row>
    <row r="1717" spans="42:42">
      <c r="AP1717" s="16"/>
    </row>
    <row r="1718" spans="42:42">
      <c r="AP1718" s="16"/>
    </row>
    <row r="1719" spans="42:42">
      <c r="AP1719" s="16"/>
    </row>
    <row r="1720" spans="42:42">
      <c r="AP1720" s="16"/>
    </row>
    <row r="1721" spans="42:42">
      <c r="AP1721" s="16"/>
    </row>
    <row r="1722" spans="42:42">
      <c r="AP1722" s="16"/>
    </row>
    <row r="1723" spans="42:42">
      <c r="AP1723" s="16"/>
    </row>
    <row r="1724" spans="42:42">
      <c r="AP1724" s="16"/>
    </row>
    <row r="1725" spans="42:42">
      <c r="AP1725" s="16"/>
    </row>
    <row r="1726" spans="42:42">
      <c r="AP1726" s="16"/>
    </row>
    <row r="1727" spans="42:42">
      <c r="AP1727" s="16"/>
    </row>
    <row r="1728" spans="42:42">
      <c r="AP1728" s="16"/>
    </row>
    <row r="1729" spans="42:42">
      <c r="AP1729" s="16"/>
    </row>
    <row r="1730" spans="42:42">
      <c r="AP1730" s="16"/>
    </row>
    <row r="1731" spans="42:42">
      <c r="AP1731" s="16"/>
    </row>
    <row r="1732" spans="42:42">
      <c r="AP1732" s="16"/>
    </row>
    <row r="1733" spans="42:42">
      <c r="AP1733" s="16"/>
    </row>
    <row r="1734" spans="42:42">
      <c r="AP1734" s="16"/>
    </row>
    <row r="1735" spans="42:42">
      <c r="AP1735" s="16"/>
    </row>
    <row r="1736" spans="42:42">
      <c r="AP1736" s="16"/>
    </row>
    <row r="1737" spans="42:42">
      <c r="AP1737" s="16"/>
    </row>
    <row r="1738" spans="42:42">
      <c r="AP1738" s="16"/>
    </row>
    <row r="1739" spans="42:42">
      <c r="AP1739" s="16"/>
    </row>
    <row r="1740" spans="42:42">
      <c r="AP1740" s="16"/>
    </row>
    <row r="1741" spans="42:42">
      <c r="AP1741" s="16"/>
    </row>
    <row r="1742" spans="42:42">
      <c r="AP1742" s="16"/>
    </row>
    <row r="1743" spans="42:42">
      <c r="AP1743" s="16"/>
    </row>
    <row r="1744" spans="42:42">
      <c r="AP1744" s="16"/>
    </row>
    <row r="1745" spans="42:42">
      <c r="AP1745" s="16"/>
    </row>
    <row r="1746" spans="42:42">
      <c r="AP1746" s="16"/>
    </row>
    <row r="1747" spans="42:42">
      <c r="AP1747" s="16"/>
    </row>
    <row r="1748" spans="42:42">
      <c r="AP1748" s="16"/>
    </row>
    <row r="1749" spans="42:42">
      <c r="AP1749" s="16"/>
    </row>
    <row r="1750" spans="42:42">
      <c r="AP1750" s="16"/>
    </row>
    <row r="1751" spans="42:42">
      <c r="AP1751" s="16"/>
    </row>
    <row r="1752" spans="42:42">
      <c r="AP1752" s="16"/>
    </row>
    <row r="1753" spans="42:42">
      <c r="AP1753" s="16"/>
    </row>
    <row r="1754" spans="42:42">
      <c r="AP1754" s="16"/>
    </row>
    <row r="1755" spans="42:42">
      <c r="AP1755" s="16"/>
    </row>
    <row r="1756" spans="42:42">
      <c r="AP1756" s="16"/>
    </row>
    <row r="1757" spans="42:42">
      <c r="AP1757" s="16"/>
    </row>
    <row r="1758" spans="42:42">
      <c r="AP1758" s="16"/>
    </row>
    <row r="1759" spans="42:42">
      <c r="AP1759" s="16"/>
    </row>
    <row r="1760" spans="42:42">
      <c r="AP1760" s="16"/>
    </row>
    <row r="1761" spans="42:42">
      <c r="AP1761" s="16"/>
    </row>
    <row r="1762" spans="42:42">
      <c r="AP1762" s="16"/>
    </row>
    <row r="1763" spans="42:42">
      <c r="AP1763" s="16"/>
    </row>
    <row r="1764" spans="42:42">
      <c r="AP1764" s="16"/>
    </row>
    <row r="1765" spans="42:42">
      <c r="AP1765" s="16"/>
    </row>
    <row r="1766" spans="42:42">
      <c r="AP1766" s="16"/>
    </row>
    <row r="1767" spans="42:42">
      <c r="AP1767" s="16"/>
    </row>
    <row r="1768" spans="42:42">
      <c r="AP1768" s="16"/>
    </row>
    <row r="1769" spans="42:42">
      <c r="AP1769" s="16"/>
    </row>
    <row r="1770" spans="42:42">
      <c r="AP1770" s="16"/>
    </row>
    <row r="1771" spans="42:42">
      <c r="AP1771" s="16"/>
    </row>
    <row r="1772" spans="42:42">
      <c r="AP1772" s="16"/>
    </row>
    <row r="1773" spans="42:42">
      <c r="AP1773" s="16"/>
    </row>
    <row r="1774" spans="42:42">
      <c r="AP1774" s="16"/>
    </row>
    <row r="1775" spans="42:42">
      <c r="AP1775" s="16"/>
    </row>
    <row r="1776" spans="42:42">
      <c r="AP1776" s="16"/>
    </row>
    <row r="1777" spans="42:42">
      <c r="AP1777" s="16"/>
    </row>
    <row r="1778" spans="42:42">
      <c r="AP1778" s="16"/>
    </row>
    <row r="1779" spans="42:42">
      <c r="AP1779" s="16"/>
    </row>
    <row r="1780" spans="42:42">
      <c r="AP1780" s="16"/>
    </row>
    <row r="1781" spans="42:42">
      <c r="AP1781" s="16"/>
    </row>
    <row r="1782" spans="42:42">
      <c r="AP1782" s="16"/>
    </row>
    <row r="1783" spans="42:42">
      <c r="AP1783" s="16"/>
    </row>
    <row r="1784" spans="42:42">
      <c r="AP1784" s="16"/>
    </row>
    <row r="1785" spans="42:42">
      <c r="AP1785" s="16"/>
    </row>
    <row r="1786" spans="42:42">
      <c r="AP1786" s="16"/>
    </row>
    <row r="1787" spans="42:42">
      <c r="AP1787" s="16"/>
    </row>
    <row r="1788" spans="42:42">
      <c r="AP1788" s="16"/>
    </row>
    <row r="1789" spans="42:42">
      <c r="AP1789" s="16"/>
    </row>
    <row r="1790" spans="42:42">
      <c r="AP1790" s="16"/>
    </row>
    <row r="1791" spans="42:42">
      <c r="AP1791" s="16"/>
    </row>
    <row r="1792" spans="42:42">
      <c r="AP1792" s="16"/>
    </row>
    <row r="1793" spans="42:42">
      <c r="AP1793" s="16"/>
    </row>
    <row r="1794" spans="42:42">
      <c r="AP1794" s="16"/>
    </row>
    <row r="1795" spans="42:42">
      <c r="AP1795" s="16"/>
    </row>
    <row r="1796" spans="42:42">
      <c r="AP1796" s="16"/>
    </row>
    <row r="1797" spans="42:42">
      <c r="AP1797" s="16"/>
    </row>
    <row r="1798" spans="42:42">
      <c r="AP1798" s="16"/>
    </row>
    <row r="1799" spans="42:42">
      <c r="AP1799" s="16"/>
    </row>
    <row r="1800" spans="42:42">
      <c r="AP1800" s="16"/>
    </row>
    <row r="1801" spans="42:42">
      <c r="AP1801" s="16"/>
    </row>
    <row r="1802" spans="42:42">
      <c r="AP1802" s="16"/>
    </row>
    <row r="1803" spans="42:42">
      <c r="AP1803" s="16"/>
    </row>
    <row r="1804" spans="42:42">
      <c r="AP1804" s="16"/>
    </row>
    <row r="1805" spans="42:42">
      <c r="AP1805" s="16"/>
    </row>
    <row r="1806" spans="42:42">
      <c r="AP1806" s="16"/>
    </row>
    <row r="1807" spans="42:42">
      <c r="AP1807" s="16"/>
    </row>
    <row r="1808" spans="42:42">
      <c r="AP1808" s="16"/>
    </row>
    <row r="1809" spans="42:42">
      <c r="AP1809" s="16"/>
    </row>
    <row r="1810" spans="42:42">
      <c r="AP1810" s="16"/>
    </row>
    <row r="1811" spans="42:42">
      <c r="AP1811" s="16"/>
    </row>
    <row r="1812" spans="42:42">
      <c r="AP1812" s="16"/>
    </row>
    <row r="1813" spans="42:42">
      <c r="AP1813" s="16"/>
    </row>
    <row r="1814" spans="42:42">
      <c r="AP1814" s="16"/>
    </row>
    <row r="1815" spans="42:42">
      <c r="AP1815" s="16"/>
    </row>
    <row r="1816" spans="42:42">
      <c r="AP1816" s="16"/>
    </row>
    <row r="1817" spans="42:42">
      <c r="AP1817" s="16"/>
    </row>
    <row r="1818" spans="42:42">
      <c r="AP1818" s="16"/>
    </row>
    <row r="1819" spans="42:42">
      <c r="AP1819" s="16"/>
    </row>
    <row r="1820" spans="42:42">
      <c r="AP1820" s="16"/>
    </row>
    <row r="1821" spans="42:42">
      <c r="AP1821" s="16"/>
    </row>
    <row r="1822" spans="42:42">
      <c r="AP1822" s="16"/>
    </row>
    <row r="1823" spans="42:42">
      <c r="AP1823" s="16"/>
    </row>
    <row r="1824" spans="42:42">
      <c r="AP1824" s="16"/>
    </row>
    <row r="1825" spans="42:42">
      <c r="AP1825" s="16"/>
    </row>
    <row r="1826" spans="42:42">
      <c r="AP1826" s="16"/>
    </row>
    <row r="1827" spans="42:42">
      <c r="AP1827" s="16"/>
    </row>
    <row r="1828" spans="42:42">
      <c r="AP1828" s="16"/>
    </row>
    <row r="1829" spans="42:42">
      <c r="AP1829" s="16"/>
    </row>
    <row r="1830" spans="42:42">
      <c r="AP1830" s="16"/>
    </row>
    <row r="1831" spans="42:42">
      <c r="AP1831" s="16"/>
    </row>
    <row r="1832" spans="42:42">
      <c r="AP1832" s="16"/>
    </row>
    <row r="1833" spans="42:42">
      <c r="AP1833" s="16"/>
    </row>
    <row r="1834" spans="42:42">
      <c r="AP1834" s="16"/>
    </row>
    <row r="1835" spans="42:42">
      <c r="AP1835" s="16"/>
    </row>
    <row r="1836" spans="42:42">
      <c r="AP1836" s="16"/>
    </row>
    <row r="1837" spans="42:42">
      <c r="AP1837" s="16"/>
    </row>
    <row r="1838" spans="42:42">
      <c r="AP1838" s="16"/>
    </row>
    <row r="1839" spans="42:42">
      <c r="AP1839" s="16"/>
    </row>
    <row r="1840" spans="42:42">
      <c r="AP1840" s="16"/>
    </row>
    <row r="1841" spans="42:42">
      <c r="AP1841" s="16"/>
    </row>
    <row r="1842" spans="42:42">
      <c r="AP1842" s="16"/>
    </row>
    <row r="1843" spans="42:42">
      <c r="AP1843" s="16"/>
    </row>
    <row r="1844" spans="42:42">
      <c r="AP1844" s="16"/>
    </row>
    <row r="1845" spans="42:42">
      <c r="AP1845" s="16"/>
    </row>
    <row r="1846" spans="42:42">
      <c r="AP1846" s="16"/>
    </row>
    <row r="1847" spans="42:42">
      <c r="AP1847" s="16"/>
    </row>
    <row r="1848" spans="42:42">
      <c r="AP1848" s="16"/>
    </row>
    <row r="1849" spans="42:42">
      <c r="AP1849" s="16"/>
    </row>
    <row r="1850" spans="42:42">
      <c r="AP1850" s="16"/>
    </row>
    <row r="1851" spans="42:42">
      <c r="AP1851" s="16"/>
    </row>
    <row r="1852" spans="42:42">
      <c r="AP1852" s="16"/>
    </row>
    <row r="1853" spans="42:42">
      <c r="AP1853" s="16"/>
    </row>
    <row r="1854" spans="42:42">
      <c r="AP1854" s="16"/>
    </row>
    <row r="1855" spans="42:42">
      <c r="AP1855" s="16"/>
    </row>
    <row r="1856" spans="42:42">
      <c r="AP1856" s="16"/>
    </row>
    <row r="1857" spans="42:42">
      <c r="AP1857" s="16"/>
    </row>
    <row r="1858" spans="42:42">
      <c r="AP1858" s="16"/>
    </row>
    <row r="1859" spans="42:42">
      <c r="AP1859" s="16"/>
    </row>
    <row r="1860" spans="42:42">
      <c r="AP1860" s="16"/>
    </row>
    <row r="1861" spans="42:42">
      <c r="AP1861" s="16"/>
    </row>
    <row r="1862" spans="42:42">
      <c r="AP1862" s="16"/>
    </row>
    <row r="1863" spans="42:42">
      <c r="AP1863" s="16"/>
    </row>
    <row r="1864" spans="42:42">
      <c r="AP1864" s="16"/>
    </row>
    <row r="1865" spans="42:42">
      <c r="AP1865" s="16"/>
    </row>
    <row r="1866" spans="42:42">
      <c r="AP1866" s="16"/>
    </row>
    <row r="1867" spans="42:42">
      <c r="AP1867" s="16"/>
    </row>
    <row r="1868" spans="42:42">
      <c r="AP1868" s="16"/>
    </row>
    <row r="1869" spans="42:42">
      <c r="AP1869" s="16"/>
    </row>
    <row r="1870" spans="42:42">
      <c r="AP1870" s="16"/>
    </row>
    <row r="1871" spans="42:42">
      <c r="AP1871" s="16"/>
    </row>
    <row r="1872" spans="42:42">
      <c r="AP1872" s="16"/>
    </row>
    <row r="1873" spans="42:42">
      <c r="AP1873" s="16"/>
    </row>
    <row r="1874" spans="42:42">
      <c r="AP1874" s="16"/>
    </row>
    <row r="1875" spans="42:42">
      <c r="AP1875" s="16"/>
    </row>
    <row r="1876" spans="42:42">
      <c r="AP1876" s="16"/>
    </row>
    <row r="1877" spans="42:42">
      <c r="AP1877" s="16"/>
    </row>
    <row r="1878" spans="42:42">
      <c r="AP1878" s="16"/>
    </row>
    <row r="1879" spans="42:42">
      <c r="AP1879" s="16"/>
    </row>
    <row r="1880" spans="42:42">
      <c r="AP1880" s="16"/>
    </row>
    <row r="1881" spans="42:42">
      <c r="AP1881" s="16"/>
    </row>
    <row r="1882" spans="42:42">
      <c r="AP1882" s="16"/>
    </row>
    <row r="1883" spans="42:42">
      <c r="AP1883" s="16"/>
    </row>
    <row r="1884" spans="42:42">
      <c r="AP1884" s="16"/>
    </row>
    <row r="1885" spans="42:42">
      <c r="AP1885" s="16"/>
    </row>
    <row r="1886" spans="42:42">
      <c r="AP1886" s="16"/>
    </row>
    <row r="1887" spans="42:42">
      <c r="AP1887" s="16"/>
    </row>
    <row r="1888" spans="42:42">
      <c r="AP1888" s="16"/>
    </row>
    <row r="1889" spans="42:42">
      <c r="AP1889" s="16"/>
    </row>
    <row r="1890" spans="42:42">
      <c r="AP1890" s="16"/>
    </row>
    <row r="1891" spans="42:42">
      <c r="AP1891" s="16"/>
    </row>
    <row r="1892" spans="42:42">
      <c r="AP1892" s="16"/>
    </row>
    <row r="1893" spans="42:42">
      <c r="AP1893" s="16"/>
    </row>
    <row r="1894" spans="42:42">
      <c r="AP1894" s="16"/>
    </row>
    <row r="1895" spans="42:42">
      <c r="AP1895" s="16"/>
    </row>
    <row r="1896" spans="42:42">
      <c r="AP1896" s="16"/>
    </row>
    <row r="1897" spans="42:42">
      <c r="AP1897" s="16"/>
    </row>
    <row r="1898" spans="42:42">
      <c r="AP1898" s="16"/>
    </row>
    <row r="1899" spans="42:42">
      <c r="AP1899" s="16"/>
    </row>
    <row r="1900" spans="42:42">
      <c r="AP1900" s="16"/>
    </row>
    <row r="1901" spans="42:42">
      <c r="AP1901" s="16"/>
    </row>
    <row r="1902" spans="42:42">
      <c r="AP1902" s="16"/>
    </row>
    <row r="1903" spans="42:42">
      <c r="AP1903" s="16"/>
    </row>
    <row r="1904" spans="42:42">
      <c r="AP1904" s="16"/>
    </row>
    <row r="1905" spans="42:42">
      <c r="AP1905" s="16"/>
    </row>
    <row r="1906" spans="42:42">
      <c r="AP1906" s="16"/>
    </row>
    <row r="1907" spans="42:42">
      <c r="AP1907" s="16"/>
    </row>
    <row r="1908" spans="42:42">
      <c r="AP1908" s="16"/>
    </row>
    <row r="1909" spans="42:42">
      <c r="AP1909" s="16"/>
    </row>
    <row r="1910" spans="42:42">
      <c r="AP1910" s="16"/>
    </row>
    <row r="1911" spans="42:42">
      <c r="AP1911" s="16"/>
    </row>
    <row r="1912" spans="42:42">
      <c r="AP1912" s="16"/>
    </row>
    <row r="1913" spans="42:42">
      <c r="AP1913" s="16"/>
    </row>
    <row r="1914" spans="42:42">
      <c r="AP1914" s="16"/>
    </row>
    <row r="1915" spans="42:42">
      <c r="AP1915" s="16"/>
    </row>
    <row r="1916" spans="42:42">
      <c r="AP1916" s="16"/>
    </row>
    <row r="1917" spans="42:42">
      <c r="AP1917" s="16"/>
    </row>
    <row r="1918" spans="42:42">
      <c r="AP1918" s="16"/>
    </row>
    <row r="1919" spans="42:42">
      <c r="AP1919" s="16"/>
    </row>
    <row r="1920" spans="42:42">
      <c r="AP1920" s="16"/>
    </row>
    <row r="1921" spans="42:42">
      <c r="AP1921" s="16"/>
    </row>
    <row r="1922" spans="42:42">
      <c r="AP1922" s="16"/>
    </row>
    <row r="1923" spans="42:42">
      <c r="AP1923" s="16"/>
    </row>
    <row r="1924" spans="42:42">
      <c r="AP1924" s="16"/>
    </row>
    <row r="1925" spans="42:42">
      <c r="AP1925" s="16"/>
    </row>
    <row r="1926" spans="42:42">
      <c r="AP1926" s="16"/>
    </row>
    <row r="1927" spans="42:42">
      <c r="AP1927" s="16"/>
    </row>
    <row r="1928" spans="42:42">
      <c r="AP1928" s="16"/>
    </row>
    <row r="1929" spans="42:42">
      <c r="AP1929" s="16"/>
    </row>
    <row r="1930" spans="42:42">
      <c r="AP1930" s="16"/>
    </row>
    <row r="1931" spans="42:42">
      <c r="AP1931" s="16"/>
    </row>
    <row r="1932" spans="42:42">
      <c r="AP1932" s="16"/>
    </row>
    <row r="1933" spans="42:42">
      <c r="AP1933" s="16"/>
    </row>
    <row r="1934" spans="42:42">
      <c r="AP1934" s="16"/>
    </row>
    <row r="1935" spans="42:42">
      <c r="AP1935" s="16"/>
    </row>
    <row r="1936" spans="42:42">
      <c r="AP1936" s="16"/>
    </row>
    <row r="1937" spans="42:42">
      <c r="AP1937" s="16"/>
    </row>
    <row r="1938" spans="42:42">
      <c r="AP1938" s="16"/>
    </row>
    <row r="1939" spans="42:42">
      <c r="AP1939" s="16"/>
    </row>
    <row r="1940" spans="42:42">
      <c r="AP1940" s="16"/>
    </row>
    <row r="1941" spans="42:42">
      <c r="AP1941" s="16"/>
    </row>
    <row r="1942" spans="42:42">
      <c r="AP1942" s="16"/>
    </row>
    <row r="1943" spans="42:42">
      <c r="AP1943" s="16"/>
    </row>
    <row r="1944" spans="42:42">
      <c r="AP1944" s="16"/>
    </row>
    <row r="1945" spans="42:42">
      <c r="AP1945" s="16"/>
    </row>
    <row r="1946" spans="42:42">
      <c r="AP1946" s="16"/>
    </row>
    <row r="1947" spans="42:42">
      <c r="AP1947" s="16"/>
    </row>
    <row r="1948" spans="42:42">
      <c r="AP1948" s="16"/>
    </row>
    <row r="1949" spans="42:42">
      <c r="AP1949" s="16"/>
    </row>
    <row r="1950" spans="42:42">
      <c r="AP1950" s="16"/>
    </row>
    <row r="1951" spans="42:42">
      <c r="AP1951" s="16"/>
    </row>
    <row r="1952" spans="42:42">
      <c r="AP1952" s="16"/>
    </row>
    <row r="1953" spans="42:42">
      <c r="AP1953" s="16"/>
    </row>
    <row r="1954" spans="42:42">
      <c r="AP1954" s="16"/>
    </row>
    <row r="1955" spans="42:42">
      <c r="AP1955" s="16"/>
    </row>
    <row r="1956" spans="42:42">
      <c r="AP1956" s="16"/>
    </row>
    <row r="1957" spans="42:42">
      <c r="AP1957" s="16"/>
    </row>
    <row r="1958" spans="42:42">
      <c r="AP1958" s="16"/>
    </row>
    <row r="1959" spans="42:42">
      <c r="AP1959" s="16"/>
    </row>
    <row r="1960" spans="42:42">
      <c r="AP1960" s="16"/>
    </row>
    <row r="1961" spans="42:42">
      <c r="AP1961" s="16"/>
    </row>
    <row r="1962" spans="42:42">
      <c r="AP1962" s="16"/>
    </row>
    <row r="1963" spans="42:42">
      <c r="AP1963" s="16"/>
    </row>
    <row r="1964" spans="42:42">
      <c r="AP1964" s="16"/>
    </row>
    <row r="1965" spans="42:42">
      <c r="AP1965" s="16"/>
    </row>
    <row r="1966" spans="42:42">
      <c r="AP1966" s="16"/>
    </row>
    <row r="1967" spans="42:42">
      <c r="AP1967" s="16"/>
    </row>
    <row r="1968" spans="42:42">
      <c r="AP1968" s="16"/>
    </row>
    <row r="1969" spans="42:42">
      <c r="AP1969" s="16"/>
    </row>
    <row r="1970" spans="42:42">
      <c r="AP1970" s="16"/>
    </row>
    <row r="1971" spans="42:42">
      <c r="AP1971" s="16"/>
    </row>
    <row r="1972" spans="42:42">
      <c r="AP1972" s="16"/>
    </row>
    <row r="1973" spans="42:42">
      <c r="AP1973" s="16"/>
    </row>
    <row r="1974" spans="42:42">
      <c r="AP1974" s="16"/>
    </row>
    <row r="1975" spans="42:42">
      <c r="AP1975" s="16"/>
    </row>
    <row r="1976" spans="42:42">
      <c r="AP1976" s="16"/>
    </row>
    <row r="1977" spans="42:42">
      <c r="AP1977" s="16"/>
    </row>
    <row r="1978" spans="42:42">
      <c r="AP1978" s="16"/>
    </row>
    <row r="1979" spans="42:42">
      <c r="AP1979" s="16"/>
    </row>
    <row r="1980" spans="42:42">
      <c r="AP1980" s="16"/>
    </row>
    <row r="1981" spans="42:42">
      <c r="AP1981" s="16"/>
    </row>
    <row r="1982" spans="42:42">
      <c r="AP1982" s="16"/>
    </row>
    <row r="1983" spans="42:42">
      <c r="AP1983" s="16"/>
    </row>
    <row r="1984" spans="42:42">
      <c r="AP1984" s="16"/>
    </row>
    <row r="1985" spans="42:42">
      <c r="AP1985" s="16"/>
    </row>
    <row r="1986" spans="42:42">
      <c r="AP1986" s="16"/>
    </row>
    <row r="1987" spans="42:42">
      <c r="AP1987" s="16"/>
    </row>
    <row r="1988" spans="42:42">
      <c r="AP1988" s="16"/>
    </row>
    <row r="1989" spans="42:42">
      <c r="AP1989" s="16"/>
    </row>
    <row r="1990" spans="42:42">
      <c r="AP1990" s="16"/>
    </row>
    <row r="1991" spans="42:42">
      <c r="AP1991" s="16"/>
    </row>
    <row r="1992" spans="42:42">
      <c r="AP1992" s="16"/>
    </row>
    <row r="1993" spans="42:42">
      <c r="AP1993" s="16"/>
    </row>
    <row r="1994" spans="42:42">
      <c r="AP1994" s="16"/>
    </row>
    <row r="1995" spans="42:42">
      <c r="AP1995" s="16"/>
    </row>
    <row r="1996" spans="42:42">
      <c r="AP1996" s="16"/>
    </row>
    <row r="1997" spans="42:42">
      <c r="AP1997" s="16"/>
    </row>
    <row r="1998" spans="42:42">
      <c r="AP1998" s="16"/>
    </row>
    <row r="1999" spans="42:42">
      <c r="AP1999" s="16"/>
    </row>
    <row r="2000" spans="42:42">
      <c r="AP2000" s="16"/>
    </row>
    <row r="2001" spans="42:42">
      <c r="AP2001" s="16"/>
    </row>
    <row r="2002" spans="42:42">
      <c r="AP2002" s="16"/>
    </row>
    <row r="2003" spans="42:42">
      <c r="AP2003" s="16"/>
    </row>
    <row r="2004" spans="42:42">
      <c r="AP2004" s="16"/>
    </row>
    <row r="2005" spans="42:42">
      <c r="AP2005" s="16"/>
    </row>
    <row r="2006" spans="42:42">
      <c r="AP2006" s="16"/>
    </row>
    <row r="2007" spans="42:42">
      <c r="AP2007" s="16"/>
    </row>
    <row r="2008" spans="42:42">
      <c r="AP2008" s="16"/>
    </row>
    <row r="2009" spans="42:42">
      <c r="AP2009" s="16"/>
    </row>
    <row r="2010" spans="42:42">
      <c r="AP2010" s="16"/>
    </row>
    <row r="2011" spans="42:42">
      <c r="AP2011" s="16"/>
    </row>
    <row r="2012" spans="42:42">
      <c r="AP2012" s="16"/>
    </row>
    <row r="2013" spans="42:42">
      <c r="AP2013" s="16"/>
    </row>
    <row r="2014" spans="42:42">
      <c r="AP2014" s="16"/>
    </row>
    <row r="2015" spans="42:42">
      <c r="AP2015" s="16"/>
    </row>
    <row r="2016" spans="42:42">
      <c r="AP2016" s="16"/>
    </row>
    <row r="2017" spans="42:42">
      <c r="AP2017" s="16"/>
    </row>
    <row r="2018" spans="42:42">
      <c r="AP2018" s="16"/>
    </row>
    <row r="2019" spans="42:42">
      <c r="AP2019" s="16"/>
    </row>
    <row r="2020" spans="42:42">
      <c r="AP2020" s="16"/>
    </row>
    <row r="2021" spans="42:42">
      <c r="AP2021" s="16"/>
    </row>
    <row r="2022" spans="42:42">
      <c r="AP2022" s="16"/>
    </row>
    <row r="2023" spans="42:42">
      <c r="AP2023" s="16"/>
    </row>
    <row r="2024" spans="42:42">
      <c r="AP2024" s="16"/>
    </row>
    <row r="2025" spans="42:42">
      <c r="AP2025" s="16"/>
    </row>
    <row r="2026" spans="42:42">
      <c r="AP2026" s="16"/>
    </row>
    <row r="2027" spans="42:42">
      <c r="AP2027" s="16"/>
    </row>
    <row r="2028" spans="42:42">
      <c r="AP2028" s="16"/>
    </row>
    <row r="2029" spans="42:42">
      <c r="AP2029" s="16"/>
    </row>
    <row r="2030" spans="42:42">
      <c r="AP2030" s="16"/>
    </row>
    <row r="2031" spans="42:42">
      <c r="AP2031" s="16"/>
    </row>
    <row r="2032" spans="42:42">
      <c r="AP2032" s="16"/>
    </row>
    <row r="2033" spans="42:42">
      <c r="AP2033" s="16"/>
    </row>
    <row r="2034" spans="42:42">
      <c r="AP2034" s="16"/>
    </row>
    <row r="2035" spans="42:42">
      <c r="AP2035" s="16"/>
    </row>
    <row r="2036" spans="42:42">
      <c r="AP2036" s="16"/>
    </row>
    <row r="2037" spans="42:42">
      <c r="AP2037" s="16"/>
    </row>
    <row r="2038" spans="42:42">
      <c r="AP2038" s="16"/>
    </row>
    <row r="2039" spans="42:42">
      <c r="AP2039" s="16"/>
    </row>
    <row r="2040" spans="42:42">
      <c r="AP2040" s="16"/>
    </row>
    <row r="2041" spans="42:42">
      <c r="AP2041" s="16"/>
    </row>
    <row r="2042" spans="42:42">
      <c r="AP2042" s="16"/>
    </row>
    <row r="2043" spans="42:42">
      <c r="AP2043" s="16"/>
    </row>
    <row r="2044" spans="42:42">
      <c r="AP2044" s="16"/>
    </row>
    <row r="2045" spans="42:42">
      <c r="AP2045" s="16"/>
    </row>
    <row r="2046" spans="42:42">
      <c r="AP2046" s="16"/>
    </row>
    <row r="2047" spans="42:42">
      <c r="AP2047" s="16"/>
    </row>
    <row r="2048" spans="42:42">
      <c r="AP2048" s="16"/>
    </row>
    <row r="2049" spans="42:42">
      <c r="AP2049" s="16"/>
    </row>
    <row r="2050" spans="42:42">
      <c r="AP2050" s="16"/>
    </row>
    <row r="2051" spans="42:42">
      <c r="AP2051" s="16"/>
    </row>
    <row r="2052" spans="42:42">
      <c r="AP2052" s="16"/>
    </row>
    <row r="2053" spans="42:42">
      <c r="AP2053" s="16"/>
    </row>
    <row r="2054" spans="42:42">
      <c r="AP2054" s="16"/>
    </row>
    <row r="2055" spans="42:42">
      <c r="AP2055" s="16"/>
    </row>
    <row r="2056" spans="42:42">
      <c r="AP2056" s="16"/>
    </row>
    <row r="2057" spans="42:42">
      <c r="AP2057" s="16"/>
    </row>
    <row r="2058" spans="42:42">
      <c r="AP2058" s="16"/>
    </row>
    <row r="2059" spans="42:42">
      <c r="AP2059" s="16"/>
    </row>
    <row r="2060" spans="42:42">
      <c r="AP2060" s="16"/>
    </row>
    <row r="2061" spans="42:42">
      <c r="AP2061" s="16"/>
    </row>
    <row r="2062" spans="42:42">
      <c r="AP2062" s="16"/>
    </row>
    <row r="2063" spans="42:42">
      <c r="AP2063" s="16"/>
    </row>
    <row r="2064" spans="42:42">
      <c r="AP2064" s="16"/>
    </row>
    <row r="2065" spans="42:42">
      <c r="AP2065" s="16"/>
    </row>
    <row r="2066" spans="42:42">
      <c r="AP2066" s="16"/>
    </row>
    <row r="2067" spans="42:42">
      <c r="AP2067" s="16"/>
    </row>
    <row r="2068" spans="42:42">
      <c r="AP2068" s="16"/>
    </row>
    <row r="2069" spans="42:42">
      <c r="AP2069" s="16"/>
    </row>
    <row r="2070" spans="42:42">
      <c r="AP2070" s="16"/>
    </row>
    <row r="2071" spans="42:42">
      <c r="AP2071" s="16"/>
    </row>
    <row r="2072" spans="42:42">
      <c r="AP2072" s="16"/>
    </row>
    <row r="2073" spans="42:42">
      <c r="AP2073" s="16"/>
    </row>
    <row r="2074" spans="42:42">
      <c r="AP2074" s="16"/>
    </row>
    <row r="2075" spans="42:42">
      <c r="AP2075" s="16"/>
    </row>
    <row r="2076" spans="42:42">
      <c r="AP2076" s="16"/>
    </row>
    <row r="2077" spans="42:42">
      <c r="AP2077" s="16"/>
    </row>
    <row r="2078" spans="42:42">
      <c r="AP2078" s="16"/>
    </row>
    <row r="2079" spans="42:42">
      <c r="AP2079" s="16"/>
    </row>
    <row r="2080" spans="42:42">
      <c r="AP2080" s="16"/>
    </row>
    <row r="2081" spans="42:42">
      <c r="AP2081" s="16"/>
    </row>
    <row r="2082" spans="42:42">
      <c r="AP2082" s="16"/>
    </row>
    <row r="2083" spans="42:42">
      <c r="AP2083" s="16"/>
    </row>
    <row r="2084" spans="42:42">
      <c r="AP2084" s="16"/>
    </row>
    <row r="2085" spans="42:42">
      <c r="AP2085" s="16"/>
    </row>
    <row r="2086" spans="42:42">
      <c r="AP2086" s="16"/>
    </row>
    <row r="2087" spans="42:42">
      <c r="AP2087" s="16"/>
    </row>
    <row r="2088" spans="42:42">
      <c r="AP2088" s="16"/>
    </row>
    <row r="2089" spans="42:42">
      <c r="AP2089" s="16"/>
    </row>
    <row r="2090" spans="42:42">
      <c r="AP2090" s="16"/>
    </row>
    <row r="2091" spans="42:42">
      <c r="AP2091" s="16"/>
    </row>
    <row r="2092" spans="42:42">
      <c r="AP2092" s="16"/>
    </row>
    <row r="2093" spans="42:42">
      <c r="AP2093" s="16"/>
    </row>
    <row r="2094" spans="42:42">
      <c r="AP2094" s="16"/>
    </row>
    <row r="2095" spans="42:42">
      <c r="AP2095" s="16"/>
    </row>
    <row r="2096" spans="42:42">
      <c r="AP2096" s="16"/>
    </row>
    <row r="2097" spans="42:42">
      <c r="AP2097" s="16"/>
    </row>
    <row r="2098" spans="42:42">
      <c r="AP2098" s="16"/>
    </row>
    <row r="2099" spans="42:42">
      <c r="AP2099" s="16"/>
    </row>
    <row r="2100" spans="42:42">
      <c r="AP2100" s="16"/>
    </row>
    <row r="2101" spans="42:42">
      <c r="AP2101" s="16"/>
    </row>
    <row r="2102" spans="42:42">
      <c r="AP2102" s="16"/>
    </row>
    <row r="2103" spans="42:42">
      <c r="AP2103" s="16"/>
    </row>
    <row r="2104" spans="42:42">
      <c r="AP2104" s="16"/>
    </row>
    <row r="2105" spans="42:42">
      <c r="AP2105" s="16"/>
    </row>
    <row r="2106" spans="42:42">
      <c r="AP2106" s="16"/>
    </row>
    <row r="2107" spans="42:42">
      <c r="AP2107" s="16"/>
    </row>
    <row r="2108" spans="42:42">
      <c r="AP2108" s="16"/>
    </row>
    <row r="2109" spans="42:42">
      <c r="AP2109" s="16"/>
    </row>
    <row r="2110" spans="42:42">
      <c r="AP2110" s="16"/>
    </row>
    <row r="2111" spans="42:42">
      <c r="AP2111" s="16"/>
    </row>
    <row r="2112" spans="42:42">
      <c r="AP2112" s="16"/>
    </row>
    <row r="2113" spans="42:42">
      <c r="AP2113" s="16"/>
    </row>
    <row r="2114" spans="42:42">
      <c r="AP2114" s="16"/>
    </row>
    <row r="2115" spans="42:42">
      <c r="AP2115" s="16"/>
    </row>
    <row r="2116" spans="42:42">
      <c r="AP2116" s="16"/>
    </row>
    <row r="2117" spans="42:42">
      <c r="AP2117" s="16"/>
    </row>
    <row r="2118" spans="42:42">
      <c r="AP2118" s="16"/>
    </row>
    <row r="2119" spans="42:42">
      <c r="AP2119" s="16"/>
    </row>
    <row r="2120" spans="42:42">
      <c r="AP2120" s="16"/>
    </row>
    <row r="2121" spans="42:42">
      <c r="AP2121" s="16"/>
    </row>
    <row r="2122" spans="42:42">
      <c r="AP2122" s="16"/>
    </row>
    <row r="2123" spans="42:42">
      <c r="AP2123" s="16"/>
    </row>
    <row r="2124" spans="42:42">
      <c r="AP2124" s="16"/>
    </row>
    <row r="2125" spans="42:42">
      <c r="AP2125" s="16"/>
    </row>
    <row r="2126" spans="42:42">
      <c r="AP2126" s="16"/>
    </row>
    <row r="2127" spans="42:42">
      <c r="AP2127" s="16"/>
    </row>
    <row r="2128" spans="42:42">
      <c r="AP2128" s="16"/>
    </row>
    <row r="2129" spans="42:42">
      <c r="AP2129" s="16"/>
    </row>
    <row r="2130" spans="42:42">
      <c r="AP2130" s="16"/>
    </row>
    <row r="2131" spans="42:42">
      <c r="AP2131" s="16"/>
    </row>
    <row r="2132" spans="42:42">
      <c r="AP2132" s="16"/>
    </row>
    <row r="2133" spans="42:42">
      <c r="AP2133" s="16"/>
    </row>
    <row r="2134" spans="42:42">
      <c r="AP2134" s="16"/>
    </row>
    <row r="2135" spans="42:42">
      <c r="AP2135" s="16"/>
    </row>
    <row r="2136" spans="42:42">
      <c r="AP2136" s="16"/>
    </row>
    <row r="2137" spans="42:42">
      <c r="AP2137" s="16"/>
    </row>
    <row r="2138" spans="42:42">
      <c r="AP2138" s="16"/>
    </row>
    <row r="2139" spans="42:42">
      <c r="AP2139" s="16"/>
    </row>
    <row r="2140" spans="42:42">
      <c r="AP2140" s="16"/>
    </row>
    <row r="2141" spans="42:42">
      <c r="AP2141" s="16"/>
    </row>
    <row r="2142" spans="42:42">
      <c r="AP2142" s="16"/>
    </row>
    <row r="2143" spans="42:42">
      <c r="AP2143" s="16"/>
    </row>
    <row r="2144" spans="42:42">
      <c r="AP2144" s="16"/>
    </row>
    <row r="2145" spans="42:42">
      <c r="AP2145" s="16"/>
    </row>
    <row r="2146" spans="42:42">
      <c r="AP2146" s="16"/>
    </row>
    <row r="2147" spans="42:42">
      <c r="AP2147" s="16"/>
    </row>
    <row r="2148" spans="42:42">
      <c r="AP2148" s="16"/>
    </row>
    <row r="2149" spans="42:42">
      <c r="AP2149" s="16"/>
    </row>
    <row r="2150" spans="42:42">
      <c r="AP2150" s="16"/>
    </row>
    <row r="2151" spans="42:42">
      <c r="AP2151" s="16"/>
    </row>
    <row r="2152" spans="42:42">
      <c r="AP2152" s="16"/>
    </row>
    <row r="2153" spans="42:42">
      <c r="AP2153" s="16"/>
    </row>
    <row r="2154" spans="42:42">
      <c r="AP2154" s="16"/>
    </row>
    <row r="2155" spans="42:42">
      <c r="AP2155" s="16"/>
    </row>
    <row r="2156" spans="42:42">
      <c r="AP2156" s="16"/>
    </row>
    <row r="2157" spans="42:42">
      <c r="AP2157" s="16"/>
    </row>
    <row r="2158" spans="42:42">
      <c r="AP2158" s="16"/>
    </row>
    <row r="2159" spans="42:42">
      <c r="AP2159" s="16"/>
    </row>
    <row r="2160" spans="42:42">
      <c r="AP2160" s="16"/>
    </row>
    <row r="2161" spans="42:42">
      <c r="AP2161" s="16"/>
    </row>
    <row r="2162" spans="42:42">
      <c r="AP2162" s="16"/>
    </row>
    <row r="2163" spans="42:42">
      <c r="AP2163" s="16"/>
    </row>
    <row r="2164" spans="42:42">
      <c r="AP2164" s="16"/>
    </row>
    <row r="2165" spans="42:42">
      <c r="AP2165" s="16"/>
    </row>
    <row r="2166" spans="42:42">
      <c r="AP2166" s="16"/>
    </row>
    <row r="2167" spans="42:42">
      <c r="AP2167" s="16"/>
    </row>
    <row r="2168" spans="42:42">
      <c r="AP2168" s="16"/>
    </row>
    <row r="2169" spans="42:42">
      <c r="AP2169" s="16"/>
    </row>
    <row r="2170" spans="42:42">
      <c r="AP2170" s="16"/>
    </row>
    <row r="2171" spans="42:42">
      <c r="AP2171" s="16"/>
    </row>
    <row r="2172" spans="42:42">
      <c r="AP2172" s="16"/>
    </row>
    <row r="2173" spans="42:42">
      <c r="AP2173" s="16"/>
    </row>
    <row r="2174" spans="42:42">
      <c r="AP2174" s="16"/>
    </row>
    <row r="2175" spans="42:42">
      <c r="AP2175" s="16"/>
    </row>
    <row r="2176" spans="42:42">
      <c r="AP2176" s="16"/>
    </row>
    <row r="2177" spans="42:42">
      <c r="AP2177" s="16"/>
    </row>
    <row r="2178" spans="42:42">
      <c r="AP2178" s="16"/>
    </row>
    <row r="2179" spans="42:42">
      <c r="AP2179" s="16"/>
    </row>
    <row r="2180" spans="42:42">
      <c r="AP2180" s="16"/>
    </row>
    <row r="2181" spans="42:42">
      <c r="AP2181" s="16"/>
    </row>
    <row r="2182" spans="42:42">
      <c r="AP2182" s="16"/>
    </row>
    <row r="2183" spans="42:42">
      <c r="AP2183" s="16"/>
    </row>
    <row r="2184" spans="42:42">
      <c r="AP2184" s="16"/>
    </row>
    <row r="2185" spans="42:42">
      <c r="AP2185" s="16"/>
    </row>
    <row r="2186" spans="42:42">
      <c r="AP2186" s="16"/>
    </row>
    <row r="2187" spans="42:42">
      <c r="AP2187" s="16"/>
    </row>
    <row r="2188" spans="42:42">
      <c r="AP2188" s="16"/>
    </row>
    <row r="2189" spans="42:42">
      <c r="AP2189" s="16"/>
    </row>
    <row r="2190" spans="42:42">
      <c r="AP2190" s="16"/>
    </row>
    <row r="2191" spans="42:42">
      <c r="AP2191" s="16"/>
    </row>
    <row r="2192" spans="42:42">
      <c r="AP2192" s="16"/>
    </row>
    <row r="2193" spans="42:42">
      <c r="AP2193" s="16"/>
    </row>
    <row r="2194" spans="42:42">
      <c r="AP2194" s="16"/>
    </row>
    <row r="2195" spans="42:42">
      <c r="AP2195" s="16"/>
    </row>
    <row r="2196" spans="42:42">
      <c r="AP2196" s="16"/>
    </row>
    <row r="2197" spans="42:42">
      <c r="AP2197" s="16"/>
    </row>
    <row r="2198" spans="42:42">
      <c r="AP2198" s="16"/>
    </row>
    <row r="2199" spans="42:42">
      <c r="AP2199" s="16"/>
    </row>
    <row r="2200" spans="42:42">
      <c r="AP2200" s="16"/>
    </row>
    <row r="2201" spans="42:42">
      <c r="AP2201" s="16"/>
    </row>
    <row r="2202" spans="42:42">
      <c r="AP2202" s="16"/>
    </row>
    <row r="2203" spans="42:42">
      <c r="AP2203" s="16"/>
    </row>
    <row r="2204" spans="42:42">
      <c r="AP2204" s="16"/>
    </row>
    <row r="2205" spans="42:42">
      <c r="AP2205" s="16"/>
    </row>
    <row r="2206" spans="42:42">
      <c r="AP2206" s="16"/>
    </row>
    <row r="2207" spans="42:42">
      <c r="AP2207" s="16"/>
    </row>
    <row r="2208" spans="42:42">
      <c r="AP2208" s="16"/>
    </row>
    <row r="2209" spans="42:42">
      <c r="AP2209" s="16"/>
    </row>
    <row r="2210" spans="42:42">
      <c r="AP2210" s="16"/>
    </row>
    <row r="2211" spans="42:42">
      <c r="AP2211" s="16"/>
    </row>
    <row r="2212" spans="42:42">
      <c r="AP2212" s="16"/>
    </row>
    <row r="2213" spans="42:42">
      <c r="AP2213" s="16"/>
    </row>
    <row r="2214" spans="42:42">
      <c r="AP2214" s="16"/>
    </row>
    <row r="2215" spans="42:42">
      <c r="AP2215" s="16"/>
    </row>
    <row r="2216" spans="42:42">
      <c r="AP2216" s="16"/>
    </row>
    <row r="2217" spans="42:42">
      <c r="AP2217" s="16"/>
    </row>
    <row r="2218" spans="42:42">
      <c r="AP2218" s="16"/>
    </row>
    <row r="2219" spans="42:42">
      <c r="AP2219" s="16"/>
    </row>
    <row r="2220" spans="42:42">
      <c r="AP2220" s="16"/>
    </row>
    <row r="2221" spans="42:42">
      <c r="AP2221" s="16"/>
    </row>
    <row r="2222" spans="42:42">
      <c r="AP2222" s="16"/>
    </row>
    <row r="2223" spans="42:42">
      <c r="AP2223" s="16"/>
    </row>
    <row r="2224" spans="42:42">
      <c r="AP2224" s="16"/>
    </row>
    <row r="2225" spans="42:42">
      <c r="AP2225" s="16"/>
    </row>
    <row r="2226" spans="42:42">
      <c r="AP2226" s="16"/>
    </row>
    <row r="2227" spans="42:42">
      <c r="AP2227" s="16"/>
    </row>
    <row r="2228" spans="42:42">
      <c r="AP2228" s="16"/>
    </row>
    <row r="2229" spans="42:42">
      <c r="AP2229" s="16"/>
    </row>
    <row r="2230" spans="42:42">
      <c r="AP2230" s="16"/>
    </row>
    <row r="2231" spans="42:42">
      <c r="AP2231" s="16"/>
    </row>
    <row r="2232" spans="42:42">
      <c r="AP2232" s="16"/>
    </row>
    <row r="2233" spans="42:42">
      <c r="AP2233" s="16"/>
    </row>
    <row r="2234" spans="42:42">
      <c r="AP2234" s="16"/>
    </row>
    <row r="2235" spans="42:42">
      <c r="AP2235" s="16"/>
    </row>
    <row r="2236" spans="42:42">
      <c r="AP2236" s="16"/>
    </row>
    <row r="2237" spans="42:42">
      <c r="AP2237" s="16"/>
    </row>
    <row r="2238" spans="42:42">
      <c r="AP2238" s="16"/>
    </row>
    <row r="2239" spans="42:42">
      <c r="AP2239" s="16"/>
    </row>
    <row r="2240" spans="42:42">
      <c r="AP2240" s="16"/>
    </row>
    <row r="2241" spans="42:42">
      <c r="AP2241" s="16"/>
    </row>
    <row r="2242" spans="42:42">
      <c r="AP2242" s="16"/>
    </row>
    <row r="2243" spans="42:42">
      <c r="AP2243" s="16"/>
    </row>
    <row r="2244" spans="42:42">
      <c r="AP2244" s="16"/>
    </row>
    <row r="2245" spans="42:42">
      <c r="AP2245" s="16"/>
    </row>
    <row r="2246" spans="42:42">
      <c r="AP2246" s="16"/>
    </row>
    <row r="2247" spans="42:42">
      <c r="AP2247" s="16"/>
    </row>
    <row r="2248" spans="42:42">
      <c r="AP2248" s="16"/>
    </row>
    <row r="2249" spans="42:42">
      <c r="AP2249" s="16"/>
    </row>
    <row r="2250" spans="42:42">
      <c r="AP2250" s="16"/>
    </row>
    <row r="2251" spans="42:42">
      <c r="AP2251" s="16"/>
    </row>
    <row r="2252" spans="42:42">
      <c r="AP2252" s="16"/>
    </row>
    <row r="2253" spans="42:42">
      <c r="AP2253" s="16"/>
    </row>
    <row r="2254" spans="42:42">
      <c r="AP2254" s="16"/>
    </row>
    <row r="2255" spans="42:42">
      <c r="AP2255" s="16"/>
    </row>
    <row r="2256" spans="42:42">
      <c r="AP2256" s="16"/>
    </row>
    <row r="2257" spans="42:42">
      <c r="AP2257" s="16"/>
    </row>
    <row r="2258" spans="42:42">
      <c r="AP2258" s="16"/>
    </row>
    <row r="2259" spans="42:42">
      <c r="AP2259" s="16"/>
    </row>
    <row r="2260" spans="42:42">
      <c r="AP2260" s="16"/>
    </row>
    <row r="2261" spans="42:42">
      <c r="AP2261" s="16"/>
    </row>
    <row r="2262" spans="42:42">
      <c r="AP2262" s="16"/>
    </row>
    <row r="2263" spans="42:42">
      <c r="AP2263" s="16"/>
    </row>
    <row r="2264" spans="42:42">
      <c r="AP2264" s="16"/>
    </row>
    <row r="2265" spans="42:42">
      <c r="AP2265" s="16"/>
    </row>
    <row r="2266" spans="42:42">
      <c r="AP2266" s="16"/>
    </row>
    <row r="2267" spans="42:42">
      <c r="AP2267" s="16"/>
    </row>
    <row r="2268" spans="42:42">
      <c r="AP2268" s="16"/>
    </row>
    <row r="2269" spans="42:42">
      <c r="AP2269" s="16"/>
    </row>
    <row r="2270" spans="42:42">
      <c r="AP2270" s="16"/>
    </row>
    <row r="2271" spans="42:42">
      <c r="AP2271" s="16"/>
    </row>
    <row r="2272" spans="42:42">
      <c r="AP2272" s="16"/>
    </row>
    <row r="2273" spans="42:42">
      <c r="AP2273" s="16"/>
    </row>
    <row r="2274" spans="42:42">
      <c r="AP2274" s="16"/>
    </row>
    <row r="2275" spans="42:42">
      <c r="AP2275" s="16"/>
    </row>
    <row r="2276" spans="42:42">
      <c r="AP2276" s="16"/>
    </row>
    <row r="2277" spans="42:42">
      <c r="AP2277" s="16"/>
    </row>
    <row r="2278" spans="42:42">
      <c r="AP2278" s="16"/>
    </row>
    <row r="2279" spans="42:42">
      <c r="AP2279" s="16"/>
    </row>
    <row r="2280" spans="42:42">
      <c r="AP2280" s="16"/>
    </row>
    <row r="2281" spans="42:42">
      <c r="AP2281" s="16"/>
    </row>
    <row r="2282" spans="42:42">
      <c r="AP2282" s="16"/>
    </row>
    <row r="2283" spans="42:42">
      <c r="AP2283" s="16"/>
    </row>
    <row r="2284" spans="42:42">
      <c r="AP2284" s="16"/>
    </row>
    <row r="2285" spans="42:42">
      <c r="AP2285" s="16"/>
    </row>
    <row r="2286" spans="42:42">
      <c r="AP2286" s="16"/>
    </row>
    <row r="2287" spans="42:42">
      <c r="AP2287" s="16"/>
    </row>
    <row r="2288" spans="42:42">
      <c r="AP2288" s="16"/>
    </row>
    <row r="2289" spans="42:42">
      <c r="AP2289" s="16"/>
    </row>
    <row r="2290" spans="42:42">
      <c r="AP2290" s="16"/>
    </row>
    <row r="2291" spans="42:42">
      <c r="AP2291" s="16"/>
    </row>
    <row r="2292" spans="42:42">
      <c r="AP2292" s="16"/>
    </row>
    <row r="2293" spans="42:42">
      <c r="AP2293" s="16"/>
    </row>
    <row r="2294" spans="42:42">
      <c r="AP2294" s="16"/>
    </row>
    <row r="2295" spans="42:42">
      <c r="AP2295" s="16"/>
    </row>
    <row r="2296" spans="42:42">
      <c r="AP2296" s="16"/>
    </row>
    <row r="2297" spans="42:42">
      <c r="AP2297" s="16"/>
    </row>
    <row r="2298" spans="42:42">
      <c r="AP2298" s="16"/>
    </row>
    <row r="2299" spans="42:42">
      <c r="AP2299" s="16"/>
    </row>
    <row r="2300" spans="42:42">
      <c r="AP2300" s="16"/>
    </row>
    <row r="2301" spans="42:42">
      <c r="AP2301" s="16"/>
    </row>
    <row r="2302" spans="42:42">
      <c r="AP2302" s="16"/>
    </row>
    <row r="2303" spans="42:42">
      <c r="AP2303" s="16"/>
    </row>
    <row r="2304" spans="42:42">
      <c r="AP2304" s="16"/>
    </row>
    <row r="2305" spans="42:42">
      <c r="AP2305" s="16"/>
    </row>
    <row r="2306" spans="42:42">
      <c r="AP2306" s="16"/>
    </row>
    <row r="2307" spans="42:42">
      <c r="AP2307" s="16"/>
    </row>
    <row r="2308" spans="42:42">
      <c r="AP2308" s="16"/>
    </row>
    <row r="2309" spans="42:42">
      <c r="AP2309" s="16"/>
    </row>
    <row r="2310" spans="42:42">
      <c r="AP2310" s="16"/>
    </row>
    <row r="2311" spans="42:42">
      <c r="AP2311" s="16"/>
    </row>
    <row r="2312" spans="42:42">
      <c r="AP2312" s="16"/>
    </row>
    <row r="2313" spans="42:42">
      <c r="AP2313" s="16"/>
    </row>
    <row r="2314" spans="42:42">
      <c r="AP2314" s="16"/>
    </row>
    <row r="2315" spans="42:42">
      <c r="AP2315" s="16"/>
    </row>
    <row r="2316" spans="42:42">
      <c r="AP2316" s="16"/>
    </row>
    <row r="2317" spans="42:42">
      <c r="AP2317" s="16"/>
    </row>
    <row r="2318" spans="42:42">
      <c r="AP2318" s="16"/>
    </row>
    <row r="2319" spans="42:42">
      <c r="AP2319" s="16"/>
    </row>
    <row r="2320" spans="42:42">
      <c r="AP2320" s="16"/>
    </row>
    <row r="2321" spans="42:42">
      <c r="AP2321" s="16"/>
    </row>
    <row r="2322" spans="42:42">
      <c r="AP2322" s="16"/>
    </row>
    <row r="2323" spans="42:42">
      <c r="AP2323" s="16"/>
    </row>
    <row r="2324" spans="42:42">
      <c r="AP2324" s="16"/>
    </row>
    <row r="2325" spans="42:42">
      <c r="AP2325" s="16"/>
    </row>
    <row r="2326" spans="42:42">
      <c r="AP2326" s="16"/>
    </row>
    <row r="2327" spans="42:42">
      <c r="AP2327" s="16"/>
    </row>
    <row r="2328" spans="42:42">
      <c r="AP2328" s="16"/>
    </row>
    <row r="2329" spans="42:42">
      <c r="AP2329" s="16"/>
    </row>
    <row r="2330" spans="42:42">
      <c r="AP2330" s="16"/>
    </row>
    <row r="2331" spans="42:42">
      <c r="AP2331" s="16"/>
    </row>
    <row r="2332" spans="42:42">
      <c r="AP2332" s="16"/>
    </row>
    <row r="2333" spans="42:42">
      <c r="AP2333" s="16"/>
    </row>
    <row r="2334" spans="42:42">
      <c r="AP2334" s="16"/>
    </row>
    <row r="2335" spans="42:42">
      <c r="AP2335" s="16"/>
    </row>
    <row r="2336" spans="42:42">
      <c r="AP2336" s="16"/>
    </row>
    <row r="2337" spans="42:42">
      <c r="AP2337" s="16"/>
    </row>
    <row r="2338" spans="42:42">
      <c r="AP2338" s="16"/>
    </row>
    <row r="2339" spans="42:42">
      <c r="AP2339" s="16"/>
    </row>
    <row r="2340" spans="42:42">
      <c r="AP2340" s="16"/>
    </row>
    <row r="2341" spans="42:42">
      <c r="AP2341" s="16"/>
    </row>
    <row r="2342" spans="42:42">
      <c r="AP2342" s="16"/>
    </row>
    <row r="2343" spans="42:42">
      <c r="AP2343" s="16"/>
    </row>
    <row r="2344" spans="42:42">
      <c r="AP2344" s="16"/>
    </row>
    <row r="2345" spans="42:42">
      <c r="AP2345" s="16"/>
    </row>
    <row r="2346" spans="42:42">
      <c r="AP2346" s="16"/>
    </row>
    <row r="2347" spans="42:42">
      <c r="AP2347" s="16"/>
    </row>
    <row r="2348" spans="42:42">
      <c r="AP2348" s="16"/>
    </row>
    <row r="2349" spans="42:42">
      <c r="AP2349" s="16"/>
    </row>
    <row r="2350" spans="42:42">
      <c r="AP2350" s="16"/>
    </row>
    <row r="2351" spans="42:42">
      <c r="AP2351" s="16"/>
    </row>
    <row r="2352" spans="42:42">
      <c r="AP2352" s="16"/>
    </row>
    <row r="2353" spans="42:42">
      <c r="AP2353" s="16"/>
    </row>
    <row r="2354" spans="42:42">
      <c r="AP2354" s="16"/>
    </row>
    <row r="2355" spans="42:42">
      <c r="AP2355" s="16"/>
    </row>
    <row r="2356" spans="42:42">
      <c r="AP2356" s="16"/>
    </row>
    <row r="2357" spans="42:42">
      <c r="AP2357" s="16"/>
    </row>
    <row r="2358" spans="42:42">
      <c r="AP2358" s="16"/>
    </row>
    <row r="2359" spans="42:42">
      <c r="AP2359" s="16"/>
    </row>
    <row r="2360" spans="42:42">
      <c r="AP2360" s="16"/>
    </row>
    <row r="2361" spans="42:42">
      <c r="AP2361" s="16"/>
    </row>
    <row r="2362" spans="42:42">
      <c r="AP2362" s="16"/>
    </row>
    <row r="2363" spans="42:42">
      <c r="AP2363" s="16"/>
    </row>
    <row r="2364" spans="42:42">
      <c r="AP2364" s="16"/>
    </row>
    <row r="2365" spans="42:42">
      <c r="AP2365" s="16"/>
    </row>
    <row r="2366" spans="42:42">
      <c r="AP2366" s="16"/>
    </row>
    <row r="2367" spans="42:42">
      <c r="AP2367" s="16"/>
    </row>
    <row r="2368" spans="42:42">
      <c r="AP2368" s="16"/>
    </row>
    <row r="2369" spans="42:42">
      <c r="AP2369" s="16"/>
    </row>
    <row r="2370" spans="42:42">
      <c r="AP2370" s="16"/>
    </row>
    <row r="2371" spans="42:42">
      <c r="AP2371" s="16"/>
    </row>
    <row r="2372" spans="42:42">
      <c r="AP2372" s="16"/>
    </row>
    <row r="2373" spans="42:42">
      <c r="AP2373" s="16"/>
    </row>
    <row r="2374" spans="42:42">
      <c r="AP2374" s="16"/>
    </row>
    <row r="2375" spans="42:42">
      <c r="AP2375" s="16"/>
    </row>
    <row r="2376" spans="42:42">
      <c r="AP2376" s="16"/>
    </row>
    <row r="2377" spans="42:42">
      <c r="AP2377" s="16"/>
    </row>
    <row r="2378" spans="42:42">
      <c r="AP2378" s="16"/>
    </row>
    <row r="2379" spans="42:42">
      <c r="AP2379" s="16"/>
    </row>
    <row r="2380" spans="42:42">
      <c r="AP2380" s="16"/>
    </row>
    <row r="2381" spans="42:42">
      <c r="AP2381" s="16"/>
    </row>
    <row r="2382" spans="42:42">
      <c r="AP2382" s="16"/>
    </row>
    <row r="2383" spans="42:42">
      <c r="AP2383" s="16"/>
    </row>
    <row r="2384" spans="42:42">
      <c r="AP2384" s="16"/>
    </row>
    <row r="2385" spans="42:42">
      <c r="AP2385" s="16"/>
    </row>
    <row r="2386" spans="42:42">
      <c r="AP2386" s="16"/>
    </row>
    <row r="2387" spans="42:42">
      <c r="AP2387" s="16"/>
    </row>
    <row r="2388" spans="42:42">
      <c r="AP2388" s="16"/>
    </row>
    <row r="2389" spans="42:42">
      <c r="AP2389" s="16"/>
    </row>
    <row r="2390" spans="42:42">
      <c r="AP2390" s="16"/>
    </row>
    <row r="2391" spans="42:42">
      <c r="AP2391" s="16"/>
    </row>
    <row r="2392" spans="42:42">
      <c r="AP2392" s="16"/>
    </row>
    <row r="2393" spans="42:42">
      <c r="AP2393" s="16"/>
    </row>
    <row r="2394" spans="42:42">
      <c r="AP2394" s="16"/>
    </row>
    <row r="2395" spans="42:42">
      <c r="AP2395" s="16"/>
    </row>
    <row r="2396" spans="42:42">
      <c r="AP2396" s="16"/>
    </row>
    <row r="2397" spans="42:42">
      <c r="AP2397" s="16"/>
    </row>
    <row r="2398" spans="42:42">
      <c r="AP2398" s="16"/>
    </row>
    <row r="2399" spans="42:42">
      <c r="AP2399" s="16"/>
    </row>
    <row r="2400" spans="42:42">
      <c r="AP2400" s="16"/>
    </row>
    <row r="2401" spans="42:42">
      <c r="AP2401" s="16"/>
    </row>
    <row r="2402" spans="42:42">
      <c r="AP2402" s="16"/>
    </row>
    <row r="2403" spans="42:42">
      <c r="AP2403" s="16"/>
    </row>
    <row r="2404" spans="42:42">
      <c r="AP2404" s="16"/>
    </row>
    <row r="2405" spans="42:42">
      <c r="AP2405" s="16"/>
    </row>
    <row r="2406" spans="42:42">
      <c r="AP2406" s="16"/>
    </row>
    <row r="2407" spans="42:42">
      <c r="AP2407" s="16"/>
    </row>
    <row r="2408" spans="42:42">
      <c r="AP2408" s="16"/>
    </row>
    <row r="2409" spans="42:42">
      <c r="AP2409" s="16"/>
    </row>
    <row r="2410" spans="42:42">
      <c r="AP2410" s="16"/>
    </row>
    <row r="2411" spans="42:42">
      <c r="AP2411" s="16"/>
    </row>
    <row r="2412" spans="42:42">
      <c r="AP2412" s="16"/>
    </row>
    <row r="2413" spans="42:42">
      <c r="AP2413" s="16"/>
    </row>
    <row r="2414" spans="42:42">
      <c r="AP2414" s="16"/>
    </row>
    <row r="2415" spans="42:42">
      <c r="AP2415" s="16"/>
    </row>
    <row r="2416" spans="42:42">
      <c r="AP2416" s="16"/>
    </row>
    <row r="2417" spans="42:42">
      <c r="AP2417" s="16"/>
    </row>
    <row r="2418" spans="42:42">
      <c r="AP2418" s="16"/>
    </row>
    <row r="2419" spans="42:42">
      <c r="AP2419" s="16"/>
    </row>
    <row r="2420" spans="42:42">
      <c r="AP2420" s="16"/>
    </row>
    <row r="2421" spans="42:42">
      <c r="AP2421" s="16"/>
    </row>
    <row r="2422" spans="42:42">
      <c r="AP2422" s="16"/>
    </row>
    <row r="2423" spans="42:42">
      <c r="AP2423" s="16"/>
    </row>
    <row r="2424" spans="42:42">
      <c r="AP2424" s="16"/>
    </row>
    <row r="2425" spans="42:42">
      <c r="AP2425" s="16"/>
    </row>
    <row r="2426" spans="42:42">
      <c r="AP2426" s="16"/>
    </row>
    <row r="2427" spans="42:42">
      <c r="AP2427" s="16"/>
    </row>
    <row r="2428" spans="42:42">
      <c r="AP2428" s="16"/>
    </row>
    <row r="2429" spans="42:42">
      <c r="AP2429" s="16"/>
    </row>
    <row r="2430" spans="42:42">
      <c r="AP2430" s="16"/>
    </row>
    <row r="2431" spans="42:42">
      <c r="AP2431" s="16"/>
    </row>
    <row r="2432" spans="42:42">
      <c r="AP2432" s="16"/>
    </row>
    <row r="2433" spans="42:42">
      <c r="AP2433" s="16"/>
    </row>
    <row r="2434" spans="42:42">
      <c r="AP2434" s="16"/>
    </row>
    <row r="2435" spans="42:42">
      <c r="AP2435" s="16"/>
    </row>
    <row r="2436" spans="42:42">
      <c r="AP2436" s="16"/>
    </row>
    <row r="2437" spans="42:42">
      <c r="AP2437" s="16"/>
    </row>
    <row r="2438" spans="42:42">
      <c r="AP2438" s="16"/>
    </row>
    <row r="2439" spans="42:42">
      <c r="AP2439" s="16"/>
    </row>
    <row r="2440" spans="42:42">
      <c r="AP2440" s="16"/>
    </row>
    <row r="2441" spans="42:42">
      <c r="AP2441" s="16"/>
    </row>
    <row r="2442" spans="42:42">
      <c r="AP2442" s="16"/>
    </row>
    <row r="2443" spans="42:42">
      <c r="AP2443" s="16"/>
    </row>
    <row r="2444" spans="42:42">
      <c r="AP2444" s="16"/>
    </row>
    <row r="2445" spans="42:42">
      <c r="AP2445" s="16"/>
    </row>
    <row r="2446" spans="42:42">
      <c r="AP2446" s="16"/>
    </row>
    <row r="2447" spans="42:42">
      <c r="AP2447" s="16"/>
    </row>
    <row r="2448" spans="42:42">
      <c r="AP2448" s="16"/>
    </row>
    <row r="2449" spans="42:42">
      <c r="AP2449" s="16"/>
    </row>
    <row r="2450" spans="42:42">
      <c r="AP2450" s="16"/>
    </row>
    <row r="2451" spans="42:42">
      <c r="AP2451" s="16"/>
    </row>
    <row r="2452" spans="42:42">
      <c r="AP2452" s="16"/>
    </row>
    <row r="2453" spans="42:42">
      <c r="AP2453" s="16"/>
    </row>
    <row r="2454" spans="42:42">
      <c r="AP2454" s="16"/>
    </row>
    <row r="2455" spans="42:42">
      <c r="AP2455" s="16"/>
    </row>
    <row r="2456" spans="42:42">
      <c r="AP2456" s="16"/>
    </row>
    <row r="2457" spans="42:42">
      <c r="AP2457" s="16"/>
    </row>
    <row r="2458" spans="42:42">
      <c r="AP2458" s="16"/>
    </row>
    <row r="2459" spans="42:42">
      <c r="AP2459" s="16"/>
    </row>
    <row r="2460" spans="42:42">
      <c r="AP2460" s="16"/>
    </row>
    <row r="2461" spans="42:42">
      <c r="AP2461" s="16"/>
    </row>
    <row r="2462" spans="42:42">
      <c r="AP2462" s="16"/>
    </row>
    <row r="2463" spans="42:42">
      <c r="AP2463" s="16"/>
    </row>
    <row r="2464" spans="42:42">
      <c r="AP2464" s="16"/>
    </row>
    <row r="2465" spans="42:42">
      <c r="AP2465" s="16"/>
    </row>
    <row r="2466" spans="42:42">
      <c r="AP2466" s="16"/>
    </row>
    <row r="2467" spans="42:42">
      <c r="AP2467" s="16"/>
    </row>
    <row r="2468" spans="42:42">
      <c r="AP2468" s="16"/>
    </row>
    <row r="2469" spans="42:42">
      <c r="AP2469" s="16"/>
    </row>
    <row r="2470" spans="42:42">
      <c r="AP2470" s="16"/>
    </row>
    <row r="2471" spans="42:42">
      <c r="AP2471" s="16"/>
    </row>
    <row r="2472" spans="42:42">
      <c r="AP2472" s="16"/>
    </row>
    <row r="2473" spans="42:42">
      <c r="AP2473" s="16"/>
    </row>
    <row r="2474" spans="42:42">
      <c r="AP2474" s="16"/>
    </row>
    <row r="2475" spans="42:42">
      <c r="AP2475" s="16"/>
    </row>
    <row r="2476" spans="42:42">
      <c r="AP2476" s="16"/>
    </row>
    <row r="2477" spans="42:42">
      <c r="AP2477" s="16"/>
    </row>
    <row r="2478" spans="42:42">
      <c r="AP2478" s="16"/>
    </row>
    <row r="2479" spans="42:42">
      <c r="AP2479" s="16"/>
    </row>
    <row r="2480" spans="42:42">
      <c r="AP2480" s="16"/>
    </row>
    <row r="2481" spans="42:42">
      <c r="AP2481" s="16"/>
    </row>
    <row r="2482" spans="42:42">
      <c r="AP2482" s="16"/>
    </row>
    <row r="2483" spans="42:42">
      <c r="AP2483" s="16"/>
    </row>
    <row r="2484" spans="42:42">
      <c r="AP2484" s="16"/>
    </row>
    <row r="2485" spans="42:42">
      <c r="AP2485" s="16"/>
    </row>
    <row r="2486" spans="42:42">
      <c r="AP2486" s="16"/>
    </row>
    <row r="2487" spans="42:42">
      <c r="AP2487" s="16"/>
    </row>
    <row r="2488" spans="42:42">
      <c r="AP2488" s="16"/>
    </row>
    <row r="2489" spans="42:42">
      <c r="AP2489" s="16"/>
    </row>
    <row r="2490" spans="42:42">
      <c r="AP2490" s="16"/>
    </row>
    <row r="2491" spans="42:42">
      <c r="AP2491" s="16"/>
    </row>
    <row r="2492" spans="42:42">
      <c r="AP2492" s="16"/>
    </row>
    <row r="2493" spans="42:42">
      <c r="AP2493" s="16"/>
    </row>
    <row r="2494" spans="42:42">
      <c r="AP2494" s="16"/>
    </row>
    <row r="2495" spans="42:42">
      <c r="AP2495" s="16"/>
    </row>
    <row r="2496" spans="42:42">
      <c r="AP2496" s="16"/>
    </row>
    <row r="2497" spans="42:42">
      <c r="AP2497" s="16"/>
    </row>
    <row r="2498" spans="42:42">
      <c r="AP2498" s="16"/>
    </row>
    <row r="2499" spans="42:42">
      <c r="AP2499" s="16"/>
    </row>
    <row r="2500" spans="42:42">
      <c r="AP2500" s="16"/>
    </row>
    <row r="2501" spans="42:42">
      <c r="AP2501" s="16"/>
    </row>
    <row r="2502" spans="42:42">
      <c r="AP2502" s="16"/>
    </row>
    <row r="2503" spans="42:42">
      <c r="AP2503" s="16"/>
    </row>
    <row r="2504" spans="42:42">
      <c r="AP2504" s="16"/>
    </row>
    <row r="2505" spans="42:42">
      <c r="AP2505" s="16"/>
    </row>
    <row r="2506" spans="42:42">
      <c r="AP2506" s="16"/>
    </row>
    <row r="2507" spans="42:42">
      <c r="AP2507" s="16"/>
    </row>
    <row r="2508" spans="42:42">
      <c r="AP2508" s="16"/>
    </row>
    <row r="2509" spans="42:42">
      <c r="AP2509" s="16"/>
    </row>
    <row r="2510" spans="42:42">
      <c r="AP2510" s="16"/>
    </row>
    <row r="2511" spans="42:42">
      <c r="AP2511" s="16"/>
    </row>
    <row r="2512" spans="42:42">
      <c r="AP2512" s="16"/>
    </row>
    <row r="2513" spans="42:42">
      <c r="AP2513" s="16"/>
    </row>
    <row r="2514" spans="42:42">
      <c r="AP2514" s="16"/>
    </row>
    <row r="2515" spans="42:42">
      <c r="AP2515" s="16"/>
    </row>
    <row r="2516" spans="42:42">
      <c r="AP2516" s="16"/>
    </row>
    <row r="2517" spans="42:42">
      <c r="AP2517" s="16"/>
    </row>
    <row r="2518" spans="42:42">
      <c r="AP2518" s="16"/>
    </row>
    <row r="2519" spans="42:42">
      <c r="AP2519" s="16"/>
    </row>
    <row r="2520" spans="42:42">
      <c r="AP2520" s="16"/>
    </row>
    <row r="2521" spans="42:42">
      <c r="AP2521" s="16"/>
    </row>
    <row r="2522" spans="42:42">
      <c r="AP2522" s="16"/>
    </row>
    <row r="2523" spans="42:42">
      <c r="AP2523" s="16"/>
    </row>
    <row r="2524" spans="42:42">
      <c r="AP2524" s="16"/>
    </row>
    <row r="2525" spans="42:42">
      <c r="AP2525" s="16"/>
    </row>
    <row r="2526" spans="42:42">
      <c r="AP2526" s="16"/>
    </row>
    <row r="2527" spans="42:42">
      <c r="AP2527" s="16"/>
    </row>
    <row r="2528" spans="42:42">
      <c r="AP2528" s="16"/>
    </row>
    <row r="2529" spans="42:42">
      <c r="AP2529" s="16"/>
    </row>
    <row r="2530" spans="42:42">
      <c r="AP2530" s="16"/>
    </row>
    <row r="2531" spans="42:42">
      <c r="AP2531" s="16"/>
    </row>
    <row r="2532" spans="42:42">
      <c r="AP2532" s="16"/>
    </row>
    <row r="2533" spans="42:42">
      <c r="AP2533" s="16"/>
    </row>
    <row r="2534" spans="42:42">
      <c r="AP2534" s="16"/>
    </row>
    <row r="2535" spans="42:42">
      <c r="AP2535" s="16"/>
    </row>
    <row r="2536" spans="42:42">
      <c r="AP2536" s="16"/>
    </row>
    <row r="2537" spans="42:42">
      <c r="AP2537" s="16"/>
    </row>
    <row r="2538" spans="42:42">
      <c r="AP2538" s="16"/>
    </row>
    <row r="2539" spans="42:42">
      <c r="AP2539" s="16"/>
    </row>
    <row r="2540" spans="42:42">
      <c r="AP2540" s="16"/>
    </row>
    <row r="2541" spans="42:42">
      <c r="AP2541" s="16"/>
    </row>
    <row r="2542" spans="42:42">
      <c r="AP2542" s="16"/>
    </row>
    <row r="2543" spans="42:42">
      <c r="AP2543" s="16"/>
    </row>
    <row r="2544" spans="42:42">
      <c r="AP2544" s="16"/>
    </row>
    <row r="2545" spans="42:42">
      <c r="AP2545" s="16"/>
    </row>
    <row r="2546" spans="42:42">
      <c r="AP2546" s="16"/>
    </row>
    <row r="2547" spans="42:42">
      <c r="AP2547" s="16"/>
    </row>
    <row r="2548" spans="42:42">
      <c r="AP2548" s="16"/>
    </row>
    <row r="2549" spans="42:42">
      <c r="AP2549" s="16"/>
    </row>
    <row r="2550" spans="42:42">
      <c r="AP2550" s="16"/>
    </row>
    <row r="2551" spans="42:42">
      <c r="AP2551" s="16"/>
    </row>
    <row r="2552" spans="42:42">
      <c r="AP2552" s="16"/>
    </row>
    <row r="2553" spans="42:42">
      <c r="AP2553" s="16"/>
    </row>
    <row r="2554" spans="42:42">
      <c r="AP2554" s="16"/>
    </row>
    <row r="2555" spans="42:42">
      <c r="AP2555" s="16"/>
    </row>
    <row r="2556" spans="42:42">
      <c r="AP2556" s="16"/>
    </row>
    <row r="2557" spans="42:42">
      <c r="AP2557" s="16"/>
    </row>
    <row r="2558" spans="42:42">
      <c r="AP2558" s="16"/>
    </row>
    <row r="2559" spans="42:42">
      <c r="AP2559" s="16"/>
    </row>
    <row r="2560" spans="42:42">
      <c r="AP2560" s="16"/>
    </row>
    <row r="2561" spans="42:42">
      <c r="AP2561" s="16"/>
    </row>
    <row r="2562" spans="42:42">
      <c r="AP2562" s="16"/>
    </row>
    <row r="2563" spans="42:42">
      <c r="AP2563" s="16"/>
    </row>
    <row r="2564" spans="42:42">
      <c r="AP2564" s="16"/>
    </row>
    <row r="2565" spans="42:42">
      <c r="AP2565" s="16"/>
    </row>
    <row r="2566" spans="42:42">
      <c r="AP2566" s="16"/>
    </row>
    <row r="2567" spans="42:42">
      <c r="AP2567" s="16"/>
    </row>
    <row r="2568" spans="42:42">
      <c r="AP2568" s="16"/>
    </row>
    <row r="2569" spans="42:42">
      <c r="AP2569" s="16"/>
    </row>
    <row r="2570" spans="42:42">
      <c r="AP2570" s="16"/>
    </row>
    <row r="2571" spans="42:42">
      <c r="AP2571" s="16"/>
    </row>
    <row r="2572" spans="42:42">
      <c r="AP2572" s="16"/>
    </row>
    <row r="2573" spans="42:42">
      <c r="AP2573" s="16"/>
    </row>
    <row r="2574" spans="42:42">
      <c r="AP2574" s="16"/>
    </row>
    <row r="2575" spans="42:42">
      <c r="AP2575" s="16"/>
    </row>
    <row r="2576" spans="42:42">
      <c r="AP2576" s="16"/>
    </row>
    <row r="2577" spans="42:42">
      <c r="AP2577" s="16"/>
    </row>
    <row r="2578" spans="42:42">
      <c r="AP2578" s="16"/>
    </row>
    <row r="2579" spans="42:42">
      <c r="AP2579" s="16"/>
    </row>
    <row r="2580" spans="42:42">
      <c r="AP2580" s="16"/>
    </row>
    <row r="2581" spans="42:42">
      <c r="AP2581" s="16"/>
    </row>
    <row r="2582" spans="42:42">
      <c r="AP2582" s="16"/>
    </row>
    <row r="2583" spans="42:42">
      <c r="AP2583" s="16"/>
    </row>
    <row r="2584" spans="42:42">
      <c r="AP2584" s="16"/>
    </row>
    <row r="2585" spans="42:42">
      <c r="AP2585" s="16"/>
    </row>
    <row r="2586" spans="42:42">
      <c r="AP2586" s="16"/>
    </row>
    <row r="2587" spans="42:42">
      <c r="AP2587" s="16"/>
    </row>
    <row r="2588" spans="42:42">
      <c r="AP2588" s="16"/>
    </row>
    <row r="2589" spans="42:42">
      <c r="AP2589" s="16"/>
    </row>
    <row r="2590" spans="42:42">
      <c r="AP2590" s="16"/>
    </row>
    <row r="2591" spans="42:42">
      <c r="AP2591" s="16"/>
    </row>
    <row r="2592" spans="42:42">
      <c r="AP2592" s="16"/>
    </row>
    <row r="2593" spans="42:42">
      <c r="AP2593" s="16"/>
    </row>
    <row r="2594" spans="42:42">
      <c r="AP2594" s="16"/>
    </row>
    <row r="2595" spans="42:42">
      <c r="AP2595" s="16"/>
    </row>
    <row r="2596" spans="42:42">
      <c r="AP2596" s="16"/>
    </row>
    <row r="2597" spans="42:42">
      <c r="AP2597" s="16"/>
    </row>
    <row r="2598" spans="42:42">
      <c r="AP2598" s="16"/>
    </row>
    <row r="2599" spans="42:42">
      <c r="AP2599" s="16"/>
    </row>
    <row r="2600" spans="42:42">
      <c r="AP2600" s="16"/>
    </row>
    <row r="2601" spans="42:42">
      <c r="AP2601" s="16"/>
    </row>
    <row r="2602" spans="42:42">
      <c r="AP2602" s="16"/>
    </row>
    <row r="2603" spans="42:42">
      <c r="AP2603" s="16"/>
    </row>
    <row r="2604" spans="42:42">
      <c r="AP2604" s="16"/>
    </row>
    <row r="2605" spans="42:42">
      <c r="AP2605" s="16"/>
    </row>
    <row r="2606" spans="42:42">
      <c r="AP2606" s="16"/>
    </row>
    <row r="2607" spans="42:42">
      <c r="AP2607" s="16"/>
    </row>
    <row r="2608" spans="42:42">
      <c r="AP2608" s="16"/>
    </row>
    <row r="2609" spans="42:42">
      <c r="AP2609" s="16"/>
    </row>
    <row r="2610" spans="42:42">
      <c r="AP2610" s="16"/>
    </row>
    <row r="2611" spans="42:42">
      <c r="AP2611" s="16"/>
    </row>
    <row r="2612" spans="42:42">
      <c r="AP2612" s="16"/>
    </row>
    <row r="2613" spans="42:42">
      <c r="AP2613" s="16"/>
    </row>
    <row r="2614" spans="42:42">
      <c r="AP2614" s="16"/>
    </row>
    <row r="2615" spans="42:42">
      <c r="AP2615" s="16"/>
    </row>
    <row r="2616" spans="42:42">
      <c r="AP2616" s="16"/>
    </row>
    <row r="2617" spans="42:42">
      <c r="AP2617" s="16"/>
    </row>
    <row r="2618" spans="42:42">
      <c r="AP2618" s="16"/>
    </row>
    <row r="2619" spans="42:42">
      <c r="AP2619" s="16"/>
    </row>
    <row r="2620" spans="42:42">
      <c r="AP2620" s="16"/>
    </row>
    <row r="2621" spans="42:42">
      <c r="AP2621" s="16"/>
    </row>
    <row r="2622" spans="42:42">
      <c r="AP2622" s="16"/>
    </row>
    <row r="2623" spans="42:42">
      <c r="AP2623" s="16"/>
    </row>
    <row r="2624" spans="42:42">
      <c r="AP2624" s="16"/>
    </row>
    <row r="2625" spans="42:42">
      <c r="AP2625" s="16"/>
    </row>
    <row r="2626" spans="42:42">
      <c r="AP2626" s="16"/>
    </row>
    <row r="2627" spans="42:42">
      <c r="AP2627" s="16"/>
    </row>
    <row r="2628" spans="42:42">
      <c r="AP2628" s="16"/>
    </row>
    <row r="2629" spans="42:42">
      <c r="AP2629" s="16"/>
    </row>
    <row r="2630" spans="42:42">
      <c r="AP2630" s="16"/>
    </row>
    <row r="2631" spans="42:42">
      <c r="AP2631" s="16"/>
    </row>
    <row r="2632" spans="42:42">
      <c r="AP2632" s="16"/>
    </row>
    <row r="2633" spans="42:42">
      <c r="AP2633" s="16"/>
    </row>
    <row r="2634" spans="42:42">
      <c r="AP2634" s="16"/>
    </row>
    <row r="2635" spans="42:42">
      <c r="AP2635" s="16"/>
    </row>
    <row r="2636" spans="42:42">
      <c r="AP2636" s="16"/>
    </row>
    <row r="2637" spans="42:42">
      <c r="AP2637" s="16"/>
    </row>
    <row r="2638" spans="42:42">
      <c r="AP2638" s="16"/>
    </row>
    <row r="2639" spans="42:42">
      <c r="AP2639" s="16"/>
    </row>
    <row r="2640" spans="42:42">
      <c r="AP2640" s="16"/>
    </row>
    <row r="2641" spans="42:42">
      <c r="AP2641" s="16"/>
    </row>
    <row r="2642" spans="42:42">
      <c r="AP2642" s="16"/>
    </row>
    <row r="2643" spans="42:42">
      <c r="AP2643" s="16"/>
    </row>
    <row r="2644" spans="42:42">
      <c r="AP2644" s="16"/>
    </row>
    <row r="2645" spans="42:42">
      <c r="AP2645" s="16"/>
    </row>
    <row r="2646" spans="42:42">
      <c r="AP2646" s="16"/>
    </row>
    <row r="2647" spans="42:42">
      <c r="AP2647" s="16"/>
    </row>
    <row r="2648" spans="42:42">
      <c r="AP2648" s="16"/>
    </row>
    <row r="2649" spans="42:42">
      <c r="AP2649" s="16"/>
    </row>
    <row r="2650" spans="42:42">
      <c r="AP2650" s="16"/>
    </row>
    <row r="2651" spans="42:42">
      <c r="AP2651" s="16"/>
    </row>
    <row r="2652" spans="42:42">
      <c r="AP2652" s="16"/>
    </row>
    <row r="2653" spans="42:42">
      <c r="AP2653" s="16"/>
    </row>
    <row r="2654" spans="42:42">
      <c r="AP2654" s="16"/>
    </row>
    <row r="2655" spans="42:42">
      <c r="AP2655" s="16"/>
    </row>
    <row r="2656" spans="42:42">
      <c r="AP2656" s="16"/>
    </row>
    <row r="2657" spans="42:42">
      <c r="AP2657" s="16"/>
    </row>
    <row r="2658" spans="42:42">
      <c r="AP2658" s="16"/>
    </row>
    <row r="2659" spans="42:42">
      <c r="AP2659" s="16"/>
    </row>
    <row r="2660" spans="42:42">
      <c r="AP2660" s="16"/>
    </row>
    <row r="2661" spans="42:42">
      <c r="AP2661" s="16"/>
    </row>
    <row r="2662" spans="42:42">
      <c r="AP2662" s="16"/>
    </row>
    <row r="2663" spans="42:42">
      <c r="AP2663" s="16"/>
    </row>
    <row r="2664" spans="42:42">
      <c r="AP2664" s="16"/>
    </row>
    <row r="2665" spans="42:42">
      <c r="AP2665" s="16"/>
    </row>
    <row r="2666" spans="42:42">
      <c r="AP2666" s="16"/>
    </row>
    <row r="2667" spans="42:42">
      <c r="AP2667" s="16"/>
    </row>
    <row r="2668" spans="42:42">
      <c r="AP2668" s="16"/>
    </row>
    <row r="2669" spans="42:42">
      <c r="AP2669" s="16"/>
    </row>
    <row r="2670" spans="42:42">
      <c r="AP2670" s="16"/>
    </row>
    <row r="2671" spans="42:42">
      <c r="AP2671" s="16"/>
    </row>
    <row r="2672" spans="42:42">
      <c r="AP2672" s="16"/>
    </row>
    <row r="2673" spans="42:42">
      <c r="AP2673" s="16"/>
    </row>
    <row r="2674" spans="42:42">
      <c r="AP2674" s="16"/>
    </row>
    <row r="2675" spans="42:42">
      <c r="AP2675" s="16"/>
    </row>
    <row r="2676" spans="42:42">
      <c r="AP2676" s="16"/>
    </row>
    <row r="2677" spans="42:42">
      <c r="AP2677" s="16"/>
    </row>
    <row r="2678" spans="42:42">
      <c r="AP2678" s="16"/>
    </row>
    <row r="2679" spans="42:42">
      <c r="AP2679" s="16"/>
    </row>
    <row r="2680" spans="42:42">
      <c r="AP2680" s="16"/>
    </row>
    <row r="2681" spans="42:42">
      <c r="AP2681" s="16"/>
    </row>
    <row r="2682" spans="42:42">
      <c r="AP2682" s="16"/>
    </row>
    <row r="2683" spans="42:42">
      <c r="AP2683" s="16"/>
    </row>
    <row r="2684" spans="42:42">
      <c r="AP2684" s="16"/>
    </row>
    <row r="2685" spans="42:42">
      <c r="AP2685" s="16"/>
    </row>
    <row r="2686" spans="42:42">
      <c r="AP2686" s="16"/>
    </row>
    <row r="2687" spans="42:42">
      <c r="AP2687" s="16"/>
    </row>
    <row r="2688" spans="42:42">
      <c r="AP2688" s="16"/>
    </row>
    <row r="2689" spans="42:42">
      <c r="AP2689" s="16"/>
    </row>
    <row r="2690" spans="42:42">
      <c r="AP2690" s="16"/>
    </row>
    <row r="2691" spans="42:42">
      <c r="AP2691" s="16"/>
    </row>
    <row r="2692" spans="42:42">
      <c r="AP2692" s="16"/>
    </row>
    <row r="2693" spans="42:42">
      <c r="AP2693" s="16"/>
    </row>
    <row r="2694" spans="42:42">
      <c r="AP2694" s="16"/>
    </row>
    <row r="2695" spans="42:42">
      <c r="AP2695" s="16"/>
    </row>
    <row r="2696" spans="42:42">
      <c r="AP2696" s="16"/>
    </row>
    <row r="2697" spans="42:42">
      <c r="AP2697" s="16"/>
    </row>
    <row r="2698" spans="42:42">
      <c r="AP2698" s="16"/>
    </row>
    <row r="2699" spans="42:42">
      <c r="AP2699" s="16"/>
    </row>
    <row r="2700" spans="42:42">
      <c r="AP2700" s="16"/>
    </row>
    <row r="2701" spans="42:42">
      <c r="AP2701" s="16"/>
    </row>
    <row r="2702" spans="42:42">
      <c r="AP2702" s="16"/>
    </row>
    <row r="2703" spans="42:42">
      <c r="AP2703" s="16"/>
    </row>
    <row r="2704" spans="42:42">
      <c r="AP2704" s="16"/>
    </row>
    <row r="2705" spans="42:42">
      <c r="AP2705" s="16"/>
    </row>
    <row r="2706" spans="42:42">
      <c r="AP2706" s="16"/>
    </row>
    <row r="2707" spans="42:42">
      <c r="AP2707" s="16"/>
    </row>
    <row r="2708" spans="42:42">
      <c r="AP2708" s="16"/>
    </row>
    <row r="2709" spans="42:42">
      <c r="AP2709" s="16"/>
    </row>
    <row r="2710" spans="42:42">
      <c r="AP2710" s="16"/>
    </row>
    <row r="2711" spans="42:42">
      <c r="AP2711" s="16"/>
    </row>
    <row r="2712" spans="42:42">
      <c r="AP2712" s="16"/>
    </row>
    <row r="2713" spans="42:42">
      <c r="AP2713" s="16"/>
    </row>
    <row r="2714" spans="42:42">
      <c r="AP2714" s="16"/>
    </row>
    <row r="2715" spans="42:42">
      <c r="AP2715" s="16"/>
    </row>
    <row r="2716" spans="42:42">
      <c r="AP2716" s="16"/>
    </row>
    <row r="2717" spans="42:42">
      <c r="AP2717" s="16"/>
    </row>
    <row r="2718" spans="42:42">
      <c r="AP2718" s="16"/>
    </row>
    <row r="2719" spans="42:42">
      <c r="AP2719" s="16"/>
    </row>
    <row r="2720" spans="42:42">
      <c r="AP2720" s="16"/>
    </row>
    <row r="2721" spans="42:42">
      <c r="AP2721" s="16"/>
    </row>
    <row r="2722" spans="42:42">
      <c r="AP2722" s="16"/>
    </row>
    <row r="2723" spans="42:42">
      <c r="AP2723" s="16"/>
    </row>
    <row r="2724" spans="42:42">
      <c r="AP2724" s="16"/>
    </row>
    <row r="2725" spans="42:42">
      <c r="AP2725" s="16"/>
    </row>
    <row r="2726" spans="42:42">
      <c r="AP2726" s="16"/>
    </row>
    <row r="2727" spans="42:42">
      <c r="AP2727" s="16"/>
    </row>
    <row r="2728" spans="42:42">
      <c r="AP2728" s="16"/>
    </row>
    <row r="2729" spans="42:42">
      <c r="AP2729" s="16"/>
    </row>
    <row r="2730" spans="42:42">
      <c r="AP2730" s="16"/>
    </row>
    <row r="2731" spans="42:42">
      <c r="AP2731" s="16"/>
    </row>
    <row r="2732" spans="42:42">
      <c r="AP2732" s="16"/>
    </row>
    <row r="2733" spans="42:42">
      <c r="AP2733" s="16"/>
    </row>
    <row r="2734" spans="42:42">
      <c r="AP2734" s="16"/>
    </row>
    <row r="2735" spans="42:42">
      <c r="AP2735" s="16"/>
    </row>
    <row r="2736" spans="42:42">
      <c r="AP2736" s="16"/>
    </row>
    <row r="2737" spans="42:42">
      <c r="AP2737" s="16"/>
    </row>
    <row r="2738" spans="42:42">
      <c r="AP2738" s="16"/>
    </row>
    <row r="2739" spans="42:42">
      <c r="AP2739" s="16"/>
    </row>
    <row r="2740" spans="42:42">
      <c r="AP2740" s="16"/>
    </row>
    <row r="2741" spans="42:42">
      <c r="AP2741" s="16"/>
    </row>
    <row r="2742" spans="42:42">
      <c r="AP2742" s="16"/>
    </row>
    <row r="2743" spans="42:42">
      <c r="AP2743" s="16"/>
    </row>
    <row r="2744" spans="42:42">
      <c r="AP2744" s="16"/>
    </row>
    <row r="2745" spans="42:42">
      <c r="AP2745" s="16"/>
    </row>
    <row r="2746" spans="42:42">
      <c r="AP2746" s="16"/>
    </row>
    <row r="2747" spans="42:42">
      <c r="AP2747" s="16"/>
    </row>
    <row r="2748" spans="42:42">
      <c r="AP2748" s="16"/>
    </row>
    <row r="2749" spans="42:42">
      <c r="AP2749" s="16"/>
    </row>
    <row r="2750" spans="42:42">
      <c r="AP2750" s="16"/>
    </row>
    <row r="2751" spans="42:42">
      <c r="AP2751" s="16"/>
    </row>
    <row r="2752" spans="42:42">
      <c r="AP2752" s="16"/>
    </row>
    <row r="2753" spans="42:42">
      <c r="AP2753" s="16"/>
    </row>
    <row r="2754" spans="42:42">
      <c r="AP2754" s="16"/>
    </row>
    <row r="2755" spans="42:42">
      <c r="AP2755" s="16"/>
    </row>
    <row r="2756" spans="42:42">
      <c r="AP2756" s="16"/>
    </row>
    <row r="2757" spans="42:42">
      <c r="AP2757" s="16"/>
    </row>
    <row r="2758" spans="42:42">
      <c r="AP2758" s="16"/>
    </row>
    <row r="2759" spans="42:42">
      <c r="AP2759" s="16"/>
    </row>
    <row r="2760" spans="42:42">
      <c r="AP2760" s="16"/>
    </row>
    <row r="2761" spans="42:42">
      <c r="AP2761" s="16"/>
    </row>
    <row r="2762" spans="42:42">
      <c r="AP2762" s="16"/>
    </row>
    <row r="2763" spans="42:42">
      <c r="AP2763" s="16"/>
    </row>
    <row r="2764" spans="42:42">
      <c r="AP2764" s="16"/>
    </row>
    <row r="2765" spans="42:42">
      <c r="AP2765" s="16"/>
    </row>
    <row r="2766" spans="42:42">
      <c r="AP2766" s="16"/>
    </row>
    <row r="2767" spans="42:42">
      <c r="AP2767" s="16"/>
    </row>
    <row r="2768" spans="42:42">
      <c r="AP2768" s="16"/>
    </row>
    <row r="2769" spans="42:42">
      <c r="AP2769" s="16"/>
    </row>
    <row r="2770" spans="42:42">
      <c r="AP2770" s="16"/>
    </row>
    <row r="2771" spans="42:42">
      <c r="AP2771" s="16"/>
    </row>
    <row r="2772" spans="42:42">
      <c r="AP2772" s="16"/>
    </row>
    <row r="2773" spans="42:42">
      <c r="AP2773" s="16"/>
    </row>
    <row r="2774" spans="42:42">
      <c r="AP2774" s="16"/>
    </row>
    <row r="2775" spans="42:42">
      <c r="AP2775" s="16"/>
    </row>
    <row r="2776" spans="42:42">
      <c r="AP2776" s="16"/>
    </row>
    <row r="2777" spans="42:42">
      <c r="AP2777" s="16"/>
    </row>
    <row r="2778" spans="42:42">
      <c r="AP2778" s="16"/>
    </row>
    <row r="2779" spans="42:42">
      <c r="AP2779" s="16"/>
    </row>
    <row r="2780" spans="42:42">
      <c r="AP2780" s="16"/>
    </row>
    <row r="2781" spans="42:42">
      <c r="AP2781" s="16"/>
    </row>
    <row r="2782" spans="42:42">
      <c r="AP2782" s="16"/>
    </row>
    <row r="2783" spans="42:42">
      <c r="AP2783" s="16"/>
    </row>
    <row r="2784" spans="42:42">
      <c r="AP2784" s="16"/>
    </row>
    <row r="2785" spans="42:42">
      <c r="AP2785" s="16"/>
    </row>
    <row r="2786" spans="42:42">
      <c r="AP2786" s="16"/>
    </row>
    <row r="2787" spans="42:42">
      <c r="AP2787" s="16"/>
    </row>
    <row r="2788" spans="42:42">
      <c r="AP2788" s="16"/>
    </row>
    <row r="2789" spans="42:42">
      <c r="AP2789" s="16"/>
    </row>
    <row r="2790" spans="42:42">
      <c r="AP2790" s="16"/>
    </row>
    <row r="2791" spans="42:42">
      <c r="AP2791" s="16"/>
    </row>
    <row r="2792" spans="42:42">
      <c r="AP2792" s="16"/>
    </row>
    <row r="2793" spans="42:42">
      <c r="AP2793" s="16"/>
    </row>
    <row r="2794" spans="42:42">
      <c r="AP2794" s="16"/>
    </row>
    <row r="2795" spans="42:42">
      <c r="AP2795" s="16"/>
    </row>
    <row r="2796" spans="42:42">
      <c r="AP2796" s="16"/>
    </row>
    <row r="2797" spans="42:42">
      <c r="AP2797" s="16"/>
    </row>
    <row r="2798" spans="42:42">
      <c r="AP2798" s="16"/>
    </row>
    <row r="2799" spans="42:42">
      <c r="AP2799" s="16"/>
    </row>
    <row r="2800" spans="42:42">
      <c r="AP2800" s="16"/>
    </row>
    <row r="2801" spans="42:42">
      <c r="AP2801" s="16"/>
    </row>
    <row r="2802" spans="42:42">
      <c r="AP2802" s="16"/>
    </row>
    <row r="2803" spans="42:42">
      <c r="AP2803" s="16"/>
    </row>
    <row r="2804" spans="42:42">
      <c r="AP2804" s="16"/>
    </row>
    <row r="2805" spans="42:42">
      <c r="AP2805" s="16"/>
    </row>
    <row r="2806" spans="42:42">
      <c r="AP2806" s="16"/>
    </row>
    <row r="2807" spans="42:42">
      <c r="AP2807" s="16"/>
    </row>
    <row r="2808" spans="42:42">
      <c r="AP2808" s="16"/>
    </row>
    <row r="2809" spans="42:42">
      <c r="AP2809" s="16"/>
    </row>
    <row r="2810" spans="42:42">
      <c r="AP2810" s="16"/>
    </row>
    <row r="2811" spans="42:42">
      <c r="AP2811" s="16"/>
    </row>
    <row r="2812" spans="42:42">
      <c r="AP2812" s="16"/>
    </row>
    <row r="2813" spans="42:42">
      <c r="AP2813" s="16"/>
    </row>
    <row r="2814" spans="42:42">
      <c r="AP2814" s="16"/>
    </row>
    <row r="2815" spans="42:42">
      <c r="AP2815" s="16"/>
    </row>
    <row r="2816" spans="42:42">
      <c r="AP2816" s="16"/>
    </row>
    <row r="2817" spans="42:42">
      <c r="AP2817" s="16"/>
    </row>
    <row r="2818" spans="42:42">
      <c r="AP2818" s="16"/>
    </row>
    <row r="2819" spans="42:42">
      <c r="AP2819" s="16"/>
    </row>
    <row r="2820" spans="42:42">
      <c r="AP2820" s="16"/>
    </row>
    <row r="2821" spans="42:42">
      <c r="AP2821" s="16"/>
    </row>
    <row r="2822" spans="42:42">
      <c r="AP2822" s="16"/>
    </row>
    <row r="2823" spans="42:42">
      <c r="AP2823" s="16"/>
    </row>
    <row r="2824" spans="42:42">
      <c r="AP2824" s="16"/>
    </row>
    <row r="2825" spans="42:42">
      <c r="AP2825" s="16"/>
    </row>
    <row r="2826" spans="42:42">
      <c r="AP2826" s="16"/>
    </row>
    <row r="2827" spans="42:42">
      <c r="AP2827" s="16"/>
    </row>
    <row r="2828" spans="42:42">
      <c r="AP2828" s="16"/>
    </row>
    <row r="2829" spans="42:42">
      <c r="AP2829" s="16"/>
    </row>
    <row r="2830" spans="42:42">
      <c r="AP2830" s="16"/>
    </row>
    <row r="2831" spans="42:42">
      <c r="AP2831" s="16"/>
    </row>
    <row r="2832" spans="42:42">
      <c r="AP2832" s="16"/>
    </row>
    <row r="2833" spans="42:42">
      <c r="AP2833" s="16"/>
    </row>
    <row r="2834" spans="42:42">
      <c r="AP2834" s="16"/>
    </row>
    <row r="2835" spans="42:42">
      <c r="AP2835" s="16"/>
    </row>
    <row r="2836" spans="42:42">
      <c r="AP2836" s="16"/>
    </row>
    <row r="2837" spans="42:42">
      <c r="AP2837" s="16"/>
    </row>
    <row r="2838" spans="42:42">
      <c r="AP2838" s="16"/>
    </row>
    <row r="2839" spans="42:42">
      <c r="AP2839" s="16"/>
    </row>
    <row r="2840" spans="42:42">
      <c r="AP2840" s="16"/>
    </row>
    <row r="2841" spans="42:42">
      <c r="AP2841" s="16"/>
    </row>
    <row r="2842" spans="42:42">
      <c r="AP2842" s="16"/>
    </row>
    <row r="2843" spans="42:42">
      <c r="AP2843" s="16"/>
    </row>
    <row r="2844" spans="42:42">
      <c r="AP2844" s="16"/>
    </row>
    <row r="2845" spans="42:42">
      <c r="AP2845" s="16"/>
    </row>
    <row r="2846" spans="42:42">
      <c r="AP2846" s="16"/>
    </row>
    <row r="2847" spans="42:42">
      <c r="AP2847" s="16"/>
    </row>
    <row r="2848" spans="42:42">
      <c r="AP2848" s="16"/>
    </row>
    <row r="2849" spans="42:42">
      <c r="AP2849" s="16"/>
    </row>
    <row r="2850" spans="42:42">
      <c r="AP2850" s="16"/>
    </row>
    <row r="2851" spans="42:42">
      <c r="AP2851" s="16"/>
    </row>
    <row r="2852" spans="42:42">
      <c r="AP2852" s="16"/>
    </row>
    <row r="2853" spans="42:42">
      <c r="AP2853" s="16"/>
    </row>
    <row r="2854" spans="42:42">
      <c r="AP2854" s="16"/>
    </row>
    <row r="2855" spans="42:42">
      <c r="AP2855" s="16"/>
    </row>
    <row r="2856" spans="42:42">
      <c r="AP2856" s="16"/>
    </row>
    <row r="2857" spans="42:42">
      <c r="AP2857" s="16"/>
    </row>
    <row r="2858" spans="42:42">
      <c r="AP2858" s="16"/>
    </row>
    <row r="2859" spans="42:42">
      <c r="AP2859" s="16"/>
    </row>
    <row r="2860" spans="42:42">
      <c r="AP2860" s="16"/>
    </row>
    <row r="2861" spans="42:42">
      <c r="AP2861" s="16"/>
    </row>
    <row r="2862" spans="42:42">
      <c r="AP2862" s="16"/>
    </row>
    <row r="2863" spans="42:42">
      <c r="AP2863" s="16"/>
    </row>
    <row r="2864" spans="42:42">
      <c r="AP2864" s="16"/>
    </row>
    <row r="2865" spans="42:42">
      <c r="AP2865" s="16"/>
    </row>
    <row r="2866" spans="42:42">
      <c r="AP2866" s="16"/>
    </row>
    <row r="2867" spans="42:42">
      <c r="AP2867" s="16"/>
    </row>
    <row r="2868" spans="42:42">
      <c r="AP2868" s="16"/>
    </row>
    <row r="2869" spans="42:42">
      <c r="AP2869" s="16"/>
    </row>
    <row r="2870" spans="42:42">
      <c r="AP2870" s="16"/>
    </row>
    <row r="2871" spans="42:42">
      <c r="AP2871" s="16"/>
    </row>
    <row r="2872" spans="42:42">
      <c r="AP2872" s="16"/>
    </row>
    <row r="2873" spans="42:42">
      <c r="AP2873" s="16"/>
    </row>
    <row r="2874" spans="42:42">
      <c r="AP2874" s="16"/>
    </row>
    <row r="2875" spans="42:42">
      <c r="AP2875" s="16"/>
    </row>
    <row r="2876" spans="42:42">
      <c r="AP2876" s="16"/>
    </row>
    <row r="2877" spans="42:42">
      <c r="AP2877" s="16"/>
    </row>
    <row r="2878" spans="42:42">
      <c r="AP2878" s="16"/>
    </row>
    <row r="2879" spans="42:42">
      <c r="AP2879" s="16"/>
    </row>
    <row r="2880" spans="42:42">
      <c r="AP2880" s="16"/>
    </row>
    <row r="2881" spans="42:42">
      <c r="AP2881" s="16"/>
    </row>
    <row r="2882" spans="42:42">
      <c r="AP2882" s="16"/>
    </row>
    <row r="2883" spans="42:42">
      <c r="AP2883" s="16"/>
    </row>
    <row r="2884" spans="42:42">
      <c r="AP2884" s="16"/>
    </row>
    <row r="2885" spans="42:42">
      <c r="AP2885" s="16"/>
    </row>
    <row r="2886" spans="42:42">
      <c r="AP2886" s="16"/>
    </row>
    <row r="2887" spans="42:42">
      <c r="AP2887" s="16"/>
    </row>
    <row r="2888" spans="42:42">
      <c r="AP2888" s="16"/>
    </row>
    <row r="2889" spans="42:42">
      <c r="AP2889" s="16"/>
    </row>
    <row r="2890" spans="42:42">
      <c r="AP2890" s="16"/>
    </row>
    <row r="2891" spans="42:42">
      <c r="AP2891" s="16"/>
    </row>
    <row r="2892" spans="42:42">
      <c r="AP2892" s="16"/>
    </row>
    <row r="2893" spans="42:42">
      <c r="AP2893" s="16"/>
    </row>
    <row r="2894" spans="42:42">
      <c r="AP2894" s="16"/>
    </row>
    <row r="2895" spans="42:42">
      <c r="AP2895" s="16"/>
    </row>
    <row r="2896" spans="42:42">
      <c r="AP2896" s="16"/>
    </row>
    <row r="2897" spans="42:42">
      <c r="AP2897" s="16"/>
    </row>
    <row r="2898" spans="42:42">
      <c r="AP2898" s="16"/>
    </row>
    <row r="2899" spans="42:42">
      <c r="AP2899" s="16"/>
    </row>
    <row r="2900" spans="42:42">
      <c r="AP2900" s="16"/>
    </row>
    <row r="2901" spans="42:42">
      <c r="AP2901" s="16"/>
    </row>
    <row r="2902" spans="42:42">
      <c r="AP2902" s="16"/>
    </row>
    <row r="2903" spans="42:42">
      <c r="AP2903" s="16"/>
    </row>
    <row r="2904" spans="42:42">
      <c r="AP2904" s="16"/>
    </row>
    <row r="2905" spans="42:42">
      <c r="AP2905" s="16"/>
    </row>
    <row r="2906" spans="42:42">
      <c r="AP2906" s="16"/>
    </row>
    <row r="2907" spans="42:42">
      <c r="AP2907" s="16"/>
    </row>
    <row r="2908" spans="42:42">
      <c r="AP2908" s="16"/>
    </row>
    <row r="2909" spans="42:42">
      <c r="AP2909" s="16"/>
    </row>
    <row r="2910" spans="42:42">
      <c r="AP2910" s="16"/>
    </row>
    <row r="2911" spans="42:42">
      <c r="AP2911" s="16"/>
    </row>
    <row r="2912" spans="42:42">
      <c r="AP2912" s="16"/>
    </row>
    <row r="2913" spans="42:42">
      <c r="AP2913" s="16"/>
    </row>
    <row r="2914" spans="42:42">
      <c r="AP2914" s="16"/>
    </row>
    <row r="2915" spans="42:42">
      <c r="AP2915" s="16"/>
    </row>
    <row r="2916" spans="42:42">
      <c r="AP2916" s="16"/>
    </row>
    <row r="2917" spans="42:42">
      <c r="AP2917" s="16"/>
    </row>
    <row r="2918" spans="42:42">
      <c r="AP2918" s="16"/>
    </row>
    <row r="2919" spans="42:42">
      <c r="AP2919" s="16"/>
    </row>
    <row r="2920" spans="42:42">
      <c r="AP2920" s="16"/>
    </row>
    <row r="2921" spans="42:42">
      <c r="AP2921" s="16"/>
    </row>
    <row r="2922" spans="42:42">
      <c r="AP2922" s="16"/>
    </row>
    <row r="2923" spans="42:42">
      <c r="AP2923" s="16"/>
    </row>
    <row r="2924" spans="42:42">
      <c r="AP2924" s="16"/>
    </row>
    <row r="2925" spans="42:42">
      <c r="AP2925" s="16"/>
    </row>
    <row r="2926" spans="42:42">
      <c r="AP2926" s="16"/>
    </row>
    <row r="2927" spans="42:42">
      <c r="AP2927" s="16"/>
    </row>
    <row r="2928" spans="42:42">
      <c r="AP2928" s="16"/>
    </row>
    <row r="2929" spans="42:42">
      <c r="AP2929" s="16"/>
    </row>
    <row r="2930" spans="42:42">
      <c r="AP2930" s="16"/>
    </row>
    <row r="2931" spans="42:42">
      <c r="AP2931" s="16"/>
    </row>
    <row r="2932" spans="42:42">
      <c r="AP2932" s="16"/>
    </row>
    <row r="2933" spans="42:42">
      <c r="AP2933" s="16"/>
    </row>
    <row r="2934" spans="42:42">
      <c r="AP2934" s="16"/>
    </row>
    <row r="2935" spans="42:42">
      <c r="AP2935" s="16"/>
    </row>
    <row r="2936" spans="42:42">
      <c r="AP2936" s="16"/>
    </row>
    <row r="2937" spans="42:42">
      <c r="AP2937" s="16"/>
    </row>
    <row r="2938" spans="42:42">
      <c r="AP2938" s="16"/>
    </row>
    <row r="2939" spans="42:42">
      <c r="AP2939" s="16"/>
    </row>
    <row r="2940" spans="42:42">
      <c r="AP2940" s="16"/>
    </row>
    <row r="2941" spans="42:42">
      <c r="AP2941" s="16"/>
    </row>
    <row r="2942" spans="42:42">
      <c r="AP2942" s="16"/>
    </row>
    <row r="2943" spans="42:42">
      <c r="AP2943" s="16"/>
    </row>
    <row r="2944" spans="42:42">
      <c r="AP2944" s="16"/>
    </row>
    <row r="2945" spans="42:42">
      <c r="AP2945" s="16"/>
    </row>
    <row r="2946" spans="42:42">
      <c r="AP2946" s="16"/>
    </row>
    <row r="2947" spans="42:42">
      <c r="AP2947" s="16"/>
    </row>
    <row r="2948" spans="42:42">
      <c r="AP2948" s="16"/>
    </row>
    <row r="2949" spans="42:42">
      <c r="AP2949" s="16"/>
    </row>
    <row r="2950" spans="42:42">
      <c r="AP2950" s="16"/>
    </row>
    <row r="2951" spans="42:42">
      <c r="AP2951" s="16"/>
    </row>
    <row r="2952" spans="42:42">
      <c r="AP2952" s="16"/>
    </row>
    <row r="2953" spans="42:42">
      <c r="AP2953" s="16"/>
    </row>
    <row r="2954" spans="42:42">
      <c r="AP2954" s="16"/>
    </row>
    <row r="2955" spans="42:42">
      <c r="AP2955" s="16"/>
    </row>
    <row r="2956" spans="42:42">
      <c r="AP2956" s="16"/>
    </row>
    <row r="2957" spans="42:42">
      <c r="AP2957" s="16"/>
    </row>
    <row r="2958" spans="42:42">
      <c r="AP2958" s="16"/>
    </row>
    <row r="2959" spans="42:42">
      <c r="AP2959" s="16"/>
    </row>
    <row r="2960" spans="42:42">
      <c r="AP2960" s="16"/>
    </row>
    <row r="2961" spans="42:42">
      <c r="AP2961" s="16"/>
    </row>
    <row r="2962" spans="42:42">
      <c r="AP2962" s="16"/>
    </row>
    <row r="2963" spans="42:42">
      <c r="AP2963" s="16"/>
    </row>
    <row r="2964" spans="42:42">
      <c r="AP2964" s="16"/>
    </row>
    <row r="2965" spans="42:42">
      <c r="AP2965" s="16"/>
    </row>
    <row r="2966" spans="42:42">
      <c r="AP2966" s="16"/>
    </row>
    <row r="2967" spans="42:42">
      <c r="AP2967" s="16"/>
    </row>
    <row r="2968" spans="42:42">
      <c r="AP2968" s="16"/>
    </row>
    <row r="2969" spans="42:42">
      <c r="AP2969" s="16"/>
    </row>
    <row r="2970" spans="42:42">
      <c r="AP2970" s="16"/>
    </row>
    <row r="2971" spans="42:42">
      <c r="AP2971" s="16"/>
    </row>
    <row r="2972" spans="42:42">
      <c r="AP2972" s="16"/>
    </row>
    <row r="2973" spans="42:42">
      <c r="AP2973" s="16"/>
    </row>
    <row r="2974" spans="42:42">
      <c r="AP2974" s="16"/>
    </row>
    <row r="2975" spans="42:42">
      <c r="AP2975" s="16"/>
    </row>
    <row r="2976" spans="42:42">
      <c r="AP2976" s="16"/>
    </row>
    <row r="2977" spans="42:42">
      <c r="AP2977" s="16"/>
    </row>
    <row r="2978" spans="42:42">
      <c r="AP2978" s="16"/>
    </row>
    <row r="2979" spans="42:42">
      <c r="AP2979" s="16"/>
    </row>
    <row r="2980" spans="42:42">
      <c r="AP2980" s="16"/>
    </row>
    <row r="2981" spans="42:42">
      <c r="AP2981" s="16"/>
    </row>
    <row r="2982" spans="42:42">
      <c r="AP2982" s="16"/>
    </row>
    <row r="2983" spans="42:42">
      <c r="AP2983" s="16"/>
    </row>
    <row r="2984" spans="42:42">
      <c r="AP2984" s="16"/>
    </row>
    <row r="2985" spans="42:42">
      <c r="AP2985" s="16"/>
    </row>
    <row r="2986" spans="42:42">
      <c r="AP2986" s="16"/>
    </row>
    <row r="2987" spans="42:42">
      <c r="AP2987" s="16"/>
    </row>
    <row r="2988" spans="42:42">
      <c r="AP2988" s="16"/>
    </row>
    <row r="2989" spans="42:42">
      <c r="AP2989" s="16"/>
    </row>
    <row r="2990" spans="42:42">
      <c r="AP2990" s="16"/>
    </row>
    <row r="2991" spans="42:42">
      <c r="AP2991" s="16"/>
    </row>
    <row r="2992" spans="42:42">
      <c r="AP2992" s="16"/>
    </row>
    <row r="2993" spans="42:42">
      <c r="AP2993" s="16"/>
    </row>
    <row r="2994" spans="42:42">
      <c r="AP2994" s="16"/>
    </row>
    <row r="2995" spans="42:42">
      <c r="AP2995" s="16"/>
    </row>
    <row r="2996" spans="42:42">
      <c r="AP2996" s="16"/>
    </row>
    <row r="2997" spans="42:42">
      <c r="AP2997" s="16"/>
    </row>
    <row r="2998" spans="42:42">
      <c r="AP2998" s="16"/>
    </row>
    <row r="2999" spans="42:42">
      <c r="AP2999" s="16"/>
    </row>
    <row r="3000" spans="42:42">
      <c r="AP3000" s="16"/>
    </row>
    <row r="3001" spans="42:42">
      <c r="AP3001" s="16"/>
    </row>
    <row r="3002" spans="42:42">
      <c r="AP3002" s="16"/>
    </row>
    <row r="3003" spans="42:42">
      <c r="AP3003" s="16"/>
    </row>
    <row r="3004" spans="42:42">
      <c r="AP3004" s="16"/>
    </row>
    <row r="3005" spans="42:42">
      <c r="AP3005" s="16"/>
    </row>
    <row r="3006" spans="42:42">
      <c r="AP3006" s="16"/>
    </row>
    <row r="3007" spans="42:42">
      <c r="AP3007" s="16"/>
    </row>
    <row r="3008" spans="42:42">
      <c r="AP3008" s="16"/>
    </row>
    <row r="3009" spans="42:42">
      <c r="AP3009" s="16"/>
    </row>
    <row r="3010" spans="42:42">
      <c r="AP3010" s="16"/>
    </row>
    <row r="3011" spans="42:42">
      <c r="AP3011" s="16"/>
    </row>
    <row r="3012" spans="42:42">
      <c r="AP3012" s="16"/>
    </row>
    <row r="3013" spans="42:42">
      <c r="AP3013" s="16"/>
    </row>
    <row r="3014" spans="42:42">
      <c r="AP3014" s="16"/>
    </row>
    <row r="3015" spans="42:42">
      <c r="AP3015" s="16"/>
    </row>
    <row r="3016" spans="42:42">
      <c r="AP3016" s="16"/>
    </row>
    <row r="3017" spans="42:42">
      <c r="AP3017" s="16"/>
    </row>
    <row r="3018" spans="42:42">
      <c r="AP3018" s="16"/>
    </row>
    <row r="3019" spans="42:42">
      <c r="AP3019" s="16"/>
    </row>
    <row r="3020" spans="42:42">
      <c r="AP3020" s="16"/>
    </row>
    <row r="3021" spans="42:42">
      <c r="AP3021" s="16"/>
    </row>
    <row r="3022" spans="42:42">
      <c r="AP3022" s="16"/>
    </row>
    <row r="3023" spans="42:42">
      <c r="AP3023" s="16"/>
    </row>
    <row r="3024" spans="42:42">
      <c r="AP3024" s="16"/>
    </row>
    <row r="3025" spans="42:42">
      <c r="AP3025" s="16"/>
    </row>
    <row r="3026" spans="42:42">
      <c r="AP3026" s="16"/>
    </row>
    <row r="3027" spans="42:42">
      <c r="AP3027" s="16"/>
    </row>
    <row r="3028" spans="42:42">
      <c r="AP3028" s="16"/>
    </row>
    <row r="3029" spans="42:42">
      <c r="AP3029" s="16"/>
    </row>
    <row r="3030" spans="42:42">
      <c r="AP3030" s="16"/>
    </row>
    <row r="3031" spans="42:42">
      <c r="AP3031" s="16"/>
    </row>
    <row r="3032" spans="42:42">
      <c r="AP3032" s="16"/>
    </row>
    <row r="3033" spans="42:42">
      <c r="AP3033" s="16"/>
    </row>
    <row r="3034" spans="42:42">
      <c r="AP3034" s="16"/>
    </row>
    <row r="3035" spans="42:42">
      <c r="AP3035" s="16"/>
    </row>
    <row r="3036" spans="42:42">
      <c r="AP3036" s="16"/>
    </row>
    <row r="3037" spans="42:42">
      <c r="AP3037" s="16"/>
    </row>
    <row r="3038" spans="42:42">
      <c r="AP3038" s="16"/>
    </row>
    <row r="3039" spans="42:42">
      <c r="AP3039" s="16"/>
    </row>
    <row r="3040" spans="42:42">
      <c r="AP3040" s="16"/>
    </row>
    <row r="3041" spans="42:42">
      <c r="AP3041" s="16"/>
    </row>
    <row r="3042" spans="42:42">
      <c r="AP3042" s="16"/>
    </row>
    <row r="3043" spans="42:42">
      <c r="AP3043" s="16"/>
    </row>
    <row r="3044" spans="42:42">
      <c r="AP3044" s="16"/>
    </row>
    <row r="3045" spans="42:42">
      <c r="AP3045" s="16"/>
    </row>
    <row r="3046" spans="42:42">
      <c r="AP3046" s="16"/>
    </row>
    <row r="3047" spans="42:42">
      <c r="AP3047" s="16"/>
    </row>
    <row r="3048" spans="42:42">
      <c r="AP3048" s="16"/>
    </row>
    <row r="3049" spans="42:42">
      <c r="AP3049" s="16"/>
    </row>
    <row r="3050" spans="42:42">
      <c r="AP3050" s="16"/>
    </row>
    <row r="3051" spans="42:42">
      <c r="AP3051" s="16"/>
    </row>
    <row r="3052" spans="42:42">
      <c r="AP3052" s="16"/>
    </row>
    <row r="3053" spans="42:42">
      <c r="AP3053" s="16"/>
    </row>
    <row r="3054" spans="42:42">
      <c r="AP3054" s="16"/>
    </row>
    <row r="3055" spans="42:42">
      <c r="AP3055" s="16"/>
    </row>
    <row r="3056" spans="42:42">
      <c r="AP3056" s="16"/>
    </row>
    <row r="3057" spans="42:42">
      <c r="AP3057" s="16"/>
    </row>
    <row r="3058" spans="42:42">
      <c r="AP3058" s="16"/>
    </row>
    <row r="3059" spans="42:42">
      <c r="AP3059" s="16"/>
    </row>
    <row r="3060" spans="42:42">
      <c r="AP3060" s="16"/>
    </row>
    <row r="3061" spans="42:42">
      <c r="AP3061" s="16"/>
    </row>
    <row r="3062" spans="42:42">
      <c r="AP3062" s="16"/>
    </row>
    <row r="3063" spans="42:42">
      <c r="AP3063" s="16"/>
    </row>
    <row r="3064" spans="42:42">
      <c r="AP3064" s="16"/>
    </row>
    <row r="3065" spans="42:42">
      <c r="AP3065" s="16"/>
    </row>
    <row r="3066" spans="42:42">
      <c r="AP3066" s="16"/>
    </row>
    <row r="3067" spans="42:42">
      <c r="AP3067" s="16"/>
    </row>
    <row r="3068" spans="42:42">
      <c r="AP3068" s="16"/>
    </row>
    <row r="3069" spans="42:42">
      <c r="AP3069" s="16"/>
    </row>
    <row r="3070" spans="42:42">
      <c r="AP3070" s="16"/>
    </row>
    <row r="3071" spans="42:42">
      <c r="AP3071" s="16"/>
    </row>
    <row r="3072" spans="42:42">
      <c r="AP3072" s="16"/>
    </row>
    <row r="3073" spans="42:42">
      <c r="AP3073" s="16"/>
    </row>
    <row r="3074" spans="42:42">
      <c r="AP3074" s="16"/>
    </row>
    <row r="3075" spans="42:42">
      <c r="AP3075" s="16"/>
    </row>
    <row r="3076" spans="42:42">
      <c r="AP3076" s="16"/>
    </row>
    <row r="3077" spans="42:42">
      <c r="AP3077" s="16"/>
    </row>
    <row r="3078" spans="42:42">
      <c r="AP3078" s="16"/>
    </row>
    <row r="3079" spans="42:42">
      <c r="AP3079" s="16"/>
    </row>
    <row r="3080" spans="42:42">
      <c r="AP3080" s="16"/>
    </row>
    <row r="3081" spans="42:42">
      <c r="AP3081" s="16"/>
    </row>
    <row r="3082" spans="42:42">
      <c r="AP3082" s="16"/>
    </row>
    <row r="3083" spans="42:42">
      <c r="AP3083" s="16"/>
    </row>
    <row r="3084" spans="42:42">
      <c r="AP3084" s="16"/>
    </row>
    <row r="3085" spans="42:42">
      <c r="AP3085" s="16"/>
    </row>
    <row r="3086" spans="42:42">
      <c r="AP3086" s="16"/>
    </row>
    <row r="3087" spans="42:42">
      <c r="AP3087" s="16"/>
    </row>
    <row r="3088" spans="42:42">
      <c r="AP3088" s="16"/>
    </row>
    <row r="3089" spans="42:42">
      <c r="AP3089" s="16"/>
    </row>
    <row r="3090" spans="42:42">
      <c r="AP3090" s="16"/>
    </row>
    <row r="3091" spans="42:42">
      <c r="AP3091" s="16"/>
    </row>
    <row r="3092" spans="42:42">
      <c r="AP3092" s="16"/>
    </row>
    <row r="3093" spans="42:42">
      <c r="AP3093" s="16"/>
    </row>
    <row r="3094" spans="42:42">
      <c r="AP3094" s="16"/>
    </row>
    <row r="3095" spans="42:42">
      <c r="AP3095" s="16"/>
    </row>
    <row r="3096" spans="42:42">
      <c r="AP3096" s="16"/>
    </row>
    <row r="3097" spans="42:42">
      <c r="AP3097" s="16"/>
    </row>
    <row r="3098" spans="42:42">
      <c r="AP3098" s="16"/>
    </row>
    <row r="3099" spans="42:42">
      <c r="AP3099" s="16"/>
    </row>
    <row r="3100" spans="42:42">
      <c r="AP3100" s="16"/>
    </row>
    <row r="3101" spans="42:42">
      <c r="AP3101" s="16"/>
    </row>
    <row r="3102" spans="42:42">
      <c r="AP3102" s="16"/>
    </row>
    <row r="3103" spans="42:42">
      <c r="AP3103" s="16"/>
    </row>
    <row r="3104" spans="42:42">
      <c r="AP3104" s="16"/>
    </row>
    <row r="3105" spans="42:42">
      <c r="AP3105" s="16"/>
    </row>
    <row r="3106" spans="42:42">
      <c r="AP3106" s="16"/>
    </row>
    <row r="3107" spans="42:42">
      <c r="AP3107" s="16"/>
    </row>
    <row r="3108" spans="42:42">
      <c r="AP3108" s="16"/>
    </row>
    <row r="3109" spans="42:42">
      <c r="AP3109" s="16"/>
    </row>
    <row r="3110" spans="42:42">
      <c r="AP3110" s="16"/>
    </row>
    <row r="3111" spans="42:42">
      <c r="AP3111" s="16"/>
    </row>
    <row r="3112" spans="42:42">
      <c r="AP3112" s="16"/>
    </row>
    <row r="3113" spans="42:42">
      <c r="AP3113" s="16"/>
    </row>
    <row r="3114" spans="42:42">
      <c r="AP3114" s="16"/>
    </row>
    <row r="3115" spans="42:42">
      <c r="AP3115" s="16"/>
    </row>
    <row r="3116" spans="42:42">
      <c r="AP3116" s="16"/>
    </row>
    <row r="3117" spans="42:42">
      <c r="AP3117" s="16"/>
    </row>
    <row r="3118" spans="42:42">
      <c r="AP3118" s="16"/>
    </row>
    <row r="3119" spans="42:42">
      <c r="AP3119" s="16"/>
    </row>
    <row r="3120" spans="42:42">
      <c r="AP3120" s="16"/>
    </row>
    <row r="3121" spans="42:42">
      <c r="AP3121" s="16"/>
    </row>
    <row r="3122" spans="42:42">
      <c r="AP3122" s="16"/>
    </row>
    <row r="3123" spans="42:42">
      <c r="AP3123" s="16"/>
    </row>
    <row r="3124" spans="42:42">
      <c r="AP3124" s="16"/>
    </row>
    <row r="3125" spans="42:42">
      <c r="AP3125" s="16"/>
    </row>
    <row r="3126" spans="42:42">
      <c r="AP3126" s="16"/>
    </row>
    <row r="3127" spans="42:42">
      <c r="AP3127" s="16"/>
    </row>
    <row r="3128" spans="42:42">
      <c r="AP3128" s="16"/>
    </row>
    <row r="3129" spans="42:42">
      <c r="AP3129" s="16"/>
    </row>
    <row r="3130" spans="42:42">
      <c r="AP3130" s="16"/>
    </row>
    <row r="3131" spans="42:42">
      <c r="AP3131" s="16"/>
    </row>
    <row r="3132" spans="42:42">
      <c r="AP3132" s="16"/>
    </row>
    <row r="3133" spans="42:42">
      <c r="AP3133" s="16"/>
    </row>
    <row r="3134" spans="42:42">
      <c r="AP3134" s="16"/>
    </row>
    <row r="3135" spans="42:42">
      <c r="AP3135" s="16"/>
    </row>
    <row r="3136" spans="42:42">
      <c r="AP3136" s="16"/>
    </row>
    <row r="3137" spans="42:42">
      <c r="AP3137" s="16"/>
    </row>
    <row r="3138" spans="42:42">
      <c r="AP3138" s="16"/>
    </row>
    <row r="3139" spans="42:42">
      <c r="AP3139" s="16"/>
    </row>
    <row r="3140" spans="42:42">
      <c r="AP3140" s="16"/>
    </row>
    <row r="3141" spans="42:42">
      <c r="AP3141" s="16"/>
    </row>
    <row r="3142" spans="42:42">
      <c r="AP3142" s="16"/>
    </row>
    <row r="3143" spans="42:42">
      <c r="AP3143" s="16"/>
    </row>
    <row r="3144" spans="42:42">
      <c r="AP3144" s="16"/>
    </row>
    <row r="3145" spans="42:42">
      <c r="AP3145" s="16"/>
    </row>
    <row r="3146" spans="42:42">
      <c r="AP3146" s="16"/>
    </row>
    <row r="3147" spans="42:42">
      <c r="AP3147" s="16"/>
    </row>
    <row r="3148" spans="42:42">
      <c r="AP3148" s="16"/>
    </row>
    <row r="3149" spans="42:42">
      <c r="AP3149" s="16"/>
    </row>
    <row r="3150" spans="42:42">
      <c r="AP3150" s="16"/>
    </row>
    <row r="3151" spans="42:42">
      <c r="AP3151" s="16"/>
    </row>
    <row r="3152" spans="42:42">
      <c r="AP3152" s="16"/>
    </row>
    <row r="3153" spans="42:42">
      <c r="AP3153" s="16"/>
    </row>
    <row r="3154" spans="42:42">
      <c r="AP3154" s="16"/>
    </row>
    <row r="3155" spans="42:42">
      <c r="AP3155" s="16"/>
    </row>
    <row r="3156" spans="42:42">
      <c r="AP3156" s="16"/>
    </row>
    <row r="3157" spans="42:42">
      <c r="AP3157" s="16"/>
    </row>
    <row r="3158" spans="42:42">
      <c r="AP3158" s="16"/>
    </row>
    <row r="3159" spans="42:42">
      <c r="AP3159" s="16"/>
    </row>
    <row r="3160" spans="42:42">
      <c r="AP3160" s="16"/>
    </row>
    <row r="3161" spans="42:42">
      <c r="AP3161" s="16"/>
    </row>
    <row r="3162" spans="42:42">
      <c r="AP3162" s="16"/>
    </row>
    <row r="3163" spans="42:42">
      <c r="AP3163" s="16"/>
    </row>
    <row r="3164" spans="42:42">
      <c r="AP3164" s="16"/>
    </row>
    <row r="3165" spans="42:42">
      <c r="AP3165" s="16"/>
    </row>
    <row r="3166" spans="42:42">
      <c r="AP3166" s="16"/>
    </row>
    <row r="3167" spans="42:42">
      <c r="AP3167" s="16"/>
    </row>
    <row r="3168" spans="42:42">
      <c r="AP3168" s="16"/>
    </row>
    <row r="3169" spans="42:42">
      <c r="AP3169" s="16"/>
    </row>
    <row r="3170" spans="42:42">
      <c r="AP3170" s="16"/>
    </row>
    <row r="3171" spans="42:42">
      <c r="AP3171" s="16"/>
    </row>
    <row r="3172" spans="42:42">
      <c r="AP3172" s="16"/>
    </row>
    <row r="3173" spans="42:42">
      <c r="AP3173" s="16"/>
    </row>
    <row r="3174" spans="42:42">
      <c r="AP3174" s="16"/>
    </row>
    <row r="3175" spans="42:42">
      <c r="AP3175" s="16"/>
    </row>
    <row r="3176" spans="42:42">
      <c r="AP3176" s="16"/>
    </row>
    <row r="3177" spans="42:42">
      <c r="AP3177" s="16"/>
    </row>
    <row r="3178" spans="42:42">
      <c r="AP3178" s="16"/>
    </row>
    <row r="3179" spans="42:42">
      <c r="AP3179" s="16"/>
    </row>
    <row r="3180" spans="42:42">
      <c r="AP3180" s="16"/>
    </row>
    <row r="3181" spans="42:42">
      <c r="AP3181" s="16"/>
    </row>
    <row r="3182" spans="42:42">
      <c r="AP3182" s="16"/>
    </row>
    <row r="3183" spans="42:42">
      <c r="AP3183" s="16"/>
    </row>
    <row r="3184" spans="42:42">
      <c r="AP3184" s="16"/>
    </row>
    <row r="3185" spans="42:42">
      <c r="AP3185" s="16"/>
    </row>
    <row r="3186" spans="42:42">
      <c r="AP3186" s="16"/>
    </row>
    <row r="3187" spans="42:42">
      <c r="AP3187" s="16"/>
    </row>
    <row r="3188" spans="42:42">
      <c r="AP3188" s="16"/>
    </row>
    <row r="3189" spans="42:42">
      <c r="AP3189" s="16"/>
    </row>
    <row r="3190" spans="42:42">
      <c r="AP3190" s="16"/>
    </row>
    <row r="3191" spans="42:42">
      <c r="AP3191" s="16"/>
    </row>
    <row r="3192" spans="42:42">
      <c r="AP3192" s="16"/>
    </row>
    <row r="3193" spans="42:42">
      <c r="AP3193" s="16"/>
    </row>
    <row r="3194" spans="42:42">
      <c r="AP3194" s="16"/>
    </row>
    <row r="3195" spans="42:42">
      <c r="AP3195" s="16"/>
    </row>
    <row r="3196" spans="42:42">
      <c r="AP3196" s="16"/>
    </row>
    <row r="3197" spans="42:42">
      <c r="AP3197" s="16"/>
    </row>
    <row r="3198" spans="42:42">
      <c r="AP3198" s="16"/>
    </row>
    <row r="3199" spans="42:42">
      <c r="AP3199" s="16"/>
    </row>
    <row r="3200" spans="42:42">
      <c r="AP3200" s="16"/>
    </row>
    <row r="3201" spans="42:42">
      <c r="AP3201" s="16"/>
    </row>
    <row r="3202" spans="42:42">
      <c r="AP3202" s="16"/>
    </row>
    <row r="3203" spans="42:42">
      <c r="AP3203" s="16"/>
    </row>
    <row r="3204" spans="42:42">
      <c r="AP3204" s="16"/>
    </row>
    <row r="3205" spans="42:42">
      <c r="AP3205" s="16"/>
    </row>
    <row r="3206" spans="42:42">
      <c r="AP3206" s="16"/>
    </row>
    <row r="3207" spans="42:42">
      <c r="AP3207" s="16"/>
    </row>
    <row r="3208" spans="42:42">
      <c r="AP3208" s="16"/>
    </row>
    <row r="3209" spans="42:42">
      <c r="AP3209" s="16"/>
    </row>
    <row r="3210" spans="42:42">
      <c r="AP3210" s="16"/>
    </row>
    <row r="3211" spans="42:42">
      <c r="AP3211" s="16"/>
    </row>
    <row r="3212" spans="42:42">
      <c r="AP3212" s="16"/>
    </row>
    <row r="3213" spans="42:42">
      <c r="AP3213" s="16"/>
    </row>
    <row r="3214" spans="42:42">
      <c r="AP3214" s="16"/>
    </row>
    <row r="3215" spans="42:42">
      <c r="AP3215" s="16"/>
    </row>
    <row r="3216" spans="42:42">
      <c r="AP3216" s="16"/>
    </row>
    <row r="3217" spans="42:42">
      <c r="AP3217" s="16"/>
    </row>
    <row r="3218" spans="42:42">
      <c r="AP3218" s="16"/>
    </row>
    <row r="3219" spans="42:42">
      <c r="AP3219" s="16"/>
    </row>
    <row r="3220" spans="42:42">
      <c r="AP3220" s="16"/>
    </row>
    <row r="3221" spans="42:42">
      <c r="AP3221" s="16"/>
    </row>
    <row r="3222" spans="42:42">
      <c r="AP3222" s="16"/>
    </row>
    <row r="3223" spans="42:42">
      <c r="AP3223" s="16"/>
    </row>
    <row r="3224" spans="42:42">
      <c r="AP3224" s="16"/>
    </row>
    <row r="3225" spans="42:42">
      <c r="AP3225" s="16"/>
    </row>
    <row r="3226" spans="42:42">
      <c r="AP3226" s="16"/>
    </row>
    <row r="3227" spans="42:42">
      <c r="AP3227" s="16"/>
    </row>
    <row r="3228" spans="42:42">
      <c r="AP3228" s="16"/>
    </row>
    <row r="3229" spans="42:42">
      <c r="AP3229" s="16"/>
    </row>
    <row r="3230" spans="42:42">
      <c r="AP3230" s="16"/>
    </row>
    <row r="3231" spans="42:42">
      <c r="AP3231" s="16"/>
    </row>
    <row r="3232" spans="42:42">
      <c r="AP3232" s="16"/>
    </row>
    <row r="3233" spans="42:42">
      <c r="AP3233" s="16"/>
    </row>
    <row r="3234" spans="42:42">
      <c r="AP3234" s="16"/>
    </row>
    <row r="3235" spans="42:42">
      <c r="AP3235" s="16"/>
    </row>
    <row r="3236" spans="42:42">
      <c r="AP3236" s="16"/>
    </row>
    <row r="3237" spans="42:42">
      <c r="AP3237" s="16"/>
    </row>
    <row r="3238" spans="42:42">
      <c r="AP3238" s="16"/>
    </row>
    <row r="3239" spans="42:42">
      <c r="AP3239" s="16"/>
    </row>
    <row r="3240" spans="42:42">
      <c r="AP3240" s="16"/>
    </row>
    <row r="3241" spans="42:42">
      <c r="AP3241" s="16"/>
    </row>
    <row r="3242" spans="42:42">
      <c r="AP3242" s="16"/>
    </row>
    <row r="3243" spans="42:42">
      <c r="AP3243" s="16"/>
    </row>
    <row r="3244" spans="42:42">
      <c r="AP3244" s="16"/>
    </row>
    <row r="3245" spans="42:42">
      <c r="AP3245" s="16"/>
    </row>
    <row r="3246" spans="42:42">
      <c r="AP3246" s="16"/>
    </row>
    <row r="3247" spans="42:42">
      <c r="AP3247" s="16"/>
    </row>
    <row r="3248" spans="42:42">
      <c r="AP3248" s="16"/>
    </row>
    <row r="3249" spans="42:42">
      <c r="AP3249" s="16"/>
    </row>
    <row r="3250" spans="42:42">
      <c r="AP3250" s="16"/>
    </row>
    <row r="3251" spans="42:42">
      <c r="AP3251" s="16"/>
    </row>
    <row r="3252" spans="42:42">
      <c r="AP3252" s="16"/>
    </row>
    <row r="3253" spans="42:42">
      <c r="AP3253" s="16"/>
    </row>
    <row r="3254" spans="42:42">
      <c r="AP3254" s="16"/>
    </row>
    <row r="3255" spans="42:42">
      <c r="AP3255" s="16"/>
    </row>
    <row r="3256" spans="42:42">
      <c r="AP3256" s="16"/>
    </row>
    <row r="3257" spans="42:42">
      <c r="AP3257" s="16"/>
    </row>
    <row r="3258" spans="42:42">
      <c r="AP3258" s="16"/>
    </row>
    <row r="3259" spans="42:42">
      <c r="AP3259" s="16"/>
    </row>
    <row r="3260" spans="42:42">
      <c r="AP3260" s="16"/>
    </row>
    <row r="3261" spans="42:42">
      <c r="AP3261" s="16"/>
    </row>
    <row r="3262" spans="42:42">
      <c r="AP3262" s="16"/>
    </row>
    <row r="3263" spans="42:42">
      <c r="AP3263" s="16"/>
    </row>
    <row r="3264" spans="42:42">
      <c r="AP3264" s="16"/>
    </row>
    <row r="3265" spans="42:42">
      <c r="AP3265" s="16"/>
    </row>
    <row r="3266" spans="42:42">
      <c r="AP3266" s="16"/>
    </row>
    <row r="3267" spans="42:42">
      <c r="AP3267" s="16"/>
    </row>
    <row r="3268" spans="42:42">
      <c r="AP3268" s="16"/>
    </row>
    <row r="3269" spans="42:42">
      <c r="AP3269" s="16"/>
    </row>
    <row r="3270" spans="42:42">
      <c r="AP3270" s="16"/>
    </row>
    <row r="3271" spans="42:42">
      <c r="AP3271" s="16"/>
    </row>
    <row r="3272" spans="42:42">
      <c r="AP3272" s="16"/>
    </row>
    <row r="3273" spans="42:42">
      <c r="AP3273" s="16"/>
    </row>
    <row r="3274" spans="42:42">
      <c r="AP3274" s="16"/>
    </row>
    <row r="3275" spans="42:42">
      <c r="AP3275" s="16"/>
    </row>
    <row r="3276" spans="42:42">
      <c r="AP3276" s="16"/>
    </row>
    <row r="3277" spans="42:42">
      <c r="AP3277" s="16"/>
    </row>
    <row r="3278" spans="42:42">
      <c r="AP3278" s="16"/>
    </row>
    <row r="3279" spans="42:42">
      <c r="AP3279" s="16"/>
    </row>
    <row r="3280" spans="42:42">
      <c r="AP3280" s="16"/>
    </row>
    <row r="3281" spans="42:42">
      <c r="AP3281" s="16"/>
    </row>
    <row r="3282" spans="42:42">
      <c r="AP3282" s="16"/>
    </row>
    <row r="3283" spans="42:42">
      <c r="AP3283" s="16"/>
    </row>
    <row r="3284" spans="42:42">
      <c r="AP3284" s="16"/>
    </row>
    <row r="3285" spans="42:42">
      <c r="AP3285" s="16"/>
    </row>
    <row r="3286" spans="42:42">
      <c r="AP3286" s="16"/>
    </row>
    <row r="3287" spans="42:42">
      <c r="AP3287" s="16"/>
    </row>
    <row r="3288" spans="42:42">
      <c r="AP3288" s="16"/>
    </row>
    <row r="3289" spans="42:42">
      <c r="AP3289" s="16"/>
    </row>
    <row r="3290" spans="42:42">
      <c r="AP3290" s="16"/>
    </row>
    <row r="3291" spans="42:42">
      <c r="AP3291" s="16"/>
    </row>
    <row r="3292" spans="42:42">
      <c r="AP3292" s="16"/>
    </row>
    <row r="3293" spans="42:42">
      <c r="AP3293" s="16"/>
    </row>
    <row r="3294" spans="42:42">
      <c r="AP3294" s="16"/>
    </row>
    <row r="3295" spans="42:42">
      <c r="AP3295" s="16"/>
    </row>
    <row r="3296" spans="42:42">
      <c r="AP3296" s="16"/>
    </row>
    <row r="3297" spans="42:42">
      <c r="AP3297" s="16"/>
    </row>
    <row r="3298" spans="42:42">
      <c r="AP3298" s="16"/>
    </row>
    <row r="3299" spans="42:42">
      <c r="AP3299" s="16"/>
    </row>
    <row r="3300" spans="42:42">
      <c r="AP3300" s="16"/>
    </row>
    <row r="3301" spans="42:42">
      <c r="AP3301" s="16"/>
    </row>
    <row r="3302" spans="42:42">
      <c r="AP3302" s="16"/>
    </row>
    <row r="3303" spans="42:42">
      <c r="AP3303" s="16"/>
    </row>
    <row r="3304" spans="42:42">
      <c r="AP3304" s="16"/>
    </row>
    <row r="3305" spans="42:42">
      <c r="AP3305" s="16"/>
    </row>
    <row r="3306" spans="42:42">
      <c r="AP3306" s="16"/>
    </row>
    <row r="3307" spans="42:42">
      <c r="AP3307" s="16"/>
    </row>
    <row r="3308" spans="42:42">
      <c r="AP3308" s="16"/>
    </row>
    <row r="3309" spans="42:42">
      <c r="AP3309" s="16"/>
    </row>
    <row r="3310" spans="42:42">
      <c r="AP3310" s="16"/>
    </row>
    <row r="3311" spans="42:42">
      <c r="AP3311" s="16"/>
    </row>
    <row r="3312" spans="42:42">
      <c r="AP3312" s="16"/>
    </row>
    <row r="3313" spans="42:42">
      <c r="AP3313" s="16"/>
    </row>
    <row r="3314" spans="42:42">
      <c r="AP3314" s="16"/>
    </row>
    <row r="3315" spans="42:42">
      <c r="AP3315" s="16"/>
    </row>
    <row r="3316" spans="42:42">
      <c r="AP3316" s="16"/>
    </row>
    <row r="3317" spans="42:42">
      <c r="AP3317" s="16"/>
    </row>
    <row r="3318" spans="42:42">
      <c r="AP3318" s="16"/>
    </row>
    <row r="3319" spans="42:42">
      <c r="AP3319" s="16"/>
    </row>
    <row r="3320" spans="42:42">
      <c r="AP3320" s="16"/>
    </row>
    <row r="3321" spans="42:42">
      <c r="AP3321" s="16"/>
    </row>
    <row r="3322" spans="42:42">
      <c r="AP3322" s="16"/>
    </row>
    <row r="3323" spans="42:42">
      <c r="AP3323" s="16"/>
    </row>
    <row r="3324" spans="42:42">
      <c r="AP3324" s="16"/>
    </row>
    <row r="3325" spans="42:42">
      <c r="AP3325" s="16"/>
    </row>
    <row r="3326" spans="42:42">
      <c r="AP3326" s="16"/>
    </row>
    <row r="3327" spans="42:42">
      <c r="AP3327" s="16"/>
    </row>
    <row r="3328" spans="42:42">
      <c r="AP3328" s="16"/>
    </row>
    <row r="3329" spans="42:42">
      <c r="AP3329" s="16"/>
    </row>
    <row r="3330" spans="42:42">
      <c r="AP3330" s="16"/>
    </row>
    <row r="3331" spans="42:42">
      <c r="AP3331" s="16"/>
    </row>
    <row r="3332" spans="42:42">
      <c r="AP3332" s="16"/>
    </row>
    <row r="3333" spans="42:42">
      <c r="AP3333" s="16"/>
    </row>
    <row r="3334" spans="42:42">
      <c r="AP3334" s="16"/>
    </row>
    <row r="3335" spans="42:42">
      <c r="AP3335" s="16"/>
    </row>
    <row r="3336" spans="42:42">
      <c r="AP3336" s="16"/>
    </row>
    <row r="3337" spans="42:42">
      <c r="AP3337" s="16"/>
    </row>
    <row r="3338" spans="42:42">
      <c r="AP3338" s="16"/>
    </row>
    <row r="3339" spans="42:42">
      <c r="AP3339" s="16"/>
    </row>
    <row r="3340" spans="42:42">
      <c r="AP3340" s="16"/>
    </row>
    <row r="3341" spans="42:42">
      <c r="AP3341" s="16"/>
    </row>
    <row r="3342" spans="42:42">
      <c r="AP3342" s="16"/>
    </row>
    <row r="3343" spans="42:42">
      <c r="AP3343" s="16"/>
    </row>
    <row r="3344" spans="42:42">
      <c r="AP3344" s="16"/>
    </row>
    <row r="3345" spans="42:42">
      <c r="AP3345" s="16"/>
    </row>
    <row r="3346" spans="42:42">
      <c r="AP3346" s="16"/>
    </row>
    <row r="3347" spans="42:42">
      <c r="AP3347" s="16"/>
    </row>
    <row r="3348" spans="42:42">
      <c r="AP3348" s="16"/>
    </row>
    <row r="3349" spans="42:42">
      <c r="AP3349" s="16"/>
    </row>
    <row r="3350" spans="42:42">
      <c r="AP3350" s="16"/>
    </row>
    <row r="3351" spans="42:42">
      <c r="AP3351" s="16"/>
    </row>
    <row r="3352" spans="42:42">
      <c r="AP3352" s="16"/>
    </row>
    <row r="3353" spans="42:42">
      <c r="AP3353" s="16"/>
    </row>
    <row r="3354" spans="42:42">
      <c r="AP3354" s="16"/>
    </row>
    <row r="3355" spans="42:42">
      <c r="AP3355" s="16"/>
    </row>
    <row r="3356" spans="42:42">
      <c r="AP3356" s="16"/>
    </row>
    <row r="3357" spans="42:42">
      <c r="AP3357" s="16"/>
    </row>
    <row r="3358" spans="42:42">
      <c r="AP3358" s="16"/>
    </row>
    <row r="3359" spans="42:42">
      <c r="AP3359" s="16"/>
    </row>
    <row r="3360" spans="42:42">
      <c r="AP3360" s="16"/>
    </row>
    <row r="3361" spans="42:42">
      <c r="AP3361" s="16"/>
    </row>
    <row r="3362" spans="42:42">
      <c r="AP3362" s="16"/>
    </row>
    <row r="3363" spans="42:42">
      <c r="AP3363" s="16"/>
    </row>
    <row r="3364" spans="42:42">
      <c r="AP3364" s="16"/>
    </row>
    <row r="3365" spans="42:42">
      <c r="AP3365" s="16"/>
    </row>
    <row r="3366" spans="42:42">
      <c r="AP3366" s="16"/>
    </row>
    <row r="3367" spans="42:42">
      <c r="AP3367" s="16"/>
    </row>
    <row r="3368" spans="42:42">
      <c r="AP3368" s="16"/>
    </row>
    <row r="3369" spans="42:42">
      <c r="AP3369" s="16"/>
    </row>
    <row r="3370" spans="42:42">
      <c r="AP3370" s="16"/>
    </row>
    <row r="3371" spans="42:42">
      <c r="AP3371" s="16"/>
    </row>
    <row r="3372" spans="42:42">
      <c r="AP3372" s="16"/>
    </row>
    <row r="3373" spans="42:42">
      <c r="AP3373" s="16"/>
    </row>
    <row r="3374" spans="42:42">
      <c r="AP3374" s="16"/>
    </row>
    <row r="3375" spans="42:42">
      <c r="AP3375" s="16"/>
    </row>
    <row r="3376" spans="42:42">
      <c r="AP3376" s="16"/>
    </row>
    <row r="3377" spans="42:42">
      <c r="AP3377" s="16"/>
    </row>
    <row r="3378" spans="42:42">
      <c r="AP3378" s="16"/>
    </row>
    <row r="3379" spans="42:42">
      <c r="AP3379" s="16"/>
    </row>
    <row r="3380" spans="42:42">
      <c r="AP3380" s="16"/>
    </row>
    <row r="3381" spans="42:42">
      <c r="AP3381" s="16"/>
    </row>
    <row r="3382" spans="42:42">
      <c r="AP3382" s="16"/>
    </row>
    <row r="3383" spans="42:42">
      <c r="AP3383" s="16"/>
    </row>
    <row r="3384" spans="42:42">
      <c r="AP3384" s="16"/>
    </row>
    <row r="3385" spans="42:42">
      <c r="AP3385" s="16"/>
    </row>
    <row r="3386" spans="42:42">
      <c r="AP3386" s="16"/>
    </row>
    <row r="3387" spans="42:42">
      <c r="AP3387" s="16"/>
    </row>
    <row r="3388" spans="42:42">
      <c r="AP3388" s="16"/>
    </row>
    <row r="3389" spans="42:42">
      <c r="AP3389" s="16"/>
    </row>
    <row r="3390" spans="42:42">
      <c r="AP3390" s="16"/>
    </row>
    <row r="3391" spans="42:42">
      <c r="AP3391" s="16"/>
    </row>
    <row r="3392" spans="42:42">
      <c r="AP3392" s="16"/>
    </row>
    <row r="3393" spans="42:42">
      <c r="AP3393" s="16"/>
    </row>
    <row r="3394" spans="42:42">
      <c r="AP3394" s="16"/>
    </row>
    <row r="3395" spans="42:42">
      <c r="AP3395" s="16"/>
    </row>
    <row r="3396" spans="42:42">
      <c r="AP3396" s="16"/>
    </row>
    <row r="3397" spans="42:42">
      <c r="AP3397" s="16"/>
    </row>
    <row r="3398" spans="42:42">
      <c r="AP3398" s="16"/>
    </row>
    <row r="3399" spans="42:42">
      <c r="AP3399" s="16"/>
    </row>
    <row r="3400" spans="42:42">
      <c r="AP3400" s="16"/>
    </row>
    <row r="3401" spans="42:42">
      <c r="AP3401" s="16"/>
    </row>
    <row r="3402" spans="42:42">
      <c r="AP3402" s="16"/>
    </row>
    <row r="3403" spans="42:42">
      <c r="AP3403" s="16"/>
    </row>
    <row r="3404" spans="42:42">
      <c r="AP3404" s="16"/>
    </row>
    <row r="3405" spans="42:42">
      <c r="AP3405" s="16"/>
    </row>
    <row r="3406" spans="42:42">
      <c r="AP3406" s="16"/>
    </row>
    <row r="3407" spans="42:42">
      <c r="AP3407" s="16"/>
    </row>
    <row r="3408" spans="42:42">
      <c r="AP3408" s="16"/>
    </row>
    <row r="3409" spans="42:42">
      <c r="AP3409" s="16"/>
    </row>
    <row r="3410" spans="42:42">
      <c r="AP3410" s="16"/>
    </row>
    <row r="3411" spans="42:42">
      <c r="AP3411" s="16"/>
    </row>
    <row r="3412" spans="42:42">
      <c r="AP3412" s="16"/>
    </row>
    <row r="3413" spans="42:42">
      <c r="AP3413" s="16"/>
    </row>
    <row r="3414" spans="42:42">
      <c r="AP3414" s="16"/>
    </row>
    <row r="3415" spans="42:42">
      <c r="AP3415" s="16"/>
    </row>
    <row r="3416" spans="42:42">
      <c r="AP3416" s="16"/>
    </row>
    <row r="3417" spans="42:42">
      <c r="AP3417" s="16"/>
    </row>
    <row r="3418" spans="42:42">
      <c r="AP3418" s="16"/>
    </row>
    <row r="3419" spans="42:42">
      <c r="AP3419" s="16"/>
    </row>
    <row r="3420" spans="42:42">
      <c r="AP3420" s="16"/>
    </row>
    <row r="3421" spans="42:42">
      <c r="AP3421" s="16"/>
    </row>
    <row r="3422" spans="42:42">
      <c r="AP3422" s="16"/>
    </row>
    <row r="3423" spans="42:42">
      <c r="AP3423" s="16"/>
    </row>
    <row r="3424" spans="42:42">
      <c r="AP3424" s="16"/>
    </row>
    <row r="3425" spans="42:42">
      <c r="AP3425" s="16"/>
    </row>
    <row r="3426" spans="42:42">
      <c r="AP3426" s="16"/>
    </row>
    <row r="3427" spans="42:42">
      <c r="AP3427" s="16"/>
    </row>
    <row r="3428" spans="42:42">
      <c r="AP3428" s="16"/>
    </row>
    <row r="3429" spans="42:42">
      <c r="AP3429" s="16"/>
    </row>
    <row r="3430" spans="42:42">
      <c r="AP3430" s="16"/>
    </row>
    <row r="3431" spans="42:42">
      <c r="AP3431" s="16"/>
    </row>
    <row r="3432" spans="42:42">
      <c r="AP3432" s="16"/>
    </row>
    <row r="3433" spans="42:42">
      <c r="AP3433" s="16"/>
    </row>
    <row r="3434" spans="42:42">
      <c r="AP3434" s="16"/>
    </row>
    <row r="3435" spans="42:42">
      <c r="AP3435" s="16"/>
    </row>
    <row r="3436" spans="42:42">
      <c r="AP3436" s="16"/>
    </row>
    <row r="3437" spans="42:42">
      <c r="AP3437" s="16"/>
    </row>
    <row r="3438" spans="42:42">
      <c r="AP3438" s="16"/>
    </row>
    <row r="3439" spans="42:42">
      <c r="AP3439" s="16"/>
    </row>
    <row r="3440" spans="42:42">
      <c r="AP3440" s="16"/>
    </row>
    <row r="3441" spans="42:42">
      <c r="AP3441" s="16"/>
    </row>
    <row r="3442" spans="42:42">
      <c r="AP3442" s="16"/>
    </row>
    <row r="3443" spans="42:42">
      <c r="AP3443" s="16"/>
    </row>
    <row r="3444" spans="42:42">
      <c r="AP3444" s="16"/>
    </row>
    <row r="3445" spans="42:42">
      <c r="AP3445" s="16"/>
    </row>
    <row r="3446" spans="42:42">
      <c r="AP3446" s="16"/>
    </row>
    <row r="3447" spans="42:42">
      <c r="AP3447" s="16"/>
    </row>
    <row r="3448" spans="42:42">
      <c r="AP3448" s="16"/>
    </row>
    <row r="3449" spans="42:42">
      <c r="AP3449" s="16"/>
    </row>
    <row r="3450" spans="42:42">
      <c r="AP3450" s="16"/>
    </row>
    <row r="3451" spans="42:42">
      <c r="AP3451" s="16"/>
    </row>
    <row r="3452" spans="42:42">
      <c r="AP3452" s="16"/>
    </row>
    <row r="3453" spans="42:42">
      <c r="AP3453" s="16"/>
    </row>
    <row r="3454" spans="42:42">
      <c r="AP3454" s="16"/>
    </row>
    <row r="3455" spans="42:42">
      <c r="AP3455" s="16"/>
    </row>
    <row r="3456" spans="42:42">
      <c r="AP3456" s="16"/>
    </row>
    <row r="3457" spans="42:42">
      <c r="AP3457" s="16"/>
    </row>
    <row r="3458" spans="42:42">
      <c r="AP3458" s="16"/>
    </row>
    <row r="3459" spans="42:42">
      <c r="AP3459" s="16"/>
    </row>
    <row r="3460" spans="42:42">
      <c r="AP3460" s="16"/>
    </row>
    <row r="3461" spans="42:42">
      <c r="AP3461" s="16"/>
    </row>
    <row r="3462" spans="42:42">
      <c r="AP3462" s="16"/>
    </row>
    <row r="3463" spans="42:42">
      <c r="AP3463" s="16"/>
    </row>
    <row r="3464" spans="42:42">
      <c r="AP3464" s="16"/>
    </row>
    <row r="3465" spans="42:42">
      <c r="AP3465" s="16"/>
    </row>
    <row r="3466" spans="42:42">
      <c r="AP3466" s="16"/>
    </row>
    <row r="3467" spans="42:42">
      <c r="AP3467" s="16"/>
    </row>
    <row r="3468" spans="42:42">
      <c r="AP3468" s="16"/>
    </row>
    <row r="3469" spans="42:42">
      <c r="AP3469" s="16"/>
    </row>
    <row r="3470" spans="42:42">
      <c r="AP3470" s="16"/>
    </row>
    <row r="3471" spans="42:42">
      <c r="AP3471" s="16"/>
    </row>
    <row r="3472" spans="42:42">
      <c r="AP3472" s="16"/>
    </row>
    <row r="3473" spans="42:42">
      <c r="AP3473" s="16"/>
    </row>
    <row r="3474" spans="42:42">
      <c r="AP3474" s="16"/>
    </row>
    <row r="3475" spans="42:42">
      <c r="AP3475" s="16"/>
    </row>
    <row r="3476" spans="42:42">
      <c r="AP3476" s="16"/>
    </row>
    <row r="3477" spans="42:42">
      <c r="AP3477" s="16"/>
    </row>
    <row r="3478" spans="42:42">
      <c r="AP3478" s="16"/>
    </row>
    <row r="3479" spans="42:42">
      <c r="AP3479" s="16"/>
    </row>
    <row r="3480" spans="42:42">
      <c r="AP3480" s="16"/>
    </row>
    <row r="3481" spans="42:42">
      <c r="AP3481" s="16"/>
    </row>
    <row r="3482" spans="42:42">
      <c r="AP3482" s="16"/>
    </row>
    <row r="3483" spans="42:42">
      <c r="AP3483" s="16"/>
    </row>
    <row r="3484" spans="42:42">
      <c r="AP3484" s="16"/>
    </row>
    <row r="3485" spans="42:42">
      <c r="AP3485" s="16"/>
    </row>
    <row r="3486" spans="42:42">
      <c r="AP3486" s="16"/>
    </row>
    <row r="3487" spans="42:42">
      <c r="AP3487" s="16"/>
    </row>
    <row r="3488" spans="42:42">
      <c r="AP3488" s="16"/>
    </row>
    <row r="3489" spans="42:42">
      <c r="AP3489" s="16"/>
    </row>
    <row r="3490" spans="42:42">
      <c r="AP3490" s="16"/>
    </row>
    <row r="3491" spans="42:42">
      <c r="AP3491" s="16"/>
    </row>
    <row r="3492" spans="42:42">
      <c r="AP3492" s="16"/>
    </row>
    <row r="3493" spans="42:42">
      <c r="AP3493" s="16"/>
    </row>
    <row r="3494" spans="42:42">
      <c r="AP3494" s="16"/>
    </row>
    <row r="3495" spans="42:42">
      <c r="AP3495" s="16"/>
    </row>
    <row r="3496" spans="42:42">
      <c r="AP3496" s="16"/>
    </row>
    <row r="3497" spans="42:42">
      <c r="AP3497" s="16"/>
    </row>
    <row r="3498" spans="42:42">
      <c r="AP3498" s="16"/>
    </row>
    <row r="3499" spans="42:42">
      <c r="AP3499" s="16"/>
    </row>
    <row r="3500" spans="42:42">
      <c r="AP3500" s="16"/>
    </row>
    <row r="3501" spans="42:42">
      <c r="AP3501" s="16"/>
    </row>
    <row r="3502" spans="42:42">
      <c r="AP3502" s="16"/>
    </row>
    <row r="3503" spans="42:42">
      <c r="AP3503" s="16"/>
    </row>
    <row r="3504" spans="42:42">
      <c r="AP3504" s="16"/>
    </row>
    <row r="3505" spans="42:42">
      <c r="AP3505" s="16"/>
    </row>
    <row r="3506" spans="42:42">
      <c r="AP3506" s="16"/>
    </row>
    <row r="3507" spans="42:42">
      <c r="AP3507" s="16"/>
    </row>
    <row r="3508" spans="42:42">
      <c r="AP3508" s="16"/>
    </row>
    <row r="3509" spans="42:42">
      <c r="AP3509" s="16"/>
    </row>
    <row r="3510" spans="42:42">
      <c r="AP3510" s="16"/>
    </row>
    <row r="3511" spans="42:42">
      <c r="AP3511" s="16"/>
    </row>
    <row r="3512" spans="42:42">
      <c r="AP3512" s="16"/>
    </row>
    <row r="3513" spans="42:42">
      <c r="AP3513" s="16"/>
    </row>
    <row r="3514" spans="42:42">
      <c r="AP3514" s="16"/>
    </row>
    <row r="3515" spans="42:42">
      <c r="AP3515" s="16"/>
    </row>
    <row r="3516" spans="42:42">
      <c r="AP3516" s="16"/>
    </row>
    <row r="3517" spans="42:42">
      <c r="AP3517" s="16"/>
    </row>
    <row r="3518" spans="42:42">
      <c r="AP3518" s="16"/>
    </row>
    <row r="3519" spans="42:42">
      <c r="AP3519" s="16"/>
    </row>
    <row r="3520" spans="42:42">
      <c r="AP3520" s="16"/>
    </row>
    <row r="3521" spans="42:42">
      <c r="AP3521" s="16"/>
    </row>
    <row r="3522" spans="42:42">
      <c r="AP3522" s="16"/>
    </row>
    <row r="3523" spans="42:42">
      <c r="AP3523" s="16"/>
    </row>
    <row r="3524" spans="42:42">
      <c r="AP3524" s="16"/>
    </row>
    <row r="3525" spans="42:42">
      <c r="AP3525" s="16"/>
    </row>
    <row r="3526" spans="42:42">
      <c r="AP3526" s="16"/>
    </row>
    <row r="3527" spans="42:42">
      <c r="AP3527" s="16"/>
    </row>
    <row r="3528" spans="42:42">
      <c r="AP3528" s="16"/>
    </row>
    <row r="3529" spans="42:42">
      <c r="AP3529" s="16"/>
    </row>
    <row r="3530" spans="42:42">
      <c r="AP3530" s="16"/>
    </row>
    <row r="3531" spans="42:42">
      <c r="AP3531" s="16"/>
    </row>
    <row r="3532" spans="42:42">
      <c r="AP3532" s="16"/>
    </row>
    <row r="3533" spans="42:42">
      <c r="AP3533" s="16"/>
    </row>
    <row r="3534" spans="42:42">
      <c r="AP3534" s="16"/>
    </row>
    <row r="3535" spans="42:42">
      <c r="AP3535" s="16"/>
    </row>
    <row r="3536" spans="42:42">
      <c r="AP3536" s="16"/>
    </row>
    <row r="3537" spans="42:42">
      <c r="AP3537" s="16"/>
    </row>
    <row r="3538" spans="42:42">
      <c r="AP3538" s="16"/>
    </row>
    <row r="3539" spans="42:42">
      <c r="AP3539" s="16"/>
    </row>
    <row r="3540" spans="42:42">
      <c r="AP3540" s="16"/>
    </row>
    <row r="3541" spans="42:42">
      <c r="AP3541" s="16"/>
    </row>
    <row r="3542" spans="42:42">
      <c r="AP3542" s="16"/>
    </row>
    <row r="3543" spans="42:42">
      <c r="AP3543" s="16"/>
    </row>
    <row r="3544" spans="42:42">
      <c r="AP3544" s="16"/>
    </row>
    <row r="3545" spans="42:42">
      <c r="AP3545" s="16"/>
    </row>
    <row r="3546" spans="42:42">
      <c r="AP3546" s="16"/>
    </row>
    <row r="3547" spans="42:42">
      <c r="AP3547" s="16"/>
    </row>
    <row r="3548" spans="42:42">
      <c r="AP3548" s="16"/>
    </row>
    <row r="3549" spans="42:42">
      <c r="AP3549" s="16"/>
    </row>
    <row r="3550" spans="42:42">
      <c r="AP3550" s="16"/>
    </row>
    <row r="3551" spans="42:42">
      <c r="AP3551" s="16"/>
    </row>
    <row r="3552" spans="42:42">
      <c r="AP3552" s="16"/>
    </row>
    <row r="3553" spans="42:42">
      <c r="AP3553" s="16"/>
    </row>
    <row r="3554" spans="42:42">
      <c r="AP3554" s="16"/>
    </row>
    <row r="3555" spans="42:42">
      <c r="AP3555" s="16"/>
    </row>
    <row r="3556" spans="42:42">
      <c r="AP3556" s="16"/>
    </row>
    <row r="3557" spans="42:42">
      <c r="AP3557" s="16"/>
    </row>
    <row r="3558" spans="42:42">
      <c r="AP3558" s="16"/>
    </row>
    <row r="3559" spans="42:42">
      <c r="AP3559" s="16"/>
    </row>
    <row r="3560" spans="42:42">
      <c r="AP3560" s="16"/>
    </row>
    <row r="3561" spans="42:42">
      <c r="AP3561" s="16"/>
    </row>
    <row r="3562" spans="42:42">
      <c r="AP3562" s="16"/>
    </row>
    <row r="3563" spans="42:42">
      <c r="AP3563" s="16"/>
    </row>
    <row r="3564" spans="42:42">
      <c r="AP3564" s="16"/>
    </row>
    <row r="3565" spans="42:42">
      <c r="AP3565" s="16"/>
    </row>
    <row r="3566" spans="42:42">
      <c r="AP3566" s="16"/>
    </row>
    <row r="3567" spans="42:42">
      <c r="AP3567" s="16"/>
    </row>
    <row r="3568" spans="42:42">
      <c r="AP3568" s="16"/>
    </row>
    <row r="3569" spans="42:42">
      <c r="AP3569" s="16"/>
    </row>
    <row r="3570" spans="42:42">
      <c r="AP3570" s="16"/>
    </row>
    <row r="3571" spans="42:42">
      <c r="AP3571" s="16"/>
    </row>
    <row r="3572" spans="42:42">
      <c r="AP3572" s="16"/>
    </row>
    <row r="3573" spans="42:42">
      <c r="AP3573" s="16"/>
    </row>
    <row r="3574" spans="42:42">
      <c r="AP3574" s="16"/>
    </row>
    <row r="3575" spans="42:42">
      <c r="AP3575" s="16"/>
    </row>
    <row r="3576" spans="42:42">
      <c r="AP3576" s="16"/>
    </row>
    <row r="3577" spans="42:42">
      <c r="AP3577" s="16"/>
    </row>
    <row r="3578" spans="42:42">
      <c r="AP3578" s="16"/>
    </row>
    <row r="3579" spans="42:42">
      <c r="AP3579" s="16"/>
    </row>
    <row r="3580" spans="42:42">
      <c r="AP3580" s="16"/>
    </row>
    <row r="3581" spans="42:42">
      <c r="AP3581" s="16"/>
    </row>
    <row r="3582" spans="42:42">
      <c r="AP3582" s="16"/>
    </row>
    <row r="3583" spans="42:42">
      <c r="AP3583" s="16"/>
    </row>
    <row r="3584" spans="42:42">
      <c r="AP3584" s="16"/>
    </row>
    <row r="3585" spans="42:42">
      <c r="AP3585" s="16"/>
    </row>
    <row r="3586" spans="42:42">
      <c r="AP3586" s="16"/>
    </row>
    <row r="3587" spans="42:42">
      <c r="AP3587" s="16"/>
    </row>
    <row r="3588" spans="42:42">
      <c r="AP3588" s="16"/>
    </row>
    <row r="3589" spans="42:42">
      <c r="AP3589" s="16"/>
    </row>
    <row r="3590" spans="42:42">
      <c r="AP3590" s="16"/>
    </row>
    <row r="3591" spans="42:42">
      <c r="AP3591" s="16"/>
    </row>
    <row r="3592" spans="42:42">
      <c r="AP3592" s="16"/>
    </row>
    <row r="3593" spans="42:42">
      <c r="AP3593" s="16"/>
    </row>
    <row r="3594" spans="42:42">
      <c r="AP3594" s="16"/>
    </row>
    <row r="3595" spans="42:42">
      <c r="AP3595" s="16"/>
    </row>
    <row r="3596" spans="42:42">
      <c r="AP3596" s="16"/>
    </row>
    <row r="3597" spans="42:42">
      <c r="AP3597" s="16"/>
    </row>
    <row r="3598" spans="42:42">
      <c r="AP3598" s="16"/>
    </row>
    <row r="3599" spans="42:42">
      <c r="AP3599" s="16"/>
    </row>
    <row r="3600" spans="42:42">
      <c r="AP3600" s="16"/>
    </row>
    <row r="3601" spans="42:42">
      <c r="AP3601" s="16"/>
    </row>
    <row r="3602" spans="42:42">
      <c r="AP3602" s="16"/>
    </row>
    <row r="3603" spans="42:42">
      <c r="AP3603" s="16"/>
    </row>
    <row r="3604" spans="42:42">
      <c r="AP3604" s="16"/>
    </row>
    <row r="3605" spans="42:42">
      <c r="AP3605" s="16"/>
    </row>
    <row r="3606" spans="42:42">
      <c r="AP3606" s="16"/>
    </row>
    <row r="3607" spans="42:42">
      <c r="AP3607" s="16"/>
    </row>
    <row r="3608" spans="42:42">
      <c r="AP3608" s="16"/>
    </row>
    <row r="3609" spans="42:42">
      <c r="AP3609" s="16"/>
    </row>
    <row r="3610" spans="42:42">
      <c r="AP3610" s="16"/>
    </row>
    <row r="3611" spans="42:42">
      <c r="AP3611" s="16"/>
    </row>
    <row r="3612" spans="42:42">
      <c r="AP3612" s="16"/>
    </row>
    <row r="3613" spans="42:42">
      <c r="AP3613" s="16"/>
    </row>
    <row r="3614" spans="42:42">
      <c r="AP3614" s="16"/>
    </row>
    <row r="3615" spans="42:42">
      <c r="AP3615" s="16"/>
    </row>
    <row r="3616" spans="42:42">
      <c r="AP3616" s="16"/>
    </row>
    <row r="3617" spans="42:42">
      <c r="AP3617" s="16"/>
    </row>
    <row r="3618" spans="42:42">
      <c r="AP3618" s="16"/>
    </row>
    <row r="3619" spans="42:42">
      <c r="AP3619" s="16"/>
    </row>
    <row r="3620" spans="42:42">
      <c r="AP3620" s="16"/>
    </row>
    <row r="3621" spans="42:42">
      <c r="AP3621" s="16"/>
    </row>
    <row r="3622" spans="42:42">
      <c r="AP3622" s="16"/>
    </row>
    <row r="3623" spans="42:42">
      <c r="AP3623" s="16"/>
    </row>
    <row r="3624" spans="42:42">
      <c r="AP3624" s="16"/>
    </row>
    <row r="3625" spans="42:42">
      <c r="AP3625" s="16"/>
    </row>
    <row r="3626" spans="42:42">
      <c r="AP3626" s="16"/>
    </row>
    <row r="3627" spans="42:42">
      <c r="AP3627" s="16"/>
    </row>
    <row r="3628" spans="42:42">
      <c r="AP3628" s="16"/>
    </row>
    <row r="3629" spans="42:42">
      <c r="AP3629" s="16"/>
    </row>
    <row r="3630" spans="42:42">
      <c r="AP3630" s="16"/>
    </row>
    <row r="3631" spans="42:42">
      <c r="AP3631" s="16"/>
    </row>
    <row r="3632" spans="42:42">
      <c r="AP3632" s="16"/>
    </row>
    <row r="3633" spans="42:42">
      <c r="AP3633" s="16"/>
    </row>
    <row r="3634" spans="42:42">
      <c r="AP3634" s="16"/>
    </row>
    <row r="3635" spans="42:42">
      <c r="AP3635" s="16"/>
    </row>
    <row r="3636" spans="42:42">
      <c r="AP3636" s="16"/>
    </row>
    <row r="3637" spans="42:42">
      <c r="AP3637" s="16"/>
    </row>
    <row r="3638" spans="42:42">
      <c r="AP3638" s="16"/>
    </row>
    <row r="3639" spans="42:42">
      <c r="AP3639" s="16"/>
    </row>
    <row r="3640" spans="42:42">
      <c r="AP3640" s="16"/>
    </row>
    <row r="3641" spans="42:42">
      <c r="AP3641" s="16"/>
    </row>
    <row r="3642" spans="42:42">
      <c r="AP3642" s="16"/>
    </row>
    <row r="3643" spans="42:42">
      <c r="AP3643" s="16"/>
    </row>
    <row r="3644" spans="42:42">
      <c r="AP3644" s="16"/>
    </row>
    <row r="3645" spans="42:42">
      <c r="AP3645" s="16"/>
    </row>
    <row r="3646" spans="42:42">
      <c r="AP3646" s="16"/>
    </row>
    <row r="3647" spans="42:42">
      <c r="AP3647" s="16"/>
    </row>
    <row r="3648" spans="42:42">
      <c r="AP3648" s="16"/>
    </row>
    <row r="3649" spans="42:42">
      <c r="AP3649" s="16"/>
    </row>
    <row r="3650" spans="42:42">
      <c r="AP3650" s="16"/>
    </row>
    <row r="3651" spans="42:42">
      <c r="AP3651" s="16"/>
    </row>
    <row r="3652" spans="42:42">
      <c r="AP3652" s="16"/>
    </row>
    <row r="3653" spans="42:42">
      <c r="AP3653" s="16"/>
    </row>
    <row r="3654" spans="42:42">
      <c r="AP3654" s="16"/>
    </row>
    <row r="3655" spans="42:42">
      <c r="AP3655" s="16"/>
    </row>
    <row r="3656" spans="42:42">
      <c r="AP3656" s="16"/>
    </row>
    <row r="3657" spans="42:42">
      <c r="AP3657" s="16"/>
    </row>
    <row r="3658" spans="42:42">
      <c r="AP3658" s="16"/>
    </row>
    <row r="3659" spans="42:42">
      <c r="AP3659" s="16"/>
    </row>
    <row r="3660" spans="42:42">
      <c r="AP3660" s="16"/>
    </row>
    <row r="3661" spans="42:42">
      <c r="AP3661" s="16"/>
    </row>
    <row r="3662" spans="42:42">
      <c r="AP3662" s="16"/>
    </row>
    <row r="3663" spans="42:42">
      <c r="AP3663" s="16"/>
    </row>
    <row r="3664" spans="42:42">
      <c r="AP3664" s="16"/>
    </row>
    <row r="3665" spans="42:42">
      <c r="AP3665" s="16"/>
    </row>
    <row r="3666" spans="42:42">
      <c r="AP3666" s="16"/>
    </row>
    <row r="3667" spans="42:42">
      <c r="AP3667" s="16"/>
    </row>
    <row r="3668" spans="42:42">
      <c r="AP3668" s="16"/>
    </row>
    <row r="3669" spans="42:42">
      <c r="AP3669" s="16"/>
    </row>
    <row r="3670" spans="42:42">
      <c r="AP3670" s="16"/>
    </row>
    <row r="3671" spans="42:42">
      <c r="AP3671" s="16"/>
    </row>
    <row r="3672" spans="42:42">
      <c r="AP3672" s="16"/>
    </row>
    <row r="3673" spans="42:42">
      <c r="AP3673" s="16"/>
    </row>
    <row r="3674" spans="42:42">
      <c r="AP3674" s="16"/>
    </row>
    <row r="3675" spans="42:42">
      <c r="AP3675" s="16"/>
    </row>
    <row r="3676" spans="42:42">
      <c r="AP3676" s="16"/>
    </row>
    <row r="3677" spans="42:42">
      <c r="AP3677" s="16"/>
    </row>
    <row r="3678" spans="42:42">
      <c r="AP3678" s="16"/>
    </row>
    <row r="3679" spans="42:42">
      <c r="AP3679" s="16"/>
    </row>
    <row r="3680" spans="42:42">
      <c r="AP3680" s="16"/>
    </row>
    <row r="3681" spans="42:42">
      <c r="AP3681" s="16"/>
    </row>
    <row r="3682" spans="42:42">
      <c r="AP3682" s="16"/>
    </row>
    <row r="3683" spans="42:42">
      <c r="AP3683" s="16"/>
    </row>
    <row r="3684" spans="42:42">
      <c r="AP3684" s="16"/>
    </row>
    <row r="3685" spans="42:42">
      <c r="AP3685" s="16"/>
    </row>
    <row r="3686" spans="42:42">
      <c r="AP3686" s="16"/>
    </row>
    <row r="3687" spans="42:42">
      <c r="AP3687" s="16"/>
    </row>
    <row r="3688" spans="42:42">
      <c r="AP3688" s="16"/>
    </row>
    <row r="3689" spans="42:42">
      <c r="AP3689" s="16"/>
    </row>
    <row r="3690" spans="42:42">
      <c r="AP3690" s="16"/>
    </row>
    <row r="3691" spans="42:42">
      <c r="AP3691" s="16"/>
    </row>
    <row r="3692" spans="42:42">
      <c r="AP3692" s="16"/>
    </row>
    <row r="3693" spans="42:42">
      <c r="AP3693" s="16"/>
    </row>
    <row r="3694" spans="42:42">
      <c r="AP3694" s="16"/>
    </row>
    <row r="3695" spans="42:42">
      <c r="AP3695" s="16"/>
    </row>
    <row r="3696" spans="42:42">
      <c r="AP3696" s="16"/>
    </row>
    <row r="3697" spans="42:42">
      <c r="AP3697" s="16"/>
    </row>
    <row r="3698" spans="42:42">
      <c r="AP3698" s="16"/>
    </row>
    <row r="3699" spans="42:42">
      <c r="AP3699" s="16"/>
    </row>
    <row r="3700" spans="42:42">
      <c r="AP3700" s="16"/>
    </row>
    <row r="3701" spans="42:42">
      <c r="AP3701" s="16"/>
    </row>
    <row r="3702" spans="42:42">
      <c r="AP3702" s="16"/>
    </row>
    <row r="3703" spans="42:42">
      <c r="AP3703" s="16"/>
    </row>
    <row r="3704" spans="42:42">
      <c r="AP3704" s="16"/>
    </row>
    <row r="3705" spans="42:42">
      <c r="AP3705" s="16"/>
    </row>
    <row r="3706" spans="42:42">
      <c r="AP3706" s="16"/>
    </row>
    <row r="3707" spans="42:42">
      <c r="AP3707" s="16"/>
    </row>
    <row r="3708" spans="42:42">
      <c r="AP3708" s="16"/>
    </row>
    <row r="3709" spans="42:42">
      <c r="AP3709" s="16"/>
    </row>
    <row r="3710" spans="42:42">
      <c r="AP3710" s="16"/>
    </row>
    <row r="3711" spans="42:42">
      <c r="AP3711" s="16"/>
    </row>
    <row r="3712" spans="42:42">
      <c r="AP3712" s="16"/>
    </row>
    <row r="3713" spans="42:42">
      <c r="AP3713" s="16"/>
    </row>
    <row r="3714" spans="42:42">
      <c r="AP3714" s="16"/>
    </row>
    <row r="3715" spans="42:42">
      <c r="AP3715" s="16"/>
    </row>
    <row r="3716" spans="42:42">
      <c r="AP3716" s="16"/>
    </row>
    <row r="3717" spans="42:42">
      <c r="AP3717" s="16"/>
    </row>
    <row r="3718" spans="42:42">
      <c r="AP3718" s="16"/>
    </row>
    <row r="3719" spans="42:42">
      <c r="AP3719" s="16"/>
    </row>
    <row r="3720" spans="42:42">
      <c r="AP3720" s="16"/>
    </row>
    <row r="3721" spans="42:42">
      <c r="AP3721" s="16"/>
    </row>
    <row r="3722" spans="42:42">
      <c r="AP3722" s="16"/>
    </row>
    <row r="3723" spans="42:42">
      <c r="AP3723" s="16"/>
    </row>
    <row r="3724" spans="42:42">
      <c r="AP3724" s="16"/>
    </row>
    <row r="3725" spans="42:42">
      <c r="AP3725" s="16"/>
    </row>
    <row r="3726" spans="42:42">
      <c r="AP3726" s="16"/>
    </row>
    <row r="3727" spans="42:42">
      <c r="AP3727" s="16"/>
    </row>
    <row r="3728" spans="42:42">
      <c r="AP3728" s="16"/>
    </row>
    <row r="3729" spans="42:42">
      <c r="AP3729" s="16"/>
    </row>
    <row r="3730" spans="42:42">
      <c r="AP3730" s="16"/>
    </row>
    <row r="3731" spans="42:42">
      <c r="AP3731" s="16"/>
    </row>
    <row r="3732" spans="42:42">
      <c r="AP3732" s="16"/>
    </row>
    <row r="3733" spans="42:42">
      <c r="AP3733" s="16"/>
    </row>
    <row r="3734" spans="42:42">
      <c r="AP3734" s="16"/>
    </row>
    <row r="3735" spans="42:42">
      <c r="AP3735" s="16"/>
    </row>
    <row r="3736" spans="42:42">
      <c r="AP3736" s="16"/>
    </row>
    <row r="3737" spans="42:42">
      <c r="AP3737" s="16"/>
    </row>
    <row r="3738" spans="42:42">
      <c r="AP3738" s="16"/>
    </row>
    <row r="3739" spans="42:42">
      <c r="AP3739" s="16"/>
    </row>
    <row r="3740" spans="42:42">
      <c r="AP3740" s="16"/>
    </row>
    <row r="3741" spans="42:42">
      <c r="AP3741" s="16"/>
    </row>
    <row r="3742" spans="42:42">
      <c r="AP3742" s="16"/>
    </row>
    <row r="3743" spans="42:42">
      <c r="AP3743" s="16"/>
    </row>
    <row r="3744" spans="42:42">
      <c r="AP3744" s="16"/>
    </row>
    <row r="3745" spans="42:42">
      <c r="AP3745" s="16"/>
    </row>
    <row r="3746" spans="42:42">
      <c r="AP3746" s="16"/>
    </row>
    <row r="3747" spans="42:42">
      <c r="AP3747" s="16"/>
    </row>
    <row r="3748" spans="42:42">
      <c r="AP3748" s="16"/>
    </row>
    <row r="3749" spans="42:42">
      <c r="AP3749" s="16"/>
    </row>
    <row r="3750" spans="42:42">
      <c r="AP3750" s="16"/>
    </row>
    <row r="3751" spans="42:42">
      <c r="AP3751" s="16"/>
    </row>
    <row r="3752" spans="42:42">
      <c r="AP3752" s="16"/>
    </row>
    <row r="3753" spans="42:42">
      <c r="AP3753" s="16"/>
    </row>
    <row r="3754" spans="42:42">
      <c r="AP3754" s="16"/>
    </row>
    <row r="3755" spans="42:42">
      <c r="AP3755" s="16"/>
    </row>
    <row r="3756" spans="42:42">
      <c r="AP3756" s="16"/>
    </row>
    <row r="3757" spans="42:42">
      <c r="AP3757" s="16"/>
    </row>
    <row r="3758" spans="42:42">
      <c r="AP3758" s="16"/>
    </row>
    <row r="3759" spans="42:42">
      <c r="AP3759" s="16"/>
    </row>
    <row r="3760" spans="42:42">
      <c r="AP3760" s="16"/>
    </row>
    <row r="3761" spans="42:42">
      <c r="AP3761" s="16"/>
    </row>
    <row r="3762" spans="42:42">
      <c r="AP3762" s="16"/>
    </row>
    <row r="3763" spans="42:42">
      <c r="AP3763" s="16"/>
    </row>
    <row r="3764" spans="42:42">
      <c r="AP3764" s="16"/>
    </row>
    <row r="3765" spans="42:42">
      <c r="AP3765" s="16"/>
    </row>
    <row r="3766" spans="42:42">
      <c r="AP3766" s="16"/>
    </row>
    <row r="3767" spans="42:42">
      <c r="AP3767" s="16"/>
    </row>
    <row r="3768" spans="42:42">
      <c r="AP3768" s="16"/>
    </row>
    <row r="3769" spans="42:42">
      <c r="AP3769" s="16"/>
    </row>
    <row r="3770" spans="42:42">
      <c r="AP3770" s="16"/>
    </row>
    <row r="3771" spans="42:42">
      <c r="AP3771" s="16"/>
    </row>
    <row r="3772" spans="42:42">
      <c r="AP3772" s="16"/>
    </row>
    <row r="3773" spans="42:42">
      <c r="AP3773" s="16"/>
    </row>
    <row r="3774" spans="42:42">
      <c r="AP3774" s="16"/>
    </row>
    <row r="3775" spans="42:42">
      <c r="AP3775" s="16"/>
    </row>
    <row r="3776" spans="42:42">
      <c r="AP3776" s="16"/>
    </row>
    <row r="3777" spans="42:42">
      <c r="AP3777" s="16"/>
    </row>
    <row r="3778" spans="42:42">
      <c r="AP3778" s="16"/>
    </row>
    <row r="3779" spans="42:42">
      <c r="AP3779" s="16"/>
    </row>
    <row r="3780" spans="42:42">
      <c r="AP3780" s="16"/>
    </row>
    <row r="3781" spans="42:42">
      <c r="AP3781" s="16"/>
    </row>
    <row r="3782" spans="42:42">
      <c r="AP3782" s="16"/>
    </row>
    <row r="3783" spans="42:42">
      <c r="AP3783" s="16"/>
    </row>
    <row r="3784" spans="42:42">
      <c r="AP3784" s="16"/>
    </row>
    <row r="3785" spans="42:42">
      <c r="AP3785" s="16"/>
    </row>
    <row r="3786" spans="42:42">
      <c r="AP3786" s="16"/>
    </row>
    <row r="3787" spans="42:42">
      <c r="AP3787" s="16"/>
    </row>
    <row r="3788" spans="42:42">
      <c r="AP3788" s="16"/>
    </row>
    <row r="3789" spans="42:42">
      <c r="AP3789" s="16"/>
    </row>
    <row r="3790" spans="42:42">
      <c r="AP3790" s="16"/>
    </row>
    <row r="3791" spans="42:42">
      <c r="AP3791" s="16"/>
    </row>
    <row r="3792" spans="42:42">
      <c r="AP3792" s="16"/>
    </row>
    <row r="3793" spans="42:42">
      <c r="AP3793" s="16"/>
    </row>
    <row r="3794" spans="42:42">
      <c r="AP3794" s="16"/>
    </row>
    <row r="3795" spans="42:42">
      <c r="AP3795" s="16"/>
    </row>
    <row r="3796" spans="42:42">
      <c r="AP3796" s="16"/>
    </row>
    <row r="3797" spans="42:42">
      <c r="AP3797" s="16"/>
    </row>
    <row r="3798" spans="42:42">
      <c r="AP3798" s="16"/>
    </row>
    <row r="3799" spans="42:42">
      <c r="AP3799" s="16"/>
    </row>
    <row r="3800" spans="42:42">
      <c r="AP3800" s="16"/>
    </row>
    <row r="3801" spans="42:42">
      <c r="AP3801" s="16"/>
    </row>
    <row r="3802" spans="42:42">
      <c r="AP3802" s="16"/>
    </row>
    <row r="3803" spans="42:42">
      <c r="AP3803" s="16"/>
    </row>
    <row r="3804" spans="42:42">
      <c r="AP3804" s="16"/>
    </row>
    <row r="3805" spans="42:42">
      <c r="AP3805" s="16"/>
    </row>
    <row r="3806" spans="42:42">
      <c r="AP3806" s="16"/>
    </row>
    <row r="3807" spans="42:42">
      <c r="AP3807" s="16"/>
    </row>
    <row r="3808" spans="42:42">
      <c r="AP3808" s="16"/>
    </row>
    <row r="3809" spans="42:42">
      <c r="AP3809" s="16"/>
    </row>
    <row r="3810" spans="42:42">
      <c r="AP3810" s="16"/>
    </row>
    <row r="3811" spans="42:42">
      <c r="AP3811" s="16"/>
    </row>
    <row r="3812" spans="42:42">
      <c r="AP3812" s="16"/>
    </row>
    <row r="3813" spans="42:42">
      <c r="AP3813" s="16"/>
    </row>
    <row r="3814" spans="42:42">
      <c r="AP3814" s="16"/>
    </row>
    <row r="3815" spans="42:42">
      <c r="AP3815" s="16"/>
    </row>
    <row r="3816" spans="42:42">
      <c r="AP3816" s="16"/>
    </row>
    <row r="3817" spans="42:42">
      <c r="AP3817" s="16"/>
    </row>
    <row r="3818" spans="42:42">
      <c r="AP3818" s="16"/>
    </row>
    <row r="3819" spans="42:42">
      <c r="AP3819" s="16"/>
    </row>
    <row r="3820" spans="42:42">
      <c r="AP3820" s="16"/>
    </row>
    <row r="3821" spans="42:42">
      <c r="AP3821" s="16"/>
    </row>
    <row r="3822" spans="42:42">
      <c r="AP3822" s="16"/>
    </row>
    <row r="3823" spans="42:42">
      <c r="AP3823" s="16"/>
    </row>
    <row r="3824" spans="42:42">
      <c r="AP3824" s="16"/>
    </row>
    <row r="3825" spans="42:42">
      <c r="AP3825" s="16"/>
    </row>
    <row r="3826" spans="42:42">
      <c r="AP3826" s="16"/>
    </row>
    <row r="3827" spans="42:42">
      <c r="AP3827" s="16"/>
    </row>
    <row r="3828" spans="42:42">
      <c r="AP3828" s="16"/>
    </row>
    <row r="3829" spans="42:42">
      <c r="AP3829" s="16"/>
    </row>
    <row r="3830" spans="42:42">
      <c r="AP3830" s="16"/>
    </row>
    <row r="3831" spans="42:42">
      <c r="AP3831" s="16"/>
    </row>
    <row r="3832" spans="42:42">
      <c r="AP3832" s="16"/>
    </row>
    <row r="3833" spans="42:42">
      <c r="AP3833" s="16"/>
    </row>
    <row r="3834" spans="42:42">
      <c r="AP3834" s="16"/>
    </row>
    <row r="3835" spans="42:42">
      <c r="AP3835" s="16"/>
    </row>
    <row r="3836" spans="42:42">
      <c r="AP3836" s="16"/>
    </row>
    <row r="3837" spans="42:42">
      <c r="AP3837" s="16"/>
    </row>
    <row r="3838" spans="42:42">
      <c r="AP3838" s="16"/>
    </row>
    <row r="3839" spans="42:42">
      <c r="AP3839" s="16"/>
    </row>
    <row r="3840" spans="42:42">
      <c r="AP3840" s="16"/>
    </row>
    <row r="3841" spans="42:42">
      <c r="AP3841" s="16"/>
    </row>
    <row r="3842" spans="42:42">
      <c r="AP3842" s="16"/>
    </row>
    <row r="3843" spans="42:42">
      <c r="AP3843" s="16"/>
    </row>
    <row r="3844" spans="42:42">
      <c r="AP3844" s="16"/>
    </row>
    <row r="3845" spans="42:42">
      <c r="AP3845" s="16"/>
    </row>
    <row r="3846" spans="42:42">
      <c r="AP3846" s="16"/>
    </row>
    <row r="3847" spans="42:42">
      <c r="AP3847" s="16"/>
    </row>
    <row r="3848" spans="42:42">
      <c r="AP3848" s="16"/>
    </row>
    <row r="3849" spans="42:42">
      <c r="AP3849" s="16"/>
    </row>
    <row r="3850" spans="42:42">
      <c r="AP3850" s="16"/>
    </row>
    <row r="3851" spans="42:42">
      <c r="AP3851" s="16"/>
    </row>
    <row r="3852" spans="42:42">
      <c r="AP3852" s="16"/>
    </row>
    <row r="3853" spans="42:42">
      <c r="AP3853" s="16"/>
    </row>
    <row r="3854" spans="42:42">
      <c r="AP3854" s="16"/>
    </row>
    <row r="3855" spans="42:42">
      <c r="AP3855" s="16"/>
    </row>
    <row r="3856" spans="42:42">
      <c r="AP3856" s="16"/>
    </row>
    <row r="3857" spans="42:42">
      <c r="AP3857" s="16"/>
    </row>
    <row r="3858" spans="42:42">
      <c r="AP3858" s="16"/>
    </row>
    <row r="3859" spans="42:42">
      <c r="AP3859" s="16"/>
    </row>
    <row r="3860" spans="42:42">
      <c r="AP3860" s="16"/>
    </row>
    <row r="3861" spans="42:42">
      <c r="AP3861" s="16"/>
    </row>
    <row r="3862" spans="42:42">
      <c r="AP3862" s="16"/>
    </row>
    <row r="3863" spans="42:42">
      <c r="AP3863" s="16"/>
    </row>
    <row r="3864" spans="42:42">
      <c r="AP3864" s="16"/>
    </row>
    <row r="3865" spans="42:42">
      <c r="AP3865" s="16"/>
    </row>
    <row r="3866" spans="42:42">
      <c r="AP3866" s="16"/>
    </row>
    <row r="3867" spans="42:42">
      <c r="AP3867" s="16"/>
    </row>
    <row r="3868" spans="42:42">
      <c r="AP3868" s="16"/>
    </row>
    <row r="3869" spans="42:42">
      <c r="AP3869" s="16"/>
    </row>
    <row r="3870" spans="42:42">
      <c r="AP3870" s="16"/>
    </row>
    <row r="3871" spans="42:42">
      <c r="AP3871" s="16"/>
    </row>
    <row r="3872" spans="42:42">
      <c r="AP3872" s="16"/>
    </row>
    <row r="3873" spans="42:42">
      <c r="AP3873" s="16"/>
    </row>
    <row r="3874" spans="42:42">
      <c r="AP3874" s="16"/>
    </row>
    <row r="3875" spans="42:42">
      <c r="AP3875" s="16"/>
    </row>
    <row r="3876" spans="42:42">
      <c r="AP3876" s="16"/>
    </row>
    <row r="3877" spans="42:42">
      <c r="AP3877" s="16"/>
    </row>
    <row r="3878" spans="42:42">
      <c r="AP3878" s="16"/>
    </row>
    <row r="3879" spans="42:42">
      <c r="AP3879" s="16"/>
    </row>
    <row r="3880" spans="42:42">
      <c r="AP3880" s="16"/>
    </row>
    <row r="3881" spans="42:42">
      <c r="AP3881" s="16"/>
    </row>
    <row r="3882" spans="42:42">
      <c r="AP3882" s="16"/>
    </row>
    <row r="3883" spans="42:42">
      <c r="AP3883" s="16"/>
    </row>
    <row r="3884" spans="42:42">
      <c r="AP3884" s="16"/>
    </row>
    <row r="3885" spans="42:42">
      <c r="AP3885" s="16"/>
    </row>
    <row r="3886" spans="42:42">
      <c r="AP3886" s="16"/>
    </row>
    <row r="3887" spans="42:42">
      <c r="AP3887" s="16"/>
    </row>
    <row r="3888" spans="42:42">
      <c r="AP3888" s="16"/>
    </row>
    <row r="3889" spans="42:42">
      <c r="AP3889" s="16"/>
    </row>
    <row r="3890" spans="42:42">
      <c r="AP3890" s="16"/>
    </row>
    <row r="3891" spans="42:42">
      <c r="AP3891" s="16"/>
    </row>
    <row r="3892" spans="42:42">
      <c r="AP3892" s="16"/>
    </row>
    <row r="3893" spans="42:42">
      <c r="AP3893" s="16"/>
    </row>
    <row r="3894" spans="42:42">
      <c r="AP3894" s="16"/>
    </row>
    <row r="3895" spans="42:42">
      <c r="AP3895" s="16"/>
    </row>
    <row r="3896" spans="42:42">
      <c r="AP3896" s="16"/>
    </row>
    <row r="3897" spans="42:42">
      <c r="AP3897" s="16"/>
    </row>
    <row r="3898" spans="42:42">
      <c r="AP3898" s="16"/>
    </row>
    <row r="3899" spans="42:42">
      <c r="AP3899" s="16"/>
    </row>
    <row r="3900" spans="42:42">
      <c r="AP3900" s="16"/>
    </row>
    <row r="3901" spans="42:42">
      <c r="AP3901" s="16"/>
    </row>
    <row r="3902" spans="42:42">
      <c r="AP3902" s="16"/>
    </row>
    <row r="3903" spans="42:42">
      <c r="AP3903" s="16"/>
    </row>
    <row r="3904" spans="42:42">
      <c r="AP3904" s="16"/>
    </row>
    <row r="3905" spans="42:42">
      <c r="AP3905" s="16"/>
    </row>
    <row r="3906" spans="42:42">
      <c r="AP3906" s="16"/>
    </row>
    <row r="3907" spans="42:42">
      <c r="AP3907" s="16"/>
    </row>
    <row r="3908" spans="42:42">
      <c r="AP3908" s="16"/>
    </row>
    <row r="3909" spans="42:42">
      <c r="AP3909" s="16"/>
    </row>
    <row r="3910" spans="42:42">
      <c r="AP3910" s="16"/>
    </row>
    <row r="3911" spans="42:42">
      <c r="AP3911" s="16"/>
    </row>
    <row r="3912" spans="42:42">
      <c r="AP3912" s="16"/>
    </row>
    <row r="3913" spans="42:42">
      <c r="AP3913" s="16"/>
    </row>
    <row r="3914" spans="42:42">
      <c r="AP3914" s="16"/>
    </row>
    <row r="3915" spans="42:42">
      <c r="AP3915" s="16"/>
    </row>
    <row r="3916" spans="42:42">
      <c r="AP3916" s="16"/>
    </row>
    <row r="3917" spans="42:42">
      <c r="AP3917" s="16"/>
    </row>
    <row r="3918" spans="42:42">
      <c r="AP3918" s="16"/>
    </row>
    <row r="3919" spans="42:42">
      <c r="AP3919" s="16"/>
    </row>
    <row r="3920" spans="42:42">
      <c r="AP3920" s="16"/>
    </row>
    <row r="3921" spans="42:42">
      <c r="AP3921" s="16"/>
    </row>
    <row r="3922" spans="42:42">
      <c r="AP3922" s="16"/>
    </row>
    <row r="3923" spans="42:42">
      <c r="AP3923" s="16"/>
    </row>
    <row r="3924" spans="42:42">
      <c r="AP3924" s="16"/>
    </row>
    <row r="3925" spans="42:42">
      <c r="AP3925" s="16"/>
    </row>
    <row r="3926" spans="42:42">
      <c r="AP3926" s="16"/>
    </row>
    <row r="3927" spans="42:42">
      <c r="AP3927" s="16"/>
    </row>
    <row r="3928" spans="42:42">
      <c r="AP3928" s="16"/>
    </row>
    <row r="3929" spans="42:42">
      <c r="AP3929" s="16"/>
    </row>
    <row r="3930" spans="42:42">
      <c r="AP3930" s="16"/>
    </row>
    <row r="3931" spans="42:42">
      <c r="AP3931" s="16"/>
    </row>
    <row r="3932" spans="42:42">
      <c r="AP3932" s="16"/>
    </row>
    <row r="3933" spans="42:42">
      <c r="AP3933" s="16"/>
    </row>
    <row r="3934" spans="42:42">
      <c r="AP3934" s="16"/>
    </row>
    <row r="3935" spans="42:42">
      <c r="AP3935" s="16"/>
    </row>
    <row r="3936" spans="42:42">
      <c r="AP3936" s="16"/>
    </row>
    <row r="3937" spans="42:42">
      <c r="AP3937" s="16"/>
    </row>
    <row r="3938" spans="42:42">
      <c r="AP3938" s="16"/>
    </row>
    <row r="3939" spans="42:42">
      <c r="AP3939" s="16"/>
    </row>
    <row r="3940" spans="42:42">
      <c r="AP3940" s="16"/>
    </row>
    <row r="3941" spans="42:42">
      <c r="AP3941" s="16"/>
    </row>
    <row r="3942" spans="42:42">
      <c r="AP3942" s="16"/>
    </row>
    <row r="3943" spans="42:42">
      <c r="AP3943" s="16"/>
    </row>
    <row r="3944" spans="42:42">
      <c r="AP3944" s="16"/>
    </row>
    <row r="3945" spans="42:42">
      <c r="AP3945" s="16"/>
    </row>
    <row r="3946" spans="42:42">
      <c r="AP3946" s="16"/>
    </row>
    <row r="3947" spans="42:42">
      <c r="AP3947" s="16"/>
    </row>
    <row r="3948" spans="42:42">
      <c r="AP3948" s="16"/>
    </row>
    <row r="3949" spans="42:42">
      <c r="AP3949" s="16"/>
    </row>
    <row r="3950" spans="42:42">
      <c r="AP3950" s="16"/>
    </row>
    <row r="3951" spans="42:42">
      <c r="AP3951" s="16"/>
    </row>
    <row r="3952" spans="42:42">
      <c r="AP3952" s="16"/>
    </row>
    <row r="3953" spans="42:42">
      <c r="AP3953" s="16"/>
    </row>
    <row r="3954" spans="42:42">
      <c r="AP3954" s="16"/>
    </row>
    <row r="3955" spans="42:42">
      <c r="AP3955" s="16"/>
    </row>
    <row r="3956" spans="42:42">
      <c r="AP3956" s="16"/>
    </row>
    <row r="3957" spans="42:42">
      <c r="AP3957" s="16"/>
    </row>
    <row r="3958" spans="42:42">
      <c r="AP3958" s="16"/>
    </row>
    <row r="3959" spans="42:42">
      <c r="AP3959" s="16"/>
    </row>
    <row r="3960" spans="42:42">
      <c r="AP3960" s="16"/>
    </row>
    <row r="3961" spans="42:42">
      <c r="AP3961" s="16"/>
    </row>
    <row r="3962" spans="42:42">
      <c r="AP3962" s="16"/>
    </row>
    <row r="3963" spans="42:42">
      <c r="AP3963" s="16"/>
    </row>
    <row r="3964" spans="42:42">
      <c r="AP3964" s="16"/>
    </row>
    <row r="3965" spans="42:42">
      <c r="AP3965" s="16"/>
    </row>
    <row r="3966" spans="42:42">
      <c r="AP3966" s="16"/>
    </row>
    <row r="3967" spans="42:42">
      <c r="AP3967" s="16"/>
    </row>
    <row r="3968" spans="42:42">
      <c r="AP3968" s="16"/>
    </row>
    <row r="3969" spans="42:42">
      <c r="AP3969" s="16"/>
    </row>
    <row r="3970" spans="42:42">
      <c r="AP3970" s="16"/>
    </row>
    <row r="3971" spans="42:42">
      <c r="AP3971" s="16"/>
    </row>
    <row r="3972" spans="42:42">
      <c r="AP3972" s="16"/>
    </row>
    <row r="3973" spans="42:42">
      <c r="AP3973" s="16"/>
    </row>
    <row r="3974" spans="42:42">
      <c r="AP3974" s="16"/>
    </row>
    <row r="3975" spans="42:42">
      <c r="AP3975" s="16"/>
    </row>
    <row r="3976" spans="42:42">
      <c r="AP3976" s="16"/>
    </row>
    <row r="3977" spans="42:42">
      <c r="AP3977" s="16"/>
    </row>
    <row r="3978" spans="42:42">
      <c r="AP3978" s="16"/>
    </row>
    <row r="3979" spans="42:42">
      <c r="AP3979" s="16"/>
    </row>
    <row r="3980" spans="42:42">
      <c r="AP3980" s="16"/>
    </row>
    <row r="3981" spans="42:42">
      <c r="AP3981" s="16"/>
    </row>
    <row r="3982" spans="42:42">
      <c r="AP3982" s="16"/>
    </row>
    <row r="3983" spans="42:42">
      <c r="AP3983" s="16"/>
    </row>
    <row r="3984" spans="42:42">
      <c r="AP3984" s="16"/>
    </row>
    <row r="3985" spans="42:42">
      <c r="AP3985" s="16"/>
    </row>
    <row r="3986" spans="42:42">
      <c r="AP3986" s="16"/>
    </row>
    <row r="3987" spans="42:42">
      <c r="AP3987" s="16"/>
    </row>
    <row r="3988" spans="42:42">
      <c r="AP3988" s="16"/>
    </row>
    <row r="3989" spans="42:42">
      <c r="AP3989" s="16"/>
    </row>
    <row r="3990" spans="42:42">
      <c r="AP3990" s="16"/>
    </row>
    <row r="3991" spans="42:42">
      <c r="AP3991" s="16"/>
    </row>
    <row r="3992" spans="42:42">
      <c r="AP3992" s="16"/>
    </row>
    <row r="3993" spans="42:42">
      <c r="AP3993" s="16"/>
    </row>
    <row r="3994" spans="42:42">
      <c r="AP3994" s="16"/>
    </row>
    <row r="3995" spans="42:42">
      <c r="AP3995" s="16"/>
    </row>
    <row r="3996" spans="42:42">
      <c r="AP3996" s="16"/>
    </row>
    <row r="3997" spans="42:42">
      <c r="AP3997" s="16"/>
    </row>
    <row r="3998" spans="42:42">
      <c r="AP3998" s="16"/>
    </row>
    <row r="3999" spans="42:42">
      <c r="AP3999" s="16"/>
    </row>
    <row r="4000" spans="42:42">
      <c r="AP4000" s="16"/>
    </row>
    <row r="4001" spans="42:42">
      <c r="AP4001" s="16"/>
    </row>
    <row r="4002" spans="42:42">
      <c r="AP4002" s="16"/>
    </row>
    <row r="4003" spans="42:42">
      <c r="AP4003" s="16"/>
    </row>
    <row r="4004" spans="42:42">
      <c r="AP4004" s="16"/>
    </row>
    <row r="4005" spans="42:42">
      <c r="AP4005" s="16"/>
    </row>
    <row r="4006" spans="42:42">
      <c r="AP4006" s="16"/>
    </row>
    <row r="4007" spans="42:42">
      <c r="AP4007" s="16"/>
    </row>
    <row r="4008" spans="42:42">
      <c r="AP4008" s="16"/>
    </row>
    <row r="4009" spans="42:42">
      <c r="AP4009" s="16"/>
    </row>
    <row r="4010" spans="42:42">
      <c r="AP4010" s="16"/>
    </row>
    <row r="4011" spans="42:42">
      <c r="AP4011" s="16"/>
    </row>
    <row r="4012" spans="42:42">
      <c r="AP4012" s="16"/>
    </row>
    <row r="4013" spans="42:42">
      <c r="AP4013" s="16"/>
    </row>
    <row r="4014" spans="42:42">
      <c r="AP4014" s="16"/>
    </row>
    <row r="4015" spans="42:42">
      <c r="AP4015" s="16"/>
    </row>
    <row r="4016" spans="42:42">
      <c r="AP4016" s="16"/>
    </row>
    <row r="4017" spans="42:42">
      <c r="AP4017" s="16"/>
    </row>
    <row r="4018" spans="42:42">
      <c r="AP4018" s="16"/>
    </row>
    <row r="4019" spans="42:42">
      <c r="AP4019" s="16"/>
    </row>
    <row r="4020" spans="42:42">
      <c r="AP4020" s="16"/>
    </row>
    <row r="4021" spans="42:42">
      <c r="AP4021" s="16"/>
    </row>
    <row r="4022" spans="42:42">
      <c r="AP4022" s="16"/>
    </row>
    <row r="4023" spans="42:42">
      <c r="AP4023" s="16"/>
    </row>
    <row r="4024" spans="42:42">
      <c r="AP4024" s="16"/>
    </row>
    <row r="4025" spans="42:42">
      <c r="AP4025" s="16"/>
    </row>
    <row r="4026" spans="42:42">
      <c r="AP4026" s="16"/>
    </row>
    <row r="4027" spans="42:42">
      <c r="AP4027" s="16"/>
    </row>
    <row r="4028" spans="42:42">
      <c r="AP4028" s="16"/>
    </row>
    <row r="4029" spans="42:42">
      <c r="AP4029" s="16"/>
    </row>
    <row r="4030" spans="42:42">
      <c r="AP4030" s="16"/>
    </row>
    <row r="4031" spans="42:42">
      <c r="AP4031" s="16"/>
    </row>
    <row r="4032" spans="42:42">
      <c r="AP4032" s="16"/>
    </row>
    <row r="4033" spans="42:42">
      <c r="AP4033" s="16"/>
    </row>
    <row r="4034" spans="42:42">
      <c r="AP4034" s="16"/>
    </row>
    <row r="4035" spans="42:42">
      <c r="AP4035" s="16"/>
    </row>
    <row r="4036" spans="42:42">
      <c r="AP4036" s="16"/>
    </row>
    <row r="4037" spans="42:42">
      <c r="AP4037" s="16"/>
    </row>
    <row r="4038" spans="42:42">
      <c r="AP4038" s="16"/>
    </row>
    <row r="4039" spans="42:42">
      <c r="AP4039" s="16"/>
    </row>
    <row r="4040" spans="42:42">
      <c r="AP4040" s="16"/>
    </row>
    <row r="4041" spans="42:42">
      <c r="AP4041" s="16"/>
    </row>
    <row r="4042" spans="42:42">
      <c r="AP4042" s="16"/>
    </row>
    <row r="4043" spans="42:42">
      <c r="AP4043" s="16"/>
    </row>
    <row r="4044" spans="42:42">
      <c r="AP4044" s="16"/>
    </row>
    <row r="4045" spans="42:42">
      <c r="AP4045" s="16"/>
    </row>
    <row r="4046" spans="42:42">
      <c r="AP4046" s="16"/>
    </row>
    <row r="4047" spans="42:42">
      <c r="AP4047" s="16"/>
    </row>
    <row r="4048" spans="42:42">
      <c r="AP4048" s="16"/>
    </row>
    <row r="4049" spans="42:42">
      <c r="AP4049" s="16"/>
    </row>
    <row r="4050" spans="42:42">
      <c r="AP4050" s="16"/>
    </row>
    <row r="4051" spans="42:42">
      <c r="AP4051" s="16"/>
    </row>
    <row r="4052" spans="42:42">
      <c r="AP4052" s="16"/>
    </row>
    <row r="4053" spans="42:42">
      <c r="AP4053" s="16"/>
    </row>
    <row r="4054" spans="42:42">
      <c r="AP4054" s="16"/>
    </row>
    <row r="4055" spans="42:42">
      <c r="AP4055" s="16"/>
    </row>
    <row r="4056" spans="42:42">
      <c r="AP4056" s="16"/>
    </row>
    <row r="4057" spans="42:42">
      <c r="AP4057" s="16"/>
    </row>
    <row r="4058" spans="42:42">
      <c r="AP4058" s="16"/>
    </row>
    <row r="4059" spans="42:42">
      <c r="AP4059" s="16"/>
    </row>
    <row r="4060" spans="42:42">
      <c r="AP4060" s="16"/>
    </row>
    <row r="4061" spans="42:42">
      <c r="AP4061" s="16"/>
    </row>
    <row r="4062" spans="42:42">
      <c r="AP4062" s="16"/>
    </row>
    <row r="4063" spans="42:42">
      <c r="AP4063" s="16"/>
    </row>
    <row r="4064" spans="42:42">
      <c r="AP4064" s="16"/>
    </row>
    <row r="4065" spans="42:42">
      <c r="AP4065" s="16"/>
    </row>
    <row r="4066" spans="42:42">
      <c r="AP4066" s="16"/>
    </row>
    <row r="4067" spans="42:42">
      <c r="AP4067" s="16"/>
    </row>
    <row r="4068" spans="42:42">
      <c r="AP4068" s="16"/>
    </row>
    <row r="4069" spans="42:42">
      <c r="AP4069" s="16"/>
    </row>
    <row r="4070" spans="42:42">
      <c r="AP4070" s="16"/>
    </row>
    <row r="4071" spans="42:42">
      <c r="AP4071" s="16"/>
    </row>
    <row r="4072" spans="42:42">
      <c r="AP4072" s="16"/>
    </row>
    <row r="4073" spans="42:42">
      <c r="AP4073" s="16"/>
    </row>
    <row r="4074" spans="42:42">
      <c r="AP4074" s="16"/>
    </row>
    <row r="4075" spans="42:42">
      <c r="AP4075" s="16"/>
    </row>
    <row r="4076" spans="42:42">
      <c r="AP4076" s="16"/>
    </row>
    <row r="4077" spans="42:42">
      <c r="AP4077" s="16"/>
    </row>
    <row r="4078" spans="42:42">
      <c r="AP4078" s="16"/>
    </row>
    <row r="4079" spans="42:42">
      <c r="AP4079" s="16"/>
    </row>
    <row r="4080" spans="42:42">
      <c r="AP4080" s="16"/>
    </row>
    <row r="4081" spans="42:42">
      <c r="AP4081" s="16"/>
    </row>
    <row r="4082" spans="42:42">
      <c r="AP4082" s="16"/>
    </row>
    <row r="4083" spans="42:42">
      <c r="AP4083" s="16"/>
    </row>
    <row r="4084" spans="42:42">
      <c r="AP4084" s="16"/>
    </row>
    <row r="4085" spans="42:42">
      <c r="AP4085" s="16"/>
    </row>
    <row r="4086" spans="42:42">
      <c r="AP4086" s="16"/>
    </row>
    <row r="4087" spans="42:42">
      <c r="AP4087" s="16"/>
    </row>
    <row r="4088" spans="42:42">
      <c r="AP4088" s="16"/>
    </row>
    <row r="4089" spans="42:42">
      <c r="AP4089" s="16"/>
    </row>
    <row r="4090" spans="42:42">
      <c r="AP4090" s="16"/>
    </row>
    <row r="4091" spans="42:42">
      <c r="AP4091" s="16"/>
    </row>
    <row r="4092" spans="42:42">
      <c r="AP4092" s="16"/>
    </row>
    <row r="4093" spans="42:42">
      <c r="AP4093" s="16"/>
    </row>
    <row r="4094" spans="42:42">
      <c r="AP4094" s="16"/>
    </row>
    <row r="4095" spans="42:42">
      <c r="AP4095" s="16"/>
    </row>
    <row r="4096" spans="42:42">
      <c r="AP4096" s="16"/>
    </row>
    <row r="4097" spans="42:42">
      <c r="AP4097" s="16"/>
    </row>
    <row r="4098" spans="42:42">
      <c r="AP4098" s="16"/>
    </row>
    <row r="4099" spans="42:42">
      <c r="AP4099" s="16"/>
    </row>
    <row r="4100" spans="42:42">
      <c r="AP4100" s="16"/>
    </row>
    <row r="4101" spans="42:42">
      <c r="AP4101" s="16"/>
    </row>
    <row r="4102" spans="42:42">
      <c r="AP4102" s="16"/>
    </row>
    <row r="4103" spans="42:42">
      <c r="AP4103" s="16"/>
    </row>
    <row r="4104" spans="42:42">
      <c r="AP4104" s="16"/>
    </row>
    <row r="4105" spans="42:42">
      <c r="AP4105" s="16"/>
    </row>
    <row r="4106" spans="42:42">
      <c r="AP4106" s="16"/>
    </row>
    <row r="4107" spans="42:42">
      <c r="AP4107" s="16"/>
    </row>
    <row r="4108" spans="42:42">
      <c r="AP4108" s="16"/>
    </row>
    <row r="4109" spans="42:42">
      <c r="AP4109" s="16"/>
    </row>
    <row r="4110" spans="42:42">
      <c r="AP4110" s="16"/>
    </row>
    <row r="4111" spans="42:42">
      <c r="AP4111" s="16"/>
    </row>
    <row r="4112" spans="42:42">
      <c r="AP4112" s="16"/>
    </row>
    <row r="4113" spans="42:42">
      <c r="AP4113" s="16"/>
    </row>
    <row r="4114" spans="42:42">
      <c r="AP4114" s="16"/>
    </row>
    <row r="4115" spans="42:42">
      <c r="AP4115" s="16"/>
    </row>
    <row r="4116" spans="42:42">
      <c r="AP4116" s="16"/>
    </row>
    <row r="4117" spans="42:42">
      <c r="AP4117" s="16"/>
    </row>
    <row r="4118" spans="42:42">
      <c r="AP4118" s="16"/>
    </row>
    <row r="4119" spans="42:42">
      <c r="AP4119" s="16"/>
    </row>
    <row r="4120" spans="42:42">
      <c r="AP4120" s="16"/>
    </row>
    <row r="4121" spans="42:42">
      <c r="AP4121" s="16"/>
    </row>
    <row r="4122" spans="42:42">
      <c r="AP4122" s="16"/>
    </row>
    <row r="4123" spans="42:42">
      <c r="AP4123" s="16"/>
    </row>
    <row r="4124" spans="42:42">
      <c r="AP4124" s="16"/>
    </row>
    <row r="4125" spans="42:42">
      <c r="AP4125" s="16"/>
    </row>
    <row r="4126" spans="42:42">
      <c r="AP4126" s="16"/>
    </row>
    <row r="4127" spans="42:42">
      <c r="AP4127" s="16"/>
    </row>
    <row r="4128" spans="42:42">
      <c r="AP4128" s="16"/>
    </row>
    <row r="4129" spans="42:42">
      <c r="AP4129" s="16"/>
    </row>
    <row r="4130" spans="42:42">
      <c r="AP4130" s="16"/>
    </row>
    <row r="4131" spans="42:42">
      <c r="AP4131" s="16"/>
    </row>
    <row r="4132" spans="42:42">
      <c r="AP4132" s="16"/>
    </row>
    <row r="4133" spans="42:42">
      <c r="AP4133" s="16"/>
    </row>
    <row r="4134" spans="42:42">
      <c r="AP4134" s="16"/>
    </row>
    <row r="4135" spans="42:42">
      <c r="AP4135" s="16"/>
    </row>
    <row r="4136" spans="42:42">
      <c r="AP4136" s="16"/>
    </row>
    <row r="4137" spans="42:42">
      <c r="AP4137" s="16"/>
    </row>
    <row r="4138" spans="42:42">
      <c r="AP4138" s="16"/>
    </row>
    <row r="4139" spans="42:42">
      <c r="AP4139" s="16"/>
    </row>
    <row r="4140" spans="42:42">
      <c r="AP4140" s="16"/>
    </row>
    <row r="4141" spans="42:42">
      <c r="AP4141" s="16"/>
    </row>
    <row r="4142" spans="42:42">
      <c r="AP4142" s="16"/>
    </row>
    <row r="4143" spans="42:42">
      <c r="AP4143" s="16"/>
    </row>
    <row r="4144" spans="42:42">
      <c r="AP4144" s="16"/>
    </row>
    <row r="4145" spans="42:42">
      <c r="AP4145" s="16"/>
    </row>
    <row r="4146" spans="42:42">
      <c r="AP4146" s="16"/>
    </row>
    <row r="4147" spans="42:42">
      <c r="AP4147" s="16"/>
    </row>
    <row r="4148" spans="42:42">
      <c r="AP4148" s="16"/>
    </row>
    <row r="4149" spans="42:42">
      <c r="AP4149" s="16"/>
    </row>
    <row r="4150" spans="42:42">
      <c r="AP4150" s="16"/>
    </row>
    <row r="4151" spans="42:42">
      <c r="AP4151" s="16"/>
    </row>
    <row r="4152" spans="42:42">
      <c r="AP4152" s="16"/>
    </row>
    <row r="4153" spans="42:42">
      <c r="AP4153" s="16"/>
    </row>
    <row r="4154" spans="42:42">
      <c r="AP4154" s="16"/>
    </row>
    <row r="4155" spans="42:42">
      <c r="AP4155" s="16"/>
    </row>
    <row r="4156" spans="42:42">
      <c r="AP4156" s="16"/>
    </row>
    <row r="4157" spans="42:42">
      <c r="AP4157" s="16"/>
    </row>
    <row r="4158" spans="42:42">
      <c r="AP4158" s="16"/>
    </row>
    <row r="4159" spans="42:42">
      <c r="AP4159" s="16"/>
    </row>
    <row r="4160" spans="42:42">
      <c r="AP4160" s="16"/>
    </row>
    <row r="4161" spans="42:42">
      <c r="AP4161" s="16"/>
    </row>
    <row r="4162" spans="42:42">
      <c r="AP4162" s="16"/>
    </row>
    <row r="4163" spans="42:42">
      <c r="AP4163" s="16"/>
    </row>
    <row r="4164" spans="42:42">
      <c r="AP4164" s="16"/>
    </row>
    <row r="4165" spans="42:42">
      <c r="AP4165" s="16"/>
    </row>
    <row r="4166" spans="42:42">
      <c r="AP4166" s="16"/>
    </row>
    <row r="4167" spans="42:42">
      <c r="AP4167" s="16"/>
    </row>
    <row r="4168" spans="42:42">
      <c r="AP4168" s="16"/>
    </row>
    <row r="4169" spans="42:42">
      <c r="AP4169" s="16"/>
    </row>
    <row r="4170" spans="42:42">
      <c r="AP4170" s="16"/>
    </row>
    <row r="4171" spans="42:42">
      <c r="AP4171" s="16"/>
    </row>
    <row r="4172" spans="42:42">
      <c r="AP4172" s="16"/>
    </row>
    <row r="4173" spans="42:42">
      <c r="AP4173" s="16"/>
    </row>
    <row r="4174" spans="42:42">
      <c r="AP4174" s="16"/>
    </row>
    <row r="4175" spans="42:42">
      <c r="AP4175" s="16"/>
    </row>
    <row r="4176" spans="42:42">
      <c r="AP4176" s="16"/>
    </row>
    <row r="4177" spans="42:42">
      <c r="AP4177" s="16"/>
    </row>
    <row r="4178" spans="42:42">
      <c r="AP4178" s="16"/>
    </row>
    <row r="4179" spans="42:42">
      <c r="AP4179" s="16"/>
    </row>
    <row r="4180" spans="42:42">
      <c r="AP4180" s="16"/>
    </row>
    <row r="4181" spans="42:42">
      <c r="AP4181" s="16"/>
    </row>
    <row r="4182" spans="42:42">
      <c r="AP4182" s="16"/>
    </row>
    <row r="4183" spans="42:42">
      <c r="AP4183" s="16"/>
    </row>
    <row r="4184" spans="42:42">
      <c r="AP4184" s="16"/>
    </row>
    <row r="4185" spans="42:42">
      <c r="AP4185" s="16"/>
    </row>
    <row r="4186" spans="42:42">
      <c r="AP4186" s="16"/>
    </row>
    <row r="4187" spans="42:42">
      <c r="AP4187" s="16"/>
    </row>
    <row r="4188" spans="42:42">
      <c r="AP4188" s="16"/>
    </row>
    <row r="4189" spans="42:42">
      <c r="AP4189" s="16"/>
    </row>
    <row r="4190" spans="42:42">
      <c r="AP4190" s="16"/>
    </row>
    <row r="4191" spans="42:42">
      <c r="AP4191" s="16"/>
    </row>
    <row r="4192" spans="42:42">
      <c r="AP4192" s="16"/>
    </row>
    <row r="4193" spans="42:42">
      <c r="AP4193" s="16"/>
    </row>
    <row r="4194" spans="42:42">
      <c r="AP4194" s="16"/>
    </row>
    <row r="4195" spans="42:42">
      <c r="AP4195" s="16"/>
    </row>
    <row r="4196" spans="42:42">
      <c r="AP4196" s="16"/>
    </row>
    <row r="4197" spans="42:42">
      <c r="AP4197" s="16"/>
    </row>
    <row r="4198" spans="42:42">
      <c r="AP4198" s="16"/>
    </row>
    <row r="4199" spans="42:42">
      <c r="AP4199" s="16"/>
    </row>
    <row r="4200" spans="42:42">
      <c r="AP4200" s="16"/>
    </row>
    <row r="4201" spans="42:42">
      <c r="AP4201" s="16"/>
    </row>
    <row r="4202" spans="42:42">
      <c r="AP4202" s="16"/>
    </row>
    <row r="4203" spans="42:42">
      <c r="AP4203" s="16"/>
    </row>
    <row r="4204" spans="42:42">
      <c r="AP4204" s="16"/>
    </row>
    <row r="4205" spans="42:42">
      <c r="AP4205" s="16"/>
    </row>
    <row r="4206" spans="42:42">
      <c r="AP4206" s="16"/>
    </row>
    <row r="4207" spans="42:42">
      <c r="AP4207" s="16"/>
    </row>
    <row r="4208" spans="42:42">
      <c r="AP4208" s="16"/>
    </row>
    <row r="4209" spans="42:42">
      <c r="AP4209" s="16"/>
    </row>
    <row r="4210" spans="42:42">
      <c r="AP4210" s="16"/>
    </row>
    <row r="4211" spans="42:42">
      <c r="AP4211" s="16"/>
    </row>
    <row r="4212" spans="42:42">
      <c r="AP4212" s="16"/>
    </row>
    <row r="4213" spans="42:42">
      <c r="AP4213" s="16"/>
    </row>
    <row r="4214" spans="42:42">
      <c r="AP4214" s="16"/>
    </row>
    <row r="4215" spans="42:42">
      <c r="AP4215" s="16"/>
    </row>
    <row r="4216" spans="42:42">
      <c r="AP4216" s="16"/>
    </row>
    <row r="4217" spans="42:42">
      <c r="AP4217" s="16"/>
    </row>
    <row r="4218" spans="42:42">
      <c r="AP4218" s="16"/>
    </row>
    <row r="4219" spans="42:42">
      <c r="AP4219" s="16"/>
    </row>
    <row r="4220" spans="42:42">
      <c r="AP4220" s="16"/>
    </row>
    <row r="4221" spans="42:42">
      <c r="AP4221" s="16"/>
    </row>
    <row r="4222" spans="42:42">
      <c r="AP4222" s="16"/>
    </row>
    <row r="4223" spans="42:42">
      <c r="AP4223" s="16"/>
    </row>
    <row r="4224" spans="42:42">
      <c r="AP4224" s="16"/>
    </row>
    <row r="4225" spans="42:42">
      <c r="AP4225" s="16"/>
    </row>
    <row r="4226" spans="42:42">
      <c r="AP4226" s="16"/>
    </row>
    <row r="4227" spans="42:42">
      <c r="AP4227" s="16"/>
    </row>
    <row r="4228" spans="42:42">
      <c r="AP4228" s="16"/>
    </row>
    <row r="4229" spans="42:42">
      <c r="AP4229" s="16"/>
    </row>
    <row r="4230" spans="42:42">
      <c r="AP4230" s="16"/>
    </row>
    <row r="4231" spans="42:42">
      <c r="AP4231" s="16"/>
    </row>
    <row r="4232" spans="42:42">
      <c r="AP4232" s="16"/>
    </row>
    <row r="4233" spans="42:42">
      <c r="AP4233" s="16"/>
    </row>
    <row r="4234" spans="42:42">
      <c r="AP4234" s="16"/>
    </row>
    <row r="4235" spans="42:42">
      <c r="AP4235" s="16"/>
    </row>
    <row r="4236" spans="42:42">
      <c r="AP4236" s="16"/>
    </row>
    <row r="4237" spans="42:42">
      <c r="AP4237" s="16"/>
    </row>
    <row r="4238" spans="42:42">
      <c r="AP4238" s="16"/>
    </row>
    <row r="4239" spans="42:42">
      <c r="AP4239" s="16"/>
    </row>
    <row r="4240" spans="42:42">
      <c r="AP4240" s="16"/>
    </row>
    <row r="4241" spans="42:42">
      <c r="AP4241" s="16"/>
    </row>
    <row r="4242" spans="42:42">
      <c r="AP4242" s="16"/>
    </row>
    <row r="4243" spans="42:42">
      <c r="AP4243" s="16"/>
    </row>
    <row r="4244" spans="42:42">
      <c r="AP4244" s="16"/>
    </row>
    <row r="4245" spans="42:42">
      <c r="AP4245" s="16"/>
    </row>
    <row r="4246" spans="42:42">
      <c r="AP4246" s="16"/>
    </row>
    <row r="4247" spans="42:42">
      <c r="AP4247" s="16"/>
    </row>
    <row r="4248" spans="42:42">
      <c r="AP4248" s="16"/>
    </row>
    <row r="4249" spans="42:42">
      <c r="AP4249" s="16"/>
    </row>
    <row r="4250" spans="42:42">
      <c r="AP4250" s="16"/>
    </row>
    <row r="4251" spans="42:42">
      <c r="AP4251" s="16"/>
    </row>
    <row r="4252" spans="42:42">
      <c r="AP4252" s="16"/>
    </row>
    <row r="4253" spans="42:42">
      <c r="AP4253" s="16"/>
    </row>
    <row r="4254" spans="42:42">
      <c r="AP4254" s="16"/>
    </row>
    <row r="4255" spans="42:42">
      <c r="AP4255" s="16"/>
    </row>
    <row r="4256" spans="42:42">
      <c r="AP4256" s="16"/>
    </row>
    <row r="4257" spans="42:42">
      <c r="AP4257" s="16"/>
    </row>
    <row r="4258" spans="42:42">
      <c r="AP4258" s="16"/>
    </row>
    <row r="4259" spans="42:42">
      <c r="AP4259" s="16"/>
    </row>
    <row r="4260" spans="42:42">
      <c r="AP4260" s="16"/>
    </row>
    <row r="4261" spans="42:42">
      <c r="AP4261" s="16"/>
    </row>
    <row r="4262" spans="42:42">
      <c r="AP4262" s="16"/>
    </row>
    <row r="4263" spans="42:42">
      <c r="AP4263" s="16"/>
    </row>
    <row r="4264" spans="42:42">
      <c r="AP4264" s="16"/>
    </row>
    <row r="4265" spans="42:42">
      <c r="AP4265" s="16"/>
    </row>
    <row r="4266" spans="42:42">
      <c r="AP4266" s="16"/>
    </row>
    <row r="4267" spans="42:42">
      <c r="AP4267" s="16"/>
    </row>
    <row r="4268" spans="42:42">
      <c r="AP4268" s="16"/>
    </row>
    <row r="4269" spans="42:42">
      <c r="AP4269" s="16"/>
    </row>
    <row r="4270" spans="42:42">
      <c r="AP4270" s="16"/>
    </row>
    <row r="4271" spans="42:42">
      <c r="AP4271" s="16"/>
    </row>
    <row r="4272" spans="42:42">
      <c r="AP4272" s="16"/>
    </row>
    <row r="4273" spans="42:42">
      <c r="AP4273" s="16"/>
    </row>
    <row r="4274" spans="42:42">
      <c r="AP4274" s="16"/>
    </row>
    <row r="4275" spans="42:42">
      <c r="AP4275" s="16"/>
    </row>
    <row r="4276" spans="42:42">
      <c r="AP4276" s="16"/>
    </row>
    <row r="4277" spans="42:42">
      <c r="AP4277" s="16"/>
    </row>
    <row r="4278" spans="42:42">
      <c r="AP4278" s="16"/>
    </row>
    <row r="4279" spans="42:42">
      <c r="AP4279" s="16"/>
    </row>
    <row r="4280" spans="42:42">
      <c r="AP4280" s="16"/>
    </row>
    <row r="4281" spans="42:42">
      <c r="AP4281" s="16"/>
    </row>
    <row r="4282" spans="42:42">
      <c r="AP4282" s="16"/>
    </row>
    <row r="4283" spans="42:42">
      <c r="AP4283" s="16"/>
    </row>
    <row r="4284" spans="42:42">
      <c r="AP4284" s="16"/>
    </row>
    <row r="4285" spans="42:42">
      <c r="AP4285" s="16"/>
    </row>
    <row r="4286" spans="42:42">
      <c r="AP4286" s="16"/>
    </row>
    <row r="4287" spans="42:42">
      <c r="AP4287" s="16"/>
    </row>
    <row r="4288" spans="42:42">
      <c r="AP4288" s="16"/>
    </row>
    <row r="4289" spans="42:42">
      <c r="AP4289" s="16"/>
    </row>
    <row r="4290" spans="42:42">
      <c r="AP4290" s="16"/>
    </row>
    <row r="4291" spans="42:42">
      <c r="AP4291" s="16"/>
    </row>
    <row r="4292" spans="42:42">
      <c r="AP4292" s="16"/>
    </row>
    <row r="4293" spans="42:42">
      <c r="AP4293" s="16"/>
    </row>
    <row r="4294" spans="42:42">
      <c r="AP4294" s="16"/>
    </row>
    <row r="4295" spans="42:42">
      <c r="AP4295" s="16"/>
    </row>
    <row r="4296" spans="42:42">
      <c r="AP4296" s="16"/>
    </row>
    <row r="4297" spans="42:42">
      <c r="AP4297" s="16"/>
    </row>
    <row r="4298" spans="42:42">
      <c r="AP4298" s="16"/>
    </row>
    <row r="4299" spans="42:42">
      <c r="AP4299" s="16"/>
    </row>
    <row r="4300" spans="42:42">
      <c r="AP4300" s="16"/>
    </row>
    <row r="4301" spans="42:42">
      <c r="AP4301" s="16"/>
    </row>
    <row r="4302" spans="42:42">
      <c r="AP4302" s="16"/>
    </row>
    <row r="4303" spans="42:42">
      <c r="AP4303" s="16"/>
    </row>
    <row r="4304" spans="42:42">
      <c r="AP4304" s="16"/>
    </row>
    <row r="4305" spans="42:42">
      <c r="AP4305" s="16"/>
    </row>
    <row r="4306" spans="42:42">
      <c r="AP4306" s="16"/>
    </row>
    <row r="4307" spans="42:42">
      <c r="AP4307" s="16"/>
    </row>
    <row r="4308" spans="42:42">
      <c r="AP4308" s="16"/>
    </row>
    <row r="4309" spans="42:42">
      <c r="AP4309" s="16"/>
    </row>
    <row r="4310" spans="42:42">
      <c r="AP4310" s="16"/>
    </row>
    <row r="4311" spans="42:42">
      <c r="AP4311" s="16"/>
    </row>
    <row r="4312" spans="42:42">
      <c r="AP4312" s="16"/>
    </row>
    <row r="4313" spans="42:42">
      <c r="AP4313" s="16"/>
    </row>
    <row r="4314" spans="42:42">
      <c r="AP4314" s="16"/>
    </row>
    <row r="4315" spans="42:42">
      <c r="AP4315" s="16"/>
    </row>
    <row r="4316" spans="42:42">
      <c r="AP4316" s="16"/>
    </row>
    <row r="4317" spans="42:42">
      <c r="AP4317" s="16"/>
    </row>
    <row r="4318" spans="42:42">
      <c r="AP4318" s="16"/>
    </row>
    <row r="4319" spans="42:42">
      <c r="AP4319" s="16"/>
    </row>
    <row r="4320" spans="42:42">
      <c r="AP4320" s="16"/>
    </row>
    <row r="4321" spans="42:42">
      <c r="AP4321" s="16"/>
    </row>
    <row r="4322" spans="42:42">
      <c r="AP4322" s="16"/>
    </row>
    <row r="4323" spans="42:42">
      <c r="AP4323" s="16"/>
    </row>
    <row r="4324" spans="42:42">
      <c r="AP4324" s="16"/>
    </row>
    <row r="4325" spans="42:42">
      <c r="AP4325" s="16"/>
    </row>
    <row r="4326" spans="42:42">
      <c r="AP4326" s="16"/>
    </row>
    <row r="4327" spans="42:42">
      <c r="AP4327" s="16"/>
    </row>
    <row r="4328" spans="42:42">
      <c r="AP4328" s="16"/>
    </row>
    <row r="4329" spans="42:42">
      <c r="AP4329" s="16"/>
    </row>
    <row r="4330" spans="42:42">
      <c r="AP4330" s="16"/>
    </row>
    <row r="4331" spans="42:42">
      <c r="AP4331" s="16"/>
    </row>
    <row r="4332" spans="42:42">
      <c r="AP4332" s="16"/>
    </row>
    <row r="4333" spans="42:42">
      <c r="AP4333" s="16"/>
    </row>
    <row r="4334" spans="42:42">
      <c r="AP4334" s="16"/>
    </row>
    <row r="4335" spans="42:42">
      <c r="AP4335" s="16"/>
    </row>
    <row r="4336" spans="42:42">
      <c r="AP4336" s="16"/>
    </row>
    <row r="4337" spans="42:42">
      <c r="AP4337" s="16"/>
    </row>
    <row r="4338" spans="42:42">
      <c r="AP4338" s="16"/>
    </row>
    <row r="4339" spans="42:42">
      <c r="AP4339" s="16"/>
    </row>
    <row r="4340" spans="42:42">
      <c r="AP4340" s="16"/>
    </row>
    <row r="4341" spans="42:42">
      <c r="AP4341" s="16"/>
    </row>
    <row r="4342" spans="42:42">
      <c r="AP4342" s="16"/>
    </row>
    <row r="4343" spans="42:42">
      <c r="AP4343" s="16"/>
    </row>
    <row r="4344" spans="42:42">
      <c r="AP4344" s="16"/>
    </row>
    <row r="4345" spans="42:42">
      <c r="AP4345" s="16"/>
    </row>
    <row r="4346" spans="42:42">
      <c r="AP4346" s="16"/>
    </row>
    <row r="4347" spans="42:42">
      <c r="AP4347" s="16"/>
    </row>
    <row r="4348" spans="42:42">
      <c r="AP4348" s="16"/>
    </row>
  </sheetData>
  <mergeCells count="90">
    <mergeCell ref="A96:C96"/>
    <mergeCell ref="A89:A95"/>
    <mergeCell ref="AC94:AC95"/>
    <mergeCell ref="AD94:AD95"/>
    <mergeCell ref="Y89:AG93"/>
    <mergeCell ref="Y94:Y95"/>
    <mergeCell ref="Z94:Z95"/>
    <mergeCell ref="AA94:AA95"/>
    <mergeCell ref="AB94:AB95"/>
    <mergeCell ref="AH89:AH95"/>
    <mergeCell ref="B90:C90"/>
    <mergeCell ref="B91:C91"/>
    <mergeCell ref="B92:C92"/>
    <mergeCell ref="B93:C93"/>
    <mergeCell ref="B94:C95"/>
    <mergeCell ref="B89:C89"/>
    <mergeCell ref="AE94:AE95"/>
    <mergeCell ref="AF94:AF95"/>
    <mergeCell ref="AG94:AG95"/>
    <mergeCell ref="B85:C85"/>
    <mergeCell ref="B82:C82"/>
    <mergeCell ref="B83:C83"/>
    <mergeCell ref="B79:C79"/>
    <mergeCell ref="B75:C75"/>
    <mergeCell ref="B76:C76"/>
    <mergeCell ref="B71:C71"/>
    <mergeCell ref="B73:C73"/>
    <mergeCell ref="B69:C69"/>
    <mergeCell ref="B70:C70"/>
    <mergeCell ref="B65:C65"/>
    <mergeCell ref="B63:C63"/>
    <mergeCell ref="B60:C60"/>
    <mergeCell ref="B53:C53"/>
    <mergeCell ref="B55:C55"/>
    <mergeCell ref="B56:C56"/>
    <mergeCell ref="B49:C49"/>
    <mergeCell ref="B47:C47"/>
    <mergeCell ref="B45:C45"/>
    <mergeCell ref="B41:C41"/>
    <mergeCell ref="B42:C42"/>
    <mergeCell ref="B44:C44"/>
    <mergeCell ref="B39:C39"/>
    <mergeCell ref="B37:C37"/>
    <mergeCell ref="B33:C33"/>
    <mergeCell ref="B29:C29"/>
    <mergeCell ref="B30:C30"/>
    <mergeCell ref="B20:C20"/>
    <mergeCell ref="B18:C18"/>
    <mergeCell ref="B15:C15"/>
    <mergeCell ref="B12:C12"/>
    <mergeCell ref="B13:C13"/>
    <mergeCell ref="B10:C10"/>
    <mergeCell ref="Y6:Z6"/>
    <mergeCell ref="AA6:AB6"/>
    <mergeCell ref="AC6:AD6"/>
    <mergeCell ref="AE6:AF6"/>
    <mergeCell ref="B8:C8"/>
    <mergeCell ref="B9:C9"/>
    <mergeCell ref="X5:X7"/>
    <mergeCell ref="Y5:AF5"/>
    <mergeCell ref="L5:L7"/>
    <mergeCell ref="M5:M7"/>
    <mergeCell ref="N5:N7"/>
    <mergeCell ref="O5:O7"/>
    <mergeCell ref="P5:P7"/>
    <mergeCell ref="Q5:Q7"/>
    <mergeCell ref="F5:F7"/>
    <mergeCell ref="AO5:AO7"/>
    <mergeCell ref="AP5:AP7"/>
    <mergeCell ref="R5:R7"/>
    <mergeCell ref="S5:S7"/>
    <mergeCell ref="T5:T7"/>
    <mergeCell ref="U5:U7"/>
    <mergeCell ref="V5:V7"/>
    <mergeCell ref="W5:W7"/>
    <mergeCell ref="A1:AH1"/>
    <mergeCell ref="A2:AH2"/>
    <mergeCell ref="A3:AH3"/>
    <mergeCell ref="A4:AH4"/>
    <mergeCell ref="D5:D7"/>
    <mergeCell ref="E5:E7"/>
    <mergeCell ref="A5:A7"/>
    <mergeCell ref="B5:B7"/>
    <mergeCell ref="C5:C7"/>
    <mergeCell ref="G5:G7"/>
    <mergeCell ref="H5:H7"/>
    <mergeCell ref="I5:I7"/>
    <mergeCell ref="J5:J7"/>
    <mergeCell ref="K5:K7"/>
    <mergeCell ref="AG5:AH6"/>
  </mergeCells>
  <dataValidations count="1">
    <dataValidation type="list" allowBlank="1" showInputMessage="1" showErrorMessage="1" sqref="C64 C14 C16:C17 C19 C21:C28 C31:C32 C34:C36 C38 C40 C43 C46 C48:C52 C54 C57:C59 C61:C62 C66:C68 C72 C74 C77:C78 C80:C81 C84 C86:C88" xr:uid="{63EDF3AF-6E8D-4521-A3BF-65EB4B9D4F62}">
      <formula1>"KQMĐ, NDCT, TLHD, BC, ĐP"</formula1>
    </dataValidation>
  </dataValidations>
  <pageMargins left="0.70866141732283472" right="0.47244094488188981"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1489-A7C7-4D9D-8D33-DA12A9D13D01}">
  <dimension ref="A1:I45"/>
  <sheetViews>
    <sheetView tabSelected="1" view="pageBreakPreview" topLeftCell="A34" zoomScale="60" zoomScaleNormal="100" workbookViewId="0">
      <selection activeCell="A40" sqref="A40:XFD45"/>
    </sheetView>
  </sheetViews>
  <sheetFormatPr defaultRowHeight="16.5"/>
  <cols>
    <col min="1" max="1" width="5.5703125" style="43" customWidth="1"/>
    <col min="2" max="2" width="76.85546875" style="43" customWidth="1"/>
    <col min="3" max="5" width="16.140625" style="43" customWidth="1"/>
    <col min="6" max="256" width="9.140625" style="43"/>
    <col min="257" max="257" width="4.7109375" style="43" customWidth="1"/>
    <col min="258" max="258" width="75" style="43" customWidth="1"/>
    <col min="259" max="261" width="18.7109375" style="43" customWidth="1"/>
    <col min="262" max="512" width="9.140625" style="43"/>
    <col min="513" max="513" width="4.7109375" style="43" customWidth="1"/>
    <col min="514" max="514" width="75" style="43" customWidth="1"/>
    <col min="515" max="517" width="18.7109375" style="43" customWidth="1"/>
    <col min="518" max="768" width="9.140625" style="43"/>
    <col min="769" max="769" width="4.7109375" style="43" customWidth="1"/>
    <col min="770" max="770" width="75" style="43" customWidth="1"/>
    <col min="771" max="773" width="18.7109375" style="43" customWidth="1"/>
    <col min="774" max="1024" width="9.140625" style="43"/>
    <col min="1025" max="1025" width="4.7109375" style="43" customWidth="1"/>
    <col min="1026" max="1026" width="75" style="43" customWidth="1"/>
    <col min="1027" max="1029" width="18.7109375" style="43" customWidth="1"/>
    <col min="1030" max="1280" width="9.140625" style="43"/>
    <col min="1281" max="1281" width="4.7109375" style="43" customWidth="1"/>
    <col min="1282" max="1282" width="75" style="43" customWidth="1"/>
    <col min="1283" max="1285" width="18.7109375" style="43" customWidth="1"/>
    <col min="1286" max="1536" width="9.140625" style="43"/>
    <col min="1537" max="1537" width="4.7109375" style="43" customWidth="1"/>
    <col min="1538" max="1538" width="75" style="43" customWidth="1"/>
    <col min="1539" max="1541" width="18.7109375" style="43" customWidth="1"/>
    <col min="1542" max="1792" width="9.140625" style="43"/>
    <col min="1793" max="1793" width="4.7109375" style="43" customWidth="1"/>
    <col min="1794" max="1794" width="75" style="43" customWidth="1"/>
    <col min="1795" max="1797" width="18.7109375" style="43" customWidth="1"/>
    <col min="1798" max="2048" width="9.140625" style="43"/>
    <col min="2049" max="2049" width="4.7109375" style="43" customWidth="1"/>
    <col min="2050" max="2050" width="75" style="43" customWidth="1"/>
    <col min="2051" max="2053" width="18.7109375" style="43" customWidth="1"/>
    <col min="2054" max="2304" width="9.140625" style="43"/>
    <col min="2305" max="2305" width="4.7109375" style="43" customWidth="1"/>
    <col min="2306" max="2306" width="75" style="43" customWidth="1"/>
    <col min="2307" max="2309" width="18.7109375" style="43" customWidth="1"/>
    <col min="2310" max="2560" width="9.140625" style="43"/>
    <col min="2561" max="2561" width="4.7109375" style="43" customWidth="1"/>
    <col min="2562" max="2562" width="75" style="43" customWidth="1"/>
    <col min="2563" max="2565" width="18.7109375" style="43" customWidth="1"/>
    <col min="2566" max="2816" width="9.140625" style="43"/>
    <col min="2817" max="2817" width="4.7109375" style="43" customWidth="1"/>
    <col min="2818" max="2818" width="75" style="43" customWidth="1"/>
    <col min="2819" max="2821" width="18.7109375" style="43" customWidth="1"/>
    <col min="2822" max="3072" width="9.140625" style="43"/>
    <col min="3073" max="3073" width="4.7109375" style="43" customWidth="1"/>
    <col min="3074" max="3074" width="75" style="43" customWidth="1"/>
    <col min="3075" max="3077" width="18.7109375" style="43" customWidth="1"/>
    <col min="3078" max="3328" width="9.140625" style="43"/>
    <col min="3329" max="3329" width="4.7109375" style="43" customWidth="1"/>
    <col min="3330" max="3330" width="75" style="43" customWidth="1"/>
    <col min="3331" max="3333" width="18.7109375" style="43" customWidth="1"/>
    <col min="3334" max="3584" width="9.140625" style="43"/>
    <col min="3585" max="3585" width="4.7109375" style="43" customWidth="1"/>
    <col min="3586" max="3586" width="75" style="43" customWidth="1"/>
    <col min="3587" max="3589" width="18.7109375" style="43" customWidth="1"/>
    <col min="3590" max="3840" width="9.140625" style="43"/>
    <col min="3841" max="3841" width="4.7109375" style="43" customWidth="1"/>
    <col min="3842" max="3842" width="75" style="43" customWidth="1"/>
    <col min="3843" max="3845" width="18.7109375" style="43" customWidth="1"/>
    <col min="3846" max="4096" width="9.140625" style="43"/>
    <col min="4097" max="4097" width="4.7109375" style="43" customWidth="1"/>
    <col min="4098" max="4098" width="75" style="43" customWidth="1"/>
    <col min="4099" max="4101" width="18.7109375" style="43" customWidth="1"/>
    <col min="4102" max="4352" width="9.140625" style="43"/>
    <col min="4353" max="4353" width="4.7109375" style="43" customWidth="1"/>
    <col min="4354" max="4354" width="75" style="43" customWidth="1"/>
    <col min="4355" max="4357" width="18.7109375" style="43" customWidth="1"/>
    <col min="4358" max="4608" width="9.140625" style="43"/>
    <col min="4609" max="4609" width="4.7109375" style="43" customWidth="1"/>
    <col min="4610" max="4610" width="75" style="43" customWidth="1"/>
    <col min="4611" max="4613" width="18.7109375" style="43" customWidth="1"/>
    <col min="4614" max="4864" width="9.140625" style="43"/>
    <col min="4865" max="4865" width="4.7109375" style="43" customWidth="1"/>
    <col min="4866" max="4866" width="75" style="43" customWidth="1"/>
    <col min="4867" max="4869" width="18.7109375" style="43" customWidth="1"/>
    <col min="4870" max="5120" width="9.140625" style="43"/>
    <col min="5121" max="5121" width="4.7109375" style="43" customWidth="1"/>
    <col min="5122" max="5122" width="75" style="43" customWidth="1"/>
    <col min="5123" max="5125" width="18.7109375" style="43" customWidth="1"/>
    <col min="5126" max="5376" width="9.140625" style="43"/>
    <col min="5377" max="5377" width="4.7109375" style="43" customWidth="1"/>
    <col min="5378" max="5378" width="75" style="43" customWidth="1"/>
    <col min="5379" max="5381" width="18.7109375" style="43" customWidth="1"/>
    <col min="5382" max="5632" width="9.140625" style="43"/>
    <col min="5633" max="5633" width="4.7109375" style="43" customWidth="1"/>
    <col min="5634" max="5634" width="75" style="43" customWidth="1"/>
    <col min="5635" max="5637" width="18.7109375" style="43" customWidth="1"/>
    <col min="5638" max="5888" width="9.140625" style="43"/>
    <col min="5889" max="5889" width="4.7109375" style="43" customWidth="1"/>
    <col min="5890" max="5890" width="75" style="43" customWidth="1"/>
    <col min="5891" max="5893" width="18.7109375" style="43" customWidth="1"/>
    <col min="5894" max="6144" width="9.140625" style="43"/>
    <col min="6145" max="6145" width="4.7109375" style="43" customWidth="1"/>
    <col min="6146" max="6146" width="75" style="43" customWidth="1"/>
    <col min="6147" max="6149" width="18.7109375" style="43" customWidth="1"/>
    <col min="6150" max="6400" width="9.140625" style="43"/>
    <col min="6401" max="6401" width="4.7109375" style="43" customWidth="1"/>
    <col min="6402" max="6402" width="75" style="43" customWidth="1"/>
    <col min="6403" max="6405" width="18.7109375" style="43" customWidth="1"/>
    <col min="6406" max="6656" width="9.140625" style="43"/>
    <col min="6657" max="6657" width="4.7109375" style="43" customWidth="1"/>
    <col min="6658" max="6658" width="75" style="43" customWidth="1"/>
    <col min="6659" max="6661" width="18.7109375" style="43" customWidth="1"/>
    <col min="6662" max="6912" width="9.140625" style="43"/>
    <col min="6913" max="6913" width="4.7109375" style="43" customWidth="1"/>
    <col min="6914" max="6914" width="75" style="43" customWidth="1"/>
    <col min="6915" max="6917" width="18.7109375" style="43" customWidth="1"/>
    <col min="6918" max="7168" width="9.140625" style="43"/>
    <col min="7169" max="7169" width="4.7109375" style="43" customWidth="1"/>
    <col min="7170" max="7170" width="75" style="43" customWidth="1"/>
    <col min="7171" max="7173" width="18.7109375" style="43" customWidth="1"/>
    <col min="7174" max="7424" width="9.140625" style="43"/>
    <col min="7425" max="7425" width="4.7109375" style="43" customWidth="1"/>
    <col min="7426" max="7426" width="75" style="43" customWidth="1"/>
    <col min="7427" max="7429" width="18.7109375" style="43" customWidth="1"/>
    <col min="7430" max="7680" width="9.140625" style="43"/>
    <col min="7681" max="7681" width="4.7109375" style="43" customWidth="1"/>
    <col min="7682" max="7682" width="75" style="43" customWidth="1"/>
    <col min="7683" max="7685" width="18.7109375" style="43" customWidth="1"/>
    <col min="7686" max="7936" width="9.140625" style="43"/>
    <col min="7937" max="7937" width="4.7109375" style="43" customWidth="1"/>
    <col min="7938" max="7938" width="75" style="43" customWidth="1"/>
    <col min="7939" max="7941" width="18.7109375" style="43" customWidth="1"/>
    <col min="7942" max="8192" width="9.140625" style="43"/>
    <col min="8193" max="8193" width="4.7109375" style="43" customWidth="1"/>
    <col min="8194" max="8194" width="75" style="43" customWidth="1"/>
    <col min="8195" max="8197" width="18.7109375" style="43" customWidth="1"/>
    <col min="8198" max="8448" width="9.140625" style="43"/>
    <col min="8449" max="8449" width="4.7109375" style="43" customWidth="1"/>
    <col min="8450" max="8450" width="75" style="43" customWidth="1"/>
    <col min="8451" max="8453" width="18.7109375" style="43" customWidth="1"/>
    <col min="8454" max="8704" width="9.140625" style="43"/>
    <col min="8705" max="8705" width="4.7109375" style="43" customWidth="1"/>
    <col min="8706" max="8706" width="75" style="43" customWidth="1"/>
    <col min="8707" max="8709" width="18.7109375" style="43" customWidth="1"/>
    <col min="8710" max="8960" width="9.140625" style="43"/>
    <col min="8961" max="8961" width="4.7109375" style="43" customWidth="1"/>
    <col min="8962" max="8962" width="75" style="43" customWidth="1"/>
    <col min="8963" max="8965" width="18.7109375" style="43" customWidth="1"/>
    <col min="8966" max="9216" width="9.140625" style="43"/>
    <col min="9217" max="9217" width="4.7109375" style="43" customWidth="1"/>
    <col min="9218" max="9218" width="75" style="43" customWidth="1"/>
    <col min="9219" max="9221" width="18.7109375" style="43" customWidth="1"/>
    <col min="9222" max="9472" width="9.140625" style="43"/>
    <col min="9473" max="9473" width="4.7109375" style="43" customWidth="1"/>
    <col min="9474" max="9474" width="75" style="43" customWidth="1"/>
    <col min="9475" max="9477" width="18.7109375" style="43" customWidth="1"/>
    <col min="9478" max="9728" width="9.140625" style="43"/>
    <col min="9729" max="9729" width="4.7109375" style="43" customWidth="1"/>
    <col min="9730" max="9730" width="75" style="43" customWidth="1"/>
    <col min="9731" max="9733" width="18.7109375" style="43" customWidth="1"/>
    <col min="9734" max="9984" width="9.140625" style="43"/>
    <col min="9985" max="9985" width="4.7109375" style="43" customWidth="1"/>
    <col min="9986" max="9986" width="75" style="43" customWidth="1"/>
    <col min="9987" max="9989" width="18.7109375" style="43" customWidth="1"/>
    <col min="9990" max="10240" width="9.140625" style="43"/>
    <col min="10241" max="10241" width="4.7109375" style="43" customWidth="1"/>
    <col min="10242" max="10242" width="75" style="43" customWidth="1"/>
    <col min="10243" max="10245" width="18.7109375" style="43" customWidth="1"/>
    <col min="10246" max="10496" width="9.140625" style="43"/>
    <col min="10497" max="10497" width="4.7109375" style="43" customWidth="1"/>
    <col min="10498" max="10498" width="75" style="43" customWidth="1"/>
    <col min="10499" max="10501" width="18.7109375" style="43" customWidth="1"/>
    <col min="10502" max="10752" width="9.140625" style="43"/>
    <col min="10753" max="10753" width="4.7109375" style="43" customWidth="1"/>
    <col min="10754" max="10754" width="75" style="43" customWidth="1"/>
    <col min="10755" max="10757" width="18.7109375" style="43" customWidth="1"/>
    <col min="10758" max="11008" width="9.140625" style="43"/>
    <col min="11009" max="11009" width="4.7109375" style="43" customWidth="1"/>
    <col min="11010" max="11010" width="75" style="43" customWidth="1"/>
    <col min="11011" max="11013" width="18.7109375" style="43" customWidth="1"/>
    <col min="11014" max="11264" width="9.140625" style="43"/>
    <col min="11265" max="11265" width="4.7109375" style="43" customWidth="1"/>
    <col min="11266" max="11266" width="75" style="43" customWidth="1"/>
    <col min="11267" max="11269" width="18.7109375" style="43" customWidth="1"/>
    <col min="11270" max="11520" width="9.140625" style="43"/>
    <col min="11521" max="11521" width="4.7109375" style="43" customWidth="1"/>
    <col min="11522" max="11522" width="75" style="43" customWidth="1"/>
    <col min="11523" max="11525" width="18.7109375" style="43" customWidth="1"/>
    <col min="11526" max="11776" width="9.140625" style="43"/>
    <col min="11777" max="11777" width="4.7109375" style="43" customWidth="1"/>
    <col min="11778" max="11778" width="75" style="43" customWidth="1"/>
    <col min="11779" max="11781" width="18.7109375" style="43" customWidth="1"/>
    <col min="11782" max="12032" width="9.140625" style="43"/>
    <col min="12033" max="12033" width="4.7109375" style="43" customWidth="1"/>
    <col min="12034" max="12034" width="75" style="43" customWidth="1"/>
    <col min="12035" max="12037" width="18.7109375" style="43" customWidth="1"/>
    <col min="12038" max="12288" width="9.140625" style="43"/>
    <col min="12289" max="12289" width="4.7109375" style="43" customWidth="1"/>
    <col min="12290" max="12290" width="75" style="43" customWidth="1"/>
    <col min="12291" max="12293" width="18.7109375" style="43" customWidth="1"/>
    <col min="12294" max="12544" width="9.140625" style="43"/>
    <col min="12545" max="12545" width="4.7109375" style="43" customWidth="1"/>
    <col min="12546" max="12546" width="75" style="43" customWidth="1"/>
    <col min="12547" max="12549" width="18.7109375" style="43" customWidth="1"/>
    <col min="12550" max="12800" width="9.140625" style="43"/>
    <col min="12801" max="12801" width="4.7109375" style="43" customWidth="1"/>
    <col min="12802" max="12802" width="75" style="43" customWidth="1"/>
    <col min="12803" max="12805" width="18.7109375" style="43" customWidth="1"/>
    <col min="12806" max="13056" width="9.140625" style="43"/>
    <col min="13057" max="13057" width="4.7109375" style="43" customWidth="1"/>
    <col min="13058" max="13058" width="75" style="43" customWidth="1"/>
    <col min="13059" max="13061" width="18.7109375" style="43" customWidth="1"/>
    <col min="13062" max="13312" width="9.140625" style="43"/>
    <col min="13313" max="13313" width="4.7109375" style="43" customWidth="1"/>
    <col min="13314" max="13314" width="75" style="43" customWidth="1"/>
    <col min="13315" max="13317" width="18.7109375" style="43" customWidth="1"/>
    <col min="13318" max="13568" width="9.140625" style="43"/>
    <col min="13569" max="13569" width="4.7109375" style="43" customWidth="1"/>
    <col min="13570" max="13570" width="75" style="43" customWidth="1"/>
    <col min="13571" max="13573" width="18.7109375" style="43" customWidth="1"/>
    <col min="13574" max="13824" width="9.140625" style="43"/>
    <col min="13825" max="13825" width="4.7109375" style="43" customWidth="1"/>
    <col min="13826" max="13826" width="75" style="43" customWidth="1"/>
    <col min="13827" max="13829" width="18.7109375" style="43" customWidth="1"/>
    <col min="13830" max="14080" width="9.140625" style="43"/>
    <col min="14081" max="14081" width="4.7109375" style="43" customWidth="1"/>
    <col min="14082" max="14082" width="75" style="43" customWidth="1"/>
    <col min="14083" max="14085" width="18.7109375" style="43" customWidth="1"/>
    <col min="14086" max="14336" width="9.140625" style="43"/>
    <col min="14337" max="14337" width="4.7109375" style="43" customWidth="1"/>
    <col min="14338" max="14338" width="75" style="43" customWidth="1"/>
    <col min="14339" max="14341" width="18.7109375" style="43" customWidth="1"/>
    <col min="14342" max="14592" width="9.140625" style="43"/>
    <col min="14593" max="14593" width="4.7109375" style="43" customWidth="1"/>
    <col min="14594" max="14594" width="75" style="43" customWidth="1"/>
    <col min="14595" max="14597" width="18.7109375" style="43" customWidth="1"/>
    <col min="14598" max="14848" width="9.140625" style="43"/>
    <col min="14849" max="14849" width="4.7109375" style="43" customWidth="1"/>
    <col min="14850" max="14850" width="75" style="43" customWidth="1"/>
    <col min="14851" max="14853" width="18.7109375" style="43" customWidth="1"/>
    <col min="14854" max="15104" width="9.140625" style="43"/>
    <col min="15105" max="15105" width="4.7109375" style="43" customWidth="1"/>
    <col min="15106" max="15106" width="75" style="43" customWidth="1"/>
    <col min="15107" max="15109" width="18.7109375" style="43" customWidth="1"/>
    <col min="15110" max="15360" width="9.140625" style="43"/>
    <col min="15361" max="15361" width="4.7109375" style="43" customWidth="1"/>
    <col min="15362" max="15362" width="75" style="43" customWidth="1"/>
    <col min="15363" max="15365" width="18.7109375" style="43" customWidth="1"/>
    <col min="15366" max="15616" width="9.140625" style="43"/>
    <col min="15617" max="15617" width="4.7109375" style="43" customWidth="1"/>
    <col min="15618" max="15618" width="75" style="43" customWidth="1"/>
    <col min="15619" max="15621" width="18.7109375" style="43" customWidth="1"/>
    <col min="15622" max="15872" width="9.140625" style="43"/>
    <col min="15873" max="15873" width="4.7109375" style="43" customWidth="1"/>
    <col min="15874" max="15874" width="75" style="43" customWidth="1"/>
    <col min="15875" max="15877" width="18.7109375" style="43" customWidth="1"/>
    <col min="15878" max="16128" width="9.140625" style="43"/>
    <col min="16129" max="16129" width="4.7109375" style="43" customWidth="1"/>
    <col min="16130" max="16130" width="75" style="43" customWidth="1"/>
    <col min="16131" max="16133" width="18.7109375" style="43" customWidth="1"/>
    <col min="16134" max="16384" width="9.140625" style="43"/>
  </cols>
  <sheetData>
    <row r="1" spans="1:8" ht="18.75">
      <c r="A1" s="94" t="s">
        <v>141</v>
      </c>
      <c r="B1" s="94"/>
      <c r="C1" s="94"/>
      <c r="D1" s="94"/>
      <c r="E1" s="94"/>
      <c r="F1" s="42"/>
      <c r="G1" s="42"/>
    </row>
    <row r="2" spans="1:8" s="44" customFormat="1" ht="18.75" customHeight="1">
      <c r="A2" s="95" t="s">
        <v>186</v>
      </c>
      <c r="B2" s="95"/>
      <c r="C2" s="95"/>
      <c r="D2" s="95"/>
      <c r="E2" s="95"/>
    </row>
    <row r="3" spans="1:8" s="45" customFormat="1" ht="18.75" customHeight="1">
      <c r="A3" s="96" t="s">
        <v>190</v>
      </c>
      <c r="B3" s="96"/>
      <c r="C3" s="96"/>
      <c r="D3" s="96"/>
      <c r="E3" s="96"/>
      <c r="H3" s="45" t="s">
        <v>142</v>
      </c>
    </row>
    <row r="4" spans="1:8" s="44" customFormat="1" ht="18.75" customHeight="1">
      <c r="A4" s="97" t="s">
        <v>191</v>
      </c>
      <c r="B4" s="97"/>
      <c r="C4" s="97"/>
      <c r="D4" s="97"/>
      <c r="E4" s="97"/>
    </row>
    <row r="5" spans="1:8" ht="24" customHeight="1">
      <c r="A5" s="98" t="s">
        <v>143</v>
      </c>
      <c r="B5" s="99" t="s">
        <v>144</v>
      </c>
      <c r="C5" s="99" t="s">
        <v>145</v>
      </c>
      <c r="D5" s="99"/>
      <c r="E5" s="99" t="s">
        <v>146</v>
      </c>
    </row>
    <row r="6" spans="1:8" ht="24" customHeight="1">
      <c r="A6" s="98"/>
      <c r="B6" s="99"/>
      <c r="C6" s="47" t="s">
        <v>147</v>
      </c>
      <c r="D6" s="46" t="s">
        <v>148</v>
      </c>
      <c r="E6" s="99"/>
    </row>
    <row r="7" spans="1:8" ht="34.5" customHeight="1">
      <c r="A7" s="93" t="s">
        <v>149</v>
      </c>
      <c r="B7" s="48" t="s">
        <v>150</v>
      </c>
      <c r="C7" s="49" t="s">
        <v>6</v>
      </c>
      <c r="D7" s="49"/>
      <c r="E7" s="49"/>
    </row>
    <row r="8" spans="1:8" ht="40.5" customHeight="1">
      <c r="A8" s="93"/>
      <c r="B8" s="48" t="s">
        <v>151</v>
      </c>
      <c r="C8" s="49" t="s">
        <v>6</v>
      </c>
      <c r="D8" s="49"/>
      <c r="E8" s="49"/>
    </row>
    <row r="9" spans="1:8" ht="33" customHeight="1">
      <c r="A9" s="93"/>
      <c r="B9" s="48" t="s">
        <v>152</v>
      </c>
      <c r="C9" s="49" t="s">
        <v>6</v>
      </c>
      <c r="D9" s="49"/>
      <c r="E9" s="49"/>
    </row>
    <row r="10" spans="1:8" ht="42" customHeight="1">
      <c r="A10" s="93"/>
      <c r="B10" s="48" t="s">
        <v>153</v>
      </c>
      <c r="C10" s="49" t="s">
        <v>6</v>
      </c>
      <c r="D10" s="49"/>
      <c r="E10" s="49"/>
    </row>
    <row r="11" spans="1:8" ht="40.5" customHeight="1">
      <c r="A11" s="93"/>
      <c r="B11" s="48" t="s">
        <v>185</v>
      </c>
      <c r="C11" s="49" t="s">
        <v>6</v>
      </c>
      <c r="D11" s="49"/>
      <c r="E11" s="49"/>
    </row>
    <row r="12" spans="1:8" ht="36.75" customHeight="1">
      <c r="A12" s="93"/>
      <c r="B12" s="48" t="s">
        <v>154</v>
      </c>
      <c r="C12" s="49" t="s">
        <v>6</v>
      </c>
      <c r="D12" s="49"/>
      <c r="E12" s="49"/>
    </row>
    <row r="13" spans="1:8" ht="53.25" customHeight="1">
      <c r="A13" s="93" t="s">
        <v>155</v>
      </c>
      <c r="B13" s="48" t="s">
        <v>156</v>
      </c>
      <c r="C13" s="49" t="s">
        <v>6</v>
      </c>
      <c r="D13" s="49"/>
      <c r="E13" s="49"/>
    </row>
    <row r="14" spans="1:8" ht="41.25" customHeight="1">
      <c r="A14" s="93"/>
      <c r="B14" s="50" t="s">
        <v>157</v>
      </c>
      <c r="C14" s="49" t="s">
        <v>6</v>
      </c>
      <c r="D14" s="49"/>
      <c r="E14" s="49"/>
    </row>
    <row r="15" spans="1:8" ht="56.25" customHeight="1">
      <c r="A15" s="93"/>
      <c r="B15" s="48" t="s">
        <v>158</v>
      </c>
      <c r="C15" s="49" t="s">
        <v>6</v>
      </c>
      <c r="D15" s="49"/>
      <c r="E15" s="49"/>
    </row>
    <row r="16" spans="1:8" ht="61.5" customHeight="1">
      <c r="A16" s="93" t="s">
        <v>155</v>
      </c>
      <c r="B16" s="48" t="s">
        <v>159</v>
      </c>
      <c r="C16" s="49" t="s">
        <v>6</v>
      </c>
      <c r="D16" s="49"/>
      <c r="E16" s="49"/>
    </row>
    <row r="17" spans="1:9" ht="61.5" customHeight="1">
      <c r="A17" s="93"/>
      <c r="B17" s="48" t="s">
        <v>160</v>
      </c>
      <c r="C17" s="49" t="s">
        <v>6</v>
      </c>
      <c r="D17" s="49"/>
      <c r="E17" s="49"/>
    </row>
    <row r="18" spans="1:9" ht="49.5" customHeight="1">
      <c r="A18" s="93"/>
      <c r="B18" s="48" t="s">
        <v>161</v>
      </c>
      <c r="C18" s="49" t="s">
        <v>6</v>
      </c>
      <c r="D18" s="49"/>
      <c r="E18" s="49"/>
    </row>
    <row r="19" spans="1:9" ht="49.5" customHeight="1">
      <c r="A19" s="93"/>
      <c r="B19" s="48" t="s">
        <v>162</v>
      </c>
      <c r="C19" s="49" t="s">
        <v>6</v>
      </c>
      <c r="D19" s="49"/>
      <c r="E19" s="49"/>
    </row>
    <row r="20" spans="1:9" ht="42.75" customHeight="1">
      <c r="A20" s="93" t="s">
        <v>163</v>
      </c>
      <c r="B20" s="48" t="s">
        <v>164</v>
      </c>
      <c r="C20" s="49" t="s">
        <v>6</v>
      </c>
      <c r="D20" s="49"/>
      <c r="E20" s="49"/>
    </row>
    <row r="21" spans="1:9" ht="66.75" customHeight="1">
      <c r="A21" s="93"/>
      <c r="B21" s="48" t="s">
        <v>165</v>
      </c>
      <c r="C21" s="49" t="s">
        <v>6</v>
      </c>
      <c r="D21" s="49"/>
      <c r="E21" s="49"/>
    </row>
    <row r="22" spans="1:9" ht="45" customHeight="1">
      <c r="A22" s="93"/>
      <c r="B22" s="48" t="s">
        <v>166</v>
      </c>
      <c r="C22" s="49" t="s">
        <v>6</v>
      </c>
      <c r="D22" s="49"/>
      <c r="E22" s="49"/>
    </row>
    <row r="23" spans="1:9" ht="41.25" customHeight="1">
      <c r="A23" s="93"/>
      <c r="B23" s="48" t="s">
        <v>167</v>
      </c>
      <c r="C23" s="49" t="s">
        <v>6</v>
      </c>
      <c r="D23" s="49"/>
      <c r="E23" s="49"/>
    </row>
    <row r="24" spans="1:9" ht="37.5" customHeight="1">
      <c r="A24" s="93"/>
      <c r="B24" s="48" t="s">
        <v>168</v>
      </c>
      <c r="C24" s="49" t="s">
        <v>6</v>
      </c>
      <c r="D24" s="49"/>
      <c r="E24" s="49"/>
    </row>
    <row r="25" spans="1:9" ht="35.25" customHeight="1">
      <c r="A25" s="100" t="s">
        <v>163</v>
      </c>
      <c r="B25" s="50" t="s">
        <v>169</v>
      </c>
      <c r="C25" s="49" t="s">
        <v>6</v>
      </c>
      <c r="D25" s="49"/>
      <c r="E25" s="49"/>
    </row>
    <row r="26" spans="1:9" ht="54.75" customHeight="1">
      <c r="A26" s="101"/>
      <c r="B26" s="48" t="s">
        <v>170</v>
      </c>
      <c r="C26" s="49" t="s">
        <v>6</v>
      </c>
      <c r="D26" s="49"/>
      <c r="E26" s="49"/>
    </row>
    <row r="27" spans="1:9" ht="36.75" customHeight="1">
      <c r="A27" s="102"/>
      <c r="B27" s="48" t="s">
        <v>171</v>
      </c>
      <c r="C27" s="49" t="s">
        <v>6</v>
      </c>
      <c r="D27" s="49"/>
      <c r="E27" s="49"/>
    </row>
    <row r="28" spans="1:9" ht="36" customHeight="1">
      <c r="A28" s="92" t="s">
        <v>172</v>
      </c>
      <c r="B28" s="48" t="s">
        <v>173</v>
      </c>
      <c r="C28" s="49" t="s">
        <v>6</v>
      </c>
      <c r="D28" s="49"/>
      <c r="E28" s="49"/>
    </row>
    <row r="29" spans="1:9" ht="40.5" customHeight="1">
      <c r="A29" s="93"/>
      <c r="B29" s="48" t="s">
        <v>174</v>
      </c>
      <c r="C29" s="49"/>
      <c r="D29" s="49" t="s">
        <v>6</v>
      </c>
      <c r="E29" s="49"/>
      <c r="I29" s="51"/>
    </row>
    <row r="30" spans="1:9" ht="40.5" customHeight="1">
      <c r="A30" s="93"/>
      <c r="B30" s="48" t="s">
        <v>175</v>
      </c>
      <c r="C30" s="49" t="s">
        <v>6</v>
      </c>
      <c r="D30" s="49"/>
      <c r="E30" s="49"/>
      <c r="I30" s="51"/>
    </row>
    <row r="31" spans="1:9" ht="34.5" customHeight="1">
      <c r="A31" s="93" t="s">
        <v>176</v>
      </c>
      <c r="B31" s="52" t="s">
        <v>192</v>
      </c>
      <c r="C31" s="103"/>
      <c r="D31" s="103"/>
      <c r="E31" s="103"/>
    </row>
    <row r="32" spans="1:9" ht="34.5" customHeight="1">
      <c r="A32" s="93"/>
      <c r="B32" s="52" t="s">
        <v>177</v>
      </c>
      <c r="C32" s="104" t="s">
        <v>178</v>
      </c>
      <c r="D32" s="104"/>
      <c r="E32" s="104"/>
    </row>
    <row r="33" spans="1:5" ht="34.5" customHeight="1">
      <c r="A33" s="93"/>
      <c r="B33" s="52" t="s">
        <v>179</v>
      </c>
      <c r="C33" s="104" t="s">
        <v>178</v>
      </c>
      <c r="D33" s="104"/>
      <c r="E33" s="104"/>
    </row>
    <row r="34" spans="1:5" ht="34.5" customHeight="1">
      <c r="A34" s="93"/>
      <c r="B34" s="52" t="s">
        <v>193</v>
      </c>
      <c r="C34" s="103"/>
      <c r="D34" s="103"/>
      <c r="E34" s="103"/>
    </row>
    <row r="35" spans="1:5" ht="32.25" customHeight="1">
      <c r="A35" s="93"/>
      <c r="B35" s="52" t="s">
        <v>180</v>
      </c>
      <c r="C35" s="104" t="s">
        <v>178</v>
      </c>
      <c r="D35" s="104"/>
      <c r="E35" s="104"/>
    </row>
    <row r="36" spans="1:5" ht="40.5" customHeight="1">
      <c r="A36" s="93"/>
      <c r="B36" s="52" t="s">
        <v>181</v>
      </c>
      <c r="C36" s="103"/>
      <c r="D36" s="103"/>
      <c r="E36" s="103"/>
    </row>
    <row r="37" spans="1:5" ht="45.75" customHeight="1">
      <c r="A37" s="93" t="s">
        <v>176</v>
      </c>
      <c r="B37" s="52" t="s">
        <v>195</v>
      </c>
      <c r="C37" s="103"/>
      <c r="D37" s="103"/>
      <c r="E37" s="103"/>
    </row>
    <row r="38" spans="1:5" ht="81" customHeight="1">
      <c r="A38" s="93"/>
      <c r="B38" s="52" t="s">
        <v>194</v>
      </c>
      <c r="C38" s="105"/>
      <c r="D38" s="106"/>
      <c r="E38" s="107"/>
    </row>
    <row r="39" spans="1:5" ht="70.5" customHeight="1">
      <c r="A39" s="93"/>
      <c r="B39" s="108" t="s">
        <v>196</v>
      </c>
      <c r="C39" s="108"/>
      <c r="D39" s="108"/>
      <c r="E39" s="108"/>
    </row>
    <row r="40" spans="1:5">
      <c r="A40" s="53"/>
      <c r="B40" s="53"/>
      <c r="C40" s="53"/>
      <c r="D40" s="53"/>
      <c r="E40" s="53"/>
    </row>
    <row r="41" spans="1:5">
      <c r="A41" s="53"/>
      <c r="B41" s="53"/>
      <c r="C41" s="53"/>
      <c r="D41" s="53"/>
      <c r="E41" s="53"/>
    </row>
    <row r="42" spans="1:5">
      <c r="A42" s="53"/>
      <c r="B42" s="53"/>
      <c r="C42" s="53"/>
      <c r="D42" s="53"/>
      <c r="E42" s="53"/>
    </row>
    <row r="43" spans="1:5">
      <c r="A43" s="53"/>
      <c r="B43" s="53"/>
      <c r="C43" s="53"/>
      <c r="D43" s="53"/>
      <c r="E43" s="53"/>
    </row>
    <row r="44" spans="1:5">
      <c r="A44" s="53"/>
      <c r="B44" s="53"/>
      <c r="C44" s="53"/>
      <c r="D44" s="53"/>
      <c r="E44" s="53"/>
    </row>
    <row r="45" spans="1:5">
      <c r="A45" s="53"/>
      <c r="B45" s="53"/>
      <c r="C45" s="53"/>
      <c r="D45" s="53"/>
      <c r="E45" s="53"/>
    </row>
  </sheetData>
  <mergeCells count="25">
    <mergeCell ref="A37:A39"/>
    <mergeCell ref="C37:E37"/>
    <mergeCell ref="C38:E38"/>
    <mergeCell ref="B39:E39"/>
    <mergeCell ref="A31:A36"/>
    <mergeCell ref="C31:E31"/>
    <mergeCell ref="C32:E32"/>
    <mergeCell ref="C33:E33"/>
    <mergeCell ref="C34:E34"/>
    <mergeCell ref="C35:E35"/>
    <mergeCell ref="C36:E36"/>
    <mergeCell ref="A28:A30"/>
    <mergeCell ref="A1:E1"/>
    <mergeCell ref="A2:E2"/>
    <mergeCell ref="A3:E3"/>
    <mergeCell ref="A4:E4"/>
    <mergeCell ref="A5:A6"/>
    <mergeCell ref="B5:B6"/>
    <mergeCell ref="C5:D5"/>
    <mergeCell ref="E5:E6"/>
    <mergeCell ref="A7:A12"/>
    <mergeCell ref="A13:A15"/>
    <mergeCell ref="A16:A19"/>
    <mergeCell ref="A20:A24"/>
    <mergeCell ref="A25:A27"/>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ĐGGĐ</vt:lpstr>
      <vt:lpstr>phiếu GĐ</vt:lpstr>
      <vt:lpstr>ĐGGĐ!Print_Area</vt:lpstr>
      <vt:lpstr>'phiếu GĐ'!Print_Area</vt:lpstr>
      <vt:lpstr>ĐGGĐ!Print_Titles</vt:lpstr>
      <vt:lpstr>'phiếu GĐ'!Print_Titles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2025-11-27T05:16:13Z</cp:lastPrinted>
  <dcterms:created xsi:type="dcterms:W3CDTF">2019-07-05T03:48:23Z</dcterms:created>
  <dcterms:modified xsi:type="dcterms:W3CDTF">2025-12-09T02:07:54Z</dcterms:modified>
</cp:coreProperties>
</file>