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Năm học 2024-2025\7. CĐ GT\"/>
    </mc:Choice>
  </mc:AlternateContent>
  <xr:revisionPtr revIDLastSave="0" documentId="13_ncr:1_{E55F3E13-F646-4B45-BDA5-18C275167441}" xr6:coauthVersionLast="36" xr6:coauthVersionMax="36" xr10:uidLastSave="{00000000-0000-0000-0000-000000000000}"/>
  <bookViews>
    <workbookView xWindow="45" yWindow="0" windowWidth="12240" windowHeight="8610" firstSheet="1" activeTab="1" xr2:uid="{00000000-000D-0000-FFFF-FFFF00000000}"/>
  </bookViews>
  <sheets>
    <sheet name="SGV" sheetId="41" state="veryHidden" r:id="rId1"/>
    <sheet name="CĐ GT" sheetId="42" r:id="rId2"/>
  </sheets>
  <definedNames>
    <definedName name="_xlnm._FilterDatabase" localSheetId="1" hidden="1">'CĐ GT'!$A$5:$S$139</definedName>
    <definedName name="_xlnm.Print_Area" localSheetId="1">'CĐ GT'!$A$1:$M$141</definedName>
    <definedName name="_xlnm.Print_Titles" localSheetId="1">'CĐ GT'!$4:$5</definedName>
  </definedNames>
  <calcPr calcId="179021" iterateCount="1"/>
</workbook>
</file>

<file path=xl/calcChain.xml><?xml version="1.0" encoding="utf-8"?>
<calcChain xmlns="http://schemas.openxmlformats.org/spreadsheetml/2006/main">
  <c r="L138" i="42" l="1"/>
  <c r="K138" i="42"/>
  <c r="L137" i="42"/>
  <c r="K137" i="42"/>
  <c r="L136" i="42"/>
  <c r="K136" i="42"/>
  <c r="L135" i="42"/>
  <c r="K135" i="42"/>
  <c r="L134" i="42"/>
  <c r="K134" i="42"/>
  <c r="L133" i="42"/>
  <c r="L132" i="42"/>
  <c r="K132" i="42"/>
  <c r="L131" i="42"/>
  <c r="K131" i="42"/>
  <c r="L130" i="42"/>
  <c r="K130" i="42"/>
  <c r="L129" i="42"/>
  <c r="K129" i="42"/>
  <c r="L128" i="42"/>
  <c r="K128" i="42"/>
  <c r="L127" i="42"/>
  <c r="K127" i="42"/>
  <c r="L126" i="42"/>
  <c r="K126" i="42"/>
  <c r="L125" i="42"/>
  <c r="K125" i="42"/>
  <c r="L124" i="42"/>
  <c r="K124" i="42"/>
  <c r="L122" i="42"/>
  <c r="K122" i="42"/>
  <c r="L121" i="42"/>
  <c r="K121" i="42"/>
  <c r="L120" i="42"/>
  <c r="K120" i="42"/>
  <c r="L119" i="42"/>
  <c r="K119" i="42"/>
  <c r="L118" i="42"/>
  <c r="K118" i="42"/>
  <c r="K117" i="42" s="1"/>
  <c r="J138" i="42"/>
  <c r="J137" i="42"/>
  <c r="J136" i="42"/>
  <c r="J135" i="42"/>
  <c r="J134" i="42"/>
  <c r="J132" i="42"/>
  <c r="J131" i="42"/>
  <c r="J130" i="42"/>
  <c r="J129" i="42"/>
  <c r="J128" i="42"/>
  <c r="J127" i="42"/>
  <c r="J126" i="42"/>
  <c r="J125" i="42"/>
  <c r="J124" i="42"/>
  <c r="L123" i="42" l="1"/>
  <c r="K133" i="42"/>
  <c r="K123" i="42"/>
  <c r="L117" i="42"/>
  <c r="J122" i="42"/>
  <c r="J121" i="42"/>
  <c r="J120" i="42"/>
  <c r="J119" i="42"/>
  <c r="J118" i="42"/>
  <c r="J117" i="42" l="1"/>
  <c r="J133" i="42"/>
  <c r="J123" i="42" s="1"/>
</calcChain>
</file>

<file path=xl/sharedStrings.xml><?xml version="1.0" encoding="utf-8"?>
<sst xmlns="http://schemas.openxmlformats.org/spreadsheetml/2006/main" count="623" uniqueCount="309">
  <si>
    <t>KQMĐ</t>
  </si>
  <si>
    <t>TLHD</t>
  </si>
  <si>
    <t>NDCT</t>
  </si>
  <si>
    <t>ĐP</t>
  </si>
  <si>
    <t>BC</t>
  </si>
  <si>
    <t>Chắp ghép các hình hình học để tạo thành các hình mới theo ý thích và theo yêu cầu</t>
  </si>
  <si>
    <t>Có khả năng chắp ghép các hình hình học để tạo thành các hình mới theo ý thích và theo yêu cầu</t>
  </si>
  <si>
    <t>* Phương tiện giao thông</t>
  </si>
  <si>
    <t>3. Động vật và thực vật</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</si>
  <si>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</si>
  <si>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</si>
  <si>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</si>
  <si>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 Đất, đá, cát, sỏi</t>
  </si>
  <si>
    <t>B. Làm quen với một số khái niệm sơ đẳng về toán</t>
  </si>
  <si>
    <t>Biết cách phân biệt thực phẩm/ thức ăn sạch, an toàn</t>
  </si>
  <si>
    <t>Phân biệt thực phẩm/ thức ăn sạch, an toàn</t>
  </si>
  <si>
    <t>A. Khám phá khoa học</t>
  </si>
  <si>
    <t>x</t>
  </si>
  <si>
    <t>Biết một số đặc điểm nổi bật và cách sử dụng đồ dùng, đồ chơi quen thuộc</t>
  </si>
  <si>
    <t>5. Công nghệ</t>
  </si>
  <si>
    <t>Biết lắng nghe và trao đổi với người đối thoại</t>
  </si>
  <si>
    <t>Lắng nghe và trao đổi với người đối thoại</t>
  </si>
  <si>
    <t>Biết chủ động làm một số công việc đơn giản hàng ngày</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</si>
  <si>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</si>
  <si>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</si>
  <si>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</si>
  <si>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</si>
  <si>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</si>
  <si>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</si>
  <si>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</si>
  <si>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</si>
  <si>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</si>
  <si>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</si>
  <si>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</si>
  <si>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</si>
  <si>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</si>
  <si>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</si>
  <si>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</si>
  <si>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</si>
  <si>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</si>
  <si>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</si>
  <si>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</si>
  <si>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</si>
  <si>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</si>
  <si>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</si>
  <si>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 Vận động: bò, trườn, trèo</t>
  </si>
  <si>
    <t>* Vận động: tung, ném, bắt</t>
  </si>
  <si>
    <t>* Vận động: bật, nhảy</t>
  </si>
  <si>
    <t>Nguồn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</si>
  <si>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</si>
  <si>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</si>
  <si>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 Đồ dùng, đồ chơi</t>
  </si>
  <si>
    <t>* Thời tiết, mùa</t>
  </si>
  <si>
    <t>1. Nhận biết tập hợp, số lượng, số thứ tự, đếm</t>
  </si>
  <si>
    <t>5. Hình dạng</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</si>
  <si>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</si>
  <si>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Thực hiện được một số quy định ở lớp, gia đình và nơi công cộng phù hợp độ tuổi</t>
  </si>
  <si>
    <t>C. Thể hiện sự sáng tạo khi tham gia các hoạt động nghệ thuật (âm nhạc, tạo hình)</t>
  </si>
  <si>
    <t>Có khả năng đọc thuộc bài thơ, ca dao, đồng dao phù hợp độ tuổi và chủ đề thực hiện. Có khả năng đọc biểu cảm bài thơ, ca dao, đồng dao phù hợp độ tuổi</t>
  </si>
  <si>
    <t>Trẻ được chăm sóc sức khỏe, dinh dưỡng theo khoa học</t>
  </si>
  <si>
    <t>Hoạt động chủ đề</t>
  </si>
  <si>
    <t>Địa điểm tổ chức</t>
  </si>
  <si>
    <t>Nội dung chủ đề</t>
  </si>
  <si>
    <t>Phạm vi thực hiện</t>
  </si>
  <si>
    <t>Sân chơi</t>
  </si>
  <si>
    <t>Lớp học</t>
  </si>
  <si>
    <t>Chơi trò chơi vận động</t>
  </si>
  <si>
    <t>Tổ</t>
  </si>
  <si>
    <t>Lớp</t>
  </si>
  <si>
    <t>ATGT</t>
  </si>
  <si>
    <t>Phân biệt hành vi đúng sai khi tham gia giao thông</t>
  </si>
  <si>
    <t>Phân biệt hành vi đúng sai khi tham gia giao thông đường sắt</t>
  </si>
  <si>
    <t>Phân biệt hành vi đúng sai khi tham gia giao thông đường thuỷ</t>
  </si>
  <si>
    <t>Thích chăm sóc cây cối, rau xanh.</t>
  </si>
  <si>
    <t>Bảo vệ, chăm sóc cây</t>
  </si>
  <si>
    <t>TT
MT</t>
  </si>
  <si>
    <t>Trong đó: - Lĩnh vực thể chất</t>
  </si>
  <si>
    <t>PT
CT</t>
  </si>
  <si>
    <t xml:space="preserve">Tài nguyên học liệu </t>
  </si>
  <si>
    <t>1. Thực hiện các động tác phát triển các nhóm cơ và hô hấp</t>
  </si>
  <si>
    <t>Thực hiện đúng, đủ, nhịp nhàng các động tác trong bài tập thể dục theo hiệu lệnh</t>
  </si>
  <si>
    <t>Tập kết hợp 5 động tác cơ bản trong bài tập thể dục kết hợp với nhạc bài hát theo chủ đề "PTGT"</t>
  </si>
  <si>
    <t>C:\Users\admin\Desktop\tds\nhạc chủ điểm PTGT.mp3</t>
  </si>
  <si>
    <t>Thể hiện sự dẻo dai, khả năng phối hợp khéo léo khi thực hiện vận động bò bằng bàn tay và bàn chân giữa 2 đường kẻ rộng 40cm, dài 3-4m không chệch ra ngoài</t>
  </si>
  <si>
    <t>Bò bằng bàn tay và bàn chân giữa 2 đường kẻ rộng 40cm, dài 3-4m</t>
  </si>
  <si>
    <t xml:space="preserve">lớp học </t>
  </si>
  <si>
    <t>Ném được trúng đích đứng (xa 1,5m, cao 1,2m)</t>
  </si>
  <si>
    <t>Ném trúng đích đứng (xa 1,5m, cao 1,2m)</t>
  </si>
  <si>
    <t>HĐH: Ném trúng đích đứng (xa 1,5m, cao 1,2m)</t>
  </si>
  <si>
    <t xml:space="preserve">Lớp học </t>
  </si>
  <si>
    <t>Bật tách chân, khép chân qua 5 ô liên tục, không dẫm vạch</t>
  </si>
  <si>
    <t>Bật tách chân, khép chân qua 5 ô</t>
  </si>
  <si>
    <t>* Trò chơi vận động</t>
  </si>
  <si>
    <t>Thích chơi các trò chơi vận động, biết luật chơi, cách chơi. Phối hợp với bạn trong khi chơi.</t>
  </si>
  <si>
    <t>https://www.youtube.com/watch?v=5EMxIqcVtTA</t>
  </si>
  <si>
    <t>Tô, vẽ được một số hình đơn giản, gần gũi</t>
  </si>
  <si>
    <t>Tô, vẽ hình chủ đề "PTGT"</t>
  </si>
  <si>
    <t>https://www.youtube.com/watch?v=DdPONd30Uo0</t>
  </si>
  <si>
    <t>Cắt, xé thành thạo theo đường thẳng</t>
  </si>
  <si>
    <t>https://www.youtube.com/watch?v=Kmi1g_1aU-I</t>
  </si>
  <si>
    <t>Xếp chồng được 10-12 khối</t>
  </si>
  <si>
    <t>Xếp chồng các hình khối chủ đề "PTGT"</t>
  </si>
  <si>
    <t>Biết gập giấy tạo hình đơn giản theo hướng dẫn</t>
  </si>
  <si>
    <t>Gập giấy chủ đề "PTGT"</t>
  </si>
  <si>
    <t>https://www.youtube.com/watch?v=wlcyTmDLvwo</t>
  </si>
  <si>
    <t>Kể được tên và dạng chế biến của một số món ăn quen thuộc</t>
  </si>
  <si>
    <t>Tên và dạng chế biến của một số món ăn quen thuộc</t>
  </si>
  <si>
    <t xml:space="preserve">Biết ý nghĩa của việc ăn để giúp cơ thể cao lớn, khỏe mạnh, thông minh. Biết ăn nhiều loại thức ăn khác nhau để cơ thể có đủ chất dinh dưỡng. </t>
  </si>
  <si>
    <t>Giá trị dinh dưỡng của một số loại thực phẩm</t>
  </si>
  <si>
    <t>- Hướng dẫn cách chế biến một số món ăn dành cho trẻ
- Một số chế độ ăn khi trẻ bị bệnh (táo bón, tiêu chảy, sốt, suy dinh dưỡng, thừa cân béo phì,…)
- Hướng dẫn kỹ thuật sơ cứu thông thường</t>
  </si>
  <si>
    <t>C:\Users\admin\Desktop\video phòng tránh TNTT\SC ngung tho, ngung tim.mp4</t>
  </si>
  <si>
    <t xml:space="preserve">Có kỹ năng đánh răng đúng thao tác. Biết tự đánh răng </t>
  </si>
  <si>
    <t>Tập luyện thao tác đánh răng</t>
  </si>
  <si>
    <t>https://www.youtube.com/watch?v=ZR7P1qxhMvY</t>
  </si>
  <si>
    <t>Biết và thực hiện được một số quy định an toàn ở nơi công cộng</t>
  </si>
  <si>
    <t>Một số biển báo giao thông</t>
  </si>
  <si>
    <t>2. Đồ vật:</t>
  </si>
  <si>
    <t>Biết phân loại đồ dùng, đồ chơi theo 1-2 dấu hiệu</t>
  </si>
  <si>
    <t>Phân loại đồ dùng, đồ chơi theo 1-2 dấu hiệu</t>
  </si>
  <si>
    <t>Luật lệ phương tiện giao thông.</t>
  </si>
  <si>
    <t>https://www.google.com.vn/url?sa=i&amp;url=https%3A%2F%2Fhanoimoi.com.vn%2Ftin-tuc%2Fgiao-thong%2F924092%2Fmot-so-dieu-can-luu-y-khi-tham-gia-giao-thong&amp;psig=AOvVaw2LZFCieQhqPBFVSFRn1KZN&amp;ust=1631770196352000&amp;source=images&amp;cd=vfe&amp;ved=0CAkQjRxqFwoTCOCO4oKggPMCFQAAAAAdAAAAABAY</t>
  </si>
  <si>
    <t>Biết so sánh, phân loại con vật theo 1-2 dấu hiệu</t>
  </si>
  <si>
    <t xml:space="preserve"> So sánh, phân loại con vật theo 1-2 dấu hiệu</t>
  </si>
  <si>
    <t xml:space="preserve"> Biết so sánh, phân loại  cây, hoa, quả theo 1-2 dấu hiệu</t>
  </si>
  <si>
    <t xml:space="preserve"> So sánh, phân loại  cây, hoa, quả theo 1-2 dấu hiệu</t>
  </si>
  <si>
    <t>4. Một số hiện tượng tự nhiên</t>
  </si>
  <si>
    <t>Biết một số hiện tượng thời tiết theo mùa và ảnh hưởng của nó đến sinh hoạt của con nguời</t>
  </si>
  <si>
    <t>Thời tiết theo mùa và ảnh hưởng của nó đến sinh hoạt của con nguời</t>
  </si>
  <si>
    <t>Thực hiện được một số thao tác đơn giản với máy tính</t>
  </si>
  <si>
    <t>Một số thao tác cơ bản với máy tính: tắt, mở, di chuyển chuột, kích chuột (kích đơn)</t>
  </si>
  <si>
    <t>Biết sử dụng các số từ 1 - 5 để chỉ số lượng, số thứ tự</t>
  </si>
  <si>
    <t>Chữ số, số lượng và số thứ tự trong phạm vi 5</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</si>
  <si>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</si>
  <si>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</si>
  <si>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Biết gộp hai nhóm đối tượng có số lượng trong phạm vi 4, đếm và nói kết quả. Biết tách một nhóm đối tượng thành các nhóm nhỏ hơn.</t>
  </si>
  <si>
    <t>Gộp hai nhóm đối tượng có số lượng trong phạm vi 4, đếm và nói kết quả. Tách một nhóm đối tượng thành các nhóm nhỏ hơn.</t>
  </si>
  <si>
    <t>Sử dụng được dụng cụ để đo độ dài, dung tích của 2 đối tượng, nói kết quả đo và so sánh</t>
  </si>
  <si>
    <t>Đo độ dài một vật bằng một đơn vị đo</t>
  </si>
  <si>
    <t>Chỉ ra được các điểm giống, khác nhau giữa hai hình (tròn và tam giác)</t>
  </si>
  <si>
    <t>So sánh sự khác nhau và giống nhau của các hình:  hình tam giác, hình tròn.</t>
  </si>
  <si>
    <t>Nghe hiểu nội dung truyện kể, truyện đọc chủ đề "Giao thông"</t>
  </si>
  <si>
    <t>https://www.youtube.com/watch?v=NZSb-5EMSH4</t>
  </si>
  <si>
    <t>Nghe các bài hát, bài thơ, ca dao, đồng dao, tục ngữ, câu đố, hò, vè chủ đề "Giao thông"</t>
  </si>
  <si>
    <t>https://www.youtube.com/watch?v=efkHfxd8qxU</t>
  </si>
  <si>
    <t>Đọc bài thơ, ca dao, đồng dao  chủ đề "GT"</t>
  </si>
  <si>
    <t>https://www.youtube.com/watch?v=ngnJNOqPSzk</t>
  </si>
  <si>
    <t>Kể lại chuyện đã được nghe</t>
  </si>
  <si>
    <t>Bắt chước được giọng nói, điệu bộ của nhân vật trong truyện</t>
  </si>
  <si>
    <t>Biết đặt và trả lời các câu hỏi đơn giản</t>
  </si>
  <si>
    <t>Trả lời và đặt các câu hỏi: "Ai?"; "Cái gì?"; "Ở đâu?"; "Khi nào?"; "Để làm gì?"</t>
  </si>
  <si>
    <t>Biết mô tả hành động của các nhân vật trong tranh</t>
  </si>
  <si>
    <t>Cố gắng thực hiện công việc đơn giản được giao</t>
  </si>
  <si>
    <t>Đội mũ bảo hiểm</t>
  </si>
  <si>
    <t>https://www.youtube.com/watch?v=5VNK3LdbS5U</t>
  </si>
  <si>
    <t>Lên/xuống xe máy an toàn</t>
  </si>
  <si>
    <t>https://www.youtube.com/watch?v=hoc6c0cW_XU</t>
  </si>
  <si>
    <t>Thực hiện một số quy định ở lớp và gia đình: Dọn dẹp và sắp xếp đồ dùng, sau khi chơi cất đồ chơi vào nơi quy định, giờ ngủ không làm ồn, vâng lời ông bà, bố mẹ, đi bên phải lề đường.</t>
  </si>
  <si>
    <t xml:space="preserve">Biết trao đổi, thỏa thuận với bạn để cùng thực hiện hoạt động chung (chơi, trực nhật) </t>
  </si>
  <si>
    <t>Biết phân biệt hành vi  " đúng" - " sai", " tốt" - " xấu"</t>
  </si>
  <si>
    <t xml:space="preserve">Phân biệt hành vi" đúng" - " sai", " tốt" - " xấu" </t>
  </si>
  <si>
    <t>Nghe bài hát, bản nhạc; thơ, đồng dao, ca dao, tục ngữ; kể chuyện phù hợp với chủ đề "PTGT"</t>
  </si>
  <si>
    <t>https://www.youtube.com/watch?v=99P1n_3rMh4</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</si>
  <si>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</si>
  <si>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</si>
  <si>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</si>
  <si>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Hát đúng giai điệu, lời ca và thể hiện sắc thái, tình cảm của bài hát theo chủ đề " PTGT"</t>
  </si>
  <si>
    <t>https://www.youtube.com/watch?v=ZZZmaXCRCP8</t>
  </si>
  <si>
    <t>Có khả năng vận động nhịp nhàng theo nhịp điệu các bài hát, bản nhạc với các hình thức (vỗ tay theo nhịp, tiết tấu, múa)</t>
  </si>
  <si>
    <t>Vận động nhịp nhàng theo giai điệu, nhịp điệu của các bài hát, bản nhạc / Sử dụng các dụng cụ gõ đệm theo tiết tấu theo chủ đề "PTGT"</t>
  </si>
  <si>
    <t>Biết phối hợp các nguyên vật liệu tạo hình để tạo ra sản phẩm</t>
  </si>
  <si>
    <t>Phối hợp các nguyên vật liệu tạo hình, vật liệu trong thiên nhiên, nguyên vật liệu phế thải... để tạo ra các sản phẩm theo chủ đề "PTGT"</t>
  </si>
  <si>
    <t>Biết vẽ phối hợp các nét thẳng, xiên ngang, cong tròn tạo thành bức tranh có màu sắc và bố cục</t>
  </si>
  <si>
    <t>Vẽ phối hợp các nét thẳng, xiên ngang, cong tròn tạo thành bức tranh có màu sắc và bố cục theo chủ đề "PTGT"</t>
  </si>
  <si>
    <t>https://www.youtube.com/watch?v=Zd6lkLV9jg8</t>
  </si>
  <si>
    <t>Biết xé, cắt theo đường thẳng, đường cong… và dán thành sản phẩm có màu sắc, bố cục</t>
  </si>
  <si>
    <t xml:space="preserve"> Xé, cắt theo đường thẳng, đường cong… và dán thành sản phẩm có màu sắc, bố cục theo chủ đề "PTGT"</t>
  </si>
  <si>
    <t>Biết làm lõm, dỗ bẹt, bẻ loe, vuốt nhọn, uốn cong đất nặn để nặn thành sản phẩm có nhiều chi tiết</t>
  </si>
  <si>
    <t>Làm lõm, dỗ bẹt, bẻ loe, vuốt nhọn, uốn cong đất nặn để nặn thành sản phẩm có nhiều chi tiết theo chủ đề "PTGT"</t>
  </si>
  <si>
    <t>https://www.youtube.com/watch?v=6fomjPCkVfk</t>
  </si>
  <si>
    <t>Biết phối hợp các kĩ năng xếp hình để tạo thành các sản phẩm có kiểu dáng, màu sắc khác nhau</t>
  </si>
  <si>
    <t>Phối hợp các kĩ năng xếp hình để tạo thành các sản phẩm có kiểu dáng, màu sắc khác nhau theo chủ đề "PTGT"</t>
  </si>
  <si>
    <t>https://www.youtube.com/watch?v=qhuQs0ZhnMI</t>
  </si>
  <si>
    <t>Có khả năng tự chọn dụng cụ, vật liệu để tạo ra sản phẩm theo ý thích</t>
  </si>
  <si>
    <t>Làm đồ chơi chủ đề "PT Giao thông"</t>
  </si>
  <si>
    <t>Biết kể chuyện có mở đầu, kết thúc</t>
  </si>
  <si>
    <r>
      <t xml:space="preserve">Biết đặc điểm, công dụng của một số PTGT, </t>
    </r>
    <r>
      <rPr>
        <b/>
        <sz val="12"/>
        <rFont val="Times New Roman"/>
        <family val="1"/>
      </rPr>
      <t>biển báo GT</t>
    </r>
    <r>
      <rPr>
        <sz val="12"/>
        <rFont val="Times New Roman"/>
        <family val="2"/>
      </rPr>
      <t xml:space="preserve"> và phân loại theo 1-2 dấu hiệu</t>
    </r>
  </si>
  <si>
    <t>https://www.google.com.vn/url?sa=i&amp;url=http%3A%2F%2Fbrt.vn%2F</t>
  </si>
  <si>
    <t>Cắt, xé được theo đường viền thẳng và cong của các hình đơn giản  chủ đề GT</t>
  </si>
  <si>
    <r>
      <t xml:space="preserve">Đặc điểm, công dụng của một số PTGT, </t>
    </r>
    <r>
      <rPr>
        <b/>
        <sz val="12"/>
        <rFont val="Times New Roman"/>
        <family val="1"/>
      </rPr>
      <t>biển báo GT</t>
    </r>
    <r>
      <rPr>
        <sz val="12"/>
        <rFont val="Times New Roman"/>
        <family val="2"/>
      </rPr>
      <t xml:space="preserve"> và phân loại theo 1-2 dấu hiệu (ô tô, xe máy, mũ bảo hiểm, tàu thủy)</t>
    </r>
  </si>
  <si>
    <r>
      <t>HĐC:</t>
    </r>
    <r>
      <rPr>
        <sz val="12"/>
        <rFont val="Times New Roman"/>
        <family val="2"/>
      </rPr>
      <t xml:space="preserve"> So sánh thêm bớt, tạo sự bằng nhau trong phạm vi 4</t>
    </r>
  </si>
  <si>
    <t>Chủ động và độc lập trong một số hoạt động chủ đề Giao thông</t>
  </si>
  <si>
    <t>ĐTT/HN:
- Bé thích xe ô tô
- Nhớ lời cô dặn
- An toàn giao thông
- Đèn xanh đèn đỏ
- Tàu thuỷ đi khắp nơi</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</si>
  <si>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</si>
  <si>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HĐNT/HĐG:
- Vẽ các PTGT
- Vẽ theo ý thích
- Tô màu các PTGT</t>
  </si>
  <si>
    <t>HĐNT/HĐG:
- Cắt, xé dán ô tô, xe máy, tàu thủy, mũ bảo hiểm.</t>
  </si>
  <si>
    <t>HĐC: Bé làm nội trợ, sinh tố; làm nước ép hoa quả
Bé làm sinh tố.</t>
  </si>
  <si>
    <t>VS-AN: Trò chuyện, tìm hiểu về giá trị dinh dưỡng của các loại thực phẩm.
Xem video, tranh ảnh về tháp dinh dưỡng.</t>
  </si>
  <si>
    <t>VS-AN:
- Trò chuyện, xem tranh ảnh  về các thao tác đánh răng.
- Cho trẻ tập đánh răng trên mô hình</t>
  </si>
  <si>
    <t>VS-AN/SHHN
- Trò chuyện cách phân biệt thực phẩm/ thức ăn sạch, an toàn</t>
  </si>
  <si>
    <t xml:space="preserve">SHHN:
- Trò chuyện, xem tranh ảnh, video clips về các quy định an tòan nơi công cộng. </t>
  </si>
  <si>
    <t>HĐNT: 
- QS 1 số PTGT, biển báo giao thông
- Thực hành tham gia giao thông
- Xem tranh, ảnh , trò chuyện về 1 số luật lệ gia thông</t>
  </si>
  <si>
    <t>ĐTT/HĐC:
- Xem video, trò chuyện về các tình huống, hành vi đúng sai khi tham gia giao thông đường sắt (không leo trèo lên hàng rào chắn tàu hỏa)</t>
  </si>
  <si>
    <t>ĐTT/HĐC:
- Xem video, trò chuyện về các tình huống, hành vi đúng sai khi tham gia giao thông đường thủy</t>
  </si>
  <si>
    <t>Đặc điểm nổi bật, công dụng, cách sử dụng đồ dùng, đồ chơi chủ đề Giao thông (ô tô, xe máy, mũ bảo hiểm)</t>
  </si>
  <si>
    <t>HĐNT:
- Trò chuyện, quan sát, khám phá  về một số con vật, môi trường sống và cách chăm sóc, bảo vệ con vật.</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</si>
  <si>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</si>
  <si>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HĐNT:
- Quan sát sự thay đổi của thời tiết (trời nắng, trời mưa); Quan sát ông mặt trời; Quan sát đám mây trôi; Gió ở hướng nào? Vì sao có mưa? Quan sát chiếc bóng ngộ nghĩnh.</t>
  </si>
  <si>
    <t xml:space="preserve"> HĐNT:
- Trò chơi chăm sóc cây, tưới cây.Trò chuyện về tầm quan trọng của nước đối với cây cối, con người và con vật </t>
  </si>
  <si>
    <t>HĐG/HĐC:
- Bé vui học kid smart</t>
  </si>
  <si>
    <t>HĐG/HĐC: 
- Tách nhóm đối tượng trong phạm vi 4
- Gộp 2 nhóm đối tượng trong phạm vi 4</t>
  </si>
  <si>
    <t>ĐTT/SHHN:
- Nghe và trả lời các câu hỏi
 Giao tiếp với cô, bạn trong lớp.</t>
  </si>
  <si>
    <t>ĐTT/HĐC:
- Trò chuyện về luật lệ giao thông, đi bộ phải đi bên phải lề đường.</t>
  </si>
  <si>
    <t>HĐNT:
- Quan sát sự lớn lên của cây, bảo vệ và chăm sóc cây: nhặt lá rụng, nhổ cỏ, bắt sâu, tưới nước cho cây.</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</si>
  <si>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</si>
  <si>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Bùi Thị Mến</t>
  </si>
  <si>
    <r>
      <t>TDS:</t>
    </r>
    <r>
      <rPr>
        <b/>
        <sz val="12"/>
        <rFont val="Times New Roman"/>
        <family val="2"/>
      </rPr>
      <t xml:space="preserve"> </t>
    </r>
    <r>
      <rPr>
        <sz val="12"/>
        <rFont val="Times New Roman"/>
        <family val="2"/>
      </rPr>
      <t>Hô hấp: Máy bay bay ù ù...
- Tay: 2 tay ra trước, về phía sau.  
- Lưng, bụng: Ngồi, cúi về trước, ngửa ra sau. 
- Chân: Ngồi nâng 2 chân, duỗi thẳng.
- Bật: 2 tay chống hông, bật nhảy tại chỗ.</t>
    </r>
  </si>
  <si>
    <t>HĐNT:
- Tiệm Spa
- Tiệm Nail
- Cửa hàng may đo</t>
  </si>
  <si>
    <t>Mục tiêu chủ đề</t>
  </si>
  <si>
    <t>KẾ HOẠCH CHĂM SÓC GIÁO DỤC TRẺ CHỦ ĐỀ GIAO THÔNG</t>
  </si>
  <si>
    <t>Thời gian thực hiện 3 tuần (Từ ngày 17/02-07/03/2025)</t>
  </si>
  <si>
    <t>Cộng tổng số nội dung phân bổ vào lĩnh vực</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</si>
  <si>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</si>
  <si>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</si>
  <si>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</si>
  <si>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</si>
  <si>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</si>
  <si>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</si>
  <si>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</si>
  <si>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</si>
  <si>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</si>
  <si>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</si>
  <si>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</si>
  <si>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</si>
  <si>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</si>
  <si>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</si>
  <si>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</si>
  <si>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</si>
  <si>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</si>
  <si>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</si>
  <si>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</si>
  <si>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</si>
  <si>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</si>
  <si>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</si>
  <si>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HPCM DUYỆT</t>
  </si>
  <si>
    <t>Lưu Thị Thắm</t>
  </si>
  <si>
    <t>Nhánh 1: Ô tô</t>
  </si>
  <si>
    <t>Nhánh 2: Mũ bảo hiểm</t>
  </si>
  <si>
    <t>Nhánh 3: Tàu thủy</t>
  </si>
  <si>
    <t>TDS</t>
  </si>
  <si>
    <t xml:space="preserve">HĐH: Bò bằng bàn tay và bàn chân </t>
  </si>
  <si>
    <t>HĐH</t>
  </si>
  <si>
    <t>HĐH: Bật chụm tách chân liên tục qua 5 ô</t>
  </si>
  <si>
    <t>HĐNT</t>
  </si>
  <si>
    <t>HĐG</t>
  </si>
  <si>
    <t>HĐC</t>
  </si>
  <si>
    <t>VS-AN</t>
  </si>
  <si>
    <t>SHHN</t>
  </si>
  <si>
    <t>Khám phá mũ bảo hiểm (5E)</t>
  </si>
  <si>
    <t xml:space="preserve"> HĐC:
 Phân loại một số PTGT về đặc điểm, công dung 
 </t>
  </si>
  <si>
    <t>HĐG+HĐC</t>
  </si>
  <si>
    <t>HĐG:
- Bé nối đúng số lượng
- Bé thêm bớt cho đủ số lượng là 4
- Bé gắn đúng số lượng.
- Bé chọn cho đủ
- Khoanh nhóm có số lượng 4</t>
  </si>
  <si>
    <t>Tách 1 nhóm đối tượng trong phạm vi 4 thành 2 phần</t>
  </si>
  <si>
    <t xml:space="preserve">So sánh sự khác nhau của hình tròn và hình tam giác </t>
  </si>
  <si>
    <t>Chắp ghép hình vuông, HCN, hình tròn để tạo thành ô tô</t>
  </si>
  <si>
    <t>Chuyện: Xe lu và xe ca</t>
  </si>
  <si>
    <t>Chuyện: Cuộc thi mũ bảo hiểm đẹp nhất</t>
  </si>
  <si>
    <t>Bài thơ: Ô tô xe buýt</t>
  </si>
  <si>
    <t>Bài thơ: Tàu thủy bé nhỏ</t>
  </si>
  <si>
    <t>Bài: Vè giao thông</t>
  </si>
  <si>
    <t>HĐG:
- Bắt chước hành động của các nhân vật trong truyện: Qua đường; Chuyến phưu lưu đến đảo bí mật;  Tàu thuỷ và cơn sóng lớn.</t>
  </si>
  <si>
    <t>Dạy trẻ kĩ năng đội mũ bảo hiểm</t>
  </si>
  <si>
    <t>Dạy trẻ kĩ năng thoát hiểm khi bị bỏ quên trên xe ô tô</t>
  </si>
  <si>
    <t>HĐG:
- Siêu thị của bé
- Nấu ăn
- Cửa hàng bán ô tô, xe máy, tàu thủy</t>
  </si>
  <si>
    <t>ĐTT</t>
  </si>
  <si>
    <t>Bài hát: Bé thích ô tô</t>
  </si>
  <si>
    <t>Bài hát: Em đi chơi thuyền</t>
  </si>
  <si>
    <t>Làm ô tô từ các nguyên vật liệu (EDP)</t>
  </si>
  <si>
    <t>Làm mũ bảo hiểm từ các nguyên vật liệu (EDP)</t>
  </si>
  <si>
    <t>Vẽ tàu thủy</t>
  </si>
  <si>
    <t>HĐH/HĐG:
- Vẽ ô tô
- Vẽ mũ bảo hiểm
- Vẽ tàu thủy</t>
  </si>
  <si>
    <t>HĐH/HĐG:
- Xé dán ô tô
- Xé dán mũ bảo hiểm
- Xé dán tàu thủy</t>
  </si>
  <si>
    <t>HĐH/HĐG:
- Nặn ô tô
- Nặn mũ bảo hiểm
- Nặn mũ bảo hiểm</t>
  </si>
  <si>
    <t>Chuyện: Kiến con đi ô tô</t>
  </si>
  <si>
    <t>Chuyện: Chiếc mũ bảo hiểm thần kì</t>
  </si>
  <si>
    <t>Biết một vài đặc điểm, tính chất của một số đất, đá, cát, sỏi</t>
  </si>
  <si>
    <t>HĐNT:
- Trò chơi với đất, cát, sỏi, đá: vật chìm, vật nổi, đi trên con đường đá, xếp hình, nặn, vo, nhuộm màu cát, tranh cát, ...</t>
  </si>
  <si>
    <t>Một vài đặc điểm, tính chất của một số đất, đá, cát, sỏi</t>
  </si>
  <si>
    <t>HĐC: Gấp tàu thủy</t>
  </si>
  <si>
    <t>HĐG:
- Gạch bỏ đối tượng không cùng loại.</t>
  </si>
  <si>
    <t>Đóng vai các nhân vật trong tranh</t>
  </si>
  <si>
    <t xml:space="preserve"> Bé tập kể lại truyện</t>
  </si>
  <si>
    <t>Đóng kịch về chủ đề</t>
  </si>
  <si>
    <t>HĐG:
- Xây ga ra ô tô.
- Xây dựng nhà máy sản xuất mũ bảo hiểm.
- Xây dựng bến cảng, nhà bán vé tàu.</t>
  </si>
  <si>
    <t xml:space="preserve">HĐH/HĐG:
- Xếp hình ô tô
- Xếp hình tàu thủy
</t>
  </si>
  <si>
    <t>VS-AN+HĐC</t>
  </si>
  <si>
    <t>Bài thơ: Mũ bảo hiểm đáng yêu</t>
  </si>
  <si>
    <t>HĐH/HĐC: 
- So sánh kích thước 2 đối tượng (to hơn - nhỏ hơn)</t>
  </si>
  <si>
    <t>HĐC: Cho trẻ xem video về một số hành vi:  An toàn khi ngồi trên xe ô tô.
- Cho trẻ xem video thực hiện những quy định an toàn khi đi trên tàu thuỷ</t>
  </si>
  <si>
    <t>HĐC:
- Trò chuyện về hành vi đúng sai khi tham gia giao thông</t>
  </si>
  <si>
    <t>Ghi chú về sự điều chỉnh trong cđ (nếu có)</t>
  </si>
  <si>
    <t>I. LĨNH VỰC GIÁO DỤC PT THỂ CHẤT</t>
  </si>
  <si>
    <t>Xem video cách chế biến món Bún xương thịt; Chè thập cẩm. 
- Trò chuyện về chế độ ăn khi trẻ bị táo bón. 
- Trò chuyện về các nhóm thực phẩm. Xem video sơ cứu khi trẻ bị ngừng thở, ngừng tim.</t>
  </si>
  <si>
    <t>II. LĨNH VỰC GIÁO DỤC PT NHẬN THỨC</t>
  </si>
  <si>
    <t>III. LĨNH VỰC GIÁO DỤC PT NGÔN NGỮ</t>
  </si>
  <si>
    <t>Tập đóng kịch các câu chuyện trong chủ đề:
- Kiến con đi ô tô
- Xe lu và xe ca
- Mũ bảo hiểm bị lạc
- Tàu thuỷ dũng cảm</t>
  </si>
  <si>
    <t>V. LĨNH VỰC GIÁO DỤC PT THẨM MỸ</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</si>
  <si>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 Ôn luyện: Rèn KNVĐ</t>
  </si>
  <si>
    <t xml:space="preserve">HĐG:
- Chiếc ô tô tương lai; Làm ô tô mở cửa được </t>
  </si>
  <si>
    <t>Đoàn Thị 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</si>
</sst>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41">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u/>
      <sz val="11"/>
      <color theme="10"/>
      <name val="Calibri"/>
      <family val="2"/>
      <scheme val="minor"/>
    </font>
    <font>
      <b/>
      <sz val="12"/>
      <name val="Times New Roman"/>
      <family val="1"/>
    </font>
    <font>
      <b/>
      <sz val="10"/>
      <name val="Times New Roman"/>
      <family val="1"/>
    </font>
    <font>
      <b/>
      <sz val="12"/>
      <name val="Times New Roman"/>
      <family val="2"/>
    </font>
    <font>
      <sz val="12"/>
      <name val="Times New Roman"/>
      <family val="2"/>
    </font>
    <font>
      <sz val="8"/>
      <name val="Times New Roman"/>
      <family val="1"/>
    </font>
    <font>
      <b/>
      <i/>
      <sz val="12"/>
      <name val="Times New Roman"/>
      <family val="2"/>
    </font>
    <font>
      <b/>
      <i/>
      <sz val="8"/>
      <name val="Times New Roman"/>
      <family val="1"/>
    </font>
    <font>
      <b/>
      <sz val="8"/>
      <name val="Times New Roman"/>
      <family val="1"/>
    </font>
    <font>
      <sz val="12"/>
      <name val="Times New Roman"/>
      <family val="1"/>
      <charset val="163"/>
    </font>
    <font>
      <sz val="11"/>
      <name val="Calibri"/>
      <family val="2"/>
      <scheme val="minor"/>
    </font>
    <font>
      <u/>
      <sz val="12"/>
      <name val="Times New Roman"/>
      <family val="2"/>
    </font>
    <font>
      <u/>
      <sz val="11"/>
      <name val="Calibri"/>
      <family val="2"/>
      <scheme val="minor"/>
    </font>
    <font>
      <sz val="8"/>
      <name val="Times New Roman"/>
      <family val="2"/>
    </font>
    <font>
      <b/>
      <sz val="14"/>
      <name val="Times New Roman"/>
      <family val="1"/>
    </font>
    <font>
      <sz val="9"/>
      <name val="Times New Roman"/>
      <family val="1"/>
    </font>
    <font>
      <sz val="10"/>
      <name val="Times New Roman"/>
      <family val="2"/>
    </font>
    <font>
      <b/>
      <i/>
      <sz val="8"/>
      <name val="Times New Roman"/>
      <family val="2"/>
    </font>
    <font>
      <sz val="14"/>
      <name val="Times New Roman"/>
      <family val="1"/>
    </font>
    <font>
      <b/>
      <sz val="12"/>
      <color theme="1"/>
      <name val="Times New Roman"/>
      <family val="2"/>
    </font>
    <font>
      <b/>
      <sz val="10"/>
      <color theme="1"/>
      <name val="Times New Roman"/>
      <family val="1"/>
    </font>
    <font>
      <sz val="10"/>
      <name val="Times New Roman"/>
      <family val="1"/>
    </font>
    <font>
      <sz val="12"/>
      <color theme="1"/>
      <name val="Times New Roman"/>
      <family val="2"/>
    </font>
    <font>
      <sz val="10"/>
      <color theme="1"/>
      <name val="Times New Roman"/>
      <family val="1"/>
    </font>
    <font>
      <sz val="12"/>
      <color theme="1"/>
      <name val="Times New Roman"/>
      <family val="1"/>
    </font>
    <font>
      <b/>
      <sz val="12"/>
      <color theme="1"/>
      <name val="Times New Roman"/>
      <family val="1"/>
    </font>
    <font>
      <i/>
      <sz val="12"/>
      <color theme="1"/>
      <name val="Times New Roman"/>
      <family val="1"/>
    </font>
    <font>
      <b/>
      <sz val="9"/>
      <name val="Times New Roman"/>
      <family val="1"/>
    </font>
    <font>
      <b/>
      <sz val="1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2" fillId="0" borderId="0" applyNumberFormat="0" applyFill="0" applyBorder="0" applyAlignment="0" applyProtection="0"/>
  </cellStyleXfs>
  <cellXfs count="84">
    <xf numFmtId="0" fontId="0" fillId="0" borderId="0" xfId="0"/>
    <xf numFmtId="0" fontId="16" fillId="2" borderId="3" xfId="0" applyFont="1" applyFill="1" applyBorder="1" applyAlignment="1">
      <alignment horizontal="left" vertical="center" wrapText="1"/>
    </xf>
    <xf numFmtId="0" fontId="16" fillId="2" borderId="3" xfId="0" applyFont="1" applyFill="1" applyBorder="1" applyAlignment="1">
      <alignment vertical="center" wrapText="1"/>
    </xf>
    <xf numFmtId="49" fontId="16" fillId="2" borderId="3" xfId="0" applyNumberFormat="1" applyFont="1" applyFill="1" applyBorder="1" applyAlignment="1" applyProtection="1">
      <alignment horizontal="left" vertical="center" wrapText="1"/>
      <protection locked="0"/>
    </xf>
    <xf numFmtId="0" fontId="22" fillId="0" borderId="0" xfId="0" applyFont="1"/>
    <xf numFmtId="49" fontId="23" fillId="2" borderId="3" xfId="30" applyNumberFormat="1" applyFont="1" applyFill="1" applyBorder="1" applyAlignment="1" applyProtection="1">
      <alignment horizontal="left" vertical="center" wrapText="1"/>
    </xf>
    <xf numFmtId="49" fontId="23" fillId="2" borderId="3" xfId="30" applyNumberFormat="1" applyFont="1" applyFill="1" applyBorder="1" applyAlignment="1">
      <alignment horizontal="left" vertical="center" wrapText="1"/>
    </xf>
    <xf numFmtId="0" fontId="15" fillId="2" borderId="3" xfId="0" applyFont="1" applyFill="1" applyBorder="1" applyAlignment="1">
      <alignment horizontal="left" vertical="center" wrapText="1"/>
    </xf>
    <xf numFmtId="0" fontId="23" fillId="2" borderId="3" xfId="30" applyFont="1" applyFill="1" applyBorder="1" applyAlignment="1">
      <alignment horizontal="left" vertical="center" wrapText="1"/>
    </xf>
    <xf numFmtId="0" fontId="16" fillId="2" borderId="3" xfId="0" applyNumberFormat="1" applyFont="1" applyFill="1" applyBorder="1" applyAlignment="1">
      <alignment horizontal="left" vertical="center" wrapText="1"/>
    </xf>
    <xf numFmtId="0" fontId="24" fillId="2" borderId="3" xfId="30" applyNumberFormat="1" applyFont="1" applyFill="1" applyBorder="1" applyAlignment="1">
      <alignment horizontal="left" vertical="center" wrapText="1"/>
    </xf>
    <xf numFmtId="49" fontId="25" fillId="2" borderId="3" xfId="0" applyNumberFormat="1" applyFont="1" applyFill="1" applyBorder="1" applyAlignment="1">
      <alignment horizontal="center" vertical="center" wrapText="1"/>
    </xf>
    <xf numFmtId="49" fontId="17" fillId="2" borderId="3" xfId="0" applyNumberFormat="1" applyFont="1" applyFill="1" applyBorder="1" applyAlignment="1">
      <alignment vertical="center" wrapText="1"/>
    </xf>
    <xf numFmtId="0" fontId="17" fillId="0" borderId="0" xfId="0" applyFont="1" applyAlignment="1">
      <alignment horizontal="center" vertical="center"/>
    </xf>
    <xf numFmtId="0" fontId="27" fillId="2" borderId="0" xfId="0" applyFont="1" applyFill="1" applyAlignment="1">
      <alignment horizontal="center" vertical="center"/>
    </xf>
    <xf numFmtId="0" fontId="28" fillId="0" borderId="0" xfId="0" applyFont="1"/>
    <xf numFmtId="0" fontId="20" fillId="2" borderId="3" xfId="0" applyFont="1" applyFill="1" applyBorder="1" applyAlignment="1" applyProtection="1">
      <alignment horizontal="center" vertical="center" wrapText="1"/>
      <protection locked="0"/>
    </xf>
    <xf numFmtId="0" fontId="28" fillId="0" borderId="3" xfId="0" applyFont="1" applyBorder="1"/>
    <xf numFmtId="0" fontId="28" fillId="0" borderId="0" xfId="0" applyFont="1" applyBorder="1"/>
    <xf numFmtId="0" fontId="28" fillId="2" borderId="0" xfId="0" applyFont="1" applyFill="1"/>
    <xf numFmtId="0" fontId="15" fillId="2" borderId="3" xfId="0" applyFont="1" applyFill="1" applyBorder="1" applyAlignment="1">
      <alignment vertical="center" wrapText="1"/>
    </xf>
    <xf numFmtId="0" fontId="10" fillId="2" borderId="3" xfId="0" applyNumberFormat="1" applyFont="1" applyFill="1" applyBorder="1" applyAlignment="1">
      <alignment horizontal="center" vertical="center" wrapText="1"/>
    </xf>
    <xf numFmtId="49" fontId="29" fillId="2" borderId="3" xfId="0" applyNumberFormat="1" applyFont="1" applyFill="1" applyBorder="1" applyAlignment="1">
      <alignment horizontal="center" vertical="center" wrapText="1"/>
    </xf>
    <xf numFmtId="0" fontId="16" fillId="2" borderId="3" xfId="0" applyFont="1" applyFill="1" applyBorder="1"/>
    <xf numFmtId="0" fontId="30" fillId="0" borderId="0" xfId="0" applyFont="1" applyAlignment="1">
      <alignment horizontal="center" vertical="center"/>
    </xf>
    <xf numFmtId="49" fontId="16" fillId="2" borderId="3" xfId="0" applyNumberFormat="1" applyFont="1" applyFill="1" applyBorder="1" applyAlignment="1">
      <alignment horizontal="left" vertical="center" wrapText="1"/>
    </xf>
    <xf numFmtId="0" fontId="16"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0" fontId="16" fillId="2" borderId="3" xfId="0" applyFont="1" applyFill="1" applyBorder="1" applyAlignment="1" applyProtection="1">
      <alignment horizontal="center" vertical="center" wrapText="1"/>
      <protection locked="0"/>
    </xf>
    <xf numFmtId="0" fontId="28" fillId="0" borderId="5" xfId="0" applyFont="1" applyBorder="1" applyAlignment="1"/>
    <xf numFmtId="0" fontId="26" fillId="0" borderId="5" xfId="0" applyFont="1" applyBorder="1" applyAlignment="1">
      <alignment vertical="center"/>
    </xf>
    <xf numFmtId="0" fontId="32" fillId="2" borderId="3" xfId="0" applyFont="1" applyFill="1" applyBorder="1" applyAlignment="1">
      <alignment horizontal="center" vertical="center" wrapText="1"/>
    </xf>
    <xf numFmtId="0" fontId="33" fillId="0" borderId="3" xfId="0" applyFont="1" applyBorder="1" applyAlignment="1">
      <alignment horizontal="center" vertical="center"/>
    </xf>
    <xf numFmtId="0" fontId="35" fillId="2" borderId="3" xfId="0" applyFont="1" applyFill="1" applyBorder="1" applyAlignment="1">
      <alignment horizontal="center" vertical="center" wrapText="1"/>
    </xf>
    <xf numFmtId="0" fontId="22" fillId="0" borderId="3" xfId="0" applyFont="1" applyBorder="1"/>
    <xf numFmtId="0" fontId="33" fillId="0" borderId="0" xfId="0" applyFont="1" applyAlignment="1">
      <alignment horizontal="center" vertical="center"/>
    </xf>
    <xf numFmtId="0" fontId="40" fillId="0" borderId="0" xfId="0" applyFont="1"/>
    <xf numFmtId="0" fontId="39" fillId="2" borderId="0" xfId="0" applyFont="1" applyFill="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2" fillId="0" borderId="0" xfId="0" applyFont="1" applyAlignment="1">
      <alignment horizontal="center" vertical="center"/>
    </xf>
    <xf numFmtId="49" fontId="16" fillId="2" borderId="3" xfId="0" applyNumberFormat="1" applyFont="1" applyFill="1" applyBorder="1" applyAlignment="1">
      <alignment horizontal="center" vertical="center" wrapText="1"/>
    </xf>
    <xf numFmtId="0" fontId="26" fillId="0" borderId="0" xfId="0" applyFont="1" applyAlignment="1">
      <alignment vertical="center"/>
    </xf>
    <xf numFmtId="49" fontId="15" fillId="2" borderId="3" xfId="0" applyNumberFormat="1" applyFont="1" applyFill="1" applyBorder="1" applyAlignment="1">
      <alignment horizontal="left" vertical="center" wrapText="1"/>
    </xf>
    <xf numFmtId="0" fontId="15" fillId="2" borderId="3"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0" fillId="2" borderId="3" xfId="0" applyFont="1" applyFill="1" applyBorder="1" applyAlignment="1">
      <alignment vertical="center" wrapText="1"/>
    </xf>
    <xf numFmtId="49" fontId="15" fillId="2" borderId="3" xfId="0" applyNumberFormat="1" applyFont="1" applyFill="1" applyBorder="1" applyAlignment="1">
      <alignment vertical="center" wrapText="1"/>
    </xf>
    <xf numFmtId="49" fontId="10" fillId="2" borderId="3" xfId="0" applyNumberFormat="1" applyFont="1" applyFill="1" applyBorder="1" applyAlignment="1">
      <alignment vertical="center" wrapText="1"/>
    </xf>
    <xf numFmtId="49" fontId="16" fillId="2" borderId="3" xfId="0" applyNumberFormat="1" applyFont="1" applyFill="1" applyBorder="1" applyAlignment="1" applyProtection="1">
      <alignment vertical="center" wrapText="1"/>
      <protection locked="0"/>
    </xf>
    <xf numFmtId="49" fontId="21" fillId="2" borderId="3" xfId="0" applyNumberFormat="1" applyFont="1" applyFill="1" applyBorder="1" applyAlignment="1" applyProtection="1">
      <alignment vertical="center" wrapText="1"/>
      <protection locked="0"/>
    </xf>
    <xf numFmtId="0" fontId="10" fillId="0" borderId="3" xfId="0" applyNumberFormat="1" applyFont="1" applyBorder="1" applyAlignment="1">
      <alignment vertical="center" wrapText="1"/>
    </xf>
    <xf numFmtId="0" fontId="28" fillId="0" borderId="0" xfId="0" applyFont="1" applyAlignment="1">
      <alignment vertical="center"/>
    </xf>
    <xf numFmtId="0" fontId="22" fillId="0" borderId="0" xfId="0" applyFont="1" applyAlignment="1">
      <alignment vertical="center"/>
    </xf>
    <xf numFmtId="49" fontId="18" fillId="2" borderId="3" xfId="0" applyNumberFormat="1" applyFont="1" applyFill="1" applyBorder="1" applyAlignment="1">
      <alignment vertical="center" wrapText="1"/>
    </xf>
    <xf numFmtId="49" fontId="16" fillId="2" borderId="3" xfId="0" applyNumberFormat="1" applyFont="1" applyFill="1" applyBorder="1" applyAlignment="1">
      <alignment vertical="center" wrapText="1"/>
    </xf>
    <xf numFmtId="0" fontId="28"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49" fontId="16" fillId="2" borderId="3" xfId="0" applyNumberFormat="1" applyFont="1" applyFill="1" applyBorder="1" applyAlignment="1">
      <alignment vertical="center" wrapText="1"/>
    </xf>
    <xf numFmtId="49" fontId="17"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0" fontId="16" fillId="2" borderId="3" xfId="0" applyFont="1" applyFill="1" applyBorder="1" applyAlignment="1">
      <alignment horizontal="center" vertical="center" wrapText="1"/>
    </xf>
    <xf numFmtId="0" fontId="39" fillId="2" borderId="0" xfId="0" applyFont="1" applyFill="1" applyAlignment="1">
      <alignment horizontal="center" vertical="center"/>
    </xf>
    <xf numFmtId="0" fontId="31" fillId="2" borderId="3"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left" vertical="center" wrapText="1"/>
      <protection locked="0"/>
    </xf>
    <xf numFmtId="0" fontId="37" fillId="2" borderId="3" xfId="0" applyFont="1" applyFill="1" applyBorder="1" applyAlignment="1" applyProtection="1">
      <alignment horizontal="left" vertical="center"/>
      <protection locked="0"/>
    </xf>
    <xf numFmtId="0" fontId="36" fillId="2" borderId="3"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xf>
    <xf numFmtId="0" fontId="38" fillId="2" borderId="3"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wrapText="1"/>
      <protection locked="0"/>
    </xf>
    <xf numFmtId="0" fontId="26" fillId="0" borderId="0" xfId="0" applyFont="1" applyAlignment="1">
      <alignment horizontal="center" vertical="center"/>
    </xf>
    <xf numFmtId="0" fontId="13" fillId="2" borderId="3" xfId="0" applyFont="1" applyFill="1" applyBorder="1" applyAlignment="1" applyProtection="1">
      <alignment horizontal="center" vertical="center" wrapText="1"/>
      <protection locked="0"/>
    </xf>
    <xf numFmtId="0" fontId="39" fillId="2" borderId="4" xfId="0" applyFont="1" applyFill="1" applyBorder="1" applyAlignment="1">
      <alignment horizontal="center" vertical="center"/>
    </xf>
    <xf numFmtId="0" fontId="13" fillId="2" borderId="3" xfId="0" applyFont="1" applyFill="1" applyBorder="1" applyAlignment="1" applyProtection="1">
      <alignment vertical="center" wrapText="1"/>
      <protection locked="0"/>
    </xf>
    <xf numFmtId="0" fontId="15" fillId="2" borderId="3" xfId="0" applyFont="1" applyFill="1" applyBorder="1" applyAlignment="1">
      <alignment horizontal="center" vertical="center" wrapText="1"/>
    </xf>
    <xf numFmtId="0" fontId="14" fillId="0" borderId="3" xfId="0" applyFont="1" applyBorder="1" applyAlignment="1">
      <alignment horizontal="center"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99FF66"/>
      <color rgb="FFFFFF00"/>
      <color rgb="FF66FFFF"/>
      <color rgb="FF00FF00"/>
      <color rgb="FFFF9900"/>
      <color rgb="FFFFCCCC"/>
      <color rgb="FFFFFF99"/>
      <color rgb="FFFFCC66"/>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5VNK3LdbS5U" TargetMode="External"/><Relationship Id="rId2" Type="http://schemas.openxmlformats.org/officeDocument/2006/relationships/hyperlink" Target="https://www.youtube.com/watch?v=6fomjPCkVfk" TargetMode="External"/><Relationship Id="rId1" Type="http://schemas.openxmlformats.org/officeDocument/2006/relationships/hyperlink" Target="../admin/Desktop/tds/nh&#7841;c%20ch&#7911;%20&#273;i&#7875;m%20PTGT.mp3" TargetMode="External"/><Relationship Id="rId6" Type="http://schemas.openxmlformats.org/officeDocument/2006/relationships/printerSettings" Target="../printerSettings/printerSettings1.bin"/><Relationship Id="rId5" Type="http://schemas.openxmlformats.org/officeDocument/2006/relationships/hyperlink" Target="https://www.google.com.vn/url?sa=i&amp;url=http%3A%2F%2Fbrt.vn%2F" TargetMode="External"/><Relationship Id="rId4" Type="http://schemas.openxmlformats.org/officeDocument/2006/relationships/hyperlink" Target="../admin/Desktop/video%20ph&#242;ng%20tr&#225;nh%20TNTT/SC%20ngung%20tho,%20ngung%20tim.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S141"/>
  <sheetViews>
    <sheetView tabSelected="1" zoomScale="75" zoomScaleNormal="75" zoomScaleSheetLayoutView="53" zoomScalePageLayoutView="80" workbookViewId="0">
      <pane ySplit="5" topLeftCell="A127" activePane="bottomLeft" state="frozen"/>
      <selection pane="bottomLeft" activeCell="E144" sqref="E144"/>
    </sheetView>
  </sheetViews>
  <sheetFormatPr defaultRowHeight="18.75"/>
  <cols>
    <col min="1" max="1" width="6.140625" style="24" customWidth="1"/>
    <col min="2" max="2" width="19.140625" style="57" customWidth="1"/>
    <col min="3" max="3" width="5" style="13" customWidth="1"/>
    <col min="4" max="4" width="5" style="4" customWidth="1"/>
    <col min="5" max="6" width="18.7109375" style="57" customWidth="1"/>
    <col min="7" max="8" width="8" style="4" customWidth="1"/>
    <col min="9" max="9" width="7.85546875" style="4" customWidth="1"/>
    <col min="10" max="12" width="8" style="40" customWidth="1"/>
    <col min="13" max="13" width="11.7109375" style="4" customWidth="1"/>
    <col min="14" max="14" width="3.5703125" style="4" customWidth="1"/>
    <col min="15" max="16384" width="9.140625" style="4"/>
  </cols>
  <sheetData>
    <row r="1" spans="1:19">
      <c r="A1" s="78" t="s">
        <v>218</v>
      </c>
      <c r="B1" s="78"/>
      <c r="C1" s="78"/>
      <c r="D1" s="78"/>
      <c r="E1" s="78"/>
      <c r="F1" s="78"/>
      <c r="G1" s="78"/>
      <c r="H1" s="78"/>
      <c r="I1" s="78"/>
      <c r="J1" s="78"/>
      <c r="K1" s="78"/>
      <c r="L1" s="78"/>
      <c r="M1" s="78"/>
      <c r="N1" s="42"/>
      <c r="O1" s="42"/>
      <c r="P1" s="42"/>
      <c r="Q1" s="42"/>
      <c r="R1" s="42"/>
      <c r="S1" s="42"/>
    </row>
    <row r="2" spans="1:19" ht="15" customHeight="1">
      <c r="A2" s="78" t="s">
        <v>219</v>
      </c>
      <c r="B2" s="78"/>
      <c r="C2" s="78"/>
      <c r="D2" s="78"/>
      <c r="E2" s="78"/>
      <c r="F2" s="78"/>
      <c r="G2" s="78"/>
      <c r="H2" s="78"/>
      <c r="I2" s="78"/>
      <c r="J2" s="78"/>
      <c r="K2" s="78"/>
      <c r="L2" s="78"/>
      <c r="M2" s="78"/>
      <c r="N2" s="42"/>
      <c r="O2" s="42"/>
      <c r="P2" s="42"/>
      <c r="Q2" s="42"/>
      <c r="R2" s="42"/>
      <c r="S2" s="42"/>
    </row>
    <row r="3" spans="1:19" s="15" customFormat="1" ht="12.75" customHeight="1">
      <c r="A3" s="30"/>
      <c r="B3" s="30"/>
      <c r="C3" s="30"/>
      <c r="D3" s="30"/>
      <c r="E3" s="30"/>
      <c r="F3" s="30"/>
      <c r="G3" s="29"/>
      <c r="H3" s="29"/>
      <c r="I3" s="29"/>
      <c r="J3" s="39"/>
      <c r="K3" s="39"/>
      <c r="L3" s="39"/>
      <c r="M3" s="29"/>
    </row>
    <row r="4" spans="1:19" s="15" customFormat="1" ht="49.5" customHeight="1">
      <c r="A4" s="79" t="s">
        <v>75</v>
      </c>
      <c r="B4" s="77" t="s">
        <v>217</v>
      </c>
      <c r="C4" s="77"/>
      <c r="D4" s="77" t="s">
        <v>77</v>
      </c>
      <c r="E4" s="81" t="s">
        <v>62</v>
      </c>
      <c r="F4" s="77" t="s">
        <v>60</v>
      </c>
      <c r="G4" s="82" t="s">
        <v>78</v>
      </c>
      <c r="H4" s="79" t="s">
        <v>63</v>
      </c>
      <c r="I4" s="79" t="s">
        <v>61</v>
      </c>
      <c r="J4" s="83" t="s">
        <v>245</v>
      </c>
      <c r="K4" s="83" t="s">
        <v>246</v>
      </c>
      <c r="L4" s="83" t="s">
        <v>247</v>
      </c>
      <c r="M4" s="77" t="s">
        <v>299</v>
      </c>
    </row>
    <row r="5" spans="1:19" s="15" customFormat="1" ht="29.25" customHeight="1">
      <c r="A5" s="79"/>
      <c r="B5" s="44" t="s">
        <v>44</v>
      </c>
      <c r="C5" s="16" t="s">
        <v>48</v>
      </c>
      <c r="D5" s="77"/>
      <c r="E5" s="81"/>
      <c r="F5" s="77"/>
      <c r="G5" s="82"/>
      <c r="H5" s="79"/>
      <c r="I5" s="79"/>
      <c r="J5" s="83"/>
      <c r="K5" s="83"/>
      <c r="L5" s="83"/>
      <c r="M5" s="77"/>
    </row>
    <row r="6" spans="1:19" s="15" customFormat="1" ht="36.75" customHeight="1">
      <c r="A6" s="45"/>
      <c r="B6" s="65" t="s">
        <v>300</v>
      </c>
      <c r="C6" s="65"/>
      <c r="D6" s="65"/>
      <c r="E6" s="65"/>
      <c r="F6" s="51"/>
      <c r="G6" s="47"/>
      <c r="H6" s="47"/>
      <c r="I6" s="41"/>
      <c r="J6" s="41"/>
      <c r="K6" s="41"/>
      <c r="L6" s="41"/>
      <c r="M6" s="47"/>
    </row>
    <row r="7" spans="1:19" s="15" customFormat="1" ht="26.25" customHeight="1">
      <c r="A7" s="45"/>
      <c r="B7" s="65" t="s">
        <v>23</v>
      </c>
      <c r="C7" s="65"/>
      <c r="D7" s="65"/>
      <c r="E7" s="65"/>
      <c r="F7" s="51"/>
      <c r="G7" s="47"/>
      <c r="H7" s="47"/>
      <c r="I7" s="41"/>
      <c r="J7" s="41"/>
      <c r="K7" s="41"/>
      <c r="L7" s="41"/>
      <c r="M7" s="47"/>
    </row>
    <row r="8" spans="1:19" s="15" customFormat="1" ht="37.5" customHeight="1">
      <c r="A8" s="45"/>
      <c r="B8" s="65" t="s">
        <v>79</v>
      </c>
      <c r="C8" s="65"/>
      <c r="D8" s="65"/>
      <c r="E8" s="65"/>
      <c r="F8" s="51"/>
      <c r="G8" s="47"/>
      <c r="H8" s="47"/>
      <c r="I8" s="41"/>
      <c r="J8" s="41"/>
      <c r="K8" s="41"/>
      <c r="L8" s="41"/>
      <c r="M8" s="47"/>
    </row>
    <row r="9" spans="1:19" s="15" customFormat="1" ht="216.75" customHeight="1">
      <c r="A9" s="28">
        <v>1</v>
      </c>
      <c r="B9" s="50" t="s">
        <v>80</v>
      </c>
      <c r="C9" s="12" t="s">
        <v>0</v>
      </c>
      <c r="D9" s="2"/>
      <c r="E9" s="59" t="s">
        <v>81</v>
      </c>
      <c r="F9" s="52" t="s">
        <v>215</v>
      </c>
      <c r="G9" s="5" t="s">
        <v>82</v>
      </c>
      <c r="H9" s="41" t="s">
        <v>68</v>
      </c>
      <c r="I9" s="41" t="s">
        <v>64</v>
      </c>
      <c r="J9" s="38" t="s">
        <v>248</v>
      </c>
      <c r="K9" s="38" t="s">
        <v>248</v>
      </c>
      <c r="L9" s="38" t="s">
        <v>248</v>
      </c>
      <c r="M9" s="28"/>
    </row>
    <row r="10" spans="1:19" s="15" customFormat="1" ht="43.5" customHeight="1">
      <c r="A10" s="45"/>
      <c r="B10" s="65" t="s">
        <v>24</v>
      </c>
      <c r="C10" s="65"/>
      <c r="D10" s="65"/>
      <c r="E10" s="65"/>
      <c r="F10" s="51"/>
      <c r="G10" s="47"/>
      <c r="H10" s="47"/>
      <c r="I10" s="41"/>
      <c r="J10" s="41"/>
      <c r="K10" s="41"/>
      <c r="L10" s="41"/>
      <c r="M10" s="47"/>
    </row>
    <row r="11" spans="1:19" s="15" customFormat="1" ht="28.5" customHeight="1">
      <c r="A11" s="45"/>
      <c r="B11" s="65" t="s">
        <v>45</v>
      </c>
      <c r="C11" s="65"/>
      <c r="D11" s="65"/>
      <c r="E11" s="65"/>
      <c r="F11" s="51"/>
      <c r="G11" s="47"/>
      <c r="H11" s="47"/>
      <c r="I11" s="41"/>
      <c r="J11" s="41"/>
      <c r="K11" s="41"/>
      <c r="L11" s="41"/>
      <c r="M11" s="47"/>
    </row>
    <row r="12" spans="1:19" s="15" customFormat="1" ht="132.75" customHeight="1">
      <c r="A12" s="45">
        <v>17</v>
      </c>
      <c r="B12" s="59" t="s">
        <v>83</v>
      </c>
      <c r="C12" s="48" t="s">
        <v>2</v>
      </c>
      <c r="D12" s="49"/>
      <c r="E12" s="59" t="s">
        <v>84</v>
      </c>
      <c r="F12" s="59" t="s">
        <v>249</v>
      </c>
      <c r="G12" s="25"/>
      <c r="H12" s="49" t="s">
        <v>68</v>
      </c>
      <c r="I12" s="41" t="s">
        <v>65</v>
      </c>
      <c r="J12" s="38" t="s">
        <v>250</v>
      </c>
      <c r="K12" s="38"/>
      <c r="L12" s="38"/>
      <c r="M12" s="28"/>
    </row>
    <row r="13" spans="1:19" s="15" customFormat="1" ht="23.25" customHeight="1">
      <c r="A13" s="45"/>
      <c r="B13" s="65" t="s">
        <v>46</v>
      </c>
      <c r="C13" s="65"/>
      <c r="D13" s="65"/>
      <c r="E13" s="65"/>
      <c r="F13" s="51"/>
      <c r="G13" s="47"/>
      <c r="H13" s="47"/>
      <c r="I13" s="41"/>
      <c r="J13" s="38"/>
      <c r="K13" s="38"/>
      <c r="L13" s="38"/>
      <c r="M13" s="47"/>
    </row>
    <row r="14" spans="1:19" s="15" customFormat="1" ht="123" customHeight="1">
      <c r="A14" s="45">
        <v>28</v>
      </c>
      <c r="B14" s="59" t="s">
        <v>86</v>
      </c>
      <c r="C14" s="48" t="s">
        <v>0</v>
      </c>
      <c r="D14" s="49"/>
      <c r="E14" s="59" t="s">
        <v>87</v>
      </c>
      <c r="F14" s="59" t="s">
        <v>88</v>
      </c>
      <c r="G14" s="25"/>
      <c r="H14" s="49" t="s">
        <v>68</v>
      </c>
      <c r="I14" s="41" t="s">
        <v>89</v>
      </c>
      <c r="J14" s="38"/>
      <c r="K14" s="38" t="s">
        <v>250</v>
      </c>
      <c r="L14" s="38"/>
      <c r="M14" s="28"/>
    </row>
    <row r="15" spans="1:19" s="15" customFormat="1" ht="24" customHeight="1">
      <c r="A15" s="45"/>
      <c r="B15" s="65" t="s">
        <v>47</v>
      </c>
      <c r="C15" s="65"/>
      <c r="D15" s="65"/>
      <c r="E15" s="65"/>
      <c r="F15" s="51"/>
      <c r="G15" s="47"/>
      <c r="H15" s="47"/>
      <c r="I15" s="41"/>
      <c r="J15" s="38"/>
      <c r="K15" s="38"/>
      <c r="L15" s="38"/>
      <c r="M15" s="47"/>
    </row>
    <row r="16" spans="1:19" s="15" customFormat="1" ht="132.75" customHeight="1">
      <c r="A16" s="45">
        <v>35</v>
      </c>
      <c r="B16" s="59" t="s">
        <v>90</v>
      </c>
      <c r="C16" s="48" t="s">
        <v>2</v>
      </c>
      <c r="D16" s="49"/>
      <c r="E16" s="59" t="s">
        <v>91</v>
      </c>
      <c r="F16" s="2" t="s">
        <v>251</v>
      </c>
      <c r="G16" s="1"/>
      <c r="H16" s="49" t="s">
        <v>68</v>
      </c>
      <c r="I16" s="41" t="s">
        <v>85</v>
      </c>
      <c r="J16" s="38"/>
      <c r="K16" s="38"/>
      <c r="L16" s="38" t="s">
        <v>250</v>
      </c>
      <c r="M16" s="28"/>
    </row>
    <row r="17" spans="1:13" s="19" customFormat="1" ht="24.75" customHeight="1">
      <c r="A17" s="45"/>
      <c r="B17" s="65" t="s">
        <v>92</v>
      </c>
      <c r="C17" s="65"/>
      <c r="D17" s="65"/>
      <c r="E17" s="65"/>
      <c r="F17" s="20"/>
      <c r="G17" s="7"/>
      <c r="H17" s="46"/>
      <c r="I17" s="41"/>
      <c r="J17" s="38"/>
      <c r="K17" s="38"/>
      <c r="L17" s="38"/>
      <c r="M17" s="44"/>
    </row>
    <row r="18" spans="1:13" s="15" customFormat="1" ht="409.5" customHeight="1">
      <c r="A18" s="21">
        <v>38</v>
      </c>
      <c r="B18" s="59" t="s">
        <v>93</v>
      </c>
      <c r="C18" s="48" t="s">
        <v>1</v>
      </c>
      <c r="D18" s="2"/>
      <c r="E18" s="59" t="s">
        <v>66</v>
      </c>
      <c r="F18" s="59" t="s">
        <v>192</v>
      </c>
      <c r="G18" s="1" t="s">
        <v>94</v>
      </c>
      <c r="H18" s="49" t="s">
        <v>68</v>
      </c>
      <c r="I18" s="41" t="s">
        <v>64</v>
      </c>
      <c r="J18" s="38" t="s">
        <v>252</v>
      </c>
      <c r="K18" s="38" t="s">
        <v>252</v>
      </c>
      <c r="L18" s="38" t="s">
        <v>252</v>
      </c>
      <c r="M18" s="28"/>
    </row>
    <row r="19" spans="1:13" s="15" customFormat="1" ht="35.25" customHeight="1">
      <c r="A19" s="45"/>
      <c r="B19" s="65" t="s">
        <v>25</v>
      </c>
      <c r="C19" s="65"/>
      <c r="D19" s="65"/>
      <c r="E19" s="65"/>
      <c r="F19" s="51"/>
      <c r="G19" s="47"/>
      <c r="H19" s="47"/>
      <c r="I19" s="41"/>
      <c r="J19" s="38"/>
      <c r="K19" s="38"/>
      <c r="L19" s="38"/>
      <c r="M19" s="46"/>
    </row>
    <row r="20" spans="1:13" s="15" customFormat="1" ht="100.5" customHeight="1">
      <c r="A20" s="45">
        <v>42</v>
      </c>
      <c r="B20" s="59" t="s">
        <v>95</v>
      </c>
      <c r="C20" s="48" t="s">
        <v>0</v>
      </c>
      <c r="D20" s="49"/>
      <c r="E20" s="59" t="s">
        <v>96</v>
      </c>
      <c r="F20" s="59" t="s">
        <v>193</v>
      </c>
      <c r="G20" s="1" t="s">
        <v>97</v>
      </c>
      <c r="H20" s="49" t="s">
        <v>68</v>
      </c>
      <c r="I20" s="41" t="s">
        <v>64</v>
      </c>
      <c r="J20" s="38" t="s">
        <v>252</v>
      </c>
      <c r="K20" s="38" t="s">
        <v>252</v>
      </c>
      <c r="L20" s="38" t="s">
        <v>252</v>
      </c>
      <c r="M20" s="28"/>
    </row>
    <row r="21" spans="1:13" s="15" customFormat="1" ht="100.5" customHeight="1">
      <c r="A21" s="45">
        <v>43</v>
      </c>
      <c r="B21" s="59" t="s">
        <v>98</v>
      </c>
      <c r="C21" s="48" t="s">
        <v>0</v>
      </c>
      <c r="D21" s="49"/>
      <c r="E21" s="59" t="s">
        <v>187</v>
      </c>
      <c r="F21" s="2" t="s">
        <v>194</v>
      </c>
      <c r="G21" s="1" t="s">
        <v>99</v>
      </c>
      <c r="H21" s="49" t="s">
        <v>68</v>
      </c>
      <c r="I21" s="41" t="s">
        <v>64</v>
      </c>
      <c r="J21" s="38" t="s">
        <v>252</v>
      </c>
      <c r="K21" s="38" t="s">
        <v>252</v>
      </c>
      <c r="L21" s="38" t="s">
        <v>252</v>
      </c>
      <c r="M21" s="28"/>
    </row>
    <row r="22" spans="1:13" s="15" customFormat="1" ht="124.5" customHeight="1">
      <c r="A22" s="45">
        <v>44</v>
      </c>
      <c r="B22" s="59" t="s">
        <v>100</v>
      </c>
      <c r="C22" s="48" t="s">
        <v>0</v>
      </c>
      <c r="D22" s="49"/>
      <c r="E22" s="59" t="s">
        <v>101</v>
      </c>
      <c r="F22" s="2" t="s">
        <v>292</v>
      </c>
      <c r="G22" s="1"/>
      <c r="H22" s="49" t="s">
        <v>67</v>
      </c>
      <c r="I22" s="41" t="s">
        <v>89</v>
      </c>
      <c r="J22" s="38" t="s">
        <v>253</v>
      </c>
      <c r="K22" s="38" t="s">
        <v>253</v>
      </c>
      <c r="L22" s="38" t="s">
        <v>253</v>
      </c>
      <c r="M22" s="28"/>
    </row>
    <row r="23" spans="1:13" s="19" customFormat="1" ht="72.75" customHeight="1">
      <c r="A23" s="45">
        <v>47</v>
      </c>
      <c r="B23" s="59" t="s">
        <v>102</v>
      </c>
      <c r="C23" s="48" t="s">
        <v>2</v>
      </c>
      <c r="D23" s="49"/>
      <c r="E23" s="59" t="s">
        <v>103</v>
      </c>
      <c r="F23" s="59" t="s">
        <v>287</v>
      </c>
      <c r="G23" s="1" t="s">
        <v>104</v>
      </c>
      <c r="H23" s="49" t="s">
        <v>68</v>
      </c>
      <c r="I23" s="41" t="s">
        <v>89</v>
      </c>
      <c r="J23" s="38"/>
      <c r="K23" s="38"/>
      <c r="L23" s="38" t="s">
        <v>254</v>
      </c>
      <c r="M23" s="28"/>
    </row>
    <row r="24" spans="1:13" s="15" customFormat="1" ht="19.5" customHeight="1">
      <c r="A24" s="45"/>
      <c r="B24" s="65" t="s">
        <v>26</v>
      </c>
      <c r="C24" s="65"/>
      <c r="D24" s="65"/>
      <c r="E24" s="65"/>
      <c r="F24" s="51"/>
      <c r="G24" s="47"/>
      <c r="H24" s="47"/>
      <c r="I24" s="41"/>
      <c r="J24" s="38"/>
      <c r="K24" s="38"/>
      <c r="L24" s="38"/>
      <c r="M24" s="47"/>
    </row>
    <row r="25" spans="1:13" s="15" customFormat="1" ht="32.25" customHeight="1">
      <c r="A25" s="45"/>
      <c r="B25" s="65" t="s">
        <v>27</v>
      </c>
      <c r="C25" s="65"/>
      <c r="D25" s="65"/>
      <c r="E25" s="65"/>
      <c r="F25" s="51"/>
      <c r="G25" s="47"/>
      <c r="H25" s="47"/>
      <c r="I25" s="41"/>
      <c r="J25" s="38"/>
      <c r="K25" s="38"/>
      <c r="L25" s="38"/>
      <c r="M25" s="47"/>
    </row>
    <row r="26" spans="1:13" s="15" customFormat="1" ht="63" customHeight="1">
      <c r="A26" s="45">
        <v>52</v>
      </c>
      <c r="B26" s="52" t="s">
        <v>105</v>
      </c>
      <c r="C26" s="48" t="s">
        <v>2</v>
      </c>
      <c r="D26" s="45"/>
      <c r="E26" s="52" t="s">
        <v>106</v>
      </c>
      <c r="F26" s="50" t="s">
        <v>195</v>
      </c>
      <c r="G26" s="1"/>
      <c r="H26" s="49" t="s">
        <v>68</v>
      </c>
      <c r="I26" s="41" t="s">
        <v>89</v>
      </c>
      <c r="J26" s="38" t="s">
        <v>254</v>
      </c>
      <c r="K26" s="38"/>
      <c r="L26" s="38"/>
      <c r="M26" s="28"/>
    </row>
    <row r="27" spans="1:13" s="15" customFormat="1" ht="126" customHeight="1">
      <c r="A27" s="45">
        <v>54</v>
      </c>
      <c r="B27" s="59" t="s">
        <v>107</v>
      </c>
      <c r="C27" s="48" t="s">
        <v>0</v>
      </c>
      <c r="D27" s="49"/>
      <c r="E27" s="59" t="s">
        <v>108</v>
      </c>
      <c r="F27" s="2" t="s">
        <v>196</v>
      </c>
      <c r="G27" s="1"/>
      <c r="H27" s="49" t="s">
        <v>68</v>
      </c>
      <c r="I27" s="41" t="s">
        <v>89</v>
      </c>
      <c r="J27" s="38" t="s">
        <v>255</v>
      </c>
      <c r="K27" s="38" t="s">
        <v>255</v>
      </c>
      <c r="L27" s="38" t="s">
        <v>255</v>
      </c>
      <c r="M27" s="28"/>
    </row>
    <row r="28" spans="1:13" s="15" customFormat="1" ht="194.25" customHeight="1">
      <c r="A28" s="45">
        <v>56</v>
      </c>
      <c r="B28" s="58" t="s">
        <v>59</v>
      </c>
      <c r="C28" s="27" t="s">
        <v>3</v>
      </c>
      <c r="D28" s="20"/>
      <c r="E28" s="58" t="s">
        <v>109</v>
      </c>
      <c r="F28" s="2" t="s">
        <v>301</v>
      </c>
      <c r="G28" s="8" t="s">
        <v>110</v>
      </c>
      <c r="H28" s="49" t="s">
        <v>68</v>
      </c>
      <c r="I28" s="41" t="s">
        <v>89</v>
      </c>
      <c r="J28" s="38" t="s">
        <v>294</v>
      </c>
      <c r="K28" s="38" t="s">
        <v>255</v>
      </c>
      <c r="L28" s="38" t="s">
        <v>255</v>
      </c>
      <c r="M28" s="28"/>
    </row>
    <row r="29" spans="1:13" s="19" customFormat="1" ht="29.25" customHeight="1">
      <c r="A29" s="45"/>
      <c r="B29" s="65" t="s">
        <v>28</v>
      </c>
      <c r="C29" s="65"/>
      <c r="D29" s="65"/>
      <c r="E29" s="65"/>
      <c r="F29" s="51"/>
      <c r="G29" s="47"/>
      <c r="H29" s="49"/>
      <c r="I29" s="41"/>
      <c r="J29" s="38"/>
      <c r="K29" s="38"/>
      <c r="L29" s="38"/>
      <c r="M29" s="47"/>
    </row>
    <row r="30" spans="1:13" s="15" customFormat="1" ht="98.25" customHeight="1">
      <c r="A30" s="45">
        <v>60</v>
      </c>
      <c r="B30" s="59" t="s">
        <v>111</v>
      </c>
      <c r="C30" s="48" t="s">
        <v>0</v>
      </c>
      <c r="D30" s="49"/>
      <c r="E30" s="59" t="s">
        <v>112</v>
      </c>
      <c r="F30" s="59" t="s">
        <v>197</v>
      </c>
      <c r="G30" s="1" t="s">
        <v>113</v>
      </c>
      <c r="H30" s="49" t="s">
        <v>68</v>
      </c>
      <c r="I30" s="41" t="s">
        <v>89</v>
      </c>
      <c r="J30" s="38" t="s">
        <v>255</v>
      </c>
      <c r="K30" s="38" t="s">
        <v>255</v>
      </c>
      <c r="L30" s="38" t="s">
        <v>255</v>
      </c>
      <c r="M30" s="28"/>
    </row>
    <row r="31" spans="1:13" s="15" customFormat="1" ht="36.75" customHeight="1">
      <c r="A31" s="45"/>
      <c r="B31" s="65" t="s">
        <v>29</v>
      </c>
      <c r="C31" s="65"/>
      <c r="D31" s="65"/>
      <c r="E31" s="65"/>
      <c r="F31" s="51"/>
      <c r="G31" s="47"/>
      <c r="H31" s="47"/>
      <c r="I31" s="41"/>
      <c r="J31" s="38"/>
      <c r="K31" s="38"/>
      <c r="L31" s="38"/>
      <c r="M31" s="47"/>
    </row>
    <row r="32" spans="1:13" s="15" customFormat="1" ht="98.25" customHeight="1">
      <c r="A32" s="45">
        <v>68</v>
      </c>
      <c r="B32" s="59" t="s">
        <v>14</v>
      </c>
      <c r="C32" s="48" t="s">
        <v>1</v>
      </c>
      <c r="D32" s="49"/>
      <c r="E32" s="59" t="s">
        <v>15</v>
      </c>
      <c r="F32" s="59" t="s">
        <v>198</v>
      </c>
      <c r="G32" s="1"/>
      <c r="H32" s="49" t="s">
        <v>68</v>
      </c>
      <c r="I32" s="41" t="s">
        <v>89</v>
      </c>
      <c r="J32" s="38" t="s">
        <v>255</v>
      </c>
      <c r="K32" s="38" t="s">
        <v>255</v>
      </c>
      <c r="L32" s="38" t="s">
        <v>255</v>
      </c>
      <c r="M32" s="28"/>
    </row>
    <row r="33" spans="1:13" s="15" customFormat="1" ht="36.75" customHeight="1">
      <c r="A33" s="45"/>
      <c r="B33" s="65" t="s">
        <v>30</v>
      </c>
      <c r="C33" s="65"/>
      <c r="D33" s="65"/>
      <c r="E33" s="65"/>
      <c r="F33" s="51"/>
      <c r="G33" s="47"/>
      <c r="H33" s="47"/>
      <c r="I33" s="41"/>
      <c r="J33" s="38"/>
      <c r="K33" s="38"/>
      <c r="L33" s="38"/>
      <c r="M33" s="47"/>
    </row>
    <row r="34" spans="1:13" s="15" customFormat="1" ht="112.5" customHeight="1">
      <c r="A34" s="45">
        <v>84</v>
      </c>
      <c r="B34" s="58" t="s">
        <v>114</v>
      </c>
      <c r="C34" s="27" t="s">
        <v>3</v>
      </c>
      <c r="D34" s="46" t="s">
        <v>17</v>
      </c>
      <c r="E34" s="58" t="s">
        <v>115</v>
      </c>
      <c r="F34" s="2" t="s">
        <v>199</v>
      </c>
      <c r="G34" s="1"/>
      <c r="H34" s="49" t="s">
        <v>68</v>
      </c>
      <c r="I34" s="41" t="s">
        <v>89</v>
      </c>
      <c r="J34" s="38" t="s">
        <v>256</v>
      </c>
      <c r="K34" s="38" t="s">
        <v>256</v>
      </c>
      <c r="L34" s="38" t="s">
        <v>256</v>
      </c>
      <c r="M34" s="28"/>
    </row>
    <row r="35" spans="1:13" s="15" customFormat="1" ht="22.5" customHeight="1">
      <c r="A35" s="45"/>
      <c r="B35" s="65" t="s">
        <v>302</v>
      </c>
      <c r="C35" s="65"/>
      <c r="D35" s="65"/>
      <c r="E35" s="65"/>
      <c r="F35" s="51"/>
      <c r="G35" s="47"/>
      <c r="H35" s="47"/>
      <c r="I35" s="41"/>
      <c r="J35" s="38"/>
      <c r="K35" s="38"/>
      <c r="L35" s="38"/>
      <c r="M35" s="47"/>
    </row>
    <row r="36" spans="1:13" s="15" customFormat="1" ht="21.75" customHeight="1">
      <c r="A36" s="45"/>
      <c r="B36" s="65" t="s">
        <v>16</v>
      </c>
      <c r="C36" s="65"/>
      <c r="D36" s="65"/>
      <c r="E36" s="65"/>
      <c r="F36" s="51"/>
      <c r="G36" s="47"/>
      <c r="H36" s="47"/>
      <c r="I36" s="41"/>
      <c r="J36" s="38"/>
      <c r="K36" s="38"/>
      <c r="L36" s="38"/>
      <c r="M36" s="47"/>
    </row>
    <row r="37" spans="1:13" s="15" customFormat="1" ht="21.75" customHeight="1">
      <c r="A37" s="45"/>
      <c r="B37" s="65" t="s">
        <v>116</v>
      </c>
      <c r="C37" s="65"/>
      <c r="D37" s="65"/>
      <c r="E37" s="65"/>
      <c r="F37" s="51"/>
      <c r="G37" s="47"/>
      <c r="H37" s="47"/>
      <c r="I37" s="41"/>
      <c r="J37" s="38"/>
      <c r="K37" s="38"/>
      <c r="L37" s="38"/>
      <c r="M37" s="47"/>
    </row>
    <row r="38" spans="1:13" s="15" customFormat="1" ht="21.75" customHeight="1">
      <c r="A38" s="45"/>
      <c r="B38" s="65" t="s">
        <v>51</v>
      </c>
      <c r="C38" s="65"/>
      <c r="D38" s="65"/>
      <c r="E38" s="65"/>
      <c r="F38" s="51"/>
      <c r="G38" s="47"/>
      <c r="H38" s="47"/>
      <c r="I38" s="41"/>
      <c r="J38" s="38"/>
      <c r="K38" s="38"/>
      <c r="L38" s="38"/>
      <c r="M38" s="47"/>
    </row>
    <row r="39" spans="1:13" s="15" customFormat="1" ht="127.5" customHeight="1">
      <c r="A39" s="45">
        <v>87</v>
      </c>
      <c r="B39" s="59" t="s">
        <v>18</v>
      </c>
      <c r="C39" s="48" t="s">
        <v>2</v>
      </c>
      <c r="D39" s="49"/>
      <c r="E39" s="59" t="s">
        <v>203</v>
      </c>
      <c r="F39" s="1" t="s">
        <v>257</v>
      </c>
      <c r="G39" s="1"/>
      <c r="H39" s="49" t="s">
        <v>68</v>
      </c>
      <c r="I39" s="41" t="s">
        <v>89</v>
      </c>
      <c r="J39" s="38"/>
      <c r="K39" s="38" t="s">
        <v>250</v>
      </c>
      <c r="L39" s="38"/>
      <c r="M39" s="28"/>
    </row>
    <row r="40" spans="1:13" s="15" customFormat="1" ht="84" customHeight="1">
      <c r="A40" s="45">
        <v>90</v>
      </c>
      <c r="B40" s="59" t="s">
        <v>117</v>
      </c>
      <c r="C40" s="48" t="s">
        <v>2</v>
      </c>
      <c r="D40" s="2"/>
      <c r="E40" s="59" t="s">
        <v>118</v>
      </c>
      <c r="F40" s="2" t="s">
        <v>288</v>
      </c>
      <c r="G40" s="1"/>
      <c r="H40" s="49" t="s">
        <v>68</v>
      </c>
      <c r="I40" s="41" t="s">
        <v>89</v>
      </c>
      <c r="J40" s="38" t="s">
        <v>253</v>
      </c>
      <c r="K40" s="38" t="s">
        <v>253</v>
      </c>
      <c r="L40" s="38" t="s">
        <v>253</v>
      </c>
      <c r="M40" s="28"/>
    </row>
    <row r="41" spans="1:13" s="15" customFormat="1" ht="22.5" customHeight="1">
      <c r="A41" s="45"/>
      <c r="B41" s="65" t="s">
        <v>7</v>
      </c>
      <c r="C41" s="65"/>
      <c r="D41" s="65"/>
      <c r="E41" s="65"/>
      <c r="F41" s="51"/>
      <c r="G41" s="47"/>
      <c r="H41" s="47"/>
      <c r="I41" s="41"/>
      <c r="J41" s="38"/>
      <c r="K41" s="38"/>
      <c r="L41" s="38"/>
      <c r="M41" s="47"/>
    </row>
    <row r="42" spans="1:13" s="15" customFormat="1" ht="136.5" customHeight="1">
      <c r="A42" s="45">
        <v>91</v>
      </c>
      <c r="B42" s="59" t="s">
        <v>185</v>
      </c>
      <c r="C42" s="48" t="s">
        <v>2</v>
      </c>
      <c r="D42" s="46"/>
      <c r="E42" s="59" t="s">
        <v>188</v>
      </c>
      <c r="F42" s="59" t="s">
        <v>258</v>
      </c>
      <c r="G42" s="43"/>
      <c r="H42" s="49" t="s">
        <v>68</v>
      </c>
      <c r="I42" s="41" t="s">
        <v>89</v>
      </c>
      <c r="J42" s="38" t="s">
        <v>254</v>
      </c>
      <c r="K42" s="38"/>
      <c r="L42" s="38"/>
      <c r="M42" s="28"/>
    </row>
    <row r="43" spans="1:13" s="15" customFormat="1" ht="148.5" customHeight="1">
      <c r="A43" s="45">
        <v>91</v>
      </c>
      <c r="B43" s="59" t="s">
        <v>185</v>
      </c>
      <c r="C43" s="48" t="s">
        <v>2</v>
      </c>
      <c r="D43" s="46"/>
      <c r="E43" s="59" t="s">
        <v>119</v>
      </c>
      <c r="F43" s="59" t="s">
        <v>200</v>
      </c>
      <c r="G43" s="6" t="s">
        <v>120</v>
      </c>
      <c r="H43" s="49" t="s">
        <v>68</v>
      </c>
      <c r="I43" s="41" t="s">
        <v>89</v>
      </c>
      <c r="J43" s="38" t="s">
        <v>252</v>
      </c>
      <c r="K43" s="38" t="s">
        <v>252</v>
      </c>
      <c r="L43" s="38" t="s">
        <v>252</v>
      </c>
      <c r="M43" s="28"/>
    </row>
    <row r="44" spans="1:13" s="15" customFormat="1" ht="158.25" customHeight="1">
      <c r="A44" s="45">
        <v>95</v>
      </c>
      <c r="B44" s="58" t="s">
        <v>70</v>
      </c>
      <c r="C44" s="22" t="s">
        <v>69</v>
      </c>
      <c r="D44" s="46" t="s">
        <v>17</v>
      </c>
      <c r="E44" s="58" t="s">
        <v>71</v>
      </c>
      <c r="F44" s="59" t="s">
        <v>201</v>
      </c>
      <c r="G44" s="6"/>
      <c r="H44" s="49" t="s">
        <v>68</v>
      </c>
      <c r="I44" s="41" t="s">
        <v>89</v>
      </c>
      <c r="J44" s="38"/>
      <c r="K44" s="38" t="s">
        <v>254</v>
      </c>
      <c r="L44" s="38"/>
      <c r="M44" s="28"/>
    </row>
    <row r="45" spans="1:13" s="15" customFormat="1" ht="128.25" customHeight="1">
      <c r="A45" s="45">
        <v>97</v>
      </c>
      <c r="B45" s="58" t="s">
        <v>70</v>
      </c>
      <c r="C45" s="22" t="s">
        <v>69</v>
      </c>
      <c r="D45" s="46"/>
      <c r="E45" s="58" t="s">
        <v>72</v>
      </c>
      <c r="F45" s="59" t="s">
        <v>202</v>
      </c>
      <c r="G45" s="6"/>
      <c r="H45" s="49" t="s">
        <v>68</v>
      </c>
      <c r="I45" s="41" t="s">
        <v>89</v>
      </c>
      <c r="J45" s="38"/>
      <c r="K45" s="38"/>
      <c r="L45" s="38" t="s">
        <v>254</v>
      </c>
      <c r="M45" s="28"/>
    </row>
    <row r="46" spans="1:13" s="15" customFormat="1" ht="21.75" customHeight="1">
      <c r="A46" s="45"/>
      <c r="B46" s="65" t="s">
        <v>8</v>
      </c>
      <c r="C46" s="65"/>
      <c r="D46" s="65"/>
      <c r="E46" s="65"/>
      <c r="F46" s="51"/>
      <c r="G46" s="47"/>
      <c r="H46" s="47"/>
      <c r="I46" s="41"/>
      <c r="J46" s="38"/>
      <c r="K46" s="38"/>
      <c r="L46" s="38"/>
      <c r="M46" s="47"/>
    </row>
    <row r="47" spans="1:13" s="15" customFormat="1" ht="123.75" customHeight="1">
      <c r="A47" s="45">
        <v>100</v>
      </c>
      <c r="B47" s="59" t="s">
        <v>121</v>
      </c>
      <c r="C47" s="48" t="s">
        <v>2</v>
      </c>
      <c r="D47" s="49"/>
      <c r="E47" s="59" t="s">
        <v>122</v>
      </c>
      <c r="F47" s="2" t="s">
        <v>204</v>
      </c>
      <c r="G47" s="10" t="s">
        <v>186</v>
      </c>
      <c r="H47" s="49" t="s">
        <v>68</v>
      </c>
      <c r="I47" s="41" t="s">
        <v>64</v>
      </c>
      <c r="J47" s="38" t="s">
        <v>252</v>
      </c>
      <c r="K47" s="38" t="s">
        <v>252</v>
      </c>
      <c r="L47" s="38" t="s">
        <v>252</v>
      </c>
      <c r="M47" s="28"/>
    </row>
    <row r="48" spans="1:13" s="15" customFormat="1" ht="284.25" customHeight="1">
      <c r="A48" s="45">
        <v>102</v>
      </c>
      <c r="B48" s="59" t="s">
        <v>123</v>
      </c>
      <c r="C48" s="48" t="s">
        <v>2</v>
      </c>
      <c r="D48" s="49"/>
      <c r="E48" s="59" t="s">
        <v>124</v>
      </c>
      <c r="F48" s="59" t="s">
        <v>205</v>
      </c>
      <c r="G48" s="1"/>
      <c r="H48" s="49" t="s">
        <v>68</v>
      </c>
      <c r="I48" s="41" t="s">
        <v>64</v>
      </c>
      <c r="J48" s="38" t="s">
        <v>252</v>
      </c>
      <c r="K48" s="38" t="s">
        <v>252</v>
      </c>
      <c r="L48" s="38" t="s">
        <v>252</v>
      </c>
      <c r="M48" s="28"/>
    </row>
    <row r="49" spans="1:13" s="15" customFormat="1" ht="22.5" customHeight="1">
      <c r="A49" s="45"/>
      <c r="B49" s="65" t="s">
        <v>125</v>
      </c>
      <c r="C49" s="65"/>
      <c r="D49" s="65"/>
      <c r="E49" s="65"/>
      <c r="F49" s="51"/>
      <c r="G49" s="47"/>
      <c r="H49" s="47"/>
      <c r="I49" s="41"/>
      <c r="J49" s="38"/>
      <c r="K49" s="38"/>
      <c r="L49" s="38"/>
      <c r="M49" s="47"/>
    </row>
    <row r="50" spans="1:13" s="15" customFormat="1" ht="22.5" customHeight="1">
      <c r="A50" s="45"/>
      <c r="B50" s="65" t="s">
        <v>52</v>
      </c>
      <c r="C50" s="65"/>
      <c r="D50" s="65"/>
      <c r="E50" s="65"/>
      <c r="F50" s="51"/>
      <c r="G50" s="47"/>
      <c r="H50" s="47"/>
      <c r="I50" s="41"/>
      <c r="J50" s="38"/>
      <c r="K50" s="38"/>
      <c r="L50" s="38"/>
      <c r="M50" s="47"/>
    </row>
    <row r="51" spans="1:13" s="15" customFormat="1" ht="171" customHeight="1">
      <c r="A51" s="45">
        <v>105</v>
      </c>
      <c r="B51" s="59" t="s">
        <v>126</v>
      </c>
      <c r="C51" s="48" t="s">
        <v>2</v>
      </c>
      <c r="D51" s="2"/>
      <c r="E51" s="59" t="s">
        <v>127</v>
      </c>
      <c r="F51" s="2" t="s">
        <v>206</v>
      </c>
      <c r="G51" s="1"/>
      <c r="H51" s="49" t="s">
        <v>68</v>
      </c>
      <c r="I51" s="41" t="s">
        <v>89</v>
      </c>
      <c r="J51" s="38" t="s">
        <v>252</v>
      </c>
      <c r="K51" s="38" t="s">
        <v>252</v>
      </c>
      <c r="L51" s="38" t="s">
        <v>252</v>
      </c>
      <c r="M51" s="28"/>
    </row>
    <row r="52" spans="1:13" s="15" customFormat="1" ht="23.25" customHeight="1">
      <c r="A52" s="45"/>
      <c r="B52" s="65" t="s">
        <v>9</v>
      </c>
      <c r="C52" s="65"/>
      <c r="D52" s="65"/>
      <c r="E52" s="65"/>
      <c r="F52" s="51"/>
      <c r="G52" s="47"/>
      <c r="H52" s="47"/>
      <c r="I52" s="41"/>
      <c r="J52" s="38"/>
      <c r="K52" s="38"/>
      <c r="L52" s="38"/>
      <c r="M52" s="47"/>
    </row>
    <row r="53" spans="1:13" s="15" customFormat="1" ht="195.75" customHeight="1">
      <c r="A53" s="45">
        <v>109</v>
      </c>
      <c r="B53" s="59" t="s">
        <v>10</v>
      </c>
      <c r="C53" s="48" t="s">
        <v>2</v>
      </c>
      <c r="D53" s="49"/>
      <c r="E53" s="59" t="s">
        <v>11</v>
      </c>
      <c r="F53" s="2" t="s">
        <v>207</v>
      </c>
      <c r="G53" s="1"/>
      <c r="H53" s="49" t="s">
        <v>68</v>
      </c>
      <c r="I53" s="41" t="s">
        <v>64</v>
      </c>
      <c r="J53" s="38" t="s">
        <v>252</v>
      </c>
      <c r="K53" s="38" t="s">
        <v>252</v>
      </c>
      <c r="L53" s="38" t="s">
        <v>252</v>
      </c>
      <c r="M53" s="28"/>
    </row>
    <row r="54" spans="1:13" s="15" customFormat="1" ht="16.5" customHeight="1">
      <c r="A54" s="45"/>
      <c r="B54" s="65" t="s">
        <v>12</v>
      </c>
      <c r="C54" s="65"/>
      <c r="D54" s="46"/>
      <c r="E54" s="51"/>
      <c r="F54" s="51"/>
      <c r="G54" s="47"/>
      <c r="H54" s="47"/>
      <c r="I54" s="41"/>
      <c r="J54" s="38"/>
      <c r="K54" s="38"/>
      <c r="L54" s="38"/>
      <c r="M54" s="47"/>
    </row>
    <row r="55" spans="1:13" s="15" customFormat="1" ht="123" customHeight="1">
      <c r="A55" s="45">
        <v>113</v>
      </c>
      <c r="B55" s="59" t="s">
        <v>284</v>
      </c>
      <c r="C55" s="48" t="s">
        <v>2</v>
      </c>
      <c r="D55" s="46"/>
      <c r="E55" s="59" t="s">
        <v>286</v>
      </c>
      <c r="F55" s="2" t="s">
        <v>285</v>
      </c>
      <c r="G55" s="47"/>
      <c r="H55" s="49" t="s">
        <v>68</v>
      </c>
      <c r="I55" s="41" t="s">
        <v>64</v>
      </c>
      <c r="J55" s="38" t="s">
        <v>252</v>
      </c>
      <c r="K55" s="38" t="s">
        <v>252</v>
      </c>
      <c r="L55" s="38" t="s">
        <v>252</v>
      </c>
      <c r="M55" s="47"/>
    </row>
    <row r="56" spans="1:13" s="15" customFormat="1" ht="18" customHeight="1">
      <c r="A56" s="45"/>
      <c r="B56" s="65" t="s">
        <v>19</v>
      </c>
      <c r="C56" s="65"/>
      <c r="D56" s="46"/>
      <c r="E56" s="51"/>
      <c r="F56" s="51"/>
      <c r="G56" s="43"/>
      <c r="H56" s="49"/>
      <c r="I56" s="41"/>
      <c r="J56" s="38"/>
      <c r="K56" s="38"/>
      <c r="L56" s="38"/>
      <c r="M56" s="28"/>
    </row>
    <row r="57" spans="1:13" s="15" customFormat="1" ht="78" customHeight="1">
      <c r="A57" s="45">
        <v>114</v>
      </c>
      <c r="B57" s="58" t="s">
        <v>128</v>
      </c>
      <c r="C57" s="27" t="s">
        <v>3</v>
      </c>
      <c r="D57" s="46"/>
      <c r="E57" s="58" t="s">
        <v>129</v>
      </c>
      <c r="F57" s="59" t="s">
        <v>208</v>
      </c>
      <c r="G57" s="43"/>
      <c r="H57" s="49" t="s">
        <v>68</v>
      </c>
      <c r="I57" s="41" t="s">
        <v>65</v>
      </c>
      <c r="J57" s="38" t="s">
        <v>259</v>
      </c>
      <c r="K57" s="38" t="s">
        <v>259</v>
      </c>
      <c r="L57" s="60" t="s">
        <v>259</v>
      </c>
      <c r="M57" s="28"/>
    </row>
    <row r="58" spans="1:13" s="15" customFormat="1" ht="24.75" customHeight="1">
      <c r="A58" s="45"/>
      <c r="B58" s="65" t="s">
        <v>13</v>
      </c>
      <c r="C58" s="65"/>
      <c r="D58" s="65"/>
      <c r="E58" s="65"/>
      <c r="F58" s="51"/>
      <c r="G58" s="47"/>
      <c r="H58" s="47"/>
      <c r="I58" s="41"/>
      <c r="J58" s="38"/>
      <c r="K58" s="38"/>
      <c r="L58" s="38"/>
      <c r="M58" s="47"/>
    </row>
    <row r="59" spans="1:13" s="15" customFormat="1" ht="17.25" customHeight="1">
      <c r="A59" s="45"/>
      <c r="B59" s="65" t="s">
        <v>53</v>
      </c>
      <c r="C59" s="65"/>
      <c r="D59" s="65"/>
      <c r="E59" s="65"/>
      <c r="F59" s="51"/>
      <c r="G59" s="47"/>
      <c r="H59" s="47"/>
      <c r="I59" s="41"/>
      <c r="J59" s="38"/>
      <c r="K59" s="38"/>
      <c r="L59" s="38"/>
      <c r="M59" s="47"/>
    </row>
    <row r="60" spans="1:13" s="15" customFormat="1" ht="157.5" customHeight="1">
      <c r="A60" s="45">
        <v>119</v>
      </c>
      <c r="B60" s="59" t="s">
        <v>130</v>
      </c>
      <c r="C60" s="48" t="s">
        <v>0</v>
      </c>
      <c r="D60" s="2"/>
      <c r="E60" s="59" t="s">
        <v>131</v>
      </c>
      <c r="F60" s="59" t="s">
        <v>260</v>
      </c>
      <c r="G60" s="1"/>
      <c r="H60" s="49" t="s">
        <v>68</v>
      </c>
      <c r="I60" s="41" t="s">
        <v>89</v>
      </c>
      <c r="J60" s="38" t="s">
        <v>253</v>
      </c>
      <c r="K60" s="38" t="s">
        <v>253</v>
      </c>
      <c r="L60" s="38" t="s">
        <v>253</v>
      </c>
      <c r="M60" s="28"/>
    </row>
    <row r="61" spans="1:13" s="15" customFormat="1" ht="135.75" customHeight="1">
      <c r="A61" s="45">
        <v>120</v>
      </c>
      <c r="B61" s="59" t="s">
        <v>132</v>
      </c>
      <c r="C61" s="48" t="s">
        <v>0</v>
      </c>
      <c r="D61" s="49"/>
      <c r="E61" s="59" t="s">
        <v>133</v>
      </c>
      <c r="F61" s="52" t="s">
        <v>189</v>
      </c>
      <c r="G61" s="1"/>
      <c r="H61" s="49" t="s">
        <v>68</v>
      </c>
      <c r="I61" s="41" t="s">
        <v>89</v>
      </c>
      <c r="J61" s="38"/>
      <c r="K61" s="38"/>
      <c r="L61" s="38" t="s">
        <v>254</v>
      </c>
      <c r="M61" s="28"/>
    </row>
    <row r="62" spans="1:13" s="15" customFormat="1" ht="133.5" customHeight="1">
      <c r="A62" s="45">
        <v>123</v>
      </c>
      <c r="B62" s="59" t="s">
        <v>134</v>
      </c>
      <c r="C62" s="48" t="s">
        <v>0</v>
      </c>
      <c r="D62" s="49"/>
      <c r="E62" s="59" t="s">
        <v>135</v>
      </c>
      <c r="F62" s="59" t="s">
        <v>261</v>
      </c>
      <c r="G62" s="1"/>
      <c r="H62" s="49" t="s">
        <v>68</v>
      </c>
      <c r="I62" s="41" t="s">
        <v>89</v>
      </c>
      <c r="J62" s="38" t="s">
        <v>250</v>
      </c>
      <c r="K62" s="38"/>
      <c r="L62" s="38"/>
      <c r="M62" s="28"/>
    </row>
    <row r="63" spans="1:13" s="15" customFormat="1" ht="134.25" customHeight="1">
      <c r="A63" s="45">
        <v>123</v>
      </c>
      <c r="B63" s="59" t="s">
        <v>134</v>
      </c>
      <c r="C63" s="48" t="s">
        <v>0</v>
      </c>
      <c r="D63" s="49"/>
      <c r="E63" s="59" t="s">
        <v>135</v>
      </c>
      <c r="F63" s="59" t="s">
        <v>209</v>
      </c>
      <c r="G63" s="1"/>
      <c r="H63" s="49" t="s">
        <v>68</v>
      </c>
      <c r="I63" s="41" t="s">
        <v>89</v>
      </c>
      <c r="J63" s="38"/>
      <c r="K63" s="38" t="s">
        <v>254</v>
      </c>
      <c r="L63" s="38"/>
      <c r="M63" s="28"/>
    </row>
    <row r="64" spans="1:13" s="15" customFormat="1" ht="24.75" customHeight="1">
      <c r="A64" s="45"/>
      <c r="B64" s="65" t="s">
        <v>31</v>
      </c>
      <c r="C64" s="65"/>
      <c r="D64" s="65"/>
      <c r="E64" s="65"/>
      <c r="F64" s="51"/>
      <c r="G64" s="47"/>
      <c r="H64" s="47"/>
      <c r="I64" s="41"/>
      <c r="J64" s="38"/>
      <c r="K64" s="38"/>
      <c r="L64" s="38"/>
      <c r="M64" s="47"/>
    </row>
    <row r="65" spans="1:13" s="15" customFormat="1" ht="78.75" customHeight="1">
      <c r="A65" s="45">
        <v>128</v>
      </c>
      <c r="B65" s="59" t="s">
        <v>136</v>
      </c>
      <c r="C65" s="48" t="s">
        <v>0</v>
      </c>
      <c r="D65" s="2"/>
      <c r="E65" s="59" t="s">
        <v>137</v>
      </c>
      <c r="F65" s="59" t="s">
        <v>296</v>
      </c>
      <c r="G65" s="25"/>
      <c r="H65" s="49" t="s">
        <v>68</v>
      </c>
      <c r="I65" s="41" t="s">
        <v>89</v>
      </c>
      <c r="J65" s="38"/>
      <c r="K65" s="38" t="s">
        <v>254</v>
      </c>
      <c r="L65" s="38"/>
      <c r="M65" s="28"/>
    </row>
    <row r="66" spans="1:13" s="15" customFormat="1" ht="15.75">
      <c r="A66" s="45"/>
      <c r="B66" s="65" t="s">
        <v>54</v>
      </c>
      <c r="C66" s="65"/>
      <c r="D66" s="65"/>
      <c r="E66" s="65"/>
      <c r="F66" s="51"/>
      <c r="G66" s="47"/>
      <c r="H66" s="49"/>
      <c r="I66" s="41"/>
      <c r="J66" s="38"/>
      <c r="K66" s="38"/>
      <c r="L66" s="38"/>
      <c r="M66" s="47"/>
    </row>
    <row r="67" spans="1:13" s="15" customFormat="1" ht="75.75" customHeight="1">
      <c r="A67" s="45">
        <v>131</v>
      </c>
      <c r="B67" s="59" t="s">
        <v>138</v>
      </c>
      <c r="C67" s="48" t="s">
        <v>0</v>
      </c>
      <c r="D67" s="49"/>
      <c r="E67" s="59" t="s">
        <v>139</v>
      </c>
      <c r="F67" s="59" t="s">
        <v>262</v>
      </c>
      <c r="G67" s="1"/>
      <c r="H67" s="49" t="s">
        <v>68</v>
      </c>
      <c r="I67" s="41" t="s">
        <v>89</v>
      </c>
      <c r="J67" s="38"/>
      <c r="K67" s="38"/>
      <c r="L67" s="38" t="s">
        <v>250</v>
      </c>
      <c r="M67" s="28"/>
    </row>
    <row r="68" spans="1:13" s="15" customFormat="1" ht="90.75" customHeight="1">
      <c r="A68" s="45">
        <v>134</v>
      </c>
      <c r="B68" s="59" t="s">
        <v>6</v>
      </c>
      <c r="C68" s="48" t="s">
        <v>2</v>
      </c>
      <c r="D68" s="49"/>
      <c r="E68" s="59" t="s">
        <v>5</v>
      </c>
      <c r="F68" s="59" t="s">
        <v>263</v>
      </c>
      <c r="G68" s="1"/>
      <c r="H68" s="49" t="s">
        <v>68</v>
      </c>
      <c r="I68" s="41" t="s">
        <v>89</v>
      </c>
      <c r="J68" s="38" t="s">
        <v>254</v>
      </c>
      <c r="K68" s="38"/>
      <c r="L68" s="38"/>
      <c r="M68" s="28"/>
    </row>
    <row r="69" spans="1:13" s="15" customFormat="1" ht="21.75" customHeight="1">
      <c r="A69" s="45"/>
      <c r="B69" s="65" t="s">
        <v>303</v>
      </c>
      <c r="C69" s="65"/>
      <c r="D69" s="65"/>
      <c r="E69" s="65"/>
      <c r="F69" s="51"/>
      <c r="G69" s="47"/>
      <c r="H69" s="47"/>
      <c r="I69" s="41"/>
      <c r="J69" s="38"/>
      <c r="K69" s="38"/>
      <c r="L69" s="38"/>
      <c r="M69" s="47"/>
    </row>
    <row r="70" spans="1:13" s="15" customFormat="1" ht="15.75" customHeight="1">
      <c r="A70" s="45"/>
      <c r="B70" s="65" t="s">
        <v>32</v>
      </c>
      <c r="C70" s="65"/>
      <c r="D70" s="65"/>
      <c r="E70" s="65"/>
      <c r="F70" s="51"/>
      <c r="G70" s="47"/>
      <c r="H70" s="47"/>
      <c r="I70" s="41"/>
      <c r="J70" s="38"/>
      <c r="K70" s="38"/>
      <c r="L70" s="38"/>
      <c r="M70" s="47"/>
    </row>
    <row r="71" spans="1:13" s="15" customFormat="1" ht="29.25" customHeight="1">
      <c r="A71" s="61">
        <v>149</v>
      </c>
      <c r="B71" s="62" t="s">
        <v>49</v>
      </c>
      <c r="C71" s="63" t="s">
        <v>2</v>
      </c>
      <c r="D71" s="64"/>
      <c r="E71" s="62" t="s">
        <v>140</v>
      </c>
      <c r="F71" s="52" t="s">
        <v>282</v>
      </c>
      <c r="G71" s="47"/>
      <c r="H71" s="49" t="s">
        <v>68</v>
      </c>
      <c r="I71" s="41" t="s">
        <v>89</v>
      </c>
      <c r="J71" s="38" t="s">
        <v>250</v>
      </c>
      <c r="K71" s="38"/>
      <c r="L71" s="38"/>
      <c r="M71" s="47"/>
    </row>
    <row r="72" spans="1:13" s="15" customFormat="1" ht="31.5" customHeight="1">
      <c r="A72" s="61"/>
      <c r="B72" s="62"/>
      <c r="C72" s="63"/>
      <c r="D72" s="64"/>
      <c r="E72" s="62"/>
      <c r="F72" s="52" t="s">
        <v>283</v>
      </c>
      <c r="G72" s="47"/>
      <c r="H72" s="49" t="s">
        <v>68</v>
      </c>
      <c r="I72" s="41" t="s">
        <v>89</v>
      </c>
      <c r="J72" s="38"/>
      <c r="K72" s="38" t="s">
        <v>250</v>
      </c>
      <c r="L72" s="38"/>
      <c r="M72" s="47"/>
    </row>
    <row r="73" spans="1:13" s="15" customFormat="1" ht="31.5" customHeight="1">
      <c r="A73" s="61"/>
      <c r="B73" s="62"/>
      <c r="C73" s="63"/>
      <c r="D73" s="64"/>
      <c r="E73" s="62"/>
      <c r="F73" s="52" t="s">
        <v>264</v>
      </c>
      <c r="G73" s="47"/>
      <c r="H73" s="49" t="s">
        <v>68</v>
      </c>
      <c r="I73" s="41" t="s">
        <v>89</v>
      </c>
      <c r="J73" s="38" t="s">
        <v>254</v>
      </c>
      <c r="K73" s="38"/>
      <c r="L73" s="38"/>
      <c r="M73" s="47"/>
    </row>
    <row r="74" spans="1:13" s="15" customFormat="1" ht="43.5" customHeight="1">
      <c r="A74" s="61"/>
      <c r="B74" s="62"/>
      <c r="C74" s="63"/>
      <c r="D74" s="64"/>
      <c r="E74" s="62"/>
      <c r="F74" s="2" t="s">
        <v>265</v>
      </c>
      <c r="G74" s="1" t="s">
        <v>141</v>
      </c>
      <c r="H74" s="49" t="s">
        <v>68</v>
      </c>
      <c r="I74" s="41" t="s">
        <v>89</v>
      </c>
      <c r="J74" s="38"/>
      <c r="K74" s="38" t="s">
        <v>254</v>
      </c>
      <c r="L74" s="38"/>
      <c r="M74" s="28"/>
    </row>
    <row r="75" spans="1:13" s="15" customFormat="1" ht="52.5" customHeight="1">
      <c r="A75" s="61">
        <v>150</v>
      </c>
      <c r="B75" s="62" t="s">
        <v>50</v>
      </c>
      <c r="C75" s="63" t="s">
        <v>2</v>
      </c>
      <c r="D75" s="64"/>
      <c r="E75" s="62" t="s">
        <v>142</v>
      </c>
      <c r="F75" s="2" t="s">
        <v>266</v>
      </c>
      <c r="G75" s="1"/>
      <c r="H75" s="49" t="s">
        <v>68</v>
      </c>
      <c r="I75" s="41" t="s">
        <v>89</v>
      </c>
      <c r="J75" s="38" t="s">
        <v>254</v>
      </c>
      <c r="K75" s="38"/>
      <c r="L75" s="38"/>
      <c r="M75" s="28"/>
    </row>
    <row r="76" spans="1:13" s="15" customFormat="1" ht="52.5" customHeight="1">
      <c r="A76" s="61"/>
      <c r="B76" s="62"/>
      <c r="C76" s="63"/>
      <c r="D76" s="64"/>
      <c r="E76" s="62"/>
      <c r="F76" s="2" t="s">
        <v>295</v>
      </c>
      <c r="G76" s="1"/>
      <c r="H76" s="49" t="s">
        <v>68</v>
      </c>
      <c r="I76" s="41" t="s">
        <v>89</v>
      </c>
      <c r="J76" s="38"/>
      <c r="K76" s="38" t="s">
        <v>254</v>
      </c>
      <c r="L76" s="38"/>
      <c r="M76" s="28"/>
    </row>
    <row r="77" spans="1:13" s="15" customFormat="1" ht="52.5" customHeight="1">
      <c r="A77" s="61"/>
      <c r="B77" s="62"/>
      <c r="C77" s="63"/>
      <c r="D77" s="64"/>
      <c r="E77" s="62"/>
      <c r="F77" s="50" t="s">
        <v>267</v>
      </c>
      <c r="G77" s="1" t="s">
        <v>143</v>
      </c>
      <c r="H77" s="49" t="s">
        <v>68</v>
      </c>
      <c r="I77" s="41" t="s">
        <v>89</v>
      </c>
      <c r="J77" s="38"/>
      <c r="K77" s="38"/>
      <c r="L77" s="38" t="s">
        <v>254</v>
      </c>
      <c r="M77" s="28"/>
    </row>
    <row r="78" spans="1:13" s="15" customFormat="1" ht="97.5" customHeight="1">
      <c r="A78" s="45">
        <v>152</v>
      </c>
      <c r="B78" s="59" t="s">
        <v>20</v>
      </c>
      <c r="C78" s="48" t="s">
        <v>0</v>
      </c>
      <c r="D78" s="49"/>
      <c r="E78" s="59" t="s">
        <v>21</v>
      </c>
      <c r="F78" s="2" t="s">
        <v>216</v>
      </c>
      <c r="G78" s="9"/>
      <c r="H78" s="49" t="s">
        <v>67</v>
      </c>
      <c r="I78" s="41" t="s">
        <v>64</v>
      </c>
      <c r="J78" s="38" t="s">
        <v>252</v>
      </c>
      <c r="K78" s="38" t="s">
        <v>252</v>
      </c>
      <c r="L78" s="38" t="s">
        <v>252</v>
      </c>
      <c r="M78" s="28"/>
    </row>
    <row r="79" spans="1:13" s="15" customFormat="1" ht="28.5" customHeight="1">
      <c r="A79" s="45"/>
      <c r="B79" s="65" t="s">
        <v>33</v>
      </c>
      <c r="C79" s="65"/>
      <c r="D79" s="65"/>
      <c r="E79" s="65"/>
      <c r="F79" s="51"/>
      <c r="G79" s="47"/>
      <c r="H79" s="47"/>
      <c r="I79" s="41"/>
      <c r="J79" s="38"/>
      <c r="K79" s="38"/>
      <c r="L79" s="38"/>
      <c r="M79" s="47"/>
    </row>
    <row r="80" spans="1:13" s="15" customFormat="1" ht="150" customHeight="1">
      <c r="A80" s="45">
        <v>157</v>
      </c>
      <c r="B80" s="59" t="s">
        <v>58</v>
      </c>
      <c r="C80" s="48" t="s">
        <v>0</v>
      </c>
      <c r="D80" s="49"/>
      <c r="E80" s="59" t="s">
        <v>144</v>
      </c>
      <c r="F80" s="50" t="s">
        <v>268</v>
      </c>
      <c r="G80" s="1" t="s">
        <v>145</v>
      </c>
      <c r="H80" s="49" t="s">
        <v>68</v>
      </c>
      <c r="I80" s="41" t="s">
        <v>89</v>
      </c>
      <c r="J80" s="38"/>
      <c r="K80" s="38"/>
      <c r="L80" s="38" t="s">
        <v>250</v>
      </c>
      <c r="M80" s="28"/>
    </row>
    <row r="81" spans="1:13" s="15" customFormat="1" ht="35.25" customHeight="1">
      <c r="A81" s="45">
        <v>158</v>
      </c>
      <c r="B81" s="59" t="s">
        <v>184</v>
      </c>
      <c r="C81" s="48" t="s">
        <v>0</v>
      </c>
      <c r="D81" s="49"/>
      <c r="E81" s="59" t="s">
        <v>146</v>
      </c>
      <c r="F81" s="52" t="s">
        <v>290</v>
      </c>
      <c r="G81" s="1"/>
      <c r="H81" s="49" t="s">
        <v>68</v>
      </c>
      <c r="I81" s="41" t="s">
        <v>89</v>
      </c>
      <c r="J81" s="38" t="s">
        <v>253</v>
      </c>
      <c r="K81" s="38" t="s">
        <v>253</v>
      </c>
      <c r="L81" s="38" t="s">
        <v>253</v>
      </c>
      <c r="M81" s="28"/>
    </row>
    <row r="82" spans="1:13" s="15" customFormat="1" ht="139.5" customHeight="1">
      <c r="A82" s="45">
        <v>159</v>
      </c>
      <c r="B82" s="59" t="s">
        <v>147</v>
      </c>
      <c r="C82" s="48" t="s">
        <v>0</v>
      </c>
      <c r="D82" s="49"/>
      <c r="E82" s="59" t="s">
        <v>291</v>
      </c>
      <c r="F82" s="2" t="s">
        <v>304</v>
      </c>
      <c r="G82" s="1"/>
      <c r="H82" s="49" t="s">
        <v>68</v>
      </c>
      <c r="I82" s="41" t="s">
        <v>89</v>
      </c>
      <c r="J82" s="38" t="s">
        <v>253</v>
      </c>
      <c r="K82" s="38" t="s">
        <v>253</v>
      </c>
      <c r="L82" s="38" t="s">
        <v>253</v>
      </c>
      <c r="M82" s="28"/>
    </row>
    <row r="83" spans="1:13" s="15" customFormat="1" ht="97.5" customHeight="1">
      <c r="A83" s="45">
        <v>163</v>
      </c>
      <c r="B83" s="59" t="s">
        <v>148</v>
      </c>
      <c r="C83" s="48" t="s">
        <v>2</v>
      </c>
      <c r="D83" s="49"/>
      <c r="E83" s="59" t="s">
        <v>149</v>
      </c>
      <c r="F83" s="2" t="s">
        <v>210</v>
      </c>
      <c r="G83" s="1"/>
      <c r="H83" s="49" t="s">
        <v>68</v>
      </c>
      <c r="I83" s="41" t="s">
        <v>89</v>
      </c>
      <c r="J83" s="38" t="s">
        <v>256</v>
      </c>
      <c r="K83" s="38" t="s">
        <v>256</v>
      </c>
      <c r="L83" s="38" t="s">
        <v>256</v>
      </c>
      <c r="M83" s="28"/>
    </row>
    <row r="84" spans="1:13" s="15" customFormat="1" ht="21" customHeight="1">
      <c r="A84" s="45"/>
      <c r="B84" s="65" t="s">
        <v>34</v>
      </c>
      <c r="C84" s="65"/>
      <c r="D84" s="65"/>
      <c r="E84" s="65"/>
      <c r="F84" s="51"/>
      <c r="G84" s="47"/>
      <c r="H84" s="47"/>
      <c r="I84" s="41"/>
      <c r="J84" s="38"/>
      <c r="K84" s="38"/>
      <c r="L84" s="38"/>
      <c r="M84" s="47"/>
    </row>
    <row r="85" spans="1:13" s="15" customFormat="1" ht="142.5" customHeight="1">
      <c r="A85" s="45">
        <v>165</v>
      </c>
      <c r="B85" s="59" t="s">
        <v>150</v>
      </c>
      <c r="C85" s="48" t="s">
        <v>0</v>
      </c>
      <c r="D85" s="2"/>
      <c r="E85" s="59" t="s">
        <v>289</v>
      </c>
      <c r="F85" s="2" t="s">
        <v>269</v>
      </c>
      <c r="G85" s="1"/>
      <c r="H85" s="49" t="s">
        <v>68</v>
      </c>
      <c r="I85" s="41" t="s">
        <v>89</v>
      </c>
      <c r="J85" s="38" t="s">
        <v>253</v>
      </c>
      <c r="K85" s="38" t="s">
        <v>253</v>
      </c>
      <c r="L85" s="38" t="s">
        <v>253</v>
      </c>
      <c r="M85" s="28"/>
    </row>
    <row r="86" spans="1:13" s="15" customFormat="1" ht="21.75" customHeight="1">
      <c r="A86" s="45"/>
      <c r="B86" s="65" t="s">
        <v>35</v>
      </c>
      <c r="C86" s="65"/>
      <c r="D86" s="65"/>
      <c r="E86" s="65"/>
      <c r="F86" s="51"/>
      <c r="G86" s="47"/>
      <c r="H86" s="47"/>
      <c r="I86" s="41"/>
      <c r="J86" s="38"/>
      <c r="K86" s="38"/>
      <c r="L86" s="38"/>
      <c r="M86" s="47"/>
    </row>
    <row r="87" spans="1:13" s="15" customFormat="1" ht="21.75" customHeight="1">
      <c r="A87" s="45"/>
      <c r="B87" s="65" t="s">
        <v>36</v>
      </c>
      <c r="C87" s="65"/>
      <c r="D87" s="65"/>
      <c r="E87" s="65"/>
      <c r="F87" s="51"/>
      <c r="G87" s="47"/>
      <c r="H87" s="47"/>
      <c r="I87" s="41"/>
      <c r="J87" s="38"/>
      <c r="K87" s="38"/>
      <c r="L87" s="38"/>
      <c r="M87" s="47"/>
    </row>
    <row r="88" spans="1:13" s="15" customFormat="1" ht="21.75" customHeight="1">
      <c r="A88" s="45"/>
      <c r="B88" s="65" t="s">
        <v>37</v>
      </c>
      <c r="C88" s="65"/>
      <c r="D88" s="65"/>
      <c r="E88" s="65"/>
      <c r="F88" s="51"/>
      <c r="G88" s="47"/>
      <c r="H88" s="47"/>
      <c r="I88" s="41"/>
      <c r="J88" s="38"/>
      <c r="K88" s="38"/>
      <c r="L88" s="38"/>
      <c r="M88" s="47"/>
    </row>
    <row r="89" spans="1:13" s="15" customFormat="1" ht="171" customHeight="1">
      <c r="A89" s="45">
        <v>174</v>
      </c>
      <c r="B89" s="59" t="s">
        <v>22</v>
      </c>
      <c r="C89" s="48" t="s">
        <v>4</v>
      </c>
      <c r="D89" s="49"/>
      <c r="E89" s="59" t="s">
        <v>190</v>
      </c>
      <c r="F89" s="2" t="s">
        <v>297</v>
      </c>
      <c r="G89" s="1"/>
      <c r="H89" s="49" t="s">
        <v>68</v>
      </c>
      <c r="I89" s="41" t="s">
        <v>89</v>
      </c>
      <c r="J89" s="38" t="s">
        <v>254</v>
      </c>
      <c r="K89" s="38"/>
      <c r="L89" s="38" t="s">
        <v>254</v>
      </c>
      <c r="M89" s="28"/>
    </row>
    <row r="90" spans="1:13" s="15" customFormat="1" ht="25.5" customHeight="1">
      <c r="A90" s="45"/>
      <c r="B90" s="65" t="s">
        <v>38</v>
      </c>
      <c r="C90" s="65"/>
      <c r="D90" s="65"/>
      <c r="E90" s="65"/>
      <c r="F90" s="51"/>
      <c r="G90" s="47"/>
      <c r="H90" s="47"/>
      <c r="I90" s="41"/>
      <c r="J90" s="38"/>
      <c r="K90" s="38"/>
      <c r="L90" s="38"/>
      <c r="M90" s="47"/>
    </row>
    <row r="91" spans="1:13" s="15" customFormat="1" ht="57" customHeight="1">
      <c r="A91" s="45">
        <v>176</v>
      </c>
      <c r="B91" s="59" t="s">
        <v>151</v>
      </c>
      <c r="C91" s="48" t="s">
        <v>0</v>
      </c>
      <c r="D91" s="49"/>
      <c r="E91" s="59" t="s">
        <v>152</v>
      </c>
      <c r="F91" s="2" t="s">
        <v>270</v>
      </c>
      <c r="G91" s="8" t="s">
        <v>153</v>
      </c>
      <c r="H91" s="49" t="s">
        <v>67</v>
      </c>
      <c r="I91" s="49" t="s">
        <v>89</v>
      </c>
      <c r="J91" s="38"/>
      <c r="K91" s="38" t="s">
        <v>250</v>
      </c>
      <c r="L91" s="38"/>
      <c r="M91" s="28"/>
    </row>
    <row r="92" spans="1:13" s="15" customFormat="1" ht="71.25" customHeight="1">
      <c r="A92" s="45">
        <v>177</v>
      </c>
      <c r="B92" s="59" t="s">
        <v>151</v>
      </c>
      <c r="C92" s="48" t="s">
        <v>0</v>
      </c>
      <c r="D92" s="49"/>
      <c r="E92" s="59" t="s">
        <v>154</v>
      </c>
      <c r="F92" s="59" t="s">
        <v>271</v>
      </c>
      <c r="G92" s="1" t="s">
        <v>155</v>
      </c>
      <c r="H92" s="49" t="s">
        <v>67</v>
      </c>
      <c r="I92" s="49" t="s">
        <v>89</v>
      </c>
      <c r="J92" s="38" t="s">
        <v>250</v>
      </c>
      <c r="K92" s="38"/>
      <c r="L92" s="38"/>
      <c r="M92" s="28"/>
    </row>
    <row r="93" spans="1:13" s="15" customFormat="1" ht="21.75" customHeight="1">
      <c r="A93" s="45"/>
      <c r="B93" s="65" t="s">
        <v>39</v>
      </c>
      <c r="C93" s="65"/>
      <c r="D93" s="65"/>
      <c r="E93" s="65"/>
      <c r="F93" s="51"/>
      <c r="G93" s="47"/>
      <c r="H93" s="47"/>
      <c r="I93" s="41"/>
      <c r="J93" s="38"/>
      <c r="K93" s="38"/>
      <c r="L93" s="38"/>
      <c r="M93" s="47"/>
    </row>
    <row r="94" spans="1:13" s="15" customFormat="1" ht="21.75" customHeight="1">
      <c r="A94" s="45"/>
      <c r="B94" s="65" t="s">
        <v>40</v>
      </c>
      <c r="C94" s="65"/>
      <c r="D94" s="65"/>
      <c r="E94" s="65"/>
      <c r="F94" s="51"/>
      <c r="G94" s="47"/>
      <c r="H94" s="47"/>
      <c r="I94" s="41"/>
      <c r="J94" s="38"/>
      <c r="K94" s="38"/>
      <c r="L94" s="38"/>
      <c r="M94" s="47"/>
    </row>
    <row r="95" spans="1:13" s="15" customFormat="1" ht="203.25" customHeight="1">
      <c r="A95" s="45">
        <v>190</v>
      </c>
      <c r="B95" s="59" t="s">
        <v>56</v>
      </c>
      <c r="C95" s="48" t="s">
        <v>0</v>
      </c>
      <c r="D95" s="2"/>
      <c r="E95" s="59" t="s">
        <v>156</v>
      </c>
      <c r="F95" s="2" t="s">
        <v>211</v>
      </c>
      <c r="G95" s="1"/>
      <c r="H95" s="49" t="s">
        <v>67</v>
      </c>
      <c r="I95" s="49" t="s">
        <v>89</v>
      </c>
      <c r="J95" s="38"/>
      <c r="K95" s="38" t="s">
        <v>254</v>
      </c>
      <c r="L95" s="38"/>
      <c r="M95" s="28"/>
    </row>
    <row r="96" spans="1:13" s="15" customFormat="1" ht="100.5" customHeight="1">
      <c r="A96" s="45">
        <v>192</v>
      </c>
      <c r="B96" s="59" t="s">
        <v>157</v>
      </c>
      <c r="C96" s="48" t="s">
        <v>0</v>
      </c>
      <c r="D96" s="49"/>
      <c r="E96" s="59" t="s">
        <v>157</v>
      </c>
      <c r="F96" s="2" t="s">
        <v>272</v>
      </c>
      <c r="G96" s="26"/>
      <c r="H96" s="49" t="s">
        <v>68</v>
      </c>
      <c r="I96" s="41" t="s">
        <v>89</v>
      </c>
      <c r="J96" s="38" t="s">
        <v>253</v>
      </c>
      <c r="K96" s="38" t="s">
        <v>253</v>
      </c>
      <c r="L96" s="38" t="s">
        <v>253</v>
      </c>
      <c r="M96" s="28"/>
    </row>
    <row r="97" spans="1:13" s="15" customFormat="1" ht="100.5" customHeight="1">
      <c r="A97" s="45">
        <v>194</v>
      </c>
      <c r="B97" s="59" t="s">
        <v>158</v>
      </c>
      <c r="C97" s="48" t="s">
        <v>2</v>
      </c>
      <c r="D97" s="49"/>
      <c r="E97" s="59" t="s">
        <v>159</v>
      </c>
      <c r="F97" s="2" t="s">
        <v>298</v>
      </c>
      <c r="G97" s="1"/>
      <c r="H97" s="49" t="s">
        <v>67</v>
      </c>
      <c r="I97" s="49" t="s">
        <v>89</v>
      </c>
      <c r="J97" s="38"/>
      <c r="K97" s="38"/>
      <c r="L97" s="38" t="s">
        <v>254</v>
      </c>
      <c r="M97" s="28"/>
    </row>
    <row r="98" spans="1:13" s="15" customFormat="1" ht="27.75" customHeight="1">
      <c r="A98" s="45"/>
      <c r="B98" s="65" t="s">
        <v>41</v>
      </c>
      <c r="C98" s="65"/>
      <c r="D98" s="65"/>
      <c r="E98" s="65"/>
      <c r="F98" s="51"/>
      <c r="G98" s="47"/>
      <c r="H98" s="47"/>
      <c r="I98" s="41"/>
      <c r="J98" s="38"/>
      <c r="K98" s="38"/>
      <c r="L98" s="38"/>
      <c r="M98" s="47"/>
    </row>
    <row r="99" spans="1:13" s="15" customFormat="1" ht="126.75" customHeight="1">
      <c r="A99" s="45">
        <v>197</v>
      </c>
      <c r="B99" s="59" t="s">
        <v>73</v>
      </c>
      <c r="C99" s="11" t="s">
        <v>0</v>
      </c>
      <c r="D99" s="2"/>
      <c r="E99" s="59" t="s">
        <v>74</v>
      </c>
      <c r="F99" s="2" t="s">
        <v>212</v>
      </c>
      <c r="G99" s="1"/>
      <c r="H99" s="49" t="s">
        <v>67</v>
      </c>
      <c r="I99" s="49" t="s">
        <v>64</v>
      </c>
      <c r="J99" s="38" t="s">
        <v>252</v>
      </c>
      <c r="K99" s="38" t="s">
        <v>252</v>
      </c>
      <c r="L99" s="38" t="s">
        <v>252</v>
      </c>
      <c r="M99" s="28"/>
    </row>
    <row r="100" spans="1:13" s="15" customFormat="1" ht="24" customHeight="1">
      <c r="A100" s="45"/>
      <c r="B100" s="65" t="s">
        <v>305</v>
      </c>
      <c r="C100" s="65"/>
      <c r="D100" s="65"/>
      <c r="E100" s="65"/>
      <c r="F100" s="51"/>
      <c r="G100" s="47"/>
      <c r="H100" s="47"/>
      <c r="I100" s="41"/>
      <c r="J100" s="38"/>
      <c r="K100" s="38"/>
      <c r="L100" s="38"/>
      <c r="M100" s="47"/>
    </row>
    <row r="101" spans="1:13" s="15" customFormat="1" ht="46.5" customHeight="1">
      <c r="A101" s="45"/>
      <c r="B101" s="65" t="s">
        <v>42</v>
      </c>
      <c r="C101" s="65"/>
      <c r="D101" s="65"/>
      <c r="E101" s="65"/>
      <c r="F101" s="51"/>
      <c r="G101" s="47"/>
      <c r="H101" s="47"/>
      <c r="I101" s="41"/>
      <c r="J101" s="38"/>
      <c r="K101" s="38"/>
      <c r="L101" s="38"/>
      <c r="M101" s="47"/>
    </row>
    <row r="102" spans="1:13" s="15" customFormat="1" ht="232.5" customHeight="1">
      <c r="A102" s="45">
        <v>202</v>
      </c>
      <c r="B102" s="59" t="s">
        <v>55</v>
      </c>
      <c r="C102" s="48" t="s">
        <v>0</v>
      </c>
      <c r="D102" s="49"/>
      <c r="E102" s="59" t="s">
        <v>160</v>
      </c>
      <c r="F102" s="59" t="s">
        <v>191</v>
      </c>
      <c r="G102" s="25" t="s">
        <v>161</v>
      </c>
      <c r="H102" s="49" t="s">
        <v>67</v>
      </c>
      <c r="I102" s="49" t="s">
        <v>89</v>
      </c>
      <c r="J102" s="38" t="s">
        <v>273</v>
      </c>
      <c r="K102" s="38" t="s">
        <v>273</v>
      </c>
      <c r="L102" s="38" t="s">
        <v>273</v>
      </c>
      <c r="M102" s="28"/>
    </row>
    <row r="103" spans="1:13" s="15" customFormat="1" ht="39.75" customHeight="1">
      <c r="A103" s="45"/>
      <c r="B103" s="65" t="s">
        <v>43</v>
      </c>
      <c r="C103" s="65"/>
      <c r="D103" s="65"/>
      <c r="E103" s="65"/>
      <c r="F103" s="51"/>
      <c r="G103" s="47"/>
      <c r="H103" s="47"/>
      <c r="I103" s="41"/>
      <c r="J103" s="38"/>
      <c r="K103" s="38"/>
      <c r="L103" s="38"/>
      <c r="M103" s="47"/>
    </row>
    <row r="104" spans="1:13" s="15" customFormat="1" ht="249" customHeight="1">
      <c r="A104" s="45">
        <v>204</v>
      </c>
      <c r="B104" s="59" t="s">
        <v>162</v>
      </c>
      <c r="C104" s="48" t="s">
        <v>2</v>
      </c>
      <c r="D104" s="49"/>
      <c r="E104" s="59" t="s">
        <v>163</v>
      </c>
      <c r="F104" s="53" t="s">
        <v>213</v>
      </c>
      <c r="G104" s="3"/>
      <c r="H104" s="49" t="s">
        <v>67</v>
      </c>
      <c r="I104" s="49" t="s">
        <v>89</v>
      </c>
      <c r="J104" s="38" t="s">
        <v>273</v>
      </c>
      <c r="K104" s="38" t="s">
        <v>273</v>
      </c>
      <c r="L104" s="38" t="s">
        <v>273</v>
      </c>
      <c r="M104" s="28"/>
    </row>
    <row r="105" spans="1:13" s="15" customFormat="1" ht="72.75" customHeight="1">
      <c r="A105" s="61">
        <v>205</v>
      </c>
      <c r="B105" s="62" t="s">
        <v>164</v>
      </c>
      <c r="C105" s="63" t="s">
        <v>0</v>
      </c>
      <c r="D105" s="66"/>
      <c r="E105" s="62" t="s">
        <v>165</v>
      </c>
      <c r="F105" s="53" t="s">
        <v>274</v>
      </c>
      <c r="G105" s="3"/>
      <c r="H105" s="49" t="s">
        <v>68</v>
      </c>
      <c r="I105" s="41" t="s">
        <v>89</v>
      </c>
      <c r="J105" s="38" t="s">
        <v>254</v>
      </c>
      <c r="K105" s="38"/>
      <c r="L105" s="38"/>
      <c r="M105" s="28"/>
    </row>
    <row r="106" spans="1:13" s="15" customFormat="1" ht="72.75" customHeight="1">
      <c r="A106" s="61"/>
      <c r="B106" s="62"/>
      <c r="C106" s="63"/>
      <c r="D106" s="66"/>
      <c r="E106" s="62"/>
      <c r="F106" s="50" t="s">
        <v>275</v>
      </c>
      <c r="G106" s="1" t="s">
        <v>166</v>
      </c>
      <c r="H106" s="49" t="s">
        <v>68</v>
      </c>
      <c r="I106" s="41" t="s">
        <v>89</v>
      </c>
      <c r="J106" s="38"/>
      <c r="K106" s="38"/>
      <c r="L106" s="38" t="s">
        <v>250</v>
      </c>
      <c r="M106" s="28"/>
    </row>
    <row r="107" spans="1:13" s="15" customFormat="1" ht="282.75" customHeight="1">
      <c r="A107" s="45">
        <v>206</v>
      </c>
      <c r="B107" s="59" t="s">
        <v>167</v>
      </c>
      <c r="C107" s="48" t="s">
        <v>0</v>
      </c>
      <c r="D107" s="49"/>
      <c r="E107" s="59" t="s">
        <v>168</v>
      </c>
      <c r="F107" s="54" t="s">
        <v>306</v>
      </c>
      <c r="G107" s="25"/>
      <c r="H107" s="49" t="s">
        <v>68</v>
      </c>
      <c r="I107" s="41" t="s">
        <v>64</v>
      </c>
      <c r="J107" s="38" t="s">
        <v>252</v>
      </c>
      <c r="K107" s="38" t="s">
        <v>252</v>
      </c>
      <c r="L107" s="38" t="s">
        <v>252</v>
      </c>
      <c r="M107" s="28"/>
    </row>
    <row r="108" spans="1:13" s="15" customFormat="1" ht="73.5" customHeight="1">
      <c r="A108" s="61">
        <v>207</v>
      </c>
      <c r="B108" s="62" t="s">
        <v>169</v>
      </c>
      <c r="C108" s="63" t="s">
        <v>0</v>
      </c>
      <c r="D108" s="66"/>
      <c r="E108" s="62" t="s">
        <v>170</v>
      </c>
      <c r="F108" s="54" t="s">
        <v>276</v>
      </c>
      <c r="G108" s="25"/>
      <c r="H108" s="49" t="s">
        <v>68</v>
      </c>
      <c r="I108" s="49" t="s">
        <v>89</v>
      </c>
      <c r="J108" s="38" t="s">
        <v>250</v>
      </c>
      <c r="K108" s="38"/>
      <c r="L108" s="38"/>
      <c r="M108" s="28"/>
    </row>
    <row r="109" spans="1:13" s="15" customFormat="1" ht="73.5" customHeight="1">
      <c r="A109" s="61"/>
      <c r="B109" s="62"/>
      <c r="C109" s="63"/>
      <c r="D109" s="66"/>
      <c r="E109" s="62"/>
      <c r="F109" s="2" t="s">
        <v>277</v>
      </c>
      <c r="G109" s="1"/>
      <c r="H109" s="49" t="s">
        <v>68</v>
      </c>
      <c r="I109" s="49" t="s">
        <v>89</v>
      </c>
      <c r="J109" s="38"/>
      <c r="K109" s="38" t="s">
        <v>250</v>
      </c>
      <c r="L109" s="38"/>
      <c r="M109" s="28"/>
    </row>
    <row r="110" spans="1:13" s="15" customFormat="1" ht="30.75" customHeight="1">
      <c r="A110" s="61">
        <v>208</v>
      </c>
      <c r="B110" s="62" t="s">
        <v>171</v>
      </c>
      <c r="C110" s="63" t="s">
        <v>0</v>
      </c>
      <c r="D110" s="66"/>
      <c r="E110" s="62" t="s">
        <v>172</v>
      </c>
      <c r="F110" s="2" t="s">
        <v>278</v>
      </c>
      <c r="G110" s="1"/>
      <c r="H110" s="49" t="s">
        <v>68</v>
      </c>
      <c r="I110" s="49" t="s">
        <v>89</v>
      </c>
      <c r="J110" s="38"/>
      <c r="K110" s="38"/>
      <c r="L110" s="38" t="s">
        <v>250</v>
      </c>
      <c r="M110" s="28"/>
    </row>
    <row r="111" spans="1:13" s="15" customFormat="1" ht="67.5" customHeight="1">
      <c r="A111" s="61"/>
      <c r="B111" s="62"/>
      <c r="C111" s="63"/>
      <c r="D111" s="66"/>
      <c r="E111" s="62"/>
      <c r="F111" s="54" t="s">
        <v>279</v>
      </c>
      <c r="G111" s="1" t="s">
        <v>173</v>
      </c>
      <c r="H111" s="49" t="s">
        <v>67</v>
      </c>
      <c r="I111" s="49" t="s">
        <v>89</v>
      </c>
      <c r="J111" s="38" t="s">
        <v>259</v>
      </c>
      <c r="K111" s="38" t="s">
        <v>259</v>
      </c>
      <c r="L111" s="38" t="s">
        <v>253</v>
      </c>
      <c r="M111" s="28"/>
    </row>
    <row r="112" spans="1:13" s="15" customFormat="1" ht="99.75" customHeight="1">
      <c r="A112" s="45">
        <v>209</v>
      </c>
      <c r="B112" s="59" t="s">
        <v>174</v>
      </c>
      <c r="C112" s="48" t="s">
        <v>0</v>
      </c>
      <c r="D112" s="49"/>
      <c r="E112" s="59" t="s">
        <v>175</v>
      </c>
      <c r="F112" s="2" t="s">
        <v>280</v>
      </c>
      <c r="G112" s="2"/>
      <c r="H112" s="49" t="s">
        <v>67</v>
      </c>
      <c r="I112" s="49" t="s">
        <v>89</v>
      </c>
      <c r="J112" s="38" t="s">
        <v>253</v>
      </c>
      <c r="K112" s="38" t="s">
        <v>259</v>
      </c>
      <c r="L112" s="60" t="s">
        <v>259</v>
      </c>
      <c r="M112" s="28"/>
    </row>
    <row r="113" spans="1:14" s="15" customFormat="1" ht="106.5" customHeight="1">
      <c r="A113" s="45">
        <v>210</v>
      </c>
      <c r="B113" s="59" t="s">
        <v>176</v>
      </c>
      <c r="C113" s="48" t="s">
        <v>0</v>
      </c>
      <c r="D113" s="49"/>
      <c r="E113" s="59" t="s">
        <v>177</v>
      </c>
      <c r="F113" s="54" t="s">
        <v>281</v>
      </c>
      <c r="G113" s="8" t="s">
        <v>178</v>
      </c>
      <c r="H113" s="49" t="s">
        <v>67</v>
      </c>
      <c r="I113" s="49" t="s">
        <v>89</v>
      </c>
      <c r="J113" s="38" t="s">
        <v>259</v>
      </c>
      <c r="K113" s="38" t="s">
        <v>259</v>
      </c>
      <c r="L113" s="38" t="s">
        <v>253</v>
      </c>
      <c r="M113" s="28"/>
    </row>
    <row r="114" spans="1:14" s="15" customFormat="1" ht="99.75" customHeight="1">
      <c r="A114" s="45">
        <v>211</v>
      </c>
      <c r="B114" s="59" t="s">
        <v>179</v>
      </c>
      <c r="C114" s="48" t="s">
        <v>0</v>
      </c>
      <c r="D114" s="49"/>
      <c r="E114" s="59" t="s">
        <v>180</v>
      </c>
      <c r="F114" s="2" t="s">
        <v>293</v>
      </c>
      <c r="G114" s="1" t="s">
        <v>181</v>
      </c>
      <c r="H114" s="49" t="s">
        <v>67</v>
      </c>
      <c r="I114" s="49" t="s">
        <v>89</v>
      </c>
      <c r="J114" s="38" t="s">
        <v>253</v>
      </c>
      <c r="K114" s="38" t="s">
        <v>253</v>
      </c>
      <c r="L114" s="60" t="s">
        <v>259</v>
      </c>
      <c r="M114" s="28"/>
    </row>
    <row r="115" spans="1:14" s="15" customFormat="1" ht="30" customHeight="1">
      <c r="A115" s="45"/>
      <c r="B115" s="65" t="s">
        <v>57</v>
      </c>
      <c r="C115" s="65"/>
      <c r="D115" s="65"/>
      <c r="E115" s="65"/>
      <c r="F115" s="51"/>
      <c r="G115" s="47"/>
      <c r="H115" s="47"/>
      <c r="I115" s="41"/>
      <c r="J115" s="38"/>
      <c r="K115" s="38"/>
      <c r="L115" s="38"/>
      <c r="M115" s="47"/>
    </row>
    <row r="116" spans="1:14" s="15" customFormat="1" ht="60.75" customHeight="1">
      <c r="A116" s="45">
        <v>216</v>
      </c>
      <c r="B116" s="59" t="s">
        <v>182</v>
      </c>
      <c r="C116" s="48" t="s">
        <v>2</v>
      </c>
      <c r="D116" s="49"/>
      <c r="E116" s="59" t="s">
        <v>183</v>
      </c>
      <c r="F116" s="55" t="s">
        <v>307</v>
      </c>
      <c r="G116" s="1"/>
      <c r="H116" s="49" t="s">
        <v>67</v>
      </c>
      <c r="I116" s="49" t="s">
        <v>89</v>
      </c>
      <c r="J116" s="38" t="s">
        <v>253</v>
      </c>
      <c r="K116" s="38" t="s">
        <v>253</v>
      </c>
      <c r="L116" s="38" t="s">
        <v>253</v>
      </c>
      <c r="M116" s="28"/>
    </row>
    <row r="117" spans="1:14" s="15" customFormat="1" ht="15" customHeight="1">
      <c r="A117" s="45"/>
      <c r="B117" s="68" t="s">
        <v>220</v>
      </c>
      <c r="C117" s="68"/>
      <c r="D117" s="68"/>
      <c r="E117" s="68"/>
      <c r="F117" s="68"/>
      <c r="G117" s="68"/>
      <c r="H117" s="49"/>
      <c r="I117" s="49"/>
      <c r="J117" s="31">
        <f>SUM(J118:J122)</f>
        <v>45</v>
      </c>
      <c r="K117" s="31">
        <f t="shared" ref="K117:L117" si="0">SUM(K118:K122)</f>
        <v>45</v>
      </c>
      <c r="L117" s="31">
        <f t="shared" si="0"/>
        <v>45</v>
      </c>
      <c r="M117" s="28"/>
      <c r="N117" s="18"/>
    </row>
    <row r="118" spans="1:14" ht="15" customHeight="1">
      <c r="A118" s="32"/>
      <c r="B118" s="69" t="s">
        <v>76</v>
      </c>
      <c r="C118" s="69"/>
      <c r="D118" s="69"/>
      <c r="E118" s="69"/>
      <c r="F118" s="69"/>
      <c r="G118" s="69"/>
      <c r="H118" s="17"/>
      <c r="I118" s="17"/>
      <c r="J118" s="33">
        <f>SUM(COUNTIFS(J$5:J$34,{"ĐTT","ĐTT+VS-AN","ĐTT+HĐC","TDS","HĐH","HĐG","HĐNT","VS-AN","HĐC","TQDN","LH","HĐH+HĐC","LH+HĐC","HĐG+HĐC","HĐH+HĐNT","HĐH+HĐG","HĐC+HĐNT","SHHN"}))</f>
        <v>11</v>
      </c>
      <c r="K118" s="33">
        <f>SUM(COUNTIFS(K$5:K$34,{"ĐTT","ĐTT+VS-AN","ĐTT+HĐC","TDS","HĐH","HĐG","HĐNT","VS-AN","HĐC","TQDN","LH","HĐH+HĐC","LH+HĐC","HĐG+HĐC","HĐH+HĐNT","HĐH+HĐG","HĐC+HĐNT","SHHN"}))</f>
        <v>11</v>
      </c>
      <c r="L118" s="33">
        <f>SUM(COUNTIFS(L$5:L$34,{"ĐTT","ĐTT+VS-AN","ĐTT+HĐC","TDS","HĐH","HĐG","HĐNT","VS-AN","HĐC","TQDN","LH","HĐH+HĐC","LH+HĐC","HĐG+HĐC","HĐH+HĐNT","HĐH+HĐG","HĐC+HĐNT","SHHN"}))</f>
        <v>12</v>
      </c>
      <c r="M118" s="23"/>
    </row>
    <row r="119" spans="1:14" ht="15" customHeight="1">
      <c r="A119" s="32"/>
      <c r="B119" s="69" t="s">
        <v>221</v>
      </c>
      <c r="C119" s="69"/>
      <c r="D119" s="69"/>
      <c r="E119" s="69"/>
      <c r="F119" s="69"/>
      <c r="G119" s="69"/>
      <c r="H119" s="17"/>
      <c r="I119" s="17"/>
      <c r="J119" s="33">
        <f>SUM(COUNTIFS(J$35:J$68,{"ĐTT","ĐTT+VS-AN","ĐTT+HĐC","TDS","HĐH","HĐG","HĐNT","VS-AN","HĐC","TQDN","LH","HĐG+HĐC","HĐH+HĐC","HĐH+HĐNT","HĐH+HĐG","SHHN","HĐC+HĐNT"}))</f>
        <v>12</v>
      </c>
      <c r="K119" s="33">
        <f>SUM(COUNTIFS(K$35:K$68,{"ĐTT","ĐTT+VS-AN","ĐTT+HĐC","TDS","HĐH","HĐG","HĐNT","VS-AN","HĐC","TQDN","LH","HĐG+HĐC","HĐH+HĐC","HĐH+HĐNT","HĐH+HĐG","SHHN","HĐC+HĐNT"}))</f>
        <v>13</v>
      </c>
      <c r="L119" s="33">
        <f>SUM(COUNTIFS(L$35:L$68,{"ĐTT","ĐTT+VS-AN","ĐTT+HĐC","TDS","HĐH","HĐG","HĐNT","VS-AN","HĐC","TQDN","LH","HĐG+HĐC","HĐH+HĐC","HĐH+HĐNT","HĐH+HĐG","SHHN","HĐC+HĐNT"}))</f>
        <v>12</v>
      </c>
      <c r="M119" s="34"/>
    </row>
    <row r="120" spans="1:14" ht="15" customHeight="1">
      <c r="A120" s="32"/>
      <c r="B120" s="69" t="s">
        <v>222</v>
      </c>
      <c r="C120" s="69"/>
      <c r="D120" s="69"/>
      <c r="E120" s="69"/>
      <c r="F120" s="69"/>
      <c r="G120" s="69"/>
      <c r="H120" s="17"/>
      <c r="I120" s="17"/>
      <c r="J120" s="33">
        <f>SUM(COUNTIFS(J$69:J$85,{"ĐTT","ĐTT+VS-AN","ĐTT+HĐC","TDS","HĐH","HĐG","HĐNT","VS-AN","HĐC","TQDN","LH","HĐG+HĐC","HĐH+HĐC","HĐH+HĐNT","HĐH+HĐG","SHHN","HĐC+HĐNT"}))</f>
        <v>8</v>
      </c>
      <c r="K120" s="33">
        <f>SUM(COUNTIFS(K$69:K$85,{"ĐTT","ĐTT+VS-AN","ĐTT+HĐC","TDS","HĐH","HĐG","HĐNT","VS-AN","HĐC","TQDN","LH","HĐG+HĐC","HĐH+HĐC","HĐH+HĐNT","HĐH+HĐG","SHHN","HĐC+HĐNT"}))</f>
        <v>8</v>
      </c>
      <c r="L120" s="33">
        <f>SUM(COUNTIFS(L$69:L$85,{"ĐTT","ĐTT+VS-AN","ĐTT+HĐC","TDS","HĐH","HĐG","HĐNT","VS-AN","HĐC","TQDN","LH","HĐG+HĐC","HĐH+HĐC","HĐH+HĐNT","HĐH+HĐG","SHHN","HĐC+HĐNT"}))</f>
        <v>7</v>
      </c>
      <c r="M120" s="34"/>
    </row>
    <row r="121" spans="1:14" ht="15" customHeight="1">
      <c r="A121" s="32"/>
      <c r="B121" s="69" t="s">
        <v>223</v>
      </c>
      <c r="C121" s="69"/>
      <c r="D121" s="69"/>
      <c r="E121" s="69"/>
      <c r="F121" s="69"/>
      <c r="G121" s="69"/>
      <c r="H121" s="17"/>
      <c r="I121" s="17"/>
      <c r="J121" s="33">
        <f>SUM(COUNTIFS(J$86:J$99,{"ĐTT","ĐTT+VS-AN","ĐTT+HĐC","TDS","HĐH","HĐG","HĐNT","VS-AN","HĐC","TQDN","LH","LH+HĐC","HĐG+HĐC","HĐH+HĐC","HĐH+HĐNT","HĐH+HĐG","SHHN","HĐC+HĐNT"}))</f>
        <v>4</v>
      </c>
      <c r="K121" s="33">
        <f>SUM(COUNTIFS(K$86:K$99,{"ĐTT","ĐTT+VS-AN","ĐTT+HĐC","TDS","HĐH","HĐG","HĐNT","VS-AN","HĐC","TQDN","LH","LH+HĐC","HĐG+HĐC","HĐH+HĐC","HĐH+HĐNT","HĐH+HĐG","SHHN","HĐC+HĐNT"}))</f>
        <v>4</v>
      </c>
      <c r="L121" s="33">
        <f>SUM(COUNTIFS(L$86:L$99,{"ĐTT","ĐTT+VS-AN","ĐTT+HĐC","TDS","HĐH","HĐG","HĐNT","VS-AN","HĐC","TQDN","LH","LH+HĐC","HĐG+HĐC","HĐH+HĐC","HĐH+HĐNT","HĐH+HĐG","SHHN","HĐC+HĐNT"}))</f>
        <v>4</v>
      </c>
      <c r="M121" s="34"/>
    </row>
    <row r="122" spans="1:14" ht="15" customHeight="1">
      <c r="A122" s="32"/>
      <c r="B122" s="70" t="s">
        <v>224</v>
      </c>
      <c r="C122" s="70"/>
      <c r="D122" s="70"/>
      <c r="E122" s="70"/>
      <c r="F122" s="70"/>
      <c r="G122" s="70"/>
      <c r="H122" s="17"/>
      <c r="I122" s="17"/>
      <c r="J122" s="33">
        <f>SUM(COUNTIFS(J$100:J$116,{"ĐTT","ĐTT+VS-AN","ĐTT+HĐC","TDS","HĐH","HĐG","HĐNT","VS-AN","HĐC","TQDN","LH","HĐG+HĐC","HĐH+HĐC","HĐH+HĐNT","HĐH+HĐG","SHHN","HĐC+HĐNT"}))</f>
        <v>10</v>
      </c>
      <c r="K122" s="33">
        <f>SUM(COUNTIFS(K$100:K$116,{"ĐTT","ĐTT+VS-AN","ĐTT+HĐC","TDS","HĐH","HĐG","HĐNT","VS-AN","HĐC","TQDN","LH","HĐG+HĐC","HĐH+HĐC","HĐH+HĐNT","HĐH+HĐG","SHHN","HĐC+HĐNT"}))</f>
        <v>9</v>
      </c>
      <c r="L122" s="33">
        <f>SUM(COUNTIFS(L$100:L$116,{"ĐTT","ĐTT+VS-AN","ĐTT+HĐC","TDS","HĐH","HĐG","HĐNT","VS-AN","HĐC","TQDN","LH","HĐG+HĐC","HĐH+HĐC","HĐH+HĐNT","HĐH+HĐG","SHHN","HĐC+HĐNT"}))</f>
        <v>10</v>
      </c>
      <c r="M122" s="34"/>
    </row>
    <row r="123" spans="1:14" ht="15.75">
      <c r="A123" s="32"/>
      <c r="B123" s="71" t="s">
        <v>225</v>
      </c>
      <c r="C123" s="71"/>
      <c r="D123" s="71"/>
      <c r="E123" s="71"/>
      <c r="F123" s="71"/>
      <c r="G123" s="71"/>
      <c r="H123" s="17"/>
      <c r="I123" s="17"/>
      <c r="J123" s="31">
        <f>SUM(J124:J133)</f>
        <v>50</v>
      </c>
      <c r="K123" s="31">
        <f t="shared" ref="K123:L123" si="1">SUM(K124:K133)</f>
        <v>49</v>
      </c>
      <c r="L123" s="31">
        <f t="shared" si="1"/>
        <v>48</v>
      </c>
      <c r="M123" s="34"/>
    </row>
    <row r="124" spans="1:14" ht="15" customHeight="1">
      <c r="A124" s="32"/>
      <c r="B124" s="72" t="s">
        <v>226</v>
      </c>
      <c r="C124" s="72"/>
      <c r="D124" s="72"/>
      <c r="E124" s="72"/>
      <c r="F124" s="72"/>
      <c r="G124" s="72"/>
      <c r="H124" s="17"/>
      <c r="I124" s="17"/>
      <c r="J124" s="33">
        <f>SUM(COUNTIFS(J$5:J$116,{"ĐTT","ĐTT+SHHN","ĐTT+VS-AN","ĐTT+HĐG","ĐTT+VS-AN","ĐTT+HĐC"}))</f>
        <v>2</v>
      </c>
      <c r="K124" s="33">
        <f>SUM(COUNTIFS(K$5:K$116,{"ĐTT","ĐTT+SHHN","ĐTT+VS-AN","ĐTT+HĐG","ĐTT+VS-AN","ĐTT+HĐC"}))</f>
        <v>2</v>
      </c>
      <c r="L124" s="33">
        <f>SUM(COUNTIFS(L$5:L$116,{"ĐTT","ĐTT+SHHN","ĐTT+VS-AN","ĐTT+HĐG","ĐTT+VS-AN","ĐTT+HĐC"}))</f>
        <v>2</v>
      </c>
      <c r="M124" s="34"/>
    </row>
    <row r="125" spans="1:14" ht="15" customHeight="1">
      <c r="A125" s="32"/>
      <c r="B125" s="72" t="s">
        <v>227</v>
      </c>
      <c r="C125" s="72"/>
      <c r="D125" s="72"/>
      <c r="E125" s="72"/>
      <c r="F125" s="72"/>
      <c r="G125" s="72"/>
      <c r="H125" s="17"/>
      <c r="I125" s="17"/>
      <c r="J125" s="33">
        <f>SUM(COUNTIFS(J$5:J$116,{"TDS"}))</f>
        <v>1</v>
      </c>
      <c r="K125" s="33">
        <f>SUM(COUNTIFS(K$5:K$116,{"TDS"}))</f>
        <v>1</v>
      </c>
      <c r="L125" s="33">
        <f>SUM(COUNTIFS(L$5:L$116,{"TDS"}))</f>
        <v>1</v>
      </c>
      <c r="M125" s="34"/>
    </row>
    <row r="126" spans="1:14" ht="15" customHeight="1">
      <c r="A126" s="32"/>
      <c r="B126" s="72" t="s">
        <v>228</v>
      </c>
      <c r="C126" s="72"/>
      <c r="D126" s="72"/>
      <c r="E126" s="72"/>
      <c r="F126" s="72"/>
      <c r="G126" s="72"/>
      <c r="H126" s="17"/>
      <c r="I126" s="17"/>
      <c r="J126" s="33">
        <f>SUM(COUNTIFS(J$5:J$116,{"ĐTT+HĐG","HĐG","HĐH+HĐG","HĐG+HĐNT","HĐG+HĐC"}))</f>
        <v>13</v>
      </c>
      <c r="K126" s="33">
        <f>SUM(COUNTIFS(K$5:K$116,{"ĐTT+HĐG","HĐG","HĐH+HĐG","HĐG+HĐNT","HĐG+HĐC"}))</f>
        <v>13</v>
      </c>
      <c r="L126" s="33">
        <f>SUM(COUNTIFS(L$5:L$116,{"ĐTT+HĐG","HĐG","HĐH+HĐG","HĐG+HĐNT","HĐG+HĐC"}))</f>
        <v>13</v>
      </c>
      <c r="M126" s="34"/>
    </row>
    <row r="127" spans="1:14" ht="15" customHeight="1">
      <c r="A127" s="32"/>
      <c r="B127" s="72" t="s">
        <v>229</v>
      </c>
      <c r="C127" s="72"/>
      <c r="D127" s="72"/>
      <c r="E127" s="72"/>
      <c r="F127" s="72"/>
      <c r="G127" s="72"/>
      <c r="H127" s="17"/>
      <c r="I127" s="17"/>
      <c r="J127" s="33">
        <f>SUM(COUNTIFS(J$5:J$116,{"HĐNT","HĐH+HĐNT","HĐG+HĐNT","HĐC+HĐNT"}))</f>
        <v>12</v>
      </c>
      <c r="K127" s="33">
        <f>SUM(COUNTIFS(K$5:K$116,{"HĐNT","HĐH+HĐNT","HĐG+HĐNT","HĐC+HĐNT"}))</f>
        <v>12</v>
      </c>
      <c r="L127" s="33">
        <f>SUM(COUNTIFS(L$5:L$116,{"HĐNT","HĐH+HĐNT","HĐG+HĐNT","HĐC+HĐNT"}))</f>
        <v>12</v>
      </c>
      <c r="M127" s="34"/>
    </row>
    <row r="128" spans="1:14" ht="15" customHeight="1">
      <c r="A128" s="32"/>
      <c r="B128" s="72" t="s">
        <v>230</v>
      </c>
      <c r="C128" s="72"/>
      <c r="D128" s="72"/>
      <c r="E128" s="72"/>
      <c r="F128" s="72"/>
      <c r="G128" s="72"/>
      <c r="H128" s="17"/>
      <c r="I128" s="17"/>
      <c r="J128" s="33">
        <f>SUM(COUNTIFS(J$5:J$116,{"ĐTT+VS-AN","VS-AN","VS-AN+HĐC","SHHN+VS-AN"}))</f>
        <v>4</v>
      </c>
      <c r="K128" s="33">
        <f>SUM(COUNTIFS(K$5:K$116,{"ĐTT+VS-AN","VS-AN","VS-AN+HĐC","SHHN+VS-AN"}))</f>
        <v>4</v>
      </c>
      <c r="L128" s="33">
        <f>SUM(COUNTIFS(L$5:L$116,{"ĐTT+VS-AN","VS-AN","VS-AN+HĐC","SHHN+VS-AN"}))</f>
        <v>4</v>
      </c>
      <c r="M128" s="34"/>
    </row>
    <row r="129" spans="1:13" ht="15" customHeight="1">
      <c r="A129" s="32"/>
      <c r="B129" s="72" t="s">
        <v>231</v>
      </c>
      <c r="C129" s="72"/>
      <c r="D129" s="72"/>
      <c r="E129" s="72"/>
      <c r="F129" s="72"/>
      <c r="G129" s="72"/>
      <c r="H129" s="17"/>
      <c r="I129" s="17"/>
      <c r="J129" s="33">
        <f>SUM(COUNTIFS(J$5:J$116,{"HĐC","ĐTT+HĐC","HĐG+HĐC","HĐH+HĐC","VS-AN+HĐC","HĐC+HĐNT"}))</f>
        <v>11</v>
      </c>
      <c r="K129" s="33">
        <f>SUM(COUNTIFS(K$5:K$116,{"HĐC","ĐTT+HĐC","HĐG+HĐC","HĐH+HĐC","VS-AN+HĐC","HĐC+HĐNT"}))</f>
        <v>10</v>
      </c>
      <c r="L129" s="33">
        <f>SUM(COUNTIFS(L$5:L$116,{"HĐC","ĐTT+HĐC","HĐG+HĐC","HĐH+HĐC","VS-AN+HĐC","HĐC+HĐNT"}))</f>
        <v>9</v>
      </c>
      <c r="M129" s="34"/>
    </row>
    <row r="130" spans="1:13" ht="15" customHeight="1">
      <c r="A130" s="32"/>
      <c r="B130" s="72" t="s">
        <v>232</v>
      </c>
      <c r="C130" s="72"/>
      <c r="D130" s="72"/>
      <c r="E130" s="72"/>
      <c r="F130" s="72"/>
      <c r="G130" s="72"/>
      <c r="H130" s="17"/>
      <c r="I130" s="17"/>
      <c r="J130" s="33">
        <f>SUM(COUNTIFS(J$5:J$116,{"SHHN","SHHN+VS-AN","ĐTT+SHHN"}))</f>
        <v>2</v>
      </c>
      <c r="K130" s="33">
        <f>SUM(COUNTIFS(K$5:K$116,{"SHHN","SHHN+VS-AN","ĐTT+SHHN"}))</f>
        <v>2</v>
      </c>
      <c r="L130" s="33">
        <f>SUM(COUNTIFS(L$5:L$116,{"SHHN","SHHN+VS-AN","ĐTT+SHHN"}))</f>
        <v>2</v>
      </c>
      <c r="M130" s="34"/>
    </row>
    <row r="131" spans="1:13" ht="15" customHeight="1">
      <c r="A131" s="32"/>
      <c r="B131" s="72" t="s">
        <v>233</v>
      </c>
      <c r="C131" s="72"/>
      <c r="D131" s="72"/>
      <c r="E131" s="72"/>
      <c r="F131" s="72"/>
      <c r="G131" s="72"/>
      <c r="H131" s="17"/>
      <c r="I131" s="17"/>
      <c r="J131" s="33">
        <f>SUM(COUNTIFS(J$5:J$116,{"TQ"}))</f>
        <v>0</v>
      </c>
      <c r="K131" s="33">
        <f>SUM(COUNTIFS(K$5:K$116,{"TQ"}))</f>
        <v>0</v>
      </c>
      <c r="L131" s="33">
        <f>SUM(COUNTIFS(L$5:L$116,{"TQ"}))</f>
        <v>0</v>
      </c>
      <c r="M131" s="34"/>
    </row>
    <row r="132" spans="1:13" ht="15" customHeight="1">
      <c r="A132" s="32"/>
      <c r="B132" s="72" t="s">
        <v>234</v>
      </c>
      <c r="C132" s="72"/>
      <c r="D132" s="72"/>
      <c r="E132" s="72"/>
      <c r="F132" s="72"/>
      <c r="G132" s="72"/>
      <c r="H132" s="17"/>
      <c r="I132" s="17"/>
      <c r="J132" s="33">
        <f>SUM(COUNTIFS(J$5:J$116,{"LH","LH+HĐC"}))</f>
        <v>0</v>
      </c>
      <c r="K132" s="33">
        <f>SUM(COUNTIFS(K$5:K$116,{"LH","LH+HĐC"}))</f>
        <v>0</v>
      </c>
      <c r="L132" s="33">
        <f>SUM(COUNTIFS(L$5:L$116,{"LH","LH+HĐC"}))</f>
        <v>0</v>
      </c>
      <c r="M132" s="34"/>
    </row>
    <row r="133" spans="1:13" ht="15" customHeight="1">
      <c r="A133" s="32"/>
      <c r="B133" s="71" t="s">
        <v>235</v>
      </c>
      <c r="C133" s="71"/>
      <c r="D133" s="71"/>
      <c r="E133" s="71"/>
      <c r="F133" s="71"/>
      <c r="G133" s="71"/>
      <c r="H133" s="17"/>
      <c r="I133" s="17"/>
      <c r="J133" s="31">
        <f>SUM(J134:J138)</f>
        <v>5</v>
      </c>
      <c r="K133" s="31">
        <f t="shared" ref="K133:L133" si="2">SUM(K134:K138)</f>
        <v>5</v>
      </c>
      <c r="L133" s="31">
        <f t="shared" si="2"/>
        <v>5</v>
      </c>
      <c r="M133" s="34"/>
    </row>
    <row r="134" spans="1:13" ht="15" customHeight="1">
      <c r="A134" s="32"/>
      <c r="B134" s="76" t="s">
        <v>236</v>
      </c>
      <c r="C134" s="76"/>
      <c r="D134" s="76"/>
      <c r="E134" s="76"/>
      <c r="F134" s="76"/>
      <c r="G134" s="76"/>
      <c r="H134" s="17"/>
      <c r="I134" s="17"/>
      <c r="J134" s="33">
        <f>SUM(COUNTIFS(J$5:J$34,{"HĐH","HĐH+HĐG","HĐH+HĐC","HĐH+HĐNT"}))</f>
        <v>1</v>
      </c>
      <c r="K134" s="33">
        <f>SUM(COUNTIFS(K$5:K$34,{"HĐH","HĐH+HĐG","HĐH+HĐC","HĐH+HĐNT"}))</f>
        <v>1</v>
      </c>
      <c r="L134" s="33">
        <f>SUM(COUNTIFS(L$5:L$34,{"HĐH","HĐH+HĐG","HĐH+HĐC","HĐH+HĐNT"}))</f>
        <v>1</v>
      </c>
      <c r="M134" s="34"/>
    </row>
    <row r="135" spans="1:13" ht="15" customHeight="1">
      <c r="A135" s="32"/>
      <c r="B135" s="76" t="s">
        <v>237</v>
      </c>
      <c r="C135" s="76"/>
      <c r="D135" s="76"/>
      <c r="E135" s="76"/>
      <c r="F135" s="76"/>
      <c r="G135" s="76"/>
      <c r="H135" s="17"/>
      <c r="I135" s="17"/>
      <c r="J135" s="33">
        <f>SUM(COUNTIFS(J$35:J$68,{"HĐH","HĐH+HĐG","HĐH+HĐC","HĐH+HĐNT"}))</f>
        <v>1</v>
      </c>
      <c r="K135" s="33">
        <f>SUM(COUNTIFS(K$35:K$68,{"HĐH","HĐH+HĐG","HĐH+HĐC","HĐH+HĐNT"}))</f>
        <v>1</v>
      </c>
      <c r="L135" s="33">
        <f>SUM(COUNTIFS(L$35:L$68,{"HĐH","HĐH+HĐG","HĐH+HĐC","HĐH+HĐNT"}))</f>
        <v>1</v>
      </c>
      <c r="M135" s="34"/>
    </row>
    <row r="136" spans="1:13" ht="15" customHeight="1">
      <c r="A136" s="32"/>
      <c r="B136" s="76" t="s">
        <v>238</v>
      </c>
      <c r="C136" s="76"/>
      <c r="D136" s="76"/>
      <c r="E136" s="76"/>
      <c r="F136" s="76"/>
      <c r="G136" s="76"/>
      <c r="H136" s="17"/>
      <c r="I136" s="17"/>
      <c r="J136" s="33">
        <f>SUM(COUNTIFS(J$69:J$85,{"HĐH","HĐH+HĐG","HĐH+HĐC","HĐH+HĐNT"}))</f>
        <v>1</v>
      </c>
      <c r="K136" s="33">
        <f>SUM(COUNTIFS(K$69:K$85,{"HĐH","HĐH+HĐG","HĐH+HĐC","HĐH+HĐNT"}))</f>
        <v>1</v>
      </c>
      <c r="L136" s="33">
        <f>SUM(COUNTIFS(L$69:L$85,{"HĐH","HĐH+HĐG","HĐH+HĐC","HĐH+HĐNT"}))</f>
        <v>1</v>
      </c>
      <c r="M136" s="34"/>
    </row>
    <row r="137" spans="1:13" ht="15" customHeight="1">
      <c r="A137" s="32"/>
      <c r="B137" s="76" t="s">
        <v>239</v>
      </c>
      <c r="C137" s="76"/>
      <c r="D137" s="76"/>
      <c r="E137" s="76"/>
      <c r="F137" s="76"/>
      <c r="G137" s="76"/>
      <c r="H137" s="17"/>
      <c r="I137" s="17"/>
      <c r="J137" s="33">
        <f>SUM(COUNTIFS(J$86:J$99,{"HĐH","HĐH+HĐG","HĐH+HĐC","HĐH+HĐNT"}))</f>
        <v>1</v>
      </c>
      <c r="K137" s="33">
        <f>SUM(COUNTIFS(K$86:K$99,{"HĐH","HĐH+HĐG","HĐH+HĐC","HĐH+HĐNT"}))</f>
        <v>1</v>
      </c>
      <c r="L137" s="33">
        <f>SUM(COUNTIFS(L$86:L$99,{"HĐH","HĐH+HĐG","HĐH+HĐC","HĐH+HĐNT"}))</f>
        <v>0</v>
      </c>
      <c r="M137" s="34"/>
    </row>
    <row r="138" spans="1:13" ht="15" customHeight="1">
      <c r="A138" s="32"/>
      <c r="B138" s="76" t="s">
        <v>240</v>
      </c>
      <c r="C138" s="76"/>
      <c r="D138" s="76"/>
      <c r="E138" s="76"/>
      <c r="F138" s="76"/>
      <c r="G138" s="76"/>
      <c r="H138" s="17"/>
      <c r="I138" s="17"/>
      <c r="J138" s="33">
        <f>SUM(COUNTIFS(J$100:J$116,{"HĐH","HĐH+HĐG","HĐH+HĐC","HĐH+HĐNT"}))</f>
        <v>1</v>
      </c>
      <c r="K138" s="33">
        <f>SUM(COUNTIFS(K$100:K$116,{"HĐH","HĐH+HĐG","HĐH+HĐC","HĐH+HĐNT"}))</f>
        <v>1</v>
      </c>
      <c r="L138" s="33">
        <f>SUM(COUNTIFS(L$100:L$116,{"HĐH","HĐH+HĐG","HĐH+HĐC","HĐH+HĐNT"}))</f>
        <v>2</v>
      </c>
      <c r="M138" s="34"/>
    </row>
    <row r="139" spans="1:13" ht="15">
      <c r="A139" s="73" t="s">
        <v>241</v>
      </c>
      <c r="B139" s="73"/>
      <c r="C139" s="73"/>
      <c r="D139" s="73"/>
      <c r="E139" s="56"/>
      <c r="F139" s="75" t="s">
        <v>242</v>
      </c>
      <c r="G139" s="75"/>
      <c r="H139" s="15"/>
      <c r="I139" s="15"/>
      <c r="J139" s="14"/>
      <c r="K139" s="80" t="s">
        <v>243</v>
      </c>
      <c r="L139" s="80"/>
      <c r="M139" s="80"/>
    </row>
    <row r="140" spans="1:13" ht="12.75" customHeight="1">
      <c r="A140" s="35"/>
      <c r="B140" s="56"/>
      <c r="D140" s="15"/>
      <c r="E140" s="56"/>
      <c r="F140" s="56"/>
      <c r="G140" s="15"/>
      <c r="H140" s="15"/>
      <c r="I140" s="15"/>
      <c r="J140" s="14"/>
      <c r="K140" s="37"/>
      <c r="L140" s="37"/>
      <c r="M140" s="36"/>
    </row>
    <row r="141" spans="1:13" ht="15">
      <c r="A141" s="74" t="s">
        <v>308</v>
      </c>
      <c r="B141" s="74"/>
      <c r="C141" s="74"/>
      <c r="D141" s="74"/>
      <c r="E141" s="56"/>
      <c r="F141" s="74" t="s">
        <v>214</v>
      </c>
      <c r="G141" s="74"/>
      <c r="H141" s="15"/>
      <c r="I141" s="15"/>
      <c r="J141" s="14"/>
      <c r="K141" s="67" t="s">
        <v>244</v>
      </c>
      <c r="L141" s="67"/>
      <c r="M141" s="67"/>
    </row>
  </sheetData>
  <autoFilter ref="A5:S139" xr:uid="{32ED9D0C-5C37-4260-891A-C4D4617D840D}"/>
  <mergeCells count="111">
    <mergeCell ref="A1:M1"/>
    <mergeCell ref="A2:M2"/>
    <mergeCell ref="B19:E19"/>
    <mergeCell ref="M4:M5"/>
    <mergeCell ref="A4:A5"/>
    <mergeCell ref="B4:C4"/>
    <mergeCell ref="K139:M139"/>
    <mergeCell ref="D4:D5"/>
    <mergeCell ref="E4:E5"/>
    <mergeCell ref="G4:G5"/>
    <mergeCell ref="J4:J5"/>
    <mergeCell ref="K4:K5"/>
    <mergeCell ref="L4:L5"/>
    <mergeCell ref="B6:E6"/>
    <mergeCell ref="B7:E7"/>
    <mergeCell ref="B8:E8"/>
    <mergeCell ref="B10:E10"/>
    <mergeCell ref="B11:E11"/>
    <mergeCell ref="B13:E13"/>
    <mergeCell ref="B15:E15"/>
    <mergeCell ref="B17:E17"/>
    <mergeCell ref="B35:E35"/>
    <mergeCell ref="H4:H5"/>
    <mergeCell ref="I4:I5"/>
    <mergeCell ref="F4:F5"/>
    <mergeCell ref="B24:E24"/>
    <mergeCell ref="B25:E25"/>
    <mergeCell ref="B29:E29"/>
    <mergeCell ref="B31:E31"/>
    <mergeCell ref="B33:E33"/>
    <mergeCell ref="B136:G136"/>
    <mergeCell ref="B36:E36"/>
    <mergeCell ref="B37:E37"/>
    <mergeCell ref="B38:E38"/>
    <mergeCell ref="B41:E41"/>
    <mergeCell ref="B46:E46"/>
    <mergeCell ref="B49:E49"/>
    <mergeCell ref="B50:E50"/>
    <mergeCell ref="B52:E52"/>
    <mergeCell ref="B66:E66"/>
    <mergeCell ref="B133:G133"/>
    <mergeCell ref="B134:G134"/>
    <mergeCell ref="B135:G135"/>
    <mergeCell ref="B54:C54"/>
    <mergeCell ref="B56:C56"/>
    <mergeCell ref="B131:G131"/>
    <mergeCell ref="B132:G132"/>
    <mergeCell ref="B69:E69"/>
    <mergeCell ref="B105:B106"/>
    <mergeCell ref="C105:C106"/>
    <mergeCell ref="D105:D106"/>
    <mergeCell ref="E105:E106"/>
    <mergeCell ref="B88:E88"/>
    <mergeCell ref="B58:E58"/>
    <mergeCell ref="B59:E59"/>
    <mergeCell ref="B64:E64"/>
    <mergeCell ref="B90:E90"/>
    <mergeCell ref="B70:E70"/>
    <mergeCell ref="B79:E79"/>
    <mergeCell ref="B84:E84"/>
    <mergeCell ref="B86:E86"/>
    <mergeCell ref="B87:E87"/>
    <mergeCell ref="B93:E93"/>
    <mergeCell ref="B94:E94"/>
    <mergeCell ref="B98:E98"/>
    <mergeCell ref="B100:E100"/>
    <mergeCell ref="K141:M141"/>
    <mergeCell ref="B117:G117"/>
    <mergeCell ref="B118:G118"/>
    <mergeCell ref="B119:G119"/>
    <mergeCell ref="B120:G120"/>
    <mergeCell ref="B121:G121"/>
    <mergeCell ref="B122:G122"/>
    <mergeCell ref="B123:G123"/>
    <mergeCell ref="B124:G124"/>
    <mergeCell ref="B125:G125"/>
    <mergeCell ref="B126:G126"/>
    <mergeCell ref="B127:G127"/>
    <mergeCell ref="B128:G128"/>
    <mergeCell ref="A139:D139"/>
    <mergeCell ref="A141:D141"/>
    <mergeCell ref="B130:G130"/>
    <mergeCell ref="F139:G139"/>
    <mergeCell ref="F141:G141"/>
    <mergeCell ref="B137:G137"/>
    <mergeCell ref="B138:G138"/>
    <mergeCell ref="B129:G129"/>
    <mergeCell ref="A75:A77"/>
    <mergeCell ref="B75:B77"/>
    <mergeCell ref="C75:C77"/>
    <mergeCell ref="D75:D77"/>
    <mergeCell ref="E75:E77"/>
    <mergeCell ref="B115:E115"/>
    <mergeCell ref="A71:A74"/>
    <mergeCell ref="B71:B74"/>
    <mergeCell ref="C71:C74"/>
    <mergeCell ref="E71:E74"/>
    <mergeCell ref="D71:D74"/>
    <mergeCell ref="A110:A111"/>
    <mergeCell ref="B110:B111"/>
    <mergeCell ref="C110:C111"/>
    <mergeCell ref="D110:D111"/>
    <mergeCell ref="E110:E111"/>
    <mergeCell ref="A108:A109"/>
    <mergeCell ref="B108:B109"/>
    <mergeCell ref="C108:C109"/>
    <mergeCell ref="D108:D109"/>
    <mergeCell ref="E108:E109"/>
    <mergeCell ref="B101:E101"/>
    <mergeCell ref="B103:E103"/>
    <mergeCell ref="A105:A106"/>
  </mergeCells>
  <dataValidations count="4">
    <dataValidation type="list" allowBlank="1" showInputMessage="1" showErrorMessage="1" sqref="H6:H8 H4 H10:H117" xr:uid="{00000000-0002-0000-0100-000000000000}">
      <formula1>"Tổ, Lớp"</formula1>
    </dataValidation>
    <dataValidation type="list" allowBlank="1" showInputMessage="1" showErrorMessage="1" sqref="I4 J6:L8 J10:L11 I6:I117" xr:uid="{00000000-0002-0000-0100-000001000000}">
      <formula1>"Lớp học,Lớp học+sân chơi,Ngoài nhà trường,Phòng chức năng,Sân chơi"</formula1>
    </dataValidation>
    <dataValidation type="list" allowBlank="1" showInputMessage="1" showErrorMessage="1" sqref="C12 C14 C116 C20:C23 C26:C28 C30 C32 C34 C39:C40 C42:C45 C47:C48 C51 C53 C57 C60:C63 C65 C67:C68 C80:C83 C85 C91:C92 C95:C97 C99 C102 C78 C112:C113 C16 C18 C71:C72 C75 C104:C105 C107:C108" xr:uid="{00000000-0002-0000-0100-000002000000}">
      <formula1>"KQMĐ, NDCT, TLHD, BC, ĐP"</formula1>
    </dataValidation>
    <dataValidation type="list" allowBlank="1" showInputMessage="1" showErrorMessage="1" sqref="H9" xr:uid="{00000000-0002-0000-0100-000004000000}">
      <formula1>"Tổ, Lớp, Khối"</formula1>
    </dataValidation>
  </dataValidations>
  <hyperlinks>
    <hyperlink ref="G9" r:id="rId1" xr:uid="{00000000-0004-0000-0100-000009000000}"/>
    <hyperlink ref="G113" r:id="rId2" xr:uid="{00000000-0004-0000-0100-00000C000000}"/>
    <hyperlink ref="G43" display="https://www.google.com.vn/url?sa=i&amp;url=https%3A%2F%2Fhanoimoi.com.vn%2Ftin-tuc%2Fgiao-thong%2F924092%2Fmot-so-dieu-can-luu-y-khi-tham-gia-giao-thong&amp;psig=AOvVaw2LZFCieQhqPBFVSFRn1KZN&amp;ust=1631770196352000&amp;source=images&amp;cd=vfe&amp;ved=0CAkQjRxqFwoTCOCO4oKggPMCF" xr:uid="{00000000-0004-0000-0100-000011000000}"/>
    <hyperlink ref="G91" r:id="rId3" xr:uid="{00000000-0004-0000-0100-000017000000}"/>
    <hyperlink ref="G28" r:id="rId4" xr:uid="{00000000-0004-0000-0100-00001F000000}"/>
    <hyperlink ref="G47" r:id="rId5" xr:uid="{00000000-0004-0000-0100-000025000000}"/>
  </hyperlinks>
  <pageMargins left="0.78740157480314965" right="0.51181102362204722" top="0.6692913385826772" bottom="0.6692913385826772" header="0.31496062992125984" footer="0.31496062992125984"/>
  <pageSetup paperSize="9" orientation="landscape"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CĐ GT</vt:lpstr>
      <vt:lpstr>'CĐ GT'!Print_Area</vt:lpstr>
      <vt:lpstr>'CĐ GT'!Print_Titles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2025-02-06T00:23:20Z</cp:lastPrinted>
  <dcterms:created xsi:type="dcterms:W3CDTF">2019-07-05T03:48:23Z</dcterms:created>
  <dcterms:modified xsi:type="dcterms:W3CDTF">2025-02-13T00:19:27Z</dcterms:modified>
</cp:coreProperties>
</file>