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D:\Năm học 2025-2026\3. CĐ GĐ\"/>
    </mc:Choice>
  </mc:AlternateContent>
  <xr:revisionPtr revIDLastSave="0" documentId="13_ncr:1_{E25E93A2-7CBB-4BEF-951A-DFB42B7CAE3D}" xr6:coauthVersionLast="36" xr6:coauthVersionMax="47" xr10:uidLastSave="{00000000-0000-0000-0000-000000000000}"/>
  <bookViews>
    <workbookView xWindow="-105" yWindow="-105" windowWidth="23250" windowHeight="12450" tabRatio="770" xr2:uid="{00000000-000D-0000-FFFF-FFFF00000000}"/>
  </bookViews>
  <sheets>
    <sheet name="4T" sheetId="38" r:id="rId1"/>
    <sheet name="Sheet1" sheetId="39" r:id="rId2"/>
  </sheets>
  <definedNames>
    <definedName name="_xlnm._FilterDatabase" localSheetId="0" hidden="1">'4T'!$A$6:$N$147</definedName>
    <definedName name="_xlnm.Print_Area" localSheetId="0">'4T'!$A$1:$M$149</definedName>
    <definedName name="_xlnm.Print_Titles" localSheetId="0">'4T'!$3:$5</definedName>
  </definedNames>
  <calcPr calcId="179021" iterateCount="1"/>
</workbook>
</file>

<file path=xl/calcChain.xml><?xml version="1.0" encoding="utf-8"?>
<calcChain xmlns="http://schemas.openxmlformats.org/spreadsheetml/2006/main">
  <c r="L146" i="38" l="1"/>
  <c r="L145" i="38"/>
  <c r="L144" i="38"/>
  <c r="L143" i="38"/>
  <c r="L142" i="38"/>
  <c r="L140" i="38"/>
  <c r="L139" i="38"/>
  <c r="L138" i="38"/>
  <c r="L137" i="38"/>
  <c r="L136" i="38"/>
  <c r="L135" i="38"/>
  <c r="L134" i="38"/>
  <c r="L133" i="38"/>
  <c r="L132" i="38"/>
  <c r="L130" i="38"/>
  <c r="L129" i="38"/>
  <c r="L128" i="38"/>
  <c r="L127" i="38"/>
  <c r="L126" i="38"/>
  <c r="K146" i="38"/>
  <c r="K145" i="38"/>
  <c r="K144" i="38"/>
  <c r="K143" i="38"/>
  <c r="K142" i="38"/>
  <c r="K140" i="38"/>
  <c r="K139" i="38"/>
  <c r="K138" i="38"/>
  <c r="K137" i="38"/>
  <c r="K136" i="38"/>
  <c r="K135" i="38"/>
  <c r="K134" i="38"/>
  <c r="K133" i="38"/>
  <c r="K132" i="38"/>
  <c r="K130" i="38"/>
  <c r="K129" i="38"/>
  <c r="K128" i="38"/>
  <c r="K127" i="38"/>
  <c r="K126" i="38"/>
  <c r="J140" i="38"/>
  <c r="J139" i="38"/>
  <c r="J138" i="38"/>
  <c r="J137" i="38"/>
  <c r="J136" i="38"/>
  <c r="J135" i="38"/>
  <c r="J134" i="38"/>
  <c r="J133" i="38"/>
  <c r="J132" i="38"/>
  <c r="K141" i="38" l="1"/>
  <c r="K125" i="38"/>
  <c r="L125" i="38"/>
  <c r="L141" i="38"/>
  <c r="L131" i="38" s="1"/>
  <c r="K131" i="38"/>
  <c r="J146" i="38"/>
  <c r="J145" i="38"/>
  <c r="J144" i="38"/>
  <c r="J143" i="38"/>
  <c r="J142" i="38"/>
  <c r="J130" i="38"/>
  <c r="J129" i="38"/>
  <c r="J128" i="38"/>
  <c r="J127" i="38"/>
  <c r="J126" i="38"/>
  <c r="J125" i="38" l="1"/>
  <c r="J141" i="38"/>
  <c r="J131" i="38" s="1"/>
</calcChain>
</file>

<file path=xl/sharedStrings.xml><?xml version="1.0" encoding="utf-8"?>
<sst xmlns="http://schemas.openxmlformats.org/spreadsheetml/2006/main" count="640" uniqueCount="320">
  <si>
    <t>Thực hiện đúng, đủ, nhịp nhàng các động tác trong bài tập thể dục theo hiệu lệnh</t>
  </si>
  <si>
    <t>Thực hiện được vận động cuộn - xoay tròn cổ tay</t>
  </si>
  <si>
    <t>KQMĐ</t>
  </si>
  <si>
    <t>TLHD</t>
  </si>
  <si>
    <t>NDCT</t>
  </si>
  <si>
    <t>ĐP</t>
  </si>
  <si>
    <t>Giữ được thăng bằng cơ thể khi thực hiện vận động bước đi liên tục trên ghế thể dục</t>
  </si>
  <si>
    <t>Đi bước thường trên ghế thể dục</t>
  </si>
  <si>
    <t>Chạy thay đổi hướng theo vật chuẩn (3-4 điểm zic zắc)</t>
  </si>
  <si>
    <t>BC</t>
  </si>
  <si>
    <t>Phân biệt phần mở đầu, kết thúc của sách. "Đọc" truyện qua các tranh vẽ. Giữ gìn và bảo vệ sách</t>
  </si>
  <si>
    <t>Biết phân biệt phần mở đầu, kết thúc của sách. "Đọc" truyện qua các tranh vẽ. Biết giữ gìn và bảo vệ sách</t>
  </si>
  <si>
    <t>Nghe và nhận ra các loại nhạc khác nhau (nhạc thiếu nhi, dân ca)</t>
  </si>
  <si>
    <t>Có khả năng hát đúng giai điệu, lời ca, hát rõ lời và thể hiện sắc thái của bài hát qua giọng hát, nét mặt, điệu bộ…</t>
  </si>
  <si>
    <t>Có khả năng vận động nhịp nhàng theo nhịp điệu các bài hát, bản nhạc với các hình thức (vỗ tay theo nhịp, tiết tấu, múa)</t>
  </si>
  <si>
    <t>Biết phối hợp các nguyên vật liệu tạo hình để tạo ra sản phẩm</t>
  </si>
  <si>
    <t>Biết vẽ phối hợp các nét thẳng, xiên ngang, cong tròn tạo thành bức tranh có màu sắc và bố cục</t>
  </si>
  <si>
    <t>Biết xé, cắt theo đường thẳng, đường cong… và dán thành sản phẩm có màu sắc, bố cục</t>
  </si>
  <si>
    <t>Biết biểu lộ một số cảm xúc: vui, buồn, sợ hãi, tức giận, ngạc nhiên</t>
  </si>
  <si>
    <t>Biết nói cảm ơn, xin lỗi, chào hỏi lễ phép</t>
  </si>
  <si>
    <t>Có khả năng nhận biết ý nghĩa các con số được sử dụng trong cuộc sống hằng ngày</t>
  </si>
  <si>
    <t>Sử dụng được dụng cụ để đo độ dài, dung tích của 2 đối tượng, nói kết quả đo và so sánh</t>
  </si>
  <si>
    <t>Đo độ dài một vật bằng một đơn vị đo</t>
  </si>
  <si>
    <t>Biết phân loại đồ dùng, đồ chơi theo 1-2 dấu hiệu</t>
  </si>
  <si>
    <t>Phân loại đồ dùng, đồ chơi theo 1-2 dấu hiệu</t>
  </si>
  <si>
    <t>* Phương tiện giao thông</t>
  </si>
  <si>
    <t>3. Động vật và thực vật</t>
  </si>
  <si>
    <t>Biết một số hiện tượng thời tiết theo mùa và ảnh hưởng của nó đến sinh hoạt của con nguời</t>
  </si>
  <si>
    <t>Thời tiết theo mùa và ảnh hưởng của nó đến sinh hoạt của con nguời</t>
  </si>
  <si>
    <t>* Ngày và đêm, mặt trời, mặt trăng</t>
  </si>
  <si>
    <t>*Nước</t>
  </si>
  <si>
    <t>Biết các nguồn nước trong môi trường sống. Ích lợi của nước với đời sống con người con vật và cây. Một số đặc điểm, tính chất của nước và hiểu được nguyên nhân gây ô nhiễm nguồn nước và cách bảo vệ nguồn nước</t>
  </si>
  <si>
    <t>Một số đặc điểm, tính chất của nước</t>
  </si>
  <si>
    <t>B. Làm quen với một số khái niệm sơ đẳng về toán</t>
  </si>
  <si>
    <t>C. Khám phá xã hội</t>
  </si>
  <si>
    <t>1. Nhận biết bản thân, gia đình, trường lớp mầm non và cộng đồng</t>
  </si>
  <si>
    <t>Họ tên, công việc của bố mẹ, những người thân trong gia đình và công việc của họ. Một số nhu cầu của gia đình. Địa chỉ gia đình</t>
  </si>
  <si>
    <t>3. Nhận biết một số lễ hội và danh lam, thắng cảnh</t>
  </si>
  <si>
    <t>I. LĨNH VỰC GIÁO DỤC PHÁT TRIỂN THỂ CHẤT</t>
  </si>
  <si>
    <t>Kiểm soát được vận động chạy thay đổi hướng theo vật chuẩn (3-4 vật chuẩn đặt zic zắc để đổi hướng)</t>
  </si>
  <si>
    <t xml:space="preserve">Thể hiện sự dẻo dai, khả năng phối hợp khéo léo khi thực hiện vận động bò trong đường zic zăc (có 5 điểm zic zắc, mỗi điểm cách nhau 2m) không chệch ra ngoài </t>
  </si>
  <si>
    <t>Tô, vẽ được một số hình đơn giản, gần gũi</t>
  </si>
  <si>
    <t>Cắt, xé thành thạo theo đường thẳng</t>
  </si>
  <si>
    <t>Xếp chồng được 10-12 khối</t>
  </si>
  <si>
    <t>Nhận biết, phân loại được các thực phẩm theo nguồn gốc khác nhau (thực phẩm có nguồn gốc động vật/thực vật)</t>
  </si>
  <si>
    <t>Nhận biết, phân loại thực phẩm theo nguồn gốc</t>
  </si>
  <si>
    <t>Biết súc miệng bằng nước muối</t>
  </si>
  <si>
    <t>Tập súc miệng bằng nước muối</t>
  </si>
  <si>
    <t>Biết tự thay quần áo khi bị ướt/bẩn</t>
  </si>
  <si>
    <t>Cởi - mặc quần áo</t>
  </si>
  <si>
    <t xml:space="preserve"> Biết gọi người giúp đỡ khi bị lạc và cung cấp được một số thông tin để hỗ trợ tìm người thân</t>
  </si>
  <si>
    <t>Tên và số điên thoại của người thân. Địa chỉ gia đình</t>
  </si>
  <si>
    <t>A. Khám phá khoa học</t>
  </si>
  <si>
    <t>II. LĨNH VỰC GIÁO DỤC PHÁT TRIỂN NHẬN THỨC</t>
  </si>
  <si>
    <t>III. LĨNH VỰC GIÁO DỤC PHÁT TRIỂN NGÔN NGỮ</t>
  </si>
  <si>
    <t>Có một số hành vi tốt trong vệ sinh phòng bệnh</t>
  </si>
  <si>
    <t>x</t>
  </si>
  <si>
    <t>Biết một số đặc điểm nổi bật và cách sử dụng đồ dùng, đồ chơi quen thuộc</t>
  </si>
  <si>
    <t>Mối liên hệ đơn giản giữa đặc điểm cấu tạo với cách sử dụng của đồ chơi/đồ dùng quen thuộc</t>
  </si>
  <si>
    <t>Biết được mối liên hệ đơn giản giữa đặc điểm cấu tạo với cách sử dụng của đồ dùng/ đồ chơi quen thuộc</t>
  </si>
  <si>
    <t>Nói được họ tên, công việc của bố mẹ, những người thân trong gia đình và công việc của họ. Một số nhu cầu của gia đình. Địa chỉ gia đình</t>
  </si>
  <si>
    <t>Kể được tên và nói được đặc điểm của một số ngày lễ hội</t>
  </si>
  <si>
    <t>Tên và đặc điểm của một số ngày lễ hội</t>
  </si>
  <si>
    <t>5. Công nghệ</t>
  </si>
  <si>
    <t>Biết lắng nghe và trao đổi với người đối thoại</t>
  </si>
  <si>
    <t>Lắng nghe và trao đổi với người đối thoại</t>
  </si>
  <si>
    <t>Biết bày tỏ tình cảm, nhu cầu và hiểu biết của bản thân bằng các câu đơn, câu ghép, câu khẳng định, câu phủ định</t>
  </si>
  <si>
    <t>Bày tỏ tình cảm, nhu cầu và hiểu biết của bản thân bằng các câu đơn, câu ghép, câu khẳng định, câu phủ định</t>
  </si>
  <si>
    <t>Biết kể chuyện có mở đầu, kết thúc</t>
  </si>
  <si>
    <t>Kể lại chuyện đã được nghe</t>
  </si>
  <si>
    <t>Biết chủ động làm một số công việc đơn giản hàng ngày</t>
  </si>
  <si>
    <t>Cố gắng thực hiện công việc đơn giản được giao</t>
  </si>
  <si>
    <t>Nhận biết được cảm xúc vui, buồn, sợ hãi, tức giận, ngạc nhiên qua nét mặt, lời nói, cử chỉ, qua tranh ảnh</t>
  </si>
  <si>
    <t>Biểu lộ trạng thái cảm xúc, tình cảm phù hợp qua cử chỉ, giọng nói, trò chơi, hát, vận động, vẽ, nặn, xếp hình</t>
  </si>
  <si>
    <t xml:space="preserve">Biết trao đổi, thỏa thuận với bạn để cùng thực hiện hoạt động chung (chơi, trực nhật) </t>
  </si>
  <si>
    <t>Yêu mến, quan tâm đến người thân trong gia đình</t>
  </si>
  <si>
    <t>Thích nghe và nhận ra các loại nhạc khác nhau (nhạc thiếu nhi, dân ca)</t>
  </si>
  <si>
    <t>Biết làm lõm, dỗ bẹt, bẻ loe, vuốt nhọn, uốn cong đất nặn để nặn thành sản phẩm có nhiều chi tiết</t>
  </si>
  <si>
    <t>Có khả năng tự chọn dụng cụ, vật liệu để tạo ra sản phẩm theo ý thích</t>
  </si>
  <si>
    <t>A. Phát triển vận động</t>
  </si>
  <si>
    <t>2. Thể hiện kỹ năng vận động cơ bản và các tố chất trong vận động</t>
  </si>
  <si>
    <t>3. Thực hiện và phối hợp được các cử động của bàn tay, ngón tay, phối hợp tay - mắt</t>
  </si>
  <si>
    <t>B. Giáo dục dinh dưỡng và sức khỏe</t>
  </si>
  <si>
    <t>1. Nhận biết một số món ăn, thực phẩm thông thường và ích lợi của chúng đối với sức khỏe</t>
  </si>
  <si>
    <t>2. Tập làm một số việc tự phục vụ trong sinh hoạt</t>
  </si>
  <si>
    <t>3. Hành vi và thói quen tốt trong sinh hoạt, giữ gìn sức khỏe</t>
  </si>
  <si>
    <t>4. Nhận biết một số nguy cơ không an toàn và phòng tránh</t>
  </si>
  <si>
    <t>4. So sánh , đo lường</t>
  </si>
  <si>
    <t>A. Nghe hiểu lời nói</t>
  </si>
  <si>
    <t>B. Sử dụng lời nói trong cuộc sống hằng ngày</t>
  </si>
  <si>
    <t>C. Làm quen với việc đọc - viết</t>
  </si>
  <si>
    <t>IV. LĨNH VỰC TÌNH CẢM - KỸ NĂNG XÃ HỘI</t>
  </si>
  <si>
    <t>A. Phát triển tình cảm</t>
  </si>
  <si>
    <t>1. Thể hiện ý thức về bản thân</t>
  </si>
  <si>
    <t>2. Thể hiện sự tự tin, tự lực</t>
  </si>
  <si>
    <t>3. Nhận biết và thể hiện cảm xúc, tình cảm với con người, sự vật, hiện tượng xung quanh</t>
  </si>
  <si>
    <t>B. Phát triển kỹ năng xã hội</t>
  </si>
  <si>
    <t>1. Hành vi và quy tắc ứng xử xã hội</t>
  </si>
  <si>
    <t>2. Quan tâm đến môi trường</t>
  </si>
  <si>
    <t>A. Cảm nhận và thể hiện cảm xúc trước vẻ đẹp của thiên nhiên, cuộc sống và các tác phẩm nghệ thuật</t>
  </si>
  <si>
    <t>B. Một số kĩ năng trong hoạt động âm nhạc và hoạt động tạo hình</t>
  </si>
  <si>
    <t>Mục tiêu</t>
  </si>
  <si>
    <t>Nguồn</t>
  </si>
  <si>
    <t>Một số thao tác cơ bản với máy tính: tắt, mở, di chuyển chuột, kích chuột (kích đơn)</t>
  </si>
  <si>
    <t>Có khả năng 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</si>
  <si>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</si>
  <si>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Bắt chước được giọng nói, điệu bộ của nhân vật trong truyện</t>
  </si>
  <si>
    <t>Sử dụng các từ biểu thị sự lễ phép "Vâng ạ"; "Dạ"; "Thưa", … trong giao tiếp</t>
  </si>
  <si>
    <t>Một số trạng thái cảm xúc ( vui, buồn, sợ hãi, tức giận, ngạc nhiên ) qua nét mặt, cử chỉ, giọng nói, tranh ảnh</t>
  </si>
  <si>
    <t>Phối hợp cùng bạn trong chơi, trực nhật</t>
  </si>
  <si>
    <t>Biết yêu mến, quan tâm đến người thân trong gia đình.</t>
  </si>
  <si>
    <t>* Đồ dùng, đồ chơi</t>
  </si>
  <si>
    <t>* Thời tiết, mùa</t>
  </si>
  <si>
    <t>1. Nhận biết tập hợp, số lượng, số thứ tự, đếm</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</si>
  <si>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</si>
  <si>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Biết sử dụng các từ biểu thị sự lễ phép trong giao tiếp</t>
  </si>
  <si>
    <t>Thực hiện được một số quy định ở lớp, gia đình và nơi công cộng phù hợp độ tuổi</t>
  </si>
  <si>
    <t>Lời nói và cử chỉ lễ phép trong giao tiếp</t>
  </si>
  <si>
    <t>C. Thể hiện sự sáng tạo khi tham gia các hoạt động nghệ thuật (âm nhạc, tạo hình)</t>
  </si>
  <si>
    <t xml:space="preserve"> So sánh, phân loại  cây, hoa, quả theo 1-2 dấu hiệu</t>
  </si>
  <si>
    <t xml:space="preserve"> Biết so sánh, phân loại  cây, hoa, quả theo 1-2 dấu hiệu</t>
  </si>
  <si>
    <t>Biết gộp hai nhóm đối tượng có số lượng trong phạm vi 3, đếm và nói kết quả. Biết tách một nhóm đối tượng thành các nhóm nhỏ hơn.</t>
  </si>
  <si>
    <t>Gộp hai nhóm đối tượng có số lượng trong phạm vi 3, đếm và nói kết quả. Tách một nhóm đối tượng thành các nhóm nhỏ hơn.</t>
  </si>
  <si>
    <t>Có khả năng đọc thuộc bài thơ, ca dao, đồng dao phù hợp độ tuổi và chủ đề thực hiện. Có khả năng đọc biểu cảm bài thơ, ca dao, đồng dao phù hợp độ tuổi</t>
  </si>
  <si>
    <t>Thích chăm sóc cây</t>
  </si>
  <si>
    <t>2. Đồ vật</t>
  </si>
  <si>
    <t>Trẻ được chăm sóc sức khỏe, dinh dưỡng theo khoa học</t>
  </si>
  <si>
    <t>Quyét nhà</t>
  </si>
  <si>
    <t>Gấp quần áo</t>
  </si>
  <si>
    <t>Bảo vệ, chăm sóc cây</t>
  </si>
  <si>
    <t>- Hướng dẫn cách chế biến một số món ăn dành cho trẻ
- Một số chế độ ăn khi trẻ bị bệnh (táo bón, tiêu chảy, sốt, suy dinh dưỡng, thừa cân béo phì,…)
- Hướng dẫn kỹ thuật sơ cứu thông thường</t>
  </si>
  <si>
    <t>Biết đội mũ bảo hiểm khi ngồi trên xe máy, ngồi yên trên ô tô, không thò đầu ra ngoài</t>
  </si>
  <si>
    <t>Đội mũ bảo hiểm khi ngồi trên xe máy, ngồi yên trên ô tô, không thò đầu ra ngoài</t>
  </si>
  <si>
    <t>Chủ động tương tác với các phần mềm trò chơi trên máy tính</t>
  </si>
  <si>
    <t>PTCT</t>
  </si>
  <si>
    <t>* Trò chơi vận động.</t>
  </si>
  <si>
    <t>Thích chơi các trò chơi vận động. Biết luật chơi, cách chơi. Phối hợp với bạn trọng khi chơi.</t>
  </si>
  <si>
    <t>Chơi trò chơi vận động</t>
  </si>
  <si>
    <t>ATGT</t>
  </si>
  <si>
    <t>Biết sử dụng các số từ 1 - 5 để chỉ số lượng, số thứ tự.</t>
  </si>
  <si>
    <t xml:space="preserve">Biết chia sẻ, nhận xét, đánh giá và  đặt tên cho sản phẩm tạo hình. </t>
  </si>
  <si>
    <t>* Vận động: Đi</t>
  </si>
  <si>
    <t>* Vận động: Chạy</t>
  </si>
  <si>
    <t>* Vận động: Bò, trườn, trèo.</t>
  </si>
  <si>
    <t>Rửa tay trước khi ăn và sau khi đi vệ sinh.</t>
  </si>
  <si>
    <t>TT
MT</t>
  </si>
  <si>
    <t>Nội dung chủ đề</t>
  </si>
  <si>
    <t>Hoạt động chủ đề</t>
  </si>
  <si>
    <t>Tài nguyên học liệu</t>
  </si>
  <si>
    <t>Tập kết hợp 5 động tác cơ bản trong bài tập thể dục kết hợp với nhạc bài hát theo chủ đề "Gia đình"</t>
  </si>
  <si>
    <t>C:\Users\admin\Desktop\tds\TDSCĐ GIA ĐÌNH.mp3</t>
  </si>
  <si>
    <t>HĐH: Đi bước thường trên ghế thể dục</t>
  </si>
  <si>
    <t>Bò trong đường zic zăc qua 5 điểm, mỗi điểm cách nhau 2m</t>
  </si>
  <si>
    <t>HĐNT: Chơi trò chơi vận động: Rồng rắn lên mấy; Đá cầu; Nhảy dây; Nhảy bao bố; Kéo co;  Đá bóng; Ném vòng cổ chai; Đập chuột; Xay lúa giã gạo; Đánh bắt cá; Tát nước; Lăn bóng với cô; Chơi trò chơi: Ô ăn quan; Rềnh rênh ràng ràng; Bàn tay nắm lại; Tạo bóng hình bàn tay, cắp cua, buộc gối 2 đầu.. Cuộn - xoay tròn cổ tay, vo, xoáy, xoắn. Vẽ mô phỏng, vẽ các hình trên sân trường; Đi trên dây; Đi theo hình chỉ dẫn. Nhảy bao bố, nhảy dây, kéo co, …</t>
  </si>
  <si>
    <t>https://www.youtube.com/watch?v=5EMxIqcVtTA</t>
  </si>
  <si>
    <t>HĐNT: Ô ăn quan; rềnh rênh ràng ràng; bàn tay nắm lại; chơi chuyền,tạo bóng hình bàn tay
Đan, cuộn, buộc gối 2 đầu;   Buộc, đan, tết;  Cuộn, tháo len; Cắt đường gấp khúc, đường viền.</t>
  </si>
  <si>
    <t>https://www.youtube.com/watch?v=O8qlyOBgeM4</t>
  </si>
  <si>
    <t>Cuộn - xoay tròn cổ tay trong các hoạt động chủ đề "Gia đình"</t>
  </si>
  <si>
    <t>Tô, vẽ hình chủ đề "Gia đình"</t>
  </si>
  <si>
    <t>https://www.youtube.com/watch?v=eXuLnrI_Zqo</t>
  </si>
  <si>
    <t>https://www.youtube.com/watch?v=2R8tZ6WOpaY</t>
  </si>
  <si>
    <t>Xếp chồng các hình khối chủ đề "Gia đình"</t>
  </si>
  <si>
    <t>https://www.youtube.com/watch?v=wALofO0Zsto</t>
  </si>
  <si>
    <t>Cắt, xé được theo đường viền thẳng và cong của các hình đơn giản  chủ đề GĐ</t>
  </si>
  <si>
    <t>HĐNT/HĐG:
- Cắt, dán quần, áo, đồ dùng trong gia đính</t>
  </si>
  <si>
    <t>https://www.google.com.vn/url?sa=i&amp;url=https%3A%2F%2Fwww.vinmec.com%2Ftin-tuc%2Fthong-tin-suc-khoe%2Fdinh-duong%2Fthuc-pham-co-nguon-goc-thuc-vat-giup-chong-ung-thu-nhu-nao%2F%3Flink_type%3Drelated_posts&amp;psig=AOvVaw2JecfX6OoJ4YpYWUiznbkg&amp;ust=1631759658209000&amp;source=images&amp;cd=vfe&amp;ved=0CAkQjRxqFwoTCPDZut74__ICFQAAAAAdAAAAABAD</t>
  </si>
  <si>
    <t xml:space="preserve">ĐTT/VS-AN:
- Cách chế biến món sữa chua nếp cẩm.
- Cách chế biến món Trứng cuộn
- Chế dộ ăn khi trẻ bị sốt
- Chế độ ăn khi trẻ bị suy dinh dưỡng
- Kỹ thuật sơ cứu khi trẻ bị hóc dị vật.
</t>
  </si>
  <si>
    <t>C:\Users\admin\Desktop\video phòng tránh TNTT\SC hoc di vat.mp4</t>
  </si>
  <si>
    <t xml:space="preserve">VS-AN:
- Trò chuyện về thói quen xuc miệng nước muối.
- Thực hành: Trẻ xúc miệng bằng nước muối hằng ngày </t>
  </si>
  <si>
    <t>https://www.youtube.com/watch?v=R78o-ntREps</t>
  </si>
  <si>
    <t>VS-AN/SHHN:
- Trò chuyện với trẻ về tác dụng của việc rửa tay trước khi ăn và sau khi đi vệ sinh
- Trò chuyện với trẻ về quy định khi đi vệ sinh
Cho trẻ xem tranh ảnh hành vi đúng - sai khi đi vệ sinh
Thực hành trong giờ VS</t>
  </si>
  <si>
    <t>SHHN:
- Thực hành trải nghiệm một số kỹ năng: Đi dép, mặc quần áo…</t>
  </si>
  <si>
    <t>https://www.youtube.com/watch?v=qr6lp6oSTCc</t>
  </si>
  <si>
    <t>HĐNT:
- Thực hành kĩ năng đội mũ bảo hiểm khi ngồi trên xe máy, ngồi yên trên ô tô, không thò đầu ra ngoài</t>
  </si>
  <si>
    <t>HĐNT:
Quan sát thân cây vú sữa; Quan sát cây vú sữa, cây sấu; Đo chiều cao của cây và bán kính thân cây vú sữa, cây sấu; QS sự phát triển của lá cây sấu; QS sự thay đổi của hoa tóc tiên; QS sự thay đổi màu của lá cây vú sữa, lá cây sấu; Chồi non trên cây mít.
Thực hành chăm sóc cây.</t>
  </si>
  <si>
    <t>HĐNT:
- Quan sát sự thay đổi của thời tiết (trời nắng, trời mưa); Quan sát ông mặt trời; Quan sát đám mây trôi; Gió ở hướng nào? Vì sao có mưa? Quan sát chiếc bóng ngộ nghĩnh.</t>
  </si>
  <si>
    <t>HĐNT:
- Quan sát sự bay hơi, dòng chảy của nước, sự đổi màu của nước…Quan sát vật chìm, nổi trong nước.
 - Chơi với cát, nước, thả thuyền giấy. Đong đo nước , pha màu nước.</t>
  </si>
  <si>
    <t>HĐG/HĐC:
- Bé vui học kid smart</t>
  </si>
  <si>
    <t>Chữ số, số lượng và số thứ tự trong phạm vi 5</t>
  </si>
  <si>
    <t>Nhận biết ý nghĩa các con số được sử dụng trong cuộc sống hằng ngày (số nhà, biển số xe…)</t>
  </si>
  <si>
    <t>HĐG/SHHN:
- Trò chuyện, Xem tranh ảnh, video về các con số được sử dụng trong cuộc sống hàng ngày: Biển số xe, số tuổi, số điện thoại....
- Ghép số điện thoại, số xe, số tuổi, viết ngày sinh nhật, số điện thoại....</t>
  </si>
  <si>
    <t xml:space="preserve">HĐH/HĐG: 
- So sánh chiều cao của 2 đối tượng
</t>
  </si>
  <si>
    <t>Nghe hiểu nội dung truyện kể, truyện đọc chủ đề "Gia đình"</t>
  </si>
  <si>
    <t>https://www.youtube.com/watch?v=3M4tJcWXQQE</t>
  </si>
  <si>
    <t>Nghe các bài hát, bài thơ, ca dao, đồng dao, tục ngữ, câu đố, hò, vè chủ đề "Gia đình"</t>
  </si>
  <si>
    <t>HĐNT:
- Tiệm Spa
- Tiệm Nail
- Cửa hàng may đo</t>
  </si>
  <si>
    <t>Đọc bài thơ, ca dao đồng dao chủ đề "Gia đình"</t>
  </si>
  <si>
    <t>HĐG:
- Dạy  trẻ kể lại truyện 
-TC: Bé tập kể lại truyện</t>
  </si>
  <si>
    <t>Tập đóng kịch theo nội dung chuyện chủ đề "Gia đình"</t>
  </si>
  <si>
    <t xml:space="preserve"> ĐTT/SHHN:
- Dạy trẻ chào, hỏi, xưng hô lễ phép với người lớn.</t>
  </si>
  <si>
    <t>https://www.youtube.com/watch?v=K6YOH3yCz3I</t>
  </si>
  <si>
    <t>HĐG: 
-Thực hành xem sách</t>
  </si>
  <si>
    <t>HĐC:
- Hướng dẫn và cho trẻ thực hành: Quét nhà</t>
  </si>
  <si>
    <t>https://www.youtube.com/watch?v=xQcVWzBWQsk</t>
  </si>
  <si>
    <t>HĐC: Hướng dẫn và cho trẻ thực hành: Gấp quần áo</t>
  </si>
  <si>
    <t>https://www.youtube.com/watch?v=f33rFgxr_pw</t>
  </si>
  <si>
    <t>ĐTT/HĐC:
- Trò chuyện, xem tranh ảnh  về một số trạng thái cảm xúc.</t>
  </si>
  <si>
    <t>https://www.google.com.vn/search?q=xem%20tranh%20%E1%BA%A3nh%20tr%E1%BA%A1ng%20th%C3%A1i%20c%E1%BA%A3m%20x%C3%BAc%20khu%C3%B4n%20m%E1%BA%B7t&amp;tbm=isch&amp;tbs=rimg:CSkfXQh3VJeGYaPEeN_1Sfl9fsgIGCgIIABAA&amp;hl=vi&amp;sa=X&amp;ved=0CBwQuIIBahcKEwiIm8T8s4LzAhUAAAAAHQAAAAAQBw&amp;biw=1305&amp;bih=651#imgrc=ZJDauFXn4dcLGM</t>
  </si>
  <si>
    <t>https://www.youtube.com/watch?v=9rU_VZKPF48</t>
  </si>
  <si>
    <t>Thực hiện một số quy định ở lớp và gia đình: Dọn dẹp và sắp xếp đồ dùng, sau khi chơi cất đồ chơi vào nơi quy định, giờ ngủ không làm ồn, vâng lời ông bà, bố mẹ, đi bên phải lề đường.</t>
  </si>
  <si>
    <t>SHHN:
- Thực hiện một số quy định ở gia đình.
- Trò chuyện với trẻ: Trẻ biết vâng lời ông bà, bố mẹ, anh chị muốn đi chơi phải xin phép.</t>
  </si>
  <si>
    <t>ĐTT/HĐC: Trò chuyên, xem tranh ảnh với trẻ về một số thói quen chào hỏi, lễ phép với người lớn</t>
  </si>
  <si>
    <t>https://www.youtube.com/watch?v=4DMEiXJA33M</t>
  </si>
  <si>
    <t>https://www.youtube.com/watch?v=UEAMz4VonNE</t>
  </si>
  <si>
    <t>HĐNT:
- Quan sát sự lớn lên của cây, bảo vệ và chăm sóc cây: nhặt lá rụng, nhổ cỏ, bắt sâu, tưới nước cho cây.</t>
  </si>
  <si>
    <t>Nghe bài hát, bản nhạc; thơ, đồng dao, ca dao, tục ngữ; kể chuyện phù hợp với chủ đề "Gia đình"</t>
  </si>
  <si>
    <t>https://www.youtube.com/watch?v=5t0kfQKWhys</t>
  </si>
  <si>
    <t>ĐTT/HN:
- Bàn tay mẹ
- Bé mặc quần áo
- Nhà mình rất vui
- Ngôi nà thân yêu
Ru em
- Ru con
- Em là bông hồng nhỏ...
- Bố là tất cả
- Niềm vui gia đình</t>
  </si>
  <si>
    <t>Hát đúng giai điệu, lời ca và thể hiện sắc thái, tình cảm của bài hát theo chủ đề "Gia đình"</t>
  </si>
  <si>
    <t>HĐNT: Bé làm ca sĩ. Chơi tự do với các đồ chơi âm nhạc: trống tây, đàn, sáo, ken, trống, nơ, hoa, quạt, trang phục biểu diễn. Sử dụng các dụng cụ gỗ gõ, xắc xô, trống, phách… thể hiện các bài hát trong chủ đề.  Vận động sáng tạo theo ý thích bài hát về chủ đề.</t>
  </si>
  <si>
    <t>Vận động nhịp nhàng theo giai điệu, nhịp điệu của các bài hát, bản nhạc / Sử dụng các dụng cụ gõ đệm theo tiết tấu theo chủ đề "Gia đình"</t>
  </si>
  <si>
    <t>Phối hợp các nguyên vật liệu tạo hình, vật liệu trong thiên nhiên, nguyên vật liệu phế thải... để tạo ra các sản phẩm theo chủ đề "Gia đình"</t>
  </si>
  <si>
    <t>Vẽ phối hợp các nét thẳng, xiên ngang, cong tròn tạo thành bức tranh có màu sắc và bố cục theo chủ đề "Gia đình"</t>
  </si>
  <si>
    <t>HĐH/HĐG:
- Vẽ mẹ của bé
- Vẽ cái áo
- Vẽ cái ấm
- Vẽ ngôi nhà</t>
  </si>
  <si>
    <t>https://www.youtube.com/watch?v=ClTD8fxQD-A(vẽ ngôi nahf)</t>
  </si>
  <si>
    <t xml:space="preserve"> Xé, cắt theo đường thẳng, đường cong… và dán thành sản phẩm có màu sắc, bố cục theo chủ đề "Gia đình"</t>
  </si>
  <si>
    <t>HĐH/HĐG:
- Xé dán trang phục của mẹ
- Xé dán cái áo
- Xé dán cái ấm
- Xé dán ngôi nhà</t>
  </si>
  <si>
    <t>Làm lõm, dỗ bẹt, bẻ loe, vuốt nhọn, uốn cong đất nặn để nặn thành sản phẩm có nhiều chi tiết theo chủ đề "Gia đình"</t>
  </si>
  <si>
    <t>HĐH/HĐG:
- Nặn cái áo
- Nặn cái ấm
- Nặn ngôi nhà
- Nặn cái bát
- Nặn cái thìa</t>
  </si>
  <si>
    <t>Làm đồ chơi chủ đề "Gia đình"</t>
  </si>
  <si>
    <t xml:space="preserve">HĐG/HĐC: Trò chuyện, quan sát, nhận xét sản phẩm và đặt tên cho sản phẩm đó </t>
  </si>
  <si>
    <t>Chủ động và độc lập trong một số hoạt động chủ đề Gia đình</t>
  </si>
  <si>
    <t>HĐH:
- Quan tâm giúp đỡ người thân (SEL)</t>
  </si>
  <si>
    <t>4. Một số hiện tượng tự nhiên</t>
  </si>
  <si>
    <t>Bùi Thị Mến</t>
  </si>
  <si>
    <t>Phạm vi thực hiện</t>
  </si>
  <si>
    <t>Địa điểm tổ chức</t>
  </si>
  <si>
    <t>Ghi chú về sự điều chỉnh trong CĐ (nếu có)</t>
  </si>
  <si>
    <t>KẾ HOẠCH CHĂM SÓC GIÁO DỤC TRẺ CHỦ ĐỀ GIA ĐÌNH</t>
  </si>
  <si>
    <t>Thời gian thực hiện 3 tuần (Từ ngày 13/10-01/11/2025)</t>
  </si>
  <si>
    <t>Mục tiêu chủ đề</t>
  </si>
  <si>
    <t>1. Thực hiện các động tác phát triển các nhóm cơ và hô hấp</t>
  </si>
  <si>
    <t>Cộng tổng số nội dung phân bổ vào lĩnh vực</t>
  </si>
  <si>
    <t>Trong đó: - Lĩnh vực thể chất</t>
  </si>
  <si>
    <t xml:space="preserve">                       - Lĩnh vực nhận thức</t>
  </si>
  <si>
    <t xml:space="preserve">                       - Lĩnh vực ngôn ngữ</t>
  </si>
  <si>
    <t xml:space="preserve">                       - Lĩnh vực tình cảm kỹ năng xã hội.</t>
  </si>
  <si>
    <t xml:space="preserve">                       - Lĩnh vực thẩm mỹ</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</si>
  <si>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</si>
  <si>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</si>
  <si>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</si>
  <si>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</si>
  <si>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</si>
  <si>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</si>
  <si>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</si>
  <si>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Sinh hoạt hàng ngày </t>
  </si>
  <si>
    <t xml:space="preserve">                 - Thăm quan dã ngoại</t>
  </si>
  <si>
    <t xml:space="preserve">                 -  Lễ hội</t>
  </si>
  <si>
    <t xml:space="preserve">                 - Hoạt động học</t>
  </si>
  <si>
    <t>Chia ra: + Giờ thể chất</t>
  </si>
  <si>
    <t xml:space="preserve">                 + Giờ nhận thức</t>
  </si>
  <si>
    <t xml:space="preserve">                + Giờ ngôn ngữ</t>
  </si>
  <si>
    <t xml:space="preserve">                 + Giờ TC-KNXH</t>
  </si>
  <si>
    <t xml:space="preserve">              + Giờ thẩm mỹ</t>
  </si>
  <si>
    <t>NGƯỜI XÂY DỰNG KẾ HOẠCH</t>
  </si>
  <si>
    <t xml:space="preserve">TTCM DUYỆT </t>
  </si>
  <si>
    <t>HIỆU PHÓ CM DUYỆT</t>
  </si>
  <si>
    <t>Lưu Thị Thắm</t>
  </si>
  <si>
    <t>TDS</t>
  </si>
  <si>
    <t>HĐH</t>
  </si>
  <si>
    <t>HĐNT</t>
  </si>
  <si>
    <t>HĐG</t>
  </si>
  <si>
    <t>HĐG:
- Xây ngôi nhà của bé
- Xây vườn, tường vây
- Xây phòng ăn, nhà bếp.</t>
  </si>
  <si>
    <t>VS-AN</t>
  </si>
  <si>
    <t>SHHN</t>
  </si>
  <si>
    <t>HĐG+HĐC</t>
  </si>
  <si>
    <t>HĐG:
- Bé nối đúng số lượng
- Bé thêm bớt cho đủ số lượng là 3
- Bé gắn đúng số lượng.
- Bé chọn cho đủ
- Khoanh nhóm có số lượng 3</t>
  </si>
  <si>
    <t>HĐH: 
- Tách 1 nhóm đối tượng thành 2 phần trong phạm vi 3</t>
  </si>
  <si>
    <t>HĐC: Trò chuyện về họ tên, công việc của bố mẹ, những người thân trong gia đình và công việc của họ</t>
  </si>
  <si>
    <t>HĐC</t>
  </si>
  <si>
    <t>LH:  
- Ngày hội của bà, mẹ</t>
  </si>
  <si>
    <t>LH</t>
  </si>
  <si>
    <t>Chuyện: 
- Thương mẹ
- Quà tặng mẹ</t>
  </si>
  <si>
    <t>Chuyện:
- Ấm sành nở hoa.</t>
  </si>
  <si>
    <t>Bài thơ
- Chiếc áo</t>
  </si>
  <si>
    <t>Bài thơ:
- Mẹ con ấm trà</t>
  </si>
  <si>
    <t>Bài thơ:
- Giúp mẹ</t>
  </si>
  <si>
    <t>Bài thơ:
- Em yêu nhà em</t>
  </si>
  <si>
    <t>Chuyện:
- Tích Chu</t>
  </si>
  <si>
    <t>ĐTT</t>
  </si>
  <si>
    <t>HĐG/HĐC
- Làm chuyện tranh về những gì bé thích</t>
  </si>
  <si>
    <t>ĐTT:
-Trò chuyện với trẻ biết những cử chỉ lễ phép trong giao tiếp</t>
  </si>
  <si>
    <t>HĐC:
- Trò chuyện với trẻ biết chủ động làm một số công việc đơn giản hàng ngày</t>
  </si>
  <si>
    <t>Bài hát: Cả nhà đều yêu</t>
  </si>
  <si>
    <t>HĐH+HĐC</t>
  </si>
  <si>
    <t>HĐH:
- Làm khung ảnh tặng mẹ (EDP)</t>
  </si>
  <si>
    <t>HĐH/HĐG: 
- Làm bưu thiếp tặng bà, tặng mẹ
- Làm ngôi nhà</t>
  </si>
  <si>
    <t xml:space="preserve">Đặc điểm nổi bật, công dụng, cách sử dụng đồ dùng, đồ chơi chủ đề Gia đình. </t>
  </si>
  <si>
    <t>HĐH:
- Khám phá cái áo (5E)</t>
  </si>
  <si>
    <t>Lớp</t>
  </si>
  <si>
    <t>Sân chơi</t>
  </si>
  <si>
    <t>PCN</t>
  </si>
  <si>
    <t>Lớp học</t>
  </si>
  <si>
    <t>Đóng kịch theo nội dung chuyện:
- Tích Chu
- Quà tặng mẹ
- Ấm sành nở hoa.</t>
  </si>
  <si>
    <t>HĐC:
- Trò chuyện với trẻ về một số trạng thái cảm xúc ( vui, buồn, sợ hãi, tức giận, ngạc nhiên ) qua nét mặt, cử chỉ, giọng nói, tranh ảnh</t>
  </si>
  <si>
    <t>HĐH: Dạy VĐ múa bài: Múa cho mẹ xem</t>
  </si>
  <si>
    <t>HĐH: Bò trong đường dích dắc</t>
  </si>
  <si>
    <t>HĐG:
- Siêu thị của bé
- Đóng vai chị em
- Bác sĩ gia đình
- Bé nấu ăn</t>
  </si>
  <si>
    <t>HĐG:
- Gạch bỏ đối tượng không cùng loại.</t>
  </si>
  <si>
    <t>Bài thơ:
- Thăm nhà bà</t>
  </si>
  <si>
    <t>SHHN/HĐC
- Trò chuyện, xem tranh, xem video clips về cách xử lý khi gặp nguy hiểm?
- Ghép số điện thoại khi cần trợ giúp;
- Viết số điện thoại khi cần trợ giúp hiểu một số số điện thoại nóng.</t>
  </si>
  <si>
    <t>Bài hát:
- Bàn tay mẹ</t>
  </si>
  <si>
    <t>VS-AN/HĐC: Trò chuyện, xem video về các loại thực phẩm</t>
  </si>
  <si>
    <t>Chuyện:
- Nhổ củ cải
- Hai anh em thỏ
- Đứa con gái hiếu thảo</t>
  </si>
  <si>
    <t xml:space="preserve"> Bài hát:
- Nhà mình rất vui
- Ngôi nhà thân yêu</t>
  </si>
  <si>
    <t>VS-AN/HĐC:
- Trò chuyện  về cách giữ gìn vệ sinh quần áo, để quần áo đúng nơi quy định của cá nhân trẻ.</t>
  </si>
  <si>
    <t>VS-AN+HĐC</t>
  </si>
  <si>
    <t>Nguyễn Thị Phương</t>
  </si>
  <si>
    <t>N1: Ngày hội của bà, mẹ</t>
  </si>
  <si>
    <t>N2: Ngôi nhà của bé</t>
  </si>
  <si>
    <t>N3: Những ĐD trong GĐ bé</t>
  </si>
  <si>
    <t xml:space="preserve">HĐH: Chạy thay đổi hướng theo vật chuẩn </t>
  </si>
  <si>
    <t>HĐH: Dạy trẻ kĩ năng gấp quần áo</t>
  </si>
  <si>
    <t>HĐNT/HĐG:
- Vẽ ngôi nhà.
- Tô màu trang phục
- Vẽ người thân trong gia đình.
 - Vẽ hình ngôi nhà, xếp ngôi nhà bằng các nguyên vật liệu: lá cây, sỏi, đá…</t>
  </si>
  <si>
    <t>V. LĨNH VỰC GIÁO DỤC PT THẨM MỸ</t>
  </si>
  <si>
    <t>ĐTT: Nghe và nhận biết các thể loại âm nhạc khác nhau (nhạc thiếu nhi, dân ca, nhạc cổ điển)
- Khuyến khích trẻ chú ý lắng nghe, thích thú vỗ tay, làm động tác mô phỏng và sử dụng các từ gợi cảm khi nghe âm thanh gợi cảm.</t>
  </si>
  <si>
    <t>HĐH: 
-Làm điện thoại có dây dẫn (EDP)</t>
  </si>
  <si>
    <r>
      <t>TDS:</t>
    </r>
    <r>
      <rPr>
        <b/>
        <sz val="12"/>
        <rFont val="Times New Roman"/>
        <family val="1"/>
      </rPr>
      <t xml:space="preserve"> </t>
    </r>
    <r>
      <rPr>
        <sz val="12"/>
        <rFont val="Times New Roman"/>
        <family val="1"/>
      </rPr>
      <t>Hô hấp: Gà gáy
- Tay: 2 tay đưa ra trước, gập khuỷu tay. 
- Lưng, bụng: Đứng cúi người về trước
- Chân: Đứng, nhún chân, khuỵu gối
- Bật: Bật nhảy tại chỗ.</t>
    </r>
  </si>
  <si>
    <t xml:space="preserve"> SHHN/HĐC: Trò chuyện cùng trẻ để trẻ bày tỏ cảm xúc, tình cảm của  mình</t>
  </si>
  <si>
    <r>
      <rPr>
        <b/>
        <sz val="12"/>
        <rFont val="Times New Roman"/>
        <family val="1"/>
      </rPr>
      <t>Chia sẻ, nhận xét, đánh giá</t>
    </r>
    <r>
      <rPr>
        <sz val="12"/>
        <rFont val="Times New Roman"/>
        <family val="1"/>
      </rPr>
      <t xml:space="preserve"> và đặt tên cho sản phẩm tạo hình của mình, của bạn.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</si>
</sst>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0.000%"/>
    <numFmt numFmtId="165" formatCode="_-* #,##0_-;\-* #,##0_-;_-* &quot;-&quot;_-;_-@_-"/>
    <numFmt numFmtId="166" formatCode="_-* #,##0.00_-;\-* #,##0.00_-;_-* &quot;-&quot;??_-;_-@_-"/>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s>
  <fonts count="24">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2"/>
      <name val="Times New Roman"/>
      <family val="1"/>
    </font>
    <font>
      <sz val="10"/>
      <name val="Arial"/>
      <family val="2"/>
      <charset val="163"/>
    </font>
    <font>
      <sz val="9"/>
      <name val="Times New Roman"/>
      <family val="1"/>
    </font>
    <font>
      <b/>
      <i/>
      <sz val="9"/>
      <name val="Times New Roman"/>
      <family val="1"/>
    </font>
    <font>
      <b/>
      <sz val="12"/>
      <name val="Times New Roman"/>
      <family val="1"/>
    </font>
    <font>
      <b/>
      <i/>
      <sz val="12"/>
      <name val="Times New Roman"/>
      <family val="1"/>
    </font>
    <font>
      <i/>
      <sz val="12"/>
      <name val="Times New Roman"/>
      <family val="1"/>
    </font>
    <font>
      <sz val="8"/>
      <name val="Times New Roman"/>
      <family val="1"/>
    </font>
    <font>
      <b/>
      <sz val="14"/>
      <name val="Times New Roman"/>
      <family val="1"/>
    </font>
    <font>
      <u/>
      <sz val="11"/>
      <color theme="10"/>
      <name val="Calibri"/>
      <family val="2"/>
      <scheme val="minor"/>
    </font>
    <font>
      <sz val="10"/>
      <name val="Times New Roman"/>
      <family val="1"/>
    </font>
    <font>
      <b/>
      <sz val="10"/>
      <name val="Times New Roman"/>
      <family val="1"/>
    </font>
    <font>
      <u/>
      <sz val="12"/>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1">
    <xf numFmtId="0" fontId="0" fillId="0" borderId="0"/>
    <xf numFmtId="4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165" fontId="7" fillId="0" borderId="0" applyFont="0" applyFill="0" applyBorder="0" applyAlignment="0" applyProtection="0"/>
    <xf numFmtId="166" fontId="7" fillId="0" borderId="0" applyFont="0" applyFill="0" applyBorder="0" applyAlignment="0" applyProtection="0"/>
    <xf numFmtId="171" fontId="8" fillId="0" borderId="0" applyFont="0" applyFill="0" applyBorder="0" applyAlignment="0" applyProtection="0"/>
    <xf numFmtId="164"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9" fillId="0" borderId="0"/>
    <xf numFmtId="167" fontId="7" fillId="0" borderId="0" applyFont="0" applyFill="0" applyBorder="0" applyAlignment="0" applyProtection="0"/>
    <xf numFmtId="168" fontId="7" fillId="0" borderId="0" applyFont="0" applyFill="0" applyBorder="0" applyAlignment="0" applyProtection="0"/>
    <xf numFmtId="0" fontId="19" fillId="0" borderId="0" applyNumberFormat="0" applyFill="0" applyBorder="0" applyAlignment="0" applyProtection="0"/>
  </cellStyleXfs>
  <cellXfs count="82">
    <xf numFmtId="0" fontId="0" fillId="0" borderId="0" xfId="0"/>
    <xf numFmtId="1" fontId="10" fillId="2" borderId="3" xfId="0" applyNumberFormat="1"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0" fontId="10" fillId="2" borderId="0" xfId="0" applyFont="1" applyFill="1" applyAlignment="1">
      <alignment vertical="center" wrapText="1"/>
    </xf>
    <xf numFmtId="0" fontId="10" fillId="2" borderId="0" xfId="0" applyFont="1" applyFill="1" applyAlignment="1">
      <alignment horizontal="center" vertical="center" wrapText="1"/>
    </xf>
    <xf numFmtId="49" fontId="16" fillId="2" borderId="3" xfId="0" applyNumberFormat="1" applyFont="1" applyFill="1" applyBorder="1" applyAlignment="1">
      <alignment horizontal="center" vertical="center" wrapText="1"/>
    </xf>
    <xf numFmtId="49" fontId="17" fillId="2" borderId="3" xfId="0" applyNumberFormat="1" applyFont="1" applyFill="1" applyBorder="1" applyAlignment="1">
      <alignment horizontal="center" vertical="center" wrapText="1"/>
    </xf>
    <xf numFmtId="49" fontId="15" fillId="2" borderId="3" xfId="0" applyNumberFormat="1"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3" xfId="0" applyFont="1" applyFill="1" applyBorder="1" applyAlignment="1">
      <alignment vertical="center" wrapText="1"/>
    </xf>
    <xf numFmtId="49" fontId="10" fillId="2" borderId="3" xfId="0" applyNumberFormat="1" applyFont="1" applyFill="1" applyBorder="1" applyAlignment="1" applyProtection="1">
      <alignment horizontal="left" vertical="center" wrapText="1"/>
      <protection locked="0"/>
    </xf>
    <xf numFmtId="0" fontId="14" fillId="2" borderId="3" xfId="0" applyFont="1" applyFill="1" applyBorder="1" applyAlignment="1">
      <alignment vertical="center" wrapText="1"/>
    </xf>
    <xf numFmtId="0" fontId="14" fillId="2" borderId="3" xfId="6" applyFont="1" applyFill="1" applyBorder="1" applyAlignment="1">
      <alignment horizontal="center" vertical="center" wrapText="1"/>
    </xf>
    <xf numFmtId="1" fontId="10" fillId="2" borderId="0" xfId="0" applyNumberFormat="1" applyFont="1" applyFill="1" applyAlignment="1">
      <alignment horizontal="center" vertical="center" wrapText="1"/>
    </xf>
    <xf numFmtId="1" fontId="14" fillId="2" borderId="3" xfId="0" applyNumberFormat="1" applyFont="1" applyFill="1" applyBorder="1" applyAlignment="1">
      <alignment horizontal="left" vertical="center" wrapText="1"/>
    </xf>
    <xf numFmtId="0" fontId="14" fillId="2" borderId="3" xfId="0" applyFont="1" applyFill="1" applyBorder="1" applyAlignment="1">
      <alignment horizontal="left" vertical="center" wrapText="1"/>
    </xf>
    <xf numFmtId="49" fontId="12" fillId="2" borderId="3" xfId="0" applyNumberFormat="1" applyFont="1" applyFill="1" applyBorder="1" applyAlignment="1">
      <alignment vertical="center" wrapText="1"/>
    </xf>
    <xf numFmtId="49" fontId="13" fillId="2" borderId="3" xfId="0" applyNumberFormat="1" applyFont="1" applyFill="1" applyBorder="1" applyAlignment="1">
      <alignment horizontal="center" vertical="center" wrapText="1"/>
    </xf>
    <xf numFmtId="49" fontId="15" fillId="2" borderId="3" xfId="0" applyNumberFormat="1" applyFont="1" applyFill="1" applyBorder="1" applyAlignment="1">
      <alignment vertical="center" wrapText="1"/>
    </xf>
    <xf numFmtId="49" fontId="10" fillId="2" borderId="3" xfId="0" applyNumberFormat="1" applyFont="1" applyFill="1" applyBorder="1" applyAlignment="1">
      <alignment vertical="center" wrapText="1"/>
    </xf>
    <xf numFmtId="1" fontId="14" fillId="2" borderId="3" xfId="0" applyNumberFormat="1" applyFont="1" applyFill="1" applyBorder="1" applyAlignment="1">
      <alignment vertical="center" wrapText="1"/>
    </xf>
    <xf numFmtId="0" fontId="20" fillId="0" borderId="3" xfId="0" applyFont="1" applyBorder="1" applyAlignment="1">
      <alignment horizontal="center" vertical="center"/>
    </xf>
    <xf numFmtId="0" fontId="20" fillId="2" borderId="3"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0" fillId="0" borderId="3" xfId="0" applyFont="1" applyBorder="1"/>
    <xf numFmtId="0" fontId="21" fillId="0" borderId="3" xfId="0" applyFont="1" applyBorder="1" applyAlignment="1"/>
    <xf numFmtId="0" fontId="20" fillId="0" borderId="0" xfId="0" applyFont="1" applyAlignment="1">
      <alignment horizontal="left" vertical="center"/>
    </xf>
    <xf numFmtId="0" fontId="20" fillId="2" borderId="0" xfId="0" applyFont="1" applyFill="1" applyAlignment="1">
      <alignment horizontal="center" vertical="center" wrapText="1"/>
    </xf>
    <xf numFmtId="0" fontId="20" fillId="0" borderId="0" xfId="0" applyFont="1" applyAlignment="1">
      <alignment horizontal="center" vertical="center"/>
    </xf>
    <xf numFmtId="0" fontId="17" fillId="0" borderId="0" xfId="0" applyFont="1" applyAlignment="1">
      <alignment horizontal="center" vertical="center"/>
    </xf>
    <xf numFmtId="0" fontId="20" fillId="0" borderId="0" xfId="0" applyFont="1"/>
    <xf numFmtId="0" fontId="20" fillId="0" borderId="0" xfId="0" applyFont="1" applyAlignment="1">
      <alignment vertical="center"/>
    </xf>
    <xf numFmtId="0" fontId="20" fillId="0" borderId="0" xfId="0" applyFont="1" applyAlignment="1">
      <alignment horizontal="center"/>
    </xf>
    <xf numFmtId="49" fontId="10" fillId="2" borderId="3" xfId="0" applyNumberFormat="1" applyFont="1" applyFill="1" applyBorder="1" applyAlignment="1">
      <alignment horizontal="left" vertical="top" wrapText="1"/>
    </xf>
    <xf numFmtId="0" fontId="10" fillId="2" borderId="3" xfId="0" applyFont="1" applyFill="1" applyBorder="1" applyAlignment="1">
      <alignment horizontal="center" vertical="center" wrapText="1"/>
    </xf>
    <xf numFmtId="49" fontId="10" fillId="2" borderId="3" xfId="0" applyNumberFormat="1" applyFont="1" applyFill="1" applyBorder="1" applyAlignment="1">
      <alignment horizontal="left" vertical="center" wrapText="1"/>
    </xf>
    <xf numFmtId="49" fontId="12" fillId="2" borderId="3" xfId="0" applyNumberFormat="1" applyFont="1" applyFill="1" applyBorder="1" applyAlignment="1">
      <alignment horizontal="center" vertical="center" wrapText="1"/>
    </xf>
    <xf numFmtId="1" fontId="14" fillId="2" borderId="3" xfId="0" applyNumberFormat="1" applyFont="1" applyFill="1" applyBorder="1" applyAlignment="1">
      <alignment horizontal="center" vertical="center" wrapText="1"/>
    </xf>
    <xf numFmtId="49" fontId="14" fillId="2" borderId="3" xfId="0" applyNumberFormat="1" applyFont="1" applyFill="1" applyBorder="1" applyAlignment="1">
      <alignment horizontal="left" vertical="center" wrapText="1"/>
    </xf>
    <xf numFmtId="0" fontId="14" fillId="2" borderId="3" xfId="0" applyFont="1" applyFill="1" applyBorder="1" applyAlignment="1">
      <alignment horizontal="center" vertical="center" wrapText="1"/>
    </xf>
    <xf numFmtId="49" fontId="14" fillId="2" borderId="3" xfId="0" applyNumberFormat="1" applyFont="1" applyFill="1" applyBorder="1" applyAlignment="1">
      <alignment horizontal="center" vertical="center" wrapText="1"/>
    </xf>
    <xf numFmtId="49" fontId="14" fillId="2" borderId="8" xfId="0" applyNumberFormat="1" applyFont="1" applyFill="1" applyBorder="1" applyAlignment="1">
      <alignment vertical="center" wrapText="1"/>
    </xf>
    <xf numFmtId="49" fontId="14" fillId="2" borderId="9" xfId="0" applyNumberFormat="1" applyFont="1" applyFill="1" applyBorder="1" applyAlignment="1">
      <alignment vertical="center" wrapText="1"/>
    </xf>
    <xf numFmtId="49" fontId="14" fillId="2" borderId="8" xfId="0" applyNumberFormat="1" applyFont="1" applyFill="1" applyBorder="1" applyAlignment="1">
      <alignment horizontal="left" vertical="center" wrapText="1"/>
    </xf>
    <xf numFmtId="49" fontId="14" fillId="2" borderId="2" xfId="0" applyNumberFormat="1" applyFont="1" applyFill="1" applyBorder="1" applyAlignment="1">
      <alignment horizontal="left" vertical="center" wrapText="1"/>
    </xf>
    <xf numFmtId="49" fontId="14" fillId="2" borderId="9" xfId="0" applyNumberFormat="1" applyFont="1" applyFill="1" applyBorder="1" applyAlignment="1">
      <alignment horizontal="left" vertical="center" wrapText="1"/>
    </xf>
    <xf numFmtId="0" fontId="21" fillId="0" borderId="4" xfId="0" applyFont="1" applyBorder="1" applyAlignment="1">
      <alignment horizontal="center"/>
    </xf>
    <xf numFmtId="0" fontId="21" fillId="0" borderId="0" xfId="0" applyFont="1" applyAlignment="1">
      <alignment horizontal="center"/>
    </xf>
    <xf numFmtId="0" fontId="10" fillId="2" borderId="3" xfId="0" applyFont="1" applyFill="1" applyBorder="1" applyAlignment="1" applyProtection="1">
      <alignment horizontal="left" vertical="center"/>
      <protection locked="0"/>
    </xf>
    <xf numFmtId="0" fontId="14" fillId="2" borderId="3" xfId="0" applyFont="1" applyFill="1" applyBorder="1" applyAlignment="1" applyProtection="1">
      <alignment horizontal="left" vertical="center"/>
      <protection locked="0"/>
    </xf>
    <xf numFmtId="0" fontId="16" fillId="2" borderId="3" xfId="0" applyFont="1" applyFill="1" applyBorder="1" applyAlignment="1" applyProtection="1">
      <alignment horizontal="center" vertical="center"/>
      <protection locked="0"/>
    </xf>
    <xf numFmtId="0" fontId="21" fillId="0" borderId="4" xfId="0" applyFont="1" applyBorder="1" applyAlignment="1">
      <alignment horizontal="center" vertical="center"/>
    </xf>
    <xf numFmtId="49" fontId="14" fillId="2" borderId="3" xfId="0" applyNumberFormat="1" applyFont="1" applyFill="1" applyBorder="1" applyAlignment="1">
      <alignment horizontal="left" vertical="center" wrapText="1"/>
    </xf>
    <xf numFmtId="49" fontId="12" fillId="2" borderId="3" xfId="0" applyNumberFormat="1" applyFont="1" applyFill="1" applyBorder="1" applyAlignment="1">
      <alignment horizontal="center" vertical="center" wrapText="1"/>
    </xf>
    <xf numFmtId="0" fontId="21" fillId="0" borderId="0" xfId="0" applyFont="1" applyBorder="1" applyAlignment="1">
      <alignment horizontal="center" vertical="center"/>
    </xf>
    <xf numFmtId="0" fontId="10" fillId="2" borderId="3" xfId="0" applyFont="1" applyFill="1" applyBorder="1" applyAlignment="1" applyProtection="1">
      <alignment horizontal="left" vertical="center" wrapText="1"/>
      <protection locked="0"/>
    </xf>
    <xf numFmtId="0" fontId="14" fillId="2" borderId="3" xfId="0" applyFont="1" applyFill="1" applyBorder="1" applyAlignment="1" applyProtection="1">
      <alignment horizontal="left" vertical="center" wrapText="1"/>
      <protection locked="0"/>
    </xf>
    <xf numFmtId="49" fontId="14" fillId="2" borderId="3" xfId="0" applyNumberFormat="1" applyFont="1" applyFill="1" applyBorder="1" applyAlignment="1">
      <alignment vertical="center" wrapText="1"/>
    </xf>
    <xf numFmtId="0" fontId="14" fillId="2" borderId="3" xfId="0" applyFont="1" applyFill="1" applyBorder="1" applyAlignment="1" applyProtection="1">
      <alignment horizontal="center" vertical="center" wrapText="1"/>
      <protection locked="0"/>
    </xf>
    <xf numFmtId="0" fontId="14" fillId="2" borderId="3" xfId="0" applyFont="1" applyFill="1" applyBorder="1" applyAlignment="1">
      <alignment horizontal="center" vertical="center" wrapText="1"/>
    </xf>
    <xf numFmtId="0" fontId="14" fillId="2" borderId="3" xfId="0" applyFont="1" applyFill="1" applyBorder="1" applyAlignment="1" applyProtection="1">
      <alignment horizontal="center" vertical="top" wrapText="1"/>
      <protection locked="0"/>
    </xf>
    <xf numFmtId="0" fontId="10" fillId="2" borderId="3" xfId="0" applyFont="1" applyFill="1" applyBorder="1" applyAlignment="1">
      <alignment horizontal="center" vertical="center" wrapText="1"/>
    </xf>
    <xf numFmtId="49" fontId="10" fillId="2" borderId="3" xfId="0" applyNumberFormat="1" applyFont="1" applyFill="1" applyBorder="1" applyAlignment="1">
      <alignment horizontal="left" vertical="center" wrapText="1"/>
    </xf>
    <xf numFmtId="0" fontId="18" fillId="0" borderId="0" xfId="0" applyFont="1" applyAlignment="1">
      <alignment horizontal="center" vertical="center"/>
    </xf>
    <xf numFmtId="0" fontId="18" fillId="0" borderId="7" xfId="0" applyFont="1" applyBorder="1" applyAlignment="1">
      <alignment horizontal="center" vertical="center"/>
    </xf>
    <xf numFmtId="49" fontId="14" fillId="2" borderId="3" xfId="0" applyNumberFormat="1" applyFont="1" applyFill="1" applyBorder="1" applyAlignment="1">
      <alignment horizontal="center" vertical="center" wrapText="1"/>
    </xf>
    <xf numFmtId="1" fontId="14" fillId="2" borderId="3" xfId="0" applyNumberFormat="1"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49" fontId="10" fillId="2" borderId="5" xfId="0" applyNumberFormat="1" applyFont="1" applyFill="1" applyBorder="1" applyAlignment="1">
      <alignment horizontal="left" vertical="center" wrapText="1"/>
    </xf>
    <xf numFmtId="49" fontId="10" fillId="2" borderId="6" xfId="0" applyNumberFormat="1" applyFont="1" applyFill="1" applyBorder="1" applyAlignment="1">
      <alignment horizontal="left" vertical="center" wrapText="1"/>
    </xf>
    <xf numFmtId="49" fontId="12" fillId="2" borderId="5" xfId="0" applyNumberFormat="1" applyFont="1" applyFill="1" applyBorder="1" applyAlignment="1">
      <alignment horizontal="center" vertical="center" wrapText="1"/>
    </xf>
    <xf numFmtId="49" fontId="12" fillId="2" borderId="6" xfId="0" applyNumberFormat="1" applyFont="1" applyFill="1" applyBorder="1" applyAlignment="1">
      <alignment horizontal="center" vertical="center" wrapText="1"/>
    </xf>
    <xf numFmtId="1" fontId="14" fillId="2" borderId="5" xfId="0" applyNumberFormat="1" applyFont="1" applyFill="1" applyBorder="1" applyAlignment="1">
      <alignment horizontal="center" vertical="center" wrapText="1"/>
    </xf>
    <xf numFmtId="1" fontId="14" fillId="2" borderId="6" xfId="0" applyNumberFormat="1" applyFont="1" applyFill="1" applyBorder="1" applyAlignment="1">
      <alignment horizontal="center" vertical="center" wrapText="1"/>
    </xf>
    <xf numFmtId="49" fontId="22" fillId="2" borderId="3" xfId="30" applyNumberFormat="1" applyFont="1" applyFill="1" applyBorder="1" applyAlignment="1">
      <alignment horizontal="left" vertical="center" wrapText="1"/>
    </xf>
    <xf numFmtId="49" fontId="10" fillId="2" borderId="3" xfId="30" applyNumberFormat="1" applyFont="1" applyFill="1" applyBorder="1" applyAlignment="1">
      <alignment horizontal="center" vertical="center" wrapText="1"/>
    </xf>
    <xf numFmtId="49" fontId="23" fillId="2" borderId="3" xfId="0" applyNumberFormat="1" applyFont="1" applyFill="1" applyBorder="1" applyAlignment="1">
      <alignment horizontal="left" vertical="center" wrapText="1"/>
    </xf>
    <xf numFmtId="0" fontId="22" fillId="2" borderId="3" xfId="30" applyFont="1" applyFill="1" applyBorder="1" applyAlignment="1">
      <alignment horizontal="left" vertical="center" wrapText="1"/>
    </xf>
    <xf numFmtId="0" fontId="10" fillId="2" borderId="3" xfId="0" applyNumberFormat="1" applyFont="1" applyFill="1" applyBorder="1" applyAlignment="1">
      <alignment horizontal="left" vertical="center" wrapText="1"/>
    </xf>
    <xf numFmtId="0" fontId="10" fillId="2" borderId="3" xfId="0" applyFont="1" applyFill="1" applyBorder="1" applyAlignment="1" applyProtection="1">
      <alignment horizontal="center" vertical="center" wrapText="1"/>
      <protection locked="0"/>
    </xf>
    <xf numFmtId="0" fontId="20" fillId="2" borderId="0" xfId="0" applyFont="1" applyFill="1" applyAlignment="1">
      <alignment horizontal="left" vertical="center" wrapText="1"/>
    </xf>
  </cellXfs>
  <cellStyles count="31">
    <cellStyle name="Currency 3" xfId="1" xr:uid="{00000000-0005-0000-0000-000000000000}"/>
    <cellStyle name="Header1" xfId="2" xr:uid="{00000000-0005-0000-0000-000001000000}"/>
    <cellStyle name="Header2" xfId="3" xr:uid="{00000000-0005-0000-0000-000002000000}"/>
    <cellStyle name="Hyperlink" xfId="30" builtinId="8"/>
    <cellStyle name="Normal" xfId="0" builtinId="0"/>
    <cellStyle name="Normal 2" xfId="4" xr:uid="{00000000-0005-0000-0000-000004000000}"/>
    <cellStyle name="Normal 3" xfId="5" xr:uid="{00000000-0005-0000-0000-000005000000}"/>
    <cellStyle name="Normal 4" xfId="6" xr:uid="{00000000-0005-0000-0000-000006000000}"/>
    <cellStyle name="Normal 4 2" xfId="7" xr:uid="{00000000-0005-0000-0000-000007000000}"/>
    <cellStyle name="Normal 4 3" xfId="8" xr:uid="{00000000-0005-0000-0000-000008000000}"/>
    <cellStyle name="Normal 6" xfId="9" xr:uid="{00000000-0005-0000-0000-000009000000}"/>
    <cellStyle name="Percent 2" xfId="11" xr:uid="{00000000-0005-0000-0000-00000A000000}"/>
    <cellStyle name="Percent 3" xfId="12" xr:uid="{00000000-0005-0000-0000-00000B000000}"/>
    <cellStyle name="Percent 4" xfId="13" xr:uid="{00000000-0005-0000-0000-00000C000000}"/>
    <cellStyle name="Percent 5" xfId="10" xr:uid="{00000000-0005-0000-0000-00000D000000}"/>
    <cellStyle name="똿뗦먛귟 [0.00]_PRODUCT DETAIL Q1" xfId="14" xr:uid="{00000000-0005-0000-0000-00000E000000}"/>
    <cellStyle name="똿뗦먛귟_PRODUCT DETAIL Q1" xfId="15" xr:uid="{00000000-0005-0000-0000-00000F000000}"/>
    <cellStyle name="믅됞 [0.00]_PRODUCT DETAIL Q1" xfId="16" xr:uid="{00000000-0005-0000-0000-000010000000}"/>
    <cellStyle name="믅됞_PRODUCT DETAIL Q1" xfId="17" xr:uid="{00000000-0005-0000-0000-000011000000}"/>
    <cellStyle name="백분율_95" xfId="18" xr:uid="{00000000-0005-0000-0000-000012000000}"/>
    <cellStyle name="뷭?_BOOKSHIP" xfId="19" xr:uid="{00000000-0005-0000-0000-000013000000}"/>
    <cellStyle name="콤마 [0]_1202" xfId="23" xr:uid="{00000000-0005-0000-0000-000014000000}"/>
    <cellStyle name="콤마_1202" xfId="24" xr:uid="{00000000-0005-0000-0000-000015000000}"/>
    <cellStyle name="통화 [0]_1202" xfId="25" xr:uid="{00000000-0005-0000-0000-000016000000}"/>
    <cellStyle name="통화_1202" xfId="26" xr:uid="{00000000-0005-0000-0000-000017000000}"/>
    <cellStyle name="표준_(정보부문)월별인원계획" xfId="27" xr:uid="{00000000-0005-0000-0000-000018000000}"/>
    <cellStyle name="一般_Book1" xfId="20" xr:uid="{00000000-0005-0000-0000-000019000000}"/>
    <cellStyle name="千分位[0]_Book1" xfId="21" xr:uid="{00000000-0005-0000-0000-00001A000000}"/>
    <cellStyle name="千分位_Book1" xfId="22" xr:uid="{00000000-0005-0000-0000-00001B000000}"/>
    <cellStyle name="貨幣 [0]_Book1" xfId="28" xr:uid="{00000000-0005-0000-0000-00001C000000}"/>
    <cellStyle name="貨幣_Book1" xfId="29" xr:uid="{00000000-0005-0000-0000-00001D000000}"/>
  </cellStyles>
  <dxfs count="0"/>
  <tableStyles count="0" defaultTableStyle="TableStyleMedium2" defaultPivotStyle="PivotStyleLight16"/>
  <colors>
    <mruColors>
      <color rgb="FFFFCCCC"/>
      <color rgb="FF00FF00"/>
      <color rgb="FF66FFFF"/>
      <color rgb="FFFFFFCC"/>
      <color rgb="FFFFFF00"/>
      <color rgb="FFFF9900"/>
      <color rgb="FFFFFF99"/>
      <color rgb="FFFFCC66"/>
      <color rgb="FFCCFF33"/>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youtube.com/watch?v=ClTD8fxQD-A(v&#7869;%20ng&#244;i%20nahf)" TargetMode="External"/><Relationship Id="rId1" Type="http://schemas.openxmlformats.org/officeDocument/2006/relationships/hyperlink" Target="..\..\Administrator\admin\Desktop\video%20ph&#242;ng%20tr&#225;nh%20TNTT\SC%20hoc%20di%20vat.mp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49"/>
  <sheetViews>
    <sheetView tabSelected="1" zoomScale="68" zoomScaleNormal="68" workbookViewId="0">
      <pane ySplit="5" topLeftCell="A107" activePane="bottomLeft" state="frozen"/>
      <selection pane="bottomLeft" activeCell="J130" sqref="J130"/>
    </sheetView>
  </sheetViews>
  <sheetFormatPr defaultRowHeight="15.75"/>
  <cols>
    <col min="1" max="1" width="5.5703125" style="4" customWidth="1"/>
    <col min="2" max="2" width="17.28515625" style="3" customWidth="1"/>
    <col min="3" max="3" width="6.7109375" style="27" customWidth="1"/>
    <col min="4" max="4" width="7.42578125" style="27" customWidth="1"/>
    <col min="5" max="6" width="17.5703125" style="81" customWidth="1"/>
    <col min="7" max="7" width="11" style="27" customWidth="1"/>
    <col min="8" max="9" width="7.85546875" style="27" customWidth="1"/>
    <col min="10" max="12" width="8.140625" style="13" customWidth="1"/>
    <col min="13" max="13" width="12.140625" style="4" customWidth="1"/>
    <col min="14" max="14" width="9.85546875" style="4" customWidth="1"/>
    <col min="15" max="149" width="9.140625" style="4"/>
    <col min="150" max="150" width="20.140625" style="4" customWidth="1"/>
    <col min="151" max="151" width="4.28515625" style="4" customWidth="1"/>
    <col min="152" max="152" width="39" style="4" customWidth="1"/>
    <col min="153" max="153" width="53.5703125" style="4" customWidth="1"/>
    <col min="154" max="157" width="7.7109375" style="4" customWidth="1"/>
    <col min="158" max="158" width="10" style="4" customWidth="1"/>
    <col min="159" max="160" width="9.28515625" style="4" customWidth="1"/>
    <col min="161" max="161" width="8" style="4" customWidth="1"/>
    <col min="162" max="405" width="9.140625" style="4"/>
    <col min="406" max="406" width="20.140625" style="4" customWidth="1"/>
    <col min="407" max="407" width="4.28515625" style="4" customWidth="1"/>
    <col min="408" max="408" width="39" style="4" customWidth="1"/>
    <col min="409" max="409" width="53.5703125" style="4" customWidth="1"/>
    <col min="410" max="413" width="7.7109375" style="4" customWidth="1"/>
    <col min="414" max="414" width="10" style="4" customWidth="1"/>
    <col min="415" max="416" width="9.28515625" style="4" customWidth="1"/>
    <col min="417" max="417" width="8" style="4" customWidth="1"/>
    <col min="418" max="661" width="9.140625" style="4"/>
    <col min="662" max="662" width="20.140625" style="4" customWidth="1"/>
    <col min="663" max="663" width="4.28515625" style="4" customWidth="1"/>
    <col min="664" max="664" width="39" style="4" customWidth="1"/>
    <col min="665" max="665" width="53.5703125" style="4" customWidth="1"/>
    <col min="666" max="669" width="7.7109375" style="4" customWidth="1"/>
    <col min="670" max="670" width="10" style="4" customWidth="1"/>
    <col min="671" max="672" width="9.28515625" style="4" customWidth="1"/>
    <col min="673" max="673" width="8" style="4" customWidth="1"/>
    <col min="674" max="917" width="9.140625" style="4"/>
    <col min="918" max="918" width="20.140625" style="4" customWidth="1"/>
    <col min="919" max="919" width="4.28515625" style="4" customWidth="1"/>
    <col min="920" max="920" width="39" style="4" customWidth="1"/>
    <col min="921" max="921" width="53.5703125" style="4" customWidth="1"/>
    <col min="922" max="925" width="7.7109375" style="4" customWidth="1"/>
    <col min="926" max="926" width="10" style="4" customWidth="1"/>
    <col min="927" max="928" width="9.28515625" style="4" customWidth="1"/>
    <col min="929" max="929" width="8" style="4" customWidth="1"/>
    <col min="930" max="1173" width="9.140625" style="4"/>
    <col min="1174" max="1174" width="20.140625" style="4" customWidth="1"/>
    <col min="1175" max="1175" width="4.28515625" style="4" customWidth="1"/>
    <col min="1176" max="1176" width="39" style="4" customWidth="1"/>
    <col min="1177" max="1177" width="53.5703125" style="4" customWidth="1"/>
    <col min="1178" max="1181" width="7.7109375" style="4" customWidth="1"/>
    <col min="1182" max="1182" width="10" style="4" customWidth="1"/>
    <col min="1183" max="1184" width="9.28515625" style="4" customWidth="1"/>
    <col min="1185" max="1185" width="8" style="4" customWidth="1"/>
    <col min="1186" max="1429" width="9.140625" style="4"/>
    <col min="1430" max="1430" width="20.140625" style="4" customWidth="1"/>
    <col min="1431" max="1431" width="4.28515625" style="4" customWidth="1"/>
    <col min="1432" max="1432" width="39" style="4" customWidth="1"/>
    <col min="1433" max="1433" width="53.5703125" style="4" customWidth="1"/>
    <col min="1434" max="1437" width="7.7109375" style="4" customWidth="1"/>
    <col min="1438" max="1438" width="10" style="4" customWidth="1"/>
    <col min="1439" max="1440" width="9.28515625" style="4" customWidth="1"/>
    <col min="1441" max="1441" width="8" style="4" customWidth="1"/>
    <col min="1442" max="1685" width="9.140625" style="4"/>
    <col min="1686" max="1686" width="20.140625" style="4" customWidth="1"/>
    <col min="1687" max="1687" width="4.28515625" style="4" customWidth="1"/>
    <col min="1688" max="1688" width="39" style="4" customWidth="1"/>
    <col min="1689" max="1689" width="53.5703125" style="4" customWidth="1"/>
    <col min="1690" max="1693" width="7.7109375" style="4" customWidth="1"/>
    <col min="1694" max="1694" width="10" style="4" customWidth="1"/>
    <col min="1695" max="1696" width="9.28515625" style="4" customWidth="1"/>
    <col min="1697" max="1697" width="8" style="4" customWidth="1"/>
    <col min="1698" max="1941" width="9.140625" style="4"/>
    <col min="1942" max="1942" width="20.140625" style="4" customWidth="1"/>
    <col min="1943" max="1943" width="4.28515625" style="4" customWidth="1"/>
    <col min="1944" max="1944" width="39" style="4" customWidth="1"/>
    <col min="1945" max="1945" width="53.5703125" style="4" customWidth="1"/>
    <col min="1946" max="1949" width="7.7109375" style="4" customWidth="1"/>
    <col min="1950" max="1950" width="10" style="4" customWidth="1"/>
    <col min="1951" max="1952" width="9.28515625" style="4" customWidth="1"/>
    <col min="1953" max="1953" width="8" style="4" customWidth="1"/>
    <col min="1954" max="2197" width="9.140625" style="4"/>
    <col min="2198" max="2198" width="20.140625" style="4" customWidth="1"/>
    <col min="2199" max="2199" width="4.28515625" style="4" customWidth="1"/>
    <col min="2200" max="2200" width="39" style="4" customWidth="1"/>
    <col min="2201" max="2201" width="53.5703125" style="4" customWidth="1"/>
    <col min="2202" max="2205" width="7.7109375" style="4" customWidth="1"/>
    <col min="2206" max="2206" width="10" style="4" customWidth="1"/>
    <col min="2207" max="2208" width="9.28515625" style="4" customWidth="1"/>
    <col min="2209" max="2209" width="8" style="4" customWidth="1"/>
    <col min="2210" max="2453" width="9.140625" style="4"/>
    <col min="2454" max="2454" width="20.140625" style="4" customWidth="1"/>
    <col min="2455" max="2455" width="4.28515625" style="4" customWidth="1"/>
    <col min="2456" max="2456" width="39" style="4" customWidth="1"/>
    <col min="2457" max="2457" width="53.5703125" style="4" customWidth="1"/>
    <col min="2458" max="2461" width="7.7109375" style="4" customWidth="1"/>
    <col min="2462" max="2462" width="10" style="4" customWidth="1"/>
    <col min="2463" max="2464" width="9.28515625" style="4" customWidth="1"/>
    <col min="2465" max="2465" width="8" style="4" customWidth="1"/>
    <col min="2466" max="2709" width="9.140625" style="4"/>
    <col min="2710" max="2710" width="20.140625" style="4" customWidth="1"/>
    <col min="2711" max="2711" width="4.28515625" style="4" customWidth="1"/>
    <col min="2712" max="2712" width="39" style="4" customWidth="1"/>
    <col min="2713" max="2713" width="53.5703125" style="4" customWidth="1"/>
    <col min="2714" max="2717" width="7.7109375" style="4" customWidth="1"/>
    <col min="2718" max="2718" width="10" style="4" customWidth="1"/>
    <col min="2719" max="2720" width="9.28515625" style="4" customWidth="1"/>
    <col min="2721" max="2721" width="8" style="4" customWidth="1"/>
    <col min="2722" max="2965" width="9.140625" style="4"/>
    <col min="2966" max="2966" width="20.140625" style="4" customWidth="1"/>
    <col min="2967" max="2967" width="4.28515625" style="4" customWidth="1"/>
    <col min="2968" max="2968" width="39" style="4" customWidth="1"/>
    <col min="2969" max="2969" width="53.5703125" style="4" customWidth="1"/>
    <col min="2970" max="2973" width="7.7109375" style="4" customWidth="1"/>
    <col min="2974" max="2974" width="10" style="4" customWidth="1"/>
    <col min="2975" max="2976" width="9.28515625" style="4" customWidth="1"/>
    <col min="2977" max="2977" width="8" style="4" customWidth="1"/>
    <col min="2978" max="3221" width="9.140625" style="4"/>
    <col min="3222" max="3222" width="20.140625" style="4" customWidth="1"/>
    <col min="3223" max="3223" width="4.28515625" style="4" customWidth="1"/>
    <col min="3224" max="3224" width="39" style="4" customWidth="1"/>
    <col min="3225" max="3225" width="53.5703125" style="4" customWidth="1"/>
    <col min="3226" max="3229" width="7.7109375" style="4" customWidth="1"/>
    <col min="3230" max="3230" width="10" style="4" customWidth="1"/>
    <col min="3231" max="3232" width="9.28515625" style="4" customWidth="1"/>
    <col min="3233" max="3233" width="8" style="4" customWidth="1"/>
    <col min="3234" max="3477" width="9.140625" style="4"/>
    <col min="3478" max="3478" width="20.140625" style="4" customWidth="1"/>
    <col min="3479" max="3479" width="4.28515625" style="4" customWidth="1"/>
    <col min="3480" max="3480" width="39" style="4" customWidth="1"/>
    <col min="3481" max="3481" width="53.5703125" style="4" customWidth="1"/>
    <col min="3482" max="3485" width="7.7109375" style="4" customWidth="1"/>
    <col min="3486" max="3486" width="10" style="4" customWidth="1"/>
    <col min="3487" max="3488" width="9.28515625" style="4" customWidth="1"/>
    <col min="3489" max="3489" width="8" style="4" customWidth="1"/>
    <col min="3490" max="3733" width="9.140625" style="4"/>
    <col min="3734" max="3734" width="20.140625" style="4" customWidth="1"/>
    <col min="3735" max="3735" width="4.28515625" style="4" customWidth="1"/>
    <col min="3736" max="3736" width="39" style="4" customWidth="1"/>
    <col min="3737" max="3737" width="53.5703125" style="4" customWidth="1"/>
    <col min="3738" max="3741" width="7.7109375" style="4" customWidth="1"/>
    <col min="3742" max="3742" width="10" style="4" customWidth="1"/>
    <col min="3743" max="3744" width="9.28515625" style="4" customWidth="1"/>
    <col min="3745" max="3745" width="8" style="4" customWidth="1"/>
    <col min="3746" max="3989" width="9.140625" style="4"/>
    <col min="3990" max="3990" width="20.140625" style="4" customWidth="1"/>
    <col min="3991" max="3991" width="4.28515625" style="4" customWidth="1"/>
    <col min="3992" max="3992" width="39" style="4" customWidth="1"/>
    <col min="3993" max="3993" width="53.5703125" style="4" customWidth="1"/>
    <col min="3994" max="3997" width="7.7109375" style="4" customWidth="1"/>
    <col min="3998" max="3998" width="10" style="4" customWidth="1"/>
    <col min="3999" max="4000" width="9.28515625" style="4" customWidth="1"/>
    <col min="4001" max="4001" width="8" style="4" customWidth="1"/>
    <col min="4002" max="4245" width="9.140625" style="4"/>
    <col min="4246" max="4246" width="20.140625" style="4" customWidth="1"/>
    <col min="4247" max="4247" width="4.28515625" style="4" customWidth="1"/>
    <col min="4248" max="4248" width="39" style="4" customWidth="1"/>
    <col min="4249" max="4249" width="53.5703125" style="4" customWidth="1"/>
    <col min="4250" max="4253" width="7.7109375" style="4" customWidth="1"/>
    <col min="4254" max="4254" width="10" style="4" customWidth="1"/>
    <col min="4255" max="4256" width="9.28515625" style="4" customWidth="1"/>
    <col min="4257" max="4257" width="8" style="4" customWidth="1"/>
    <col min="4258" max="4501" width="9.140625" style="4"/>
    <col min="4502" max="4502" width="20.140625" style="4" customWidth="1"/>
    <col min="4503" max="4503" width="4.28515625" style="4" customWidth="1"/>
    <col min="4504" max="4504" width="39" style="4" customWidth="1"/>
    <col min="4505" max="4505" width="53.5703125" style="4" customWidth="1"/>
    <col min="4506" max="4509" width="7.7109375" style="4" customWidth="1"/>
    <col min="4510" max="4510" width="10" style="4" customWidth="1"/>
    <col min="4511" max="4512" width="9.28515625" style="4" customWidth="1"/>
    <col min="4513" max="4513" width="8" style="4" customWidth="1"/>
    <col min="4514" max="4757" width="9.140625" style="4"/>
    <col min="4758" max="4758" width="20.140625" style="4" customWidth="1"/>
    <col min="4759" max="4759" width="4.28515625" style="4" customWidth="1"/>
    <col min="4760" max="4760" width="39" style="4" customWidth="1"/>
    <col min="4761" max="4761" width="53.5703125" style="4" customWidth="1"/>
    <col min="4762" max="4765" width="7.7109375" style="4" customWidth="1"/>
    <col min="4766" max="4766" width="10" style="4" customWidth="1"/>
    <col min="4767" max="4768" width="9.28515625" style="4" customWidth="1"/>
    <col min="4769" max="4769" width="8" style="4" customWidth="1"/>
    <col min="4770" max="5013" width="9.140625" style="4"/>
    <col min="5014" max="5014" width="20.140625" style="4" customWidth="1"/>
    <col min="5015" max="5015" width="4.28515625" style="4" customWidth="1"/>
    <col min="5016" max="5016" width="39" style="4" customWidth="1"/>
    <col min="5017" max="5017" width="53.5703125" style="4" customWidth="1"/>
    <col min="5018" max="5021" width="7.7109375" style="4" customWidth="1"/>
    <col min="5022" max="5022" width="10" style="4" customWidth="1"/>
    <col min="5023" max="5024" width="9.28515625" style="4" customWidth="1"/>
    <col min="5025" max="5025" width="8" style="4" customWidth="1"/>
    <col min="5026" max="5269" width="9.140625" style="4"/>
    <col min="5270" max="5270" width="20.140625" style="4" customWidth="1"/>
    <col min="5271" max="5271" width="4.28515625" style="4" customWidth="1"/>
    <col min="5272" max="5272" width="39" style="4" customWidth="1"/>
    <col min="5273" max="5273" width="53.5703125" style="4" customWidth="1"/>
    <col min="5274" max="5277" width="7.7109375" style="4" customWidth="1"/>
    <col min="5278" max="5278" width="10" style="4" customWidth="1"/>
    <col min="5279" max="5280" width="9.28515625" style="4" customWidth="1"/>
    <col min="5281" max="5281" width="8" style="4" customWidth="1"/>
    <col min="5282" max="5525" width="9.140625" style="4"/>
    <col min="5526" max="5526" width="20.140625" style="4" customWidth="1"/>
    <col min="5527" max="5527" width="4.28515625" style="4" customWidth="1"/>
    <col min="5528" max="5528" width="39" style="4" customWidth="1"/>
    <col min="5529" max="5529" width="53.5703125" style="4" customWidth="1"/>
    <col min="5530" max="5533" width="7.7109375" style="4" customWidth="1"/>
    <col min="5534" max="5534" width="10" style="4" customWidth="1"/>
    <col min="5535" max="5536" width="9.28515625" style="4" customWidth="1"/>
    <col min="5537" max="5537" width="8" style="4" customWidth="1"/>
    <col min="5538" max="5781" width="9.140625" style="4"/>
    <col min="5782" max="5782" width="20.140625" style="4" customWidth="1"/>
    <col min="5783" max="5783" width="4.28515625" style="4" customWidth="1"/>
    <col min="5784" max="5784" width="39" style="4" customWidth="1"/>
    <col min="5785" max="5785" width="53.5703125" style="4" customWidth="1"/>
    <col min="5786" max="5789" width="7.7109375" style="4" customWidth="1"/>
    <col min="5790" max="5790" width="10" style="4" customWidth="1"/>
    <col min="5791" max="5792" width="9.28515625" style="4" customWidth="1"/>
    <col min="5793" max="5793" width="8" style="4" customWidth="1"/>
    <col min="5794" max="6037" width="9.140625" style="4"/>
    <col min="6038" max="6038" width="20.140625" style="4" customWidth="1"/>
    <col min="6039" max="6039" width="4.28515625" style="4" customWidth="1"/>
    <col min="6040" max="6040" width="39" style="4" customWidth="1"/>
    <col min="6041" max="6041" width="53.5703125" style="4" customWidth="1"/>
    <col min="6042" max="6045" width="7.7109375" style="4" customWidth="1"/>
    <col min="6046" max="6046" width="10" style="4" customWidth="1"/>
    <col min="6047" max="6048" width="9.28515625" style="4" customWidth="1"/>
    <col min="6049" max="6049" width="8" style="4" customWidth="1"/>
    <col min="6050" max="6293" width="9.140625" style="4"/>
    <col min="6294" max="6294" width="20.140625" style="4" customWidth="1"/>
    <col min="6295" max="6295" width="4.28515625" style="4" customWidth="1"/>
    <col min="6296" max="6296" width="39" style="4" customWidth="1"/>
    <col min="6297" max="6297" width="53.5703125" style="4" customWidth="1"/>
    <col min="6298" max="6301" width="7.7109375" style="4" customWidth="1"/>
    <col min="6302" max="6302" width="10" style="4" customWidth="1"/>
    <col min="6303" max="6304" width="9.28515625" style="4" customWidth="1"/>
    <col min="6305" max="6305" width="8" style="4" customWidth="1"/>
    <col min="6306" max="6549" width="9.140625" style="4"/>
    <col min="6550" max="6550" width="20.140625" style="4" customWidth="1"/>
    <col min="6551" max="6551" width="4.28515625" style="4" customWidth="1"/>
    <col min="6552" max="6552" width="39" style="4" customWidth="1"/>
    <col min="6553" max="6553" width="53.5703125" style="4" customWidth="1"/>
    <col min="6554" max="6557" width="7.7109375" style="4" customWidth="1"/>
    <col min="6558" max="6558" width="10" style="4" customWidth="1"/>
    <col min="6559" max="6560" width="9.28515625" style="4" customWidth="1"/>
    <col min="6561" max="6561" width="8" style="4" customWidth="1"/>
    <col min="6562" max="6805" width="9.140625" style="4"/>
    <col min="6806" max="6806" width="20.140625" style="4" customWidth="1"/>
    <col min="6807" max="6807" width="4.28515625" style="4" customWidth="1"/>
    <col min="6808" max="6808" width="39" style="4" customWidth="1"/>
    <col min="6809" max="6809" width="53.5703125" style="4" customWidth="1"/>
    <col min="6810" max="6813" width="7.7109375" style="4" customWidth="1"/>
    <col min="6814" max="6814" width="10" style="4" customWidth="1"/>
    <col min="6815" max="6816" width="9.28515625" style="4" customWidth="1"/>
    <col min="6817" max="6817" width="8" style="4" customWidth="1"/>
    <col min="6818" max="7061" width="9.140625" style="4"/>
    <col min="7062" max="7062" width="20.140625" style="4" customWidth="1"/>
    <col min="7063" max="7063" width="4.28515625" style="4" customWidth="1"/>
    <col min="7064" max="7064" width="39" style="4" customWidth="1"/>
    <col min="7065" max="7065" width="53.5703125" style="4" customWidth="1"/>
    <col min="7066" max="7069" width="7.7109375" style="4" customWidth="1"/>
    <col min="7070" max="7070" width="10" style="4" customWidth="1"/>
    <col min="7071" max="7072" width="9.28515625" style="4" customWidth="1"/>
    <col min="7073" max="7073" width="8" style="4" customWidth="1"/>
    <col min="7074" max="7317" width="9.140625" style="4"/>
    <col min="7318" max="7318" width="20.140625" style="4" customWidth="1"/>
    <col min="7319" max="7319" width="4.28515625" style="4" customWidth="1"/>
    <col min="7320" max="7320" width="39" style="4" customWidth="1"/>
    <col min="7321" max="7321" width="53.5703125" style="4" customWidth="1"/>
    <col min="7322" max="7325" width="7.7109375" style="4" customWidth="1"/>
    <col min="7326" max="7326" width="10" style="4" customWidth="1"/>
    <col min="7327" max="7328" width="9.28515625" style="4" customWidth="1"/>
    <col min="7329" max="7329" width="8" style="4" customWidth="1"/>
    <col min="7330" max="7573" width="9.140625" style="4"/>
    <col min="7574" max="7574" width="20.140625" style="4" customWidth="1"/>
    <col min="7575" max="7575" width="4.28515625" style="4" customWidth="1"/>
    <col min="7576" max="7576" width="39" style="4" customWidth="1"/>
    <col min="7577" max="7577" width="53.5703125" style="4" customWidth="1"/>
    <col min="7578" max="7581" width="7.7109375" style="4" customWidth="1"/>
    <col min="7582" max="7582" width="10" style="4" customWidth="1"/>
    <col min="7583" max="7584" width="9.28515625" style="4" customWidth="1"/>
    <col min="7585" max="7585" width="8" style="4" customWidth="1"/>
    <col min="7586" max="7829" width="9.140625" style="4"/>
    <col min="7830" max="7830" width="20.140625" style="4" customWidth="1"/>
    <col min="7831" max="7831" width="4.28515625" style="4" customWidth="1"/>
    <col min="7832" max="7832" width="39" style="4" customWidth="1"/>
    <col min="7833" max="7833" width="53.5703125" style="4" customWidth="1"/>
    <col min="7834" max="7837" width="7.7109375" style="4" customWidth="1"/>
    <col min="7838" max="7838" width="10" style="4" customWidth="1"/>
    <col min="7839" max="7840" width="9.28515625" style="4" customWidth="1"/>
    <col min="7841" max="7841" width="8" style="4" customWidth="1"/>
    <col min="7842" max="8085" width="9.140625" style="4"/>
    <col min="8086" max="8086" width="20.140625" style="4" customWidth="1"/>
    <col min="8087" max="8087" width="4.28515625" style="4" customWidth="1"/>
    <col min="8088" max="8088" width="39" style="4" customWidth="1"/>
    <col min="8089" max="8089" width="53.5703125" style="4" customWidth="1"/>
    <col min="8090" max="8093" width="7.7109375" style="4" customWidth="1"/>
    <col min="8094" max="8094" width="10" style="4" customWidth="1"/>
    <col min="8095" max="8096" width="9.28515625" style="4" customWidth="1"/>
    <col min="8097" max="8097" width="8" style="4" customWidth="1"/>
    <col min="8098" max="8341" width="9.140625" style="4"/>
    <col min="8342" max="8342" width="20.140625" style="4" customWidth="1"/>
    <col min="8343" max="8343" width="4.28515625" style="4" customWidth="1"/>
    <col min="8344" max="8344" width="39" style="4" customWidth="1"/>
    <col min="8345" max="8345" width="53.5703125" style="4" customWidth="1"/>
    <col min="8346" max="8349" width="7.7109375" style="4" customWidth="1"/>
    <col min="8350" max="8350" width="10" style="4" customWidth="1"/>
    <col min="8351" max="8352" width="9.28515625" style="4" customWidth="1"/>
    <col min="8353" max="8353" width="8" style="4" customWidth="1"/>
    <col min="8354" max="8597" width="9.140625" style="4"/>
    <col min="8598" max="8598" width="20.140625" style="4" customWidth="1"/>
    <col min="8599" max="8599" width="4.28515625" style="4" customWidth="1"/>
    <col min="8600" max="8600" width="39" style="4" customWidth="1"/>
    <col min="8601" max="8601" width="53.5703125" style="4" customWidth="1"/>
    <col min="8602" max="8605" width="7.7109375" style="4" customWidth="1"/>
    <col min="8606" max="8606" width="10" style="4" customWidth="1"/>
    <col min="8607" max="8608" width="9.28515625" style="4" customWidth="1"/>
    <col min="8609" max="8609" width="8" style="4" customWidth="1"/>
    <col min="8610" max="8853" width="9.140625" style="4"/>
    <col min="8854" max="8854" width="20.140625" style="4" customWidth="1"/>
    <col min="8855" max="8855" width="4.28515625" style="4" customWidth="1"/>
    <col min="8856" max="8856" width="39" style="4" customWidth="1"/>
    <col min="8857" max="8857" width="53.5703125" style="4" customWidth="1"/>
    <col min="8858" max="8861" width="7.7109375" style="4" customWidth="1"/>
    <col min="8862" max="8862" width="10" style="4" customWidth="1"/>
    <col min="8863" max="8864" width="9.28515625" style="4" customWidth="1"/>
    <col min="8865" max="8865" width="8" style="4" customWidth="1"/>
    <col min="8866" max="9109" width="9.140625" style="4"/>
    <col min="9110" max="9110" width="20.140625" style="4" customWidth="1"/>
    <col min="9111" max="9111" width="4.28515625" style="4" customWidth="1"/>
    <col min="9112" max="9112" width="39" style="4" customWidth="1"/>
    <col min="9113" max="9113" width="53.5703125" style="4" customWidth="1"/>
    <col min="9114" max="9117" width="7.7109375" style="4" customWidth="1"/>
    <col min="9118" max="9118" width="10" style="4" customWidth="1"/>
    <col min="9119" max="9120" width="9.28515625" style="4" customWidth="1"/>
    <col min="9121" max="9121" width="8" style="4" customWidth="1"/>
    <col min="9122" max="9365" width="9.140625" style="4"/>
    <col min="9366" max="9366" width="20.140625" style="4" customWidth="1"/>
    <col min="9367" max="9367" width="4.28515625" style="4" customWidth="1"/>
    <col min="9368" max="9368" width="39" style="4" customWidth="1"/>
    <col min="9369" max="9369" width="53.5703125" style="4" customWidth="1"/>
    <col min="9370" max="9373" width="7.7109375" style="4" customWidth="1"/>
    <col min="9374" max="9374" width="10" style="4" customWidth="1"/>
    <col min="9375" max="9376" width="9.28515625" style="4" customWidth="1"/>
    <col min="9377" max="9377" width="8" style="4" customWidth="1"/>
    <col min="9378" max="9621" width="9.140625" style="4"/>
    <col min="9622" max="9622" width="20.140625" style="4" customWidth="1"/>
    <col min="9623" max="9623" width="4.28515625" style="4" customWidth="1"/>
    <col min="9624" max="9624" width="39" style="4" customWidth="1"/>
    <col min="9625" max="9625" width="53.5703125" style="4" customWidth="1"/>
    <col min="9626" max="9629" width="7.7109375" style="4" customWidth="1"/>
    <col min="9630" max="9630" width="10" style="4" customWidth="1"/>
    <col min="9631" max="9632" width="9.28515625" style="4" customWidth="1"/>
    <col min="9633" max="9633" width="8" style="4" customWidth="1"/>
    <col min="9634" max="9877" width="9.140625" style="4"/>
    <col min="9878" max="9878" width="20.140625" style="4" customWidth="1"/>
    <col min="9879" max="9879" width="4.28515625" style="4" customWidth="1"/>
    <col min="9880" max="9880" width="39" style="4" customWidth="1"/>
    <col min="9881" max="9881" width="53.5703125" style="4" customWidth="1"/>
    <col min="9882" max="9885" width="7.7109375" style="4" customWidth="1"/>
    <col min="9886" max="9886" width="10" style="4" customWidth="1"/>
    <col min="9887" max="9888" width="9.28515625" style="4" customWidth="1"/>
    <col min="9889" max="9889" width="8" style="4" customWidth="1"/>
    <col min="9890" max="10133" width="9.140625" style="4"/>
    <col min="10134" max="10134" width="20.140625" style="4" customWidth="1"/>
    <col min="10135" max="10135" width="4.28515625" style="4" customWidth="1"/>
    <col min="10136" max="10136" width="39" style="4" customWidth="1"/>
    <col min="10137" max="10137" width="53.5703125" style="4" customWidth="1"/>
    <col min="10138" max="10141" width="7.7109375" style="4" customWidth="1"/>
    <col min="10142" max="10142" width="10" style="4" customWidth="1"/>
    <col min="10143" max="10144" width="9.28515625" style="4" customWidth="1"/>
    <col min="10145" max="10145" width="8" style="4" customWidth="1"/>
    <col min="10146" max="10389" width="9.140625" style="4"/>
    <col min="10390" max="10390" width="20.140625" style="4" customWidth="1"/>
    <col min="10391" max="10391" width="4.28515625" style="4" customWidth="1"/>
    <col min="10392" max="10392" width="39" style="4" customWidth="1"/>
    <col min="10393" max="10393" width="53.5703125" style="4" customWidth="1"/>
    <col min="10394" max="10397" width="7.7109375" style="4" customWidth="1"/>
    <col min="10398" max="10398" width="10" style="4" customWidth="1"/>
    <col min="10399" max="10400" width="9.28515625" style="4" customWidth="1"/>
    <col min="10401" max="10401" width="8" style="4" customWidth="1"/>
    <col min="10402" max="10645" width="9.140625" style="4"/>
    <col min="10646" max="10646" width="20.140625" style="4" customWidth="1"/>
    <col min="10647" max="10647" width="4.28515625" style="4" customWidth="1"/>
    <col min="10648" max="10648" width="39" style="4" customWidth="1"/>
    <col min="10649" max="10649" width="53.5703125" style="4" customWidth="1"/>
    <col min="10650" max="10653" width="7.7109375" style="4" customWidth="1"/>
    <col min="10654" max="10654" width="10" style="4" customWidth="1"/>
    <col min="10655" max="10656" width="9.28515625" style="4" customWidth="1"/>
    <col min="10657" max="10657" width="8" style="4" customWidth="1"/>
    <col min="10658" max="10901" width="9.140625" style="4"/>
    <col min="10902" max="10902" width="20.140625" style="4" customWidth="1"/>
    <col min="10903" max="10903" width="4.28515625" style="4" customWidth="1"/>
    <col min="10904" max="10904" width="39" style="4" customWidth="1"/>
    <col min="10905" max="10905" width="53.5703125" style="4" customWidth="1"/>
    <col min="10906" max="10909" width="7.7109375" style="4" customWidth="1"/>
    <col min="10910" max="10910" width="10" style="4" customWidth="1"/>
    <col min="10911" max="10912" width="9.28515625" style="4" customWidth="1"/>
    <col min="10913" max="10913" width="8" style="4" customWidth="1"/>
    <col min="10914" max="11157" width="9.140625" style="4"/>
    <col min="11158" max="11158" width="20.140625" style="4" customWidth="1"/>
    <col min="11159" max="11159" width="4.28515625" style="4" customWidth="1"/>
    <col min="11160" max="11160" width="39" style="4" customWidth="1"/>
    <col min="11161" max="11161" width="53.5703125" style="4" customWidth="1"/>
    <col min="11162" max="11165" width="7.7109375" style="4" customWidth="1"/>
    <col min="11166" max="11166" width="10" style="4" customWidth="1"/>
    <col min="11167" max="11168" width="9.28515625" style="4" customWidth="1"/>
    <col min="11169" max="11169" width="8" style="4" customWidth="1"/>
    <col min="11170" max="11413" width="9.140625" style="4"/>
    <col min="11414" max="11414" width="20.140625" style="4" customWidth="1"/>
    <col min="11415" max="11415" width="4.28515625" style="4" customWidth="1"/>
    <col min="11416" max="11416" width="39" style="4" customWidth="1"/>
    <col min="11417" max="11417" width="53.5703125" style="4" customWidth="1"/>
    <col min="11418" max="11421" width="7.7109375" style="4" customWidth="1"/>
    <col min="11422" max="11422" width="10" style="4" customWidth="1"/>
    <col min="11423" max="11424" width="9.28515625" style="4" customWidth="1"/>
    <col min="11425" max="11425" width="8" style="4" customWidth="1"/>
    <col min="11426" max="11669" width="9.140625" style="4"/>
    <col min="11670" max="11670" width="20.140625" style="4" customWidth="1"/>
    <col min="11671" max="11671" width="4.28515625" style="4" customWidth="1"/>
    <col min="11672" max="11672" width="39" style="4" customWidth="1"/>
    <col min="11673" max="11673" width="53.5703125" style="4" customWidth="1"/>
    <col min="11674" max="11677" width="7.7109375" style="4" customWidth="1"/>
    <col min="11678" max="11678" width="10" style="4" customWidth="1"/>
    <col min="11679" max="11680" width="9.28515625" style="4" customWidth="1"/>
    <col min="11681" max="11681" width="8" style="4" customWidth="1"/>
    <col min="11682" max="11925" width="9.140625" style="4"/>
    <col min="11926" max="11926" width="20.140625" style="4" customWidth="1"/>
    <col min="11927" max="11927" width="4.28515625" style="4" customWidth="1"/>
    <col min="11928" max="11928" width="39" style="4" customWidth="1"/>
    <col min="11929" max="11929" width="53.5703125" style="4" customWidth="1"/>
    <col min="11930" max="11933" width="7.7109375" style="4" customWidth="1"/>
    <col min="11934" max="11934" width="10" style="4" customWidth="1"/>
    <col min="11935" max="11936" width="9.28515625" style="4" customWidth="1"/>
    <col min="11937" max="11937" width="8" style="4" customWidth="1"/>
    <col min="11938" max="12181" width="9.140625" style="4"/>
    <col min="12182" max="12182" width="20.140625" style="4" customWidth="1"/>
    <col min="12183" max="12183" width="4.28515625" style="4" customWidth="1"/>
    <col min="12184" max="12184" width="39" style="4" customWidth="1"/>
    <col min="12185" max="12185" width="53.5703125" style="4" customWidth="1"/>
    <col min="12186" max="12189" width="7.7109375" style="4" customWidth="1"/>
    <col min="12190" max="12190" width="10" style="4" customWidth="1"/>
    <col min="12191" max="12192" width="9.28515625" style="4" customWidth="1"/>
    <col min="12193" max="12193" width="8" style="4" customWidth="1"/>
    <col min="12194" max="12437" width="9.140625" style="4"/>
    <col min="12438" max="12438" width="20.140625" style="4" customWidth="1"/>
    <col min="12439" max="12439" width="4.28515625" style="4" customWidth="1"/>
    <col min="12440" max="12440" width="39" style="4" customWidth="1"/>
    <col min="12441" max="12441" width="53.5703125" style="4" customWidth="1"/>
    <col min="12442" max="12445" width="7.7109375" style="4" customWidth="1"/>
    <col min="12446" max="12446" width="10" style="4" customWidth="1"/>
    <col min="12447" max="12448" width="9.28515625" style="4" customWidth="1"/>
    <col min="12449" max="12449" width="8" style="4" customWidth="1"/>
    <col min="12450" max="12693" width="9.140625" style="4"/>
    <col min="12694" max="12694" width="20.140625" style="4" customWidth="1"/>
    <col min="12695" max="12695" width="4.28515625" style="4" customWidth="1"/>
    <col min="12696" max="12696" width="39" style="4" customWidth="1"/>
    <col min="12697" max="12697" width="53.5703125" style="4" customWidth="1"/>
    <col min="12698" max="12701" width="7.7109375" style="4" customWidth="1"/>
    <col min="12702" max="12702" width="10" style="4" customWidth="1"/>
    <col min="12703" max="12704" width="9.28515625" style="4" customWidth="1"/>
    <col min="12705" max="12705" width="8" style="4" customWidth="1"/>
    <col min="12706" max="12949" width="9.140625" style="4"/>
    <col min="12950" max="12950" width="20.140625" style="4" customWidth="1"/>
    <col min="12951" max="12951" width="4.28515625" style="4" customWidth="1"/>
    <col min="12952" max="12952" width="39" style="4" customWidth="1"/>
    <col min="12953" max="12953" width="53.5703125" style="4" customWidth="1"/>
    <col min="12954" max="12957" width="7.7109375" style="4" customWidth="1"/>
    <col min="12958" max="12958" width="10" style="4" customWidth="1"/>
    <col min="12959" max="12960" width="9.28515625" style="4" customWidth="1"/>
    <col min="12961" max="12961" width="8" style="4" customWidth="1"/>
    <col min="12962" max="13205" width="9.140625" style="4"/>
    <col min="13206" max="13206" width="20.140625" style="4" customWidth="1"/>
    <col min="13207" max="13207" width="4.28515625" style="4" customWidth="1"/>
    <col min="13208" max="13208" width="39" style="4" customWidth="1"/>
    <col min="13209" max="13209" width="53.5703125" style="4" customWidth="1"/>
    <col min="13210" max="13213" width="7.7109375" style="4" customWidth="1"/>
    <col min="13214" max="13214" width="10" style="4" customWidth="1"/>
    <col min="13215" max="13216" width="9.28515625" style="4" customWidth="1"/>
    <col min="13217" max="13217" width="8" style="4" customWidth="1"/>
    <col min="13218" max="13461" width="9.140625" style="4"/>
    <col min="13462" max="13462" width="20.140625" style="4" customWidth="1"/>
    <col min="13463" max="13463" width="4.28515625" style="4" customWidth="1"/>
    <col min="13464" max="13464" width="39" style="4" customWidth="1"/>
    <col min="13465" max="13465" width="53.5703125" style="4" customWidth="1"/>
    <col min="13466" max="13469" width="7.7109375" style="4" customWidth="1"/>
    <col min="13470" max="13470" width="10" style="4" customWidth="1"/>
    <col min="13471" max="13472" width="9.28515625" style="4" customWidth="1"/>
    <col min="13473" max="13473" width="8" style="4" customWidth="1"/>
    <col min="13474" max="13717" width="9.140625" style="4"/>
    <col min="13718" max="13718" width="20.140625" style="4" customWidth="1"/>
    <col min="13719" max="13719" width="4.28515625" style="4" customWidth="1"/>
    <col min="13720" max="13720" width="39" style="4" customWidth="1"/>
    <col min="13721" max="13721" width="53.5703125" style="4" customWidth="1"/>
    <col min="13722" max="13725" width="7.7109375" style="4" customWidth="1"/>
    <col min="13726" max="13726" width="10" style="4" customWidth="1"/>
    <col min="13727" max="13728" width="9.28515625" style="4" customWidth="1"/>
    <col min="13729" max="13729" width="8" style="4" customWidth="1"/>
    <col min="13730" max="13973" width="9.140625" style="4"/>
    <col min="13974" max="13974" width="20.140625" style="4" customWidth="1"/>
    <col min="13975" max="13975" width="4.28515625" style="4" customWidth="1"/>
    <col min="13976" max="13976" width="39" style="4" customWidth="1"/>
    <col min="13977" max="13977" width="53.5703125" style="4" customWidth="1"/>
    <col min="13978" max="13981" width="7.7109375" style="4" customWidth="1"/>
    <col min="13982" max="13982" width="10" style="4" customWidth="1"/>
    <col min="13983" max="13984" width="9.28515625" style="4" customWidth="1"/>
    <col min="13985" max="13985" width="8" style="4" customWidth="1"/>
    <col min="13986" max="14229" width="9.140625" style="4"/>
    <col min="14230" max="14230" width="20.140625" style="4" customWidth="1"/>
    <col min="14231" max="14231" width="4.28515625" style="4" customWidth="1"/>
    <col min="14232" max="14232" width="39" style="4" customWidth="1"/>
    <col min="14233" max="14233" width="53.5703125" style="4" customWidth="1"/>
    <col min="14234" max="14237" width="7.7109375" style="4" customWidth="1"/>
    <col min="14238" max="14238" width="10" style="4" customWidth="1"/>
    <col min="14239" max="14240" width="9.28515625" style="4" customWidth="1"/>
    <col min="14241" max="14241" width="8" style="4" customWidth="1"/>
    <col min="14242" max="14485" width="9.140625" style="4"/>
    <col min="14486" max="14486" width="20.140625" style="4" customWidth="1"/>
    <col min="14487" max="14487" width="4.28515625" style="4" customWidth="1"/>
    <col min="14488" max="14488" width="39" style="4" customWidth="1"/>
    <col min="14489" max="14489" width="53.5703125" style="4" customWidth="1"/>
    <col min="14490" max="14493" width="7.7109375" style="4" customWidth="1"/>
    <col min="14494" max="14494" width="10" style="4" customWidth="1"/>
    <col min="14495" max="14496" width="9.28515625" style="4" customWidth="1"/>
    <col min="14497" max="14497" width="8" style="4" customWidth="1"/>
    <col min="14498" max="14741" width="9.140625" style="4"/>
    <col min="14742" max="14742" width="20.140625" style="4" customWidth="1"/>
    <col min="14743" max="14743" width="4.28515625" style="4" customWidth="1"/>
    <col min="14744" max="14744" width="39" style="4" customWidth="1"/>
    <col min="14745" max="14745" width="53.5703125" style="4" customWidth="1"/>
    <col min="14746" max="14749" width="7.7109375" style="4" customWidth="1"/>
    <col min="14750" max="14750" width="10" style="4" customWidth="1"/>
    <col min="14751" max="14752" width="9.28515625" style="4" customWidth="1"/>
    <col min="14753" max="14753" width="8" style="4" customWidth="1"/>
    <col min="14754" max="14997" width="9.140625" style="4"/>
    <col min="14998" max="14998" width="20.140625" style="4" customWidth="1"/>
    <col min="14999" max="14999" width="4.28515625" style="4" customWidth="1"/>
    <col min="15000" max="15000" width="39" style="4" customWidth="1"/>
    <col min="15001" max="15001" width="53.5703125" style="4" customWidth="1"/>
    <col min="15002" max="15005" width="7.7109375" style="4" customWidth="1"/>
    <col min="15006" max="15006" width="10" style="4" customWidth="1"/>
    <col min="15007" max="15008" width="9.28515625" style="4" customWidth="1"/>
    <col min="15009" max="15009" width="8" style="4" customWidth="1"/>
    <col min="15010" max="15253" width="9.140625" style="4"/>
    <col min="15254" max="15254" width="20.140625" style="4" customWidth="1"/>
    <col min="15255" max="15255" width="4.28515625" style="4" customWidth="1"/>
    <col min="15256" max="15256" width="39" style="4" customWidth="1"/>
    <col min="15257" max="15257" width="53.5703125" style="4" customWidth="1"/>
    <col min="15258" max="15261" width="7.7109375" style="4" customWidth="1"/>
    <col min="15262" max="15262" width="10" style="4" customWidth="1"/>
    <col min="15263" max="15264" width="9.28515625" style="4" customWidth="1"/>
    <col min="15265" max="15265" width="8" style="4" customWidth="1"/>
    <col min="15266" max="15509" width="9.140625" style="4"/>
    <col min="15510" max="15510" width="20.140625" style="4" customWidth="1"/>
    <col min="15511" max="15511" width="4.28515625" style="4" customWidth="1"/>
    <col min="15512" max="15512" width="39" style="4" customWidth="1"/>
    <col min="15513" max="15513" width="53.5703125" style="4" customWidth="1"/>
    <col min="15514" max="15517" width="7.7109375" style="4" customWidth="1"/>
    <col min="15518" max="15518" width="10" style="4" customWidth="1"/>
    <col min="15519" max="15520" width="9.28515625" style="4" customWidth="1"/>
    <col min="15521" max="15521" width="8" style="4" customWidth="1"/>
    <col min="15522" max="15765" width="9.140625" style="4"/>
    <col min="15766" max="15766" width="20.140625" style="4" customWidth="1"/>
    <col min="15767" max="15767" width="4.28515625" style="4" customWidth="1"/>
    <col min="15768" max="15768" width="39" style="4" customWidth="1"/>
    <col min="15769" max="15769" width="53.5703125" style="4" customWidth="1"/>
    <col min="15770" max="15773" width="7.7109375" style="4" customWidth="1"/>
    <col min="15774" max="15774" width="10" style="4" customWidth="1"/>
    <col min="15775" max="15776" width="9.28515625" style="4" customWidth="1"/>
    <col min="15777" max="15777" width="8" style="4" customWidth="1"/>
    <col min="15778" max="16021" width="9.140625" style="4"/>
    <col min="16022" max="16022" width="20.140625" style="4" customWidth="1"/>
    <col min="16023" max="16023" width="4.28515625" style="4" customWidth="1"/>
    <col min="16024" max="16024" width="39" style="4" customWidth="1"/>
    <col min="16025" max="16025" width="53.5703125" style="4" customWidth="1"/>
    <col min="16026" max="16029" width="7.7109375" style="4" customWidth="1"/>
    <col min="16030" max="16030" width="10" style="4" customWidth="1"/>
    <col min="16031" max="16032" width="9.28515625" style="4" customWidth="1"/>
    <col min="16033" max="16033" width="8" style="4" customWidth="1"/>
    <col min="16034" max="16384" width="9.140625" style="4"/>
  </cols>
  <sheetData>
    <row r="1" spans="1:14" ht="22.5" customHeight="1">
      <c r="A1" s="63" t="s">
        <v>228</v>
      </c>
      <c r="B1" s="63"/>
      <c r="C1" s="63"/>
      <c r="D1" s="63"/>
      <c r="E1" s="63"/>
      <c r="F1" s="63"/>
      <c r="G1" s="63"/>
      <c r="H1" s="63"/>
      <c r="I1" s="63"/>
      <c r="J1" s="63"/>
      <c r="K1" s="63"/>
      <c r="L1" s="63"/>
      <c r="M1" s="63"/>
    </row>
    <row r="2" spans="1:14" ht="22.5" customHeight="1">
      <c r="A2" s="64" t="s">
        <v>229</v>
      </c>
      <c r="B2" s="64"/>
      <c r="C2" s="64"/>
      <c r="D2" s="64"/>
      <c r="E2" s="64"/>
      <c r="F2" s="64"/>
      <c r="G2" s="64"/>
      <c r="H2" s="64"/>
      <c r="I2" s="64"/>
      <c r="J2" s="64"/>
      <c r="K2" s="64"/>
      <c r="L2" s="64"/>
      <c r="M2" s="64"/>
    </row>
    <row r="3" spans="1:14" ht="34.5" customHeight="1">
      <c r="A3" s="59" t="s">
        <v>145</v>
      </c>
      <c r="B3" s="59" t="s">
        <v>230</v>
      </c>
      <c r="C3" s="59"/>
      <c r="D3" s="59" t="s">
        <v>134</v>
      </c>
      <c r="E3" s="58" t="s">
        <v>146</v>
      </c>
      <c r="F3" s="58" t="s">
        <v>147</v>
      </c>
      <c r="G3" s="58" t="s">
        <v>148</v>
      </c>
      <c r="H3" s="58" t="s">
        <v>225</v>
      </c>
      <c r="I3" s="58" t="s">
        <v>226</v>
      </c>
      <c r="J3" s="60" t="s">
        <v>308</v>
      </c>
      <c r="K3" s="60" t="s">
        <v>309</v>
      </c>
      <c r="L3" s="60" t="s">
        <v>310</v>
      </c>
      <c r="M3" s="58" t="s">
        <v>227</v>
      </c>
      <c r="N3" s="3"/>
    </row>
    <row r="4" spans="1:14" ht="25.5" customHeight="1">
      <c r="A4" s="59"/>
      <c r="B4" s="59"/>
      <c r="C4" s="59"/>
      <c r="D4" s="59"/>
      <c r="E4" s="58"/>
      <c r="F4" s="58"/>
      <c r="G4" s="58"/>
      <c r="H4" s="58"/>
      <c r="I4" s="58"/>
      <c r="J4" s="60"/>
      <c r="K4" s="60"/>
      <c r="L4" s="60"/>
      <c r="M4" s="58"/>
      <c r="N4" s="3"/>
    </row>
    <row r="5" spans="1:14" ht="21" customHeight="1">
      <c r="A5" s="59"/>
      <c r="B5" s="59"/>
      <c r="C5" s="59"/>
      <c r="D5" s="59"/>
      <c r="E5" s="58"/>
      <c r="F5" s="58"/>
      <c r="G5" s="58"/>
      <c r="H5" s="58"/>
      <c r="I5" s="58"/>
      <c r="J5" s="60"/>
      <c r="K5" s="60"/>
      <c r="L5" s="60"/>
      <c r="M5" s="58"/>
      <c r="N5" s="3"/>
    </row>
    <row r="6" spans="1:14" ht="24.75" customHeight="1">
      <c r="A6" s="39"/>
      <c r="B6" s="39" t="s">
        <v>101</v>
      </c>
      <c r="C6" s="39" t="s">
        <v>102</v>
      </c>
      <c r="D6" s="11"/>
      <c r="E6" s="15"/>
      <c r="F6" s="15"/>
      <c r="G6" s="39"/>
      <c r="H6" s="39"/>
      <c r="I6" s="39"/>
      <c r="J6" s="2"/>
      <c r="K6" s="2"/>
      <c r="L6" s="2"/>
      <c r="M6" s="12"/>
      <c r="N6" s="3"/>
    </row>
    <row r="7" spans="1:14" ht="30" customHeight="1">
      <c r="A7" s="39"/>
      <c r="B7" s="52" t="s">
        <v>38</v>
      </c>
      <c r="C7" s="52"/>
      <c r="D7" s="52"/>
      <c r="E7" s="52"/>
      <c r="F7" s="14"/>
      <c r="G7" s="37"/>
      <c r="H7" s="37"/>
      <c r="I7" s="37"/>
      <c r="J7" s="39"/>
      <c r="K7" s="39"/>
      <c r="L7" s="39"/>
      <c r="M7" s="40"/>
    </row>
    <row r="8" spans="1:14" ht="27" customHeight="1">
      <c r="A8" s="39"/>
      <c r="B8" s="52" t="s">
        <v>79</v>
      </c>
      <c r="C8" s="52"/>
      <c r="D8" s="52"/>
      <c r="E8" s="52"/>
      <c r="F8" s="14"/>
      <c r="G8" s="37"/>
      <c r="H8" s="37"/>
      <c r="I8" s="37"/>
      <c r="J8" s="37"/>
      <c r="K8" s="37"/>
      <c r="L8" s="37"/>
      <c r="M8" s="40"/>
    </row>
    <row r="9" spans="1:14" ht="34.5" customHeight="1">
      <c r="A9" s="39"/>
      <c r="B9" s="52" t="s">
        <v>231</v>
      </c>
      <c r="C9" s="52"/>
      <c r="D9" s="52"/>
      <c r="E9" s="52"/>
      <c r="F9" s="14"/>
      <c r="G9" s="37"/>
      <c r="H9" s="37"/>
      <c r="I9" s="37"/>
      <c r="J9" s="37"/>
      <c r="K9" s="37"/>
      <c r="L9" s="37"/>
      <c r="M9" s="40"/>
    </row>
    <row r="10" spans="1:14" ht="208.5" customHeight="1">
      <c r="A10" s="34">
        <v>1</v>
      </c>
      <c r="B10" s="19" t="s">
        <v>0</v>
      </c>
      <c r="C10" s="36" t="s">
        <v>2</v>
      </c>
      <c r="D10" s="37"/>
      <c r="E10" s="35" t="s">
        <v>149</v>
      </c>
      <c r="F10" s="33" t="s">
        <v>317</v>
      </c>
      <c r="G10" s="75" t="s">
        <v>150</v>
      </c>
      <c r="H10" s="76" t="s">
        <v>289</v>
      </c>
      <c r="I10" s="76" t="s">
        <v>290</v>
      </c>
      <c r="J10" s="1" t="s">
        <v>258</v>
      </c>
      <c r="K10" s="1" t="s">
        <v>258</v>
      </c>
      <c r="L10" s="1" t="s">
        <v>258</v>
      </c>
      <c r="M10" s="40"/>
    </row>
    <row r="11" spans="1:14" ht="30" customHeight="1">
      <c r="A11" s="39"/>
      <c r="B11" s="52" t="s">
        <v>80</v>
      </c>
      <c r="C11" s="52"/>
      <c r="D11" s="52"/>
      <c r="E11" s="52"/>
      <c r="F11" s="14"/>
      <c r="G11" s="37"/>
      <c r="H11" s="37"/>
      <c r="I11" s="37"/>
      <c r="J11" s="37"/>
      <c r="K11" s="37"/>
      <c r="L11" s="37"/>
      <c r="M11" s="40"/>
    </row>
    <row r="12" spans="1:14" ht="20.25" customHeight="1">
      <c r="A12" s="39"/>
      <c r="B12" s="52" t="s">
        <v>141</v>
      </c>
      <c r="C12" s="52"/>
      <c r="D12" s="52"/>
      <c r="E12" s="52"/>
      <c r="F12" s="14"/>
      <c r="G12" s="37"/>
      <c r="H12" s="37"/>
      <c r="I12" s="37"/>
      <c r="J12" s="37"/>
      <c r="K12" s="37"/>
      <c r="L12" s="37"/>
      <c r="M12" s="40"/>
    </row>
    <row r="13" spans="1:14" ht="92.25" customHeight="1">
      <c r="A13" s="34">
        <v>5</v>
      </c>
      <c r="B13" s="19" t="s">
        <v>6</v>
      </c>
      <c r="C13" s="36" t="s">
        <v>2</v>
      </c>
      <c r="D13" s="36"/>
      <c r="E13" s="35" t="s">
        <v>7</v>
      </c>
      <c r="F13" s="35" t="s">
        <v>151</v>
      </c>
      <c r="G13" s="36"/>
      <c r="H13" s="76" t="s">
        <v>289</v>
      </c>
      <c r="I13" s="34" t="s">
        <v>291</v>
      </c>
      <c r="J13" s="1" t="s">
        <v>259</v>
      </c>
      <c r="K13" s="1"/>
      <c r="L13" s="1"/>
      <c r="M13" s="34"/>
    </row>
    <row r="14" spans="1:14" ht="27.75" customHeight="1">
      <c r="A14" s="39"/>
      <c r="B14" s="52" t="s">
        <v>142</v>
      </c>
      <c r="C14" s="52"/>
      <c r="D14" s="52"/>
      <c r="E14" s="52"/>
      <c r="F14" s="14"/>
      <c r="G14" s="37"/>
      <c r="H14" s="37"/>
      <c r="I14" s="37"/>
      <c r="J14" s="37"/>
      <c r="K14" s="37"/>
      <c r="L14" s="37"/>
      <c r="M14" s="40"/>
    </row>
    <row r="15" spans="1:14" ht="100.5" customHeight="1">
      <c r="A15" s="34">
        <v>13</v>
      </c>
      <c r="B15" s="19" t="s">
        <v>39</v>
      </c>
      <c r="C15" s="36" t="s">
        <v>2</v>
      </c>
      <c r="D15" s="36"/>
      <c r="E15" s="35" t="s">
        <v>8</v>
      </c>
      <c r="F15" s="35" t="s">
        <v>311</v>
      </c>
      <c r="G15" s="36"/>
      <c r="H15" s="76" t="s">
        <v>289</v>
      </c>
      <c r="I15" s="76" t="s">
        <v>290</v>
      </c>
      <c r="J15" s="1"/>
      <c r="K15" s="1" t="s">
        <v>259</v>
      </c>
      <c r="L15" s="1"/>
      <c r="M15" s="34"/>
    </row>
    <row r="16" spans="1:14" ht="28.5" customHeight="1">
      <c r="A16" s="39"/>
      <c r="B16" s="52" t="s">
        <v>143</v>
      </c>
      <c r="C16" s="52"/>
      <c r="D16" s="52"/>
      <c r="E16" s="52"/>
      <c r="F16" s="14"/>
      <c r="G16" s="37"/>
      <c r="H16" s="37"/>
      <c r="I16" s="37"/>
      <c r="J16" s="37"/>
      <c r="K16" s="37"/>
      <c r="L16" s="37"/>
      <c r="M16" s="40"/>
    </row>
    <row r="17" spans="1:13" ht="168" customHeight="1">
      <c r="A17" s="34">
        <v>18</v>
      </c>
      <c r="B17" s="19" t="s">
        <v>40</v>
      </c>
      <c r="C17" s="6" t="s">
        <v>2</v>
      </c>
      <c r="D17" s="6"/>
      <c r="E17" s="35" t="s">
        <v>152</v>
      </c>
      <c r="F17" s="35" t="s">
        <v>296</v>
      </c>
      <c r="G17" s="6"/>
      <c r="H17" s="76" t="s">
        <v>289</v>
      </c>
      <c r="I17" s="34" t="s">
        <v>291</v>
      </c>
      <c r="J17" s="1"/>
      <c r="K17" s="1"/>
      <c r="L17" s="1" t="s">
        <v>259</v>
      </c>
      <c r="M17" s="34"/>
    </row>
    <row r="18" spans="1:13" ht="20.25" customHeight="1">
      <c r="A18" s="34"/>
      <c r="B18" s="52" t="s">
        <v>135</v>
      </c>
      <c r="C18" s="52"/>
      <c r="D18" s="52"/>
      <c r="E18" s="52"/>
      <c r="F18" s="14"/>
      <c r="G18" s="37"/>
      <c r="H18" s="37"/>
      <c r="I18" s="37"/>
      <c r="J18" s="37"/>
      <c r="K18" s="37"/>
      <c r="L18" s="37"/>
      <c r="M18" s="34"/>
    </row>
    <row r="19" spans="1:13" ht="397.5" customHeight="1">
      <c r="A19" s="34">
        <v>38</v>
      </c>
      <c r="B19" s="18" t="s">
        <v>136</v>
      </c>
      <c r="C19" s="36" t="s">
        <v>5</v>
      </c>
      <c r="D19" s="37"/>
      <c r="E19" s="35" t="s">
        <v>137</v>
      </c>
      <c r="F19" s="77" t="s">
        <v>153</v>
      </c>
      <c r="G19" s="8" t="s">
        <v>154</v>
      </c>
      <c r="H19" s="76" t="s">
        <v>289</v>
      </c>
      <c r="I19" s="76" t="s">
        <v>290</v>
      </c>
      <c r="J19" s="1" t="s">
        <v>260</v>
      </c>
      <c r="K19" s="1" t="s">
        <v>260</v>
      </c>
      <c r="L19" s="1" t="s">
        <v>260</v>
      </c>
      <c r="M19" s="34"/>
    </row>
    <row r="20" spans="1:13" ht="47.25" customHeight="1">
      <c r="A20" s="39"/>
      <c r="B20" s="52" t="s">
        <v>81</v>
      </c>
      <c r="C20" s="52"/>
      <c r="D20" s="52"/>
      <c r="E20" s="52"/>
      <c r="F20" s="14"/>
      <c r="G20" s="37"/>
      <c r="H20" s="37"/>
      <c r="I20" s="37"/>
      <c r="J20" s="37"/>
      <c r="K20" s="37"/>
      <c r="L20" s="37"/>
      <c r="M20" s="40"/>
    </row>
    <row r="21" spans="1:13" ht="195.75" customHeight="1">
      <c r="A21" s="34">
        <v>39</v>
      </c>
      <c r="B21" s="19" t="s">
        <v>1</v>
      </c>
      <c r="C21" s="36" t="s">
        <v>2</v>
      </c>
      <c r="D21" s="37"/>
      <c r="E21" s="35" t="s">
        <v>157</v>
      </c>
      <c r="F21" s="8" t="s">
        <v>155</v>
      </c>
      <c r="G21" s="8" t="s">
        <v>156</v>
      </c>
      <c r="H21" s="76" t="s">
        <v>289</v>
      </c>
      <c r="I21" s="76" t="s">
        <v>290</v>
      </c>
      <c r="J21" s="1" t="s">
        <v>260</v>
      </c>
      <c r="K21" s="1" t="s">
        <v>260</v>
      </c>
      <c r="L21" s="1" t="s">
        <v>260</v>
      </c>
      <c r="M21" s="40"/>
    </row>
    <row r="22" spans="1:13" ht="177" customHeight="1">
      <c r="A22" s="34">
        <v>42</v>
      </c>
      <c r="B22" s="19" t="s">
        <v>41</v>
      </c>
      <c r="C22" s="36" t="s">
        <v>2</v>
      </c>
      <c r="D22" s="34"/>
      <c r="E22" s="35" t="s">
        <v>158</v>
      </c>
      <c r="F22" s="35" t="s">
        <v>313</v>
      </c>
      <c r="G22" s="78" t="s">
        <v>159</v>
      </c>
      <c r="H22" s="76" t="s">
        <v>289</v>
      </c>
      <c r="I22" s="76" t="s">
        <v>290</v>
      </c>
      <c r="J22" s="1" t="s">
        <v>260</v>
      </c>
      <c r="K22" s="1" t="s">
        <v>260</v>
      </c>
      <c r="L22" s="1" t="s">
        <v>260</v>
      </c>
      <c r="M22" s="34"/>
    </row>
    <row r="23" spans="1:13" ht="90" customHeight="1">
      <c r="A23" s="34">
        <v>43</v>
      </c>
      <c r="B23" s="19" t="s">
        <v>42</v>
      </c>
      <c r="C23" s="36" t="s">
        <v>2</v>
      </c>
      <c r="D23" s="36"/>
      <c r="E23" s="35" t="s">
        <v>163</v>
      </c>
      <c r="F23" s="8" t="s">
        <v>164</v>
      </c>
      <c r="G23" s="8" t="s">
        <v>162</v>
      </c>
      <c r="H23" s="76" t="s">
        <v>289</v>
      </c>
      <c r="I23" s="76" t="s">
        <v>290</v>
      </c>
      <c r="J23" s="1" t="s">
        <v>260</v>
      </c>
      <c r="K23" s="1" t="s">
        <v>260</v>
      </c>
      <c r="L23" s="1" t="s">
        <v>260</v>
      </c>
      <c r="M23" s="34"/>
    </row>
    <row r="24" spans="1:13" ht="116.25" customHeight="1">
      <c r="A24" s="34">
        <v>44</v>
      </c>
      <c r="B24" s="19" t="s">
        <v>43</v>
      </c>
      <c r="C24" s="36" t="s">
        <v>2</v>
      </c>
      <c r="D24" s="36"/>
      <c r="E24" s="35" t="s">
        <v>161</v>
      </c>
      <c r="F24" s="8" t="s">
        <v>262</v>
      </c>
      <c r="G24" s="8" t="s">
        <v>160</v>
      </c>
      <c r="H24" s="76" t="s">
        <v>289</v>
      </c>
      <c r="I24" s="76" t="s">
        <v>292</v>
      </c>
      <c r="J24" s="1" t="s">
        <v>261</v>
      </c>
      <c r="K24" s="1" t="s">
        <v>261</v>
      </c>
      <c r="L24" s="1" t="s">
        <v>261</v>
      </c>
      <c r="M24" s="34"/>
    </row>
    <row r="25" spans="1:13" ht="30.75" customHeight="1">
      <c r="A25" s="39"/>
      <c r="B25" s="52" t="s">
        <v>82</v>
      </c>
      <c r="C25" s="52"/>
      <c r="D25" s="52"/>
      <c r="E25" s="52"/>
      <c r="F25" s="14"/>
      <c r="G25" s="37"/>
      <c r="H25" s="37"/>
      <c r="I25" s="37"/>
      <c r="J25" s="37"/>
      <c r="K25" s="37"/>
      <c r="L25" s="37"/>
      <c r="M25" s="40"/>
    </row>
    <row r="26" spans="1:13" ht="49.5" customHeight="1">
      <c r="A26" s="39"/>
      <c r="B26" s="52" t="s">
        <v>83</v>
      </c>
      <c r="C26" s="52"/>
      <c r="D26" s="52"/>
      <c r="E26" s="52"/>
      <c r="F26" s="14"/>
      <c r="G26" s="37"/>
      <c r="H26" s="37"/>
      <c r="I26" s="37"/>
      <c r="J26" s="37"/>
      <c r="K26" s="37"/>
      <c r="L26" s="37"/>
      <c r="M26" s="40"/>
    </row>
    <row r="27" spans="1:13" ht="133.5" customHeight="1">
      <c r="A27" s="34">
        <v>50</v>
      </c>
      <c r="B27" s="19" t="s">
        <v>44</v>
      </c>
      <c r="C27" s="36" t="s">
        <v>3</v>
      </c>
      <c r="D27" s="36"/>
      <c r="E27" s="35" t="s">
        <v>45</v>
      </c>
      <c r="F27" s="8" t="s">
        <v>302</v>
      </c>
      <c r="G27" s="79" t="s">
        <v>165</v>
      </c>
      <c r="H27" s="76" t="s">
        <v>289</v>
      </c>
      <c r="I27" s="76" t="s">
        <v>292</v>
      </c>
      <c r="J27" s="1" t="s">
        <v>263</v>
      </c>
      <c r="K27" s="1" t="s">
        <v>269</v>
      </c>
      <c r="L27" s="1"/>
      <c r="M27" s="34"/>
    </row>
    <row r="28" spans="1:13" ht="227.25" customHeight="1">
      <c r="A28" s="34">
        <v>56</v>
      </c>
      <c r="B28" s="18" t="s">
        <v>126</v>
      </c>
      <c r="C28" s="36" t="s">
        <v>5</v>
      </c>
      <c r="D28" s="36"/>
      <c r="E28" s="7" t="s">
        <v>130</v>
      </c>
      <c r="F28" s="8" t="s">
        <v>166</v>
      </c>
      <c r="G28" s="78" t="s">
        <v>167</v>
      </c>
      <c r="H28" s="76" t="s">
        <v>289</v>
      </c>
      <c r="I28" s="76" t="s">
        <v>292</v>
      </c>
      <c r="J28" s="1"/>
      <c r="K28" s="1" t="s">
        <v>263</v>
      </c>
      <c r="L28" s="1"/>
      <c r="M28" s="34"/>
    </row>
    <row r="29" spans="1:13" ht="39" customHeight="1">
      <c r="A29" s="39"/>
      <c r="B29" s="52" t="s">
        <v>84</v>
      </c>
      <c r="C29" s="52"/>
      <c r="D29" s="52"/>
      <c r="E29" s="52"/>
      <c r="F29" s="14"/>
      <c r="G29" s="37"/>
      <c r="H29" s="37"/>
      <c r="I29" s="37"/>
      <c r="J29" s="37"/>
      <c r="K29" s="37"/>
      <c r="L29" s="37"/>
      <c r="M29" s="40"/>
    </row>
    <row r="30" spans="1:13" ht="152.25" customHeight="1">
      <c r="A30" s="34">
        <v>59</v>
      </c>
      <c r="B30" s="19" t="s">
        <v>46</v>
      </c>
      <c r="C30" s="36" t="s">
        <v>2</v>
      </c>
      <c r="D30" s="36"/>
      <c r="E30" s="35" t="s">
        <v>47</v>
      </c>
      <c r="F30" s="35" t="s">
        <v>168</v>
      </c>
      <c r="G30" s="35"/>
      <c r="H30" s="76" t="s">
        <v>289</v>
      </c>
      <c r="I30" s="76" t="s">
        <v>292</v>
      </c>
      <c r="J30" s="1" t="s">
        <v>263</v>
      </c>
      <c r="K30" s="1" t="s">
        <v>263</v>
      </c>
      <c r="L30" s="1"/>
      <c r="M30" s="34"/>
    </row>
    <row r="31" spans="1:13" ht="147.75" customHeight="1">
      <c r="A31" s="34">
        <v>61</v>
      </c>
      <c r="B31" s="19" t="s">
        <v>48</v>
      </c>
      <c r="C31" s="36" t="s">
        <v>2</v>
      </c>
      <c r="D31" s="36"/>
      <c r="E31" s="35" t="s">
        <v>49</v>
      </c>
      <c r="F31" s="8" t="s">
        <v>305</v>
      </c>
      <c r="G31" s="8" t="s">
        <v>169</v>
      </c>
      <c r="H31" s="76" t="s">
        <v>289</v>
      </c>
      <c r="I31" s="76" t="s">
        <v>292</v>
      </c>
      <c r="J31" s="1"/>
      <c r="K31" s="1" t="s">
        <v>263</v>
      </c>
      <c r="L31" s="1" t="s">
        <v>306</v>
      </c>
      <c r="M31" s="34"/>
    </row>
    <row r="32" spans="1:13" ht="36" customHeight="1">
      <c r="A32" s="39"/>
      <c r="B32" s="52" t="s">
        <v>85</v>
      </c>
      <c r="C32" s="52"/>
      <c r="D32" s="52"/>
      <c r="E32" s="52"/>
      <c r="F32" s="14"/>
      <c r="G32" s="37"/>
      <c r="H32" s="37"/>
      <c r="I32" s="37"/>
      <c r="J32" s="37"/>
      <c r="K32" s="37"/>
      <c r="L32" s="37"/>
      <c r="M32" s="40"/>
    </row>
    <row r="33" spans="1:13" ht="234" customHeight="1">
      <c r="A33" s="34">
        <v>75</v>
      </c>
      <c r="B33" s="18" t="s">
        <v>55</v>
      </c>
      <c r="C33" s="17" t="s">
        <v>5</v>
      </c>
      <c r="D33" s="34" t="s">
        <v>56</v>
      </c>
      <c r="E33" s="7" t="s">
        <v>144</v>
      </c>
      <c r="F33" s="8" t="s">
        <v>170</v>
      </c>
      <c r="G33" s="34"/>
      <c r="H33" s="76" t="s">
        <v>289</v>
      </c>
      <c r="I33" s="76" t="s">
        <v>292</v>
      </c>
      <c r="J33" s="1" t="s">
        <v>263</v>
      </c>
      <c r="K33" s="1" t="s">
        <v>264</v>
      </c>
      <c r="L33" s="1" t="s">
        <v>263</v>
      </c>
      <c r="M33" s="34"/>
    </row>
    <row r="34" spans="1:13" ht="37.5" customHeight="1">
      <c r="A34" s="39"/>
      <c r="B34" s="52" t="s">
        <v>86</v>
      </c>
      <c r="C34" s="52"/>
      <c r="D34" s="52"/>
      <c r="E34" s="52"/>
      <c r="F34" s="14"/>
      <c r="G34" s="37"/>
      <c r="H34" s="37"/>
      <c r="I34" s="37"/>
      <c r="J34" s="37"/>
      <c r="K34" s="37"/>
      <c r="L34" s="37"/>
      <c r="M34" s="40"/>
    </row>
    <row r="35" spans="1:13" ht="234" customHeight="1">
      <c r="A35" s="34">
        <v>83</v>
      </c>
      <c r="B35" s="19" t="s">
        <v>50</v>
      </c>
      <c r="C35" s="36" t="s">
        <v>2</v>
      </c>
      <c r="D35" s="36"/>
      <c r="E35" s="35" t="s">
        <v>51</v>
      </c>
      <c r="F35" s="8" t="s">
        <v>300</v>
      </c>
      <c r="G35" s="36"/>
      <c r="H35" s="76" t="s">
        <v>289</v>
      </c>
      <c r="I35" s="76" t="s">
        <v>292</v>
      </c>
      <c r="J35" s="1" t="s">
        <v>269</v>
      </c>
      <c r="K35" s="1" t="s">
        <v>264</v>
      </c>
      <c r="L35" s="1" t="s">
        <v>264</v>
      </c>
      <c r="M35" s="34"/>
    </row>
    <row r="36" spans="1:13" ht="42.75" customHeight="1">
      <c r="A36" s="39"/>
      <c r="B36" s="52" t="s">
        <v>53</v>
      </c>
      <c r="C36" s="52"/>
      <c r="D36" s="52"/>
      <c r="E36" s="52"/>
      <c r="F36" s="15"/>
      <c r="G36" s="39"/>
      <c r="H36" s="39"/>
      <c r="I36" s="39"/>
      <c r="J36" s="37"/>
      <c r="K36" s="37"/>
      <c r="L36" s="37"/>
      <c r="M36" s="40"/>
    </row>
    <row r="37" spans="1:13" ht="33.75" customHeight="1">
      <c r="A37" s="39"/>
      <c r="B37" s="52" t="s">
        <v>52</v>
      </c>
      <c r="C37" s="52"/>
      <c r="D37" s="52"/>
      <c r="E37" s="52"/>
      <c r="F37" s="14"/>
      <c r="G37" s="37"/>
      <c r="H37" s="37"/>
      <c r="I37" s="37"/>
      <c r="J37" s="37"/>
      <c r="K37" s="37"/>
      <c r="L37" s="37"/>
      <c r="M37" s="40"/>
    </row>
    <row r="38" spans="1:13" ht="33.75" customHeight="1">
      <c r="A38" s="39"/>
      <c r="B38" s="52" t="s">
        <v>125</v>
      </c>
      <c r="C38" s="52"/>
      <c r="D38" s="52"/>
      <c r="E38" s="52"/>
      <c r="F38" s="14"/>
      <c r="G38" s="37"/>
      <c r="H38" s="37"/>
      <c r="I38" s="37"/>
      <c r="J38" s="37"/>
      <c r="K38" s="37"/>
      <c r="L38" s="37"/>
      <c r="M38" s="40"/>
    </row>
    <row r="39" spans="1:13" ht="33.75" customHeight="1">
      <c r="A39" s="39"/>
      <c r="B39" s="52" t="s">
        <v>111</v>
      </c>
      <c r="C39" s="52"/>
      <c r="D39" s="52"/>
      <c r="E39" s="52"/>
      <c r="F39" s="14"/>
      <c r="G39" s="37"/>
      <c r="H39" s="37"/>
      <c r="I39" s="37"/>
      <c r="J39" s="37"/>
      <c r="K39" s="37"/>
      <c r="L39" s="37"/>
      <c r="M39" s="40"/>
    </row>
    <row r="40" spans="1:13" ht="122.25" customHeight="1">
      <c r="A40" s="34">
        <v>87</v>
      </c>
      <c r="B40" s="19" t="s">
        <v>57</v>
      </c>
      <c r="C40" s="36" t="s">
        <v>4</v>
      </c>
      <c r="D40" s="37"/>
      <c r="E40" s="35" t="s">
        <v>287</v>
      </c>
      <c r="F40" s="35" t="s">
        <v>288</v>
      </c>
      <c r="G40" s="37"/>
      <c r="H40" s="76" t="s">
        <v>289</v>
      </c>
      <c r="I40" s="76" t="s">
        <v>292</v>
      </c>
      <c r="J40" s="37"/>
      <c r="K40" s="1" t="s">
        <v>259</v>
      </c>
      <c r="L40" s="37"/>
      <c r="M40" s="40"/>
    </row>
    <row r="41" spans="1:13" ht="143.25" customHeight="1">
      <c r="A41" s="34">
        <v>88</v>
      </c>
      <c r="B41" s="19" t="s">
        <v>59</v>
      </c>
      <c r="C41" s="36" t="s">
        <v>4</v>
      </c>
      <c r="D41" s="36"/>
      <c r="E41" s="35" t="s">
        <v>58</v>
      </c>
      <c r="F41" s="8" t="s">
        <v>171</v>
      </c>
      <c r="G41" s="8" t="s">
        <v>172</v>
      </c>
      <c r="H41" s="76" t="s">
        <v>289</v>
      </c>
      <c r="I41" s="76" t="s">
        <v>292</v>
      </c>
      <c r="J41" s="1" t="s">
        <v>264</v>
      </c>
      <c r="K41" s="1" t="s">
        <v>264</v>
      </c>
      <c r="L41" s="1" t="s">
        <v>264</v>
      </c>
      <c r="M41" s="9"/>
    </row>
    <row r="42" spans="1:13" ht="125.25" customHeight="1">
      <c r="A42" s="34">
        <v>90</v>
      </c>
      <c r="B42" s="19" t="s">
        <v>23</v>
      </c>
      <c r="C42" s="36" t="s">
        <v>4</v>
      </c>
      <c r="D42" s="36"/>
      <c r="E42" s="35" t="s">
        <v>24</v>
      </c>
      <c r="F42" s="8" t="s">
        <v>298</v>
      </c>
      <c r="G42" s="36"/>
      <c r="H42" s="76" t="s">
        <v>289</v>
      </c>
      <c r="I42" s="76" t="s">
        <v>292</v>
      </c>
      <c r="J42" s="1" t="s">
        <v>261</v>
      </c>
      <c r="K42" s="1" t="s">
        <v>261</v>
      </c>
      <c r="L42" s="1" t="s">
        <v>261</v>
      </c>
      <c r="M42" s="9"/>
    </row>
    <row r="43" spans="1:13" ht="27.75" customHeight="1">
      <c r="A43" s="39"/>
      <c r="B43" s="52" t="s">
        <v>25</v>
      </c>
      <c r="C43" s="52"/>
      <c r="D43" s="52"/>
      <c r="E43" s="52"/>
      <c r="F43" s="14"/>
      <c r="G43" s="37"/>
      <c r="H43" s="37"/>
      <c r="I43" s="37"/>
      <c r="J43" s="37"/>
      <c r="K43" s="37"/>
      <c r="L43" s="37"/>
      <c r="M43" s="40"/>
    </row>
    <row r="44" spans="1:13" ht="123.75" customHeight="1">
      <c r="A44" s="34">
        <v>93</v>
      </c>
      <c r="B44" s="18" t="s">
        <v>131</v>
      </c>
      <c r="C44" s="5" t="s">
        <v>138</v>
      </c>
      <c r="D44" s="2"/>
      <c r="E44" s="7" t="s">
        <v>132</v>
      </c>
      <c r="F44" s="35" t="s">
        <v>173</v>
      </c>
      <c r="G44" s="38"/>
      <c r="H44" s="76" t="s">
        <v>289</v>
      </c>
      <c r="I44" s="76" t="s">
        <v>290</v>
      </c>
      <c r="J44" s="1" t="s">
        <v>260</v>
      </c>
      <c r="K44" s="1" t="s">
        <v>260</v>
      </c>
      <c r="L44" s="1" t="s">
        <v>260</v>
      </c>
      <c r="M44" s="34"/>
    </row>
    <row r="45" spans="1:13" ht="15.75" customHeight="1">
      <c r="A45" s="34"/>
      <c r="B45" s="57" t="s">
        <v>26</v>
      </c>
      <c r="C45" s="57"/>
      <c r="D45" s="57"/>
      <c r="E45" s="57"/>
      <c r="F45" s="14"/>
      <c r="G45" s="37"/>
      <c r="H45" s="37"/>
      <c r="I45" s="37"/>
      <c r="J45" s="37"/>
      <c r="K45" s="37"/>
      <c r="L45" s="37"/>
      <c r="M45" s="40"/>
    </row>
    <row r="46" spans="1:13" ht="280.5" customHeight="1">
      <c r="A46" s="34">
        <v>102</v>
      </c>
      <c r="B46" s="19" t="s">
        <v>120</v>
      </c>
      <c r="C46" s="36" t="s">
        <v>4</v>
      </c>
      <c r="D46" s="36"/>
      <c r="E46" s="35" t="s">
        <v>119</v>
      </c>
      <c r="F46" s="35" t="s">
        <v>174</v>
      </c>
      <c r="G46" s="36"/>
      <c r="H46" s="76" t="s">
        <v>289</v>
      </c>
      <c r="I46" s="76" t="s">
        <v>290</v>
      </c>
      <c r="J46" s="1" t="s">
        <v>260</v>
      </c>
      <c r="K46" s="1" t="s">
        <v>260</v>
      </c>
      <c r="L46" s="1" t="s">
        <v>260</v>
      </c>
      <c r="M46" s="34"/>
    </row>
    <row r="47" spans="1:13" ht="42.75" customHeight="1">
      <c r="A47" s="39"/>
      <c r="B47" s="52" t="s">
        <v>223</v>
      </c>
      <c r="C47" s="52"/>
      <c r="D47" s="52"/>
      <c r="E47" s="52"/>
      <c r="F47" s="14"/>
      <c r="G47" s="37"/>
      <c r="H47" s="37"/>
      <c r="I47" s="37"/>
      <c r="J47" s="37"/>
      <c r="K47" s="37"/>
      <c r="L47" s="37"/>
      <c r="M47" s="40"/>
    </row>
    <row r="48" spans="1:13" ht="42.75" customHeight="1">
      <c r="A48" s="39"/>
      <c r="B48" s="52" t="s">
        <v>112</v>
      </c>
      <c r="C48" s="52"/>
      <c r="D48" s="52"/>
      <c r="E48" s="52"/>
      <c r="F48" s="14"/>
      <c r="G48" s="37"/>
      <c r="H48" s="37"/>
      <c r="I48" s="37"/>
      <c r="J48" s="37"/>
      <c r="K48" s="37"/>
      <c r="L48" s="37"/>
      <c r="M48" s="40"/>
    </row>
    <row r="49" spans="1:13" ht="264" customHeight="1">
      <c r="A49" s="34">
        <v>105</v>
      </c>
      <c r="B49" s="19" t="s">
        <v>27</v>
      </c>
      <c r="C49" s="36" t="s">
        <v>4</v>
      </c>
      <c r="D49" s="37"/>
      <c r="E49" s="35" t="s">
        <v>28</v>
      </c>
      <c r="F49" s="8" t="s">
        <v>175</v>
      </c>
      <c r="G49" s="37"/>
      <c r="H49" s="76" t="s">
        <v>289</v>
      </c>
      <c r="I49" s="76" t="s">
        <v>290</v>
      </c>
      <c r="J49" s="1" t="s">
        <v>260</v>
      </c>
      <c r="K49" s="1" t="s">
        <v>260</v>
      </c>
      <c r="L49" s="1" t="s">
        <v>260</v>
      </c>
      <c r="M49" s="40"/>
    </row>
    <row r="50" spans="1:13" ht="33.75" customHeight="1">
      <c r="A50" s="39"/>
      <c r="B50" s="43" t="s">
        <v>29</v>
      </c>
      <c r="C50" s="44"/>
      <c r="D50" s="44"/>
      <c r="E50" s="45"/>
      <c r="F50" s="8"/>
      <c r="G50" s="37"/>
      <c r="H50" s="37"/>
      <c r="I50" s="37"/>
      <c r="J50" s="37"/>
      <c r="K50" s="37"/>
      <c r="L50" s="37"/>
      <c r="M50" s="40"/>
    </row>
    <row r="51" spans="1:13" ht="33.75" customHeight="1">
      <c r="A51" s="39"/>
      <c r="B51" s="41" t="s">
        <v>30</v>
      </c>
      <c r="C51" s="42"/>
      <c r="D51" s="37"/>
      <c r="E51" s="14"/>
      <c r="F51" s="14"/>
      <c r="G51" s="37"/>
      <c r="H51" s="37"/>
      <c r="I51" s="37"/>
      <c r="J51" s="37"/>
      <c r="K51" s="37"/>
      <c r="L51" s="37"/>
      <c r="M51" s="40"/>
    </row>
    <row r="52" spans="1:13" ht="250.5" customHeight="1">
      <c r="A52" s="34">
        <v>109</v>
      </c>
      <c r="B52" s="19" t="s">
        <v>31</v>
      </c>
      <c r="C52" s="16" t="s">
        <v>4</v>
      </c>
      <c r="D52" s="36"/>
      <c r="E52" s="35" t="s">
        <v>32</v>
      </c>
      <c r="F52" s="8" t="s">
        <v>176</v>
      </c>
      <c r="G52" s="8"/>
      <c r="H52" s="76" t="s">
        <v>289</v>
      </c>
      <c r="I52" s="76" t="s">
        <v>290</v>
      </c>
      <c r="J52" s="1" t="s">
        <v>260</v>
      </c>
      <c r="K52" s="1" t="s">
        <v>260</v>
      </c>
      <c r="L52" s="1" t="s">
        <v>260</v>
      </c>
      <c r="M52" s="34"/>
    </row>
    <row r="53" spans="1:13" ht="18" customHeight="1">
      <c r="A53" s="39"/>
      <c r="B53" s="52" t="s">
        <v>63</v>
      </c>
      <c r="C53" s="52"/>
      <c r="D53" s="52"/>
      <c r="E53" s="52"/>
      <c r="F53" s="14"/>
      <c r="G53" s="37"/>
      <c r="H53" s="37"/>
      <c r="I53" s="37"/>
      <c r="J53" s="37"/>
      <c r="K53" s="37"/>
      <c r="L53" s="37"/>
      <c r="M53" s="40"/>
    </row>
    <row r="54" spans="1:13" ht="153" customHeight="1">
      <c r="A54" s="34">
        <v>114</v>
      </c>
      <c r="B54" s="18" t="s">
        <v>133</v>
      </c>
      <c r="C54" s="36" t="s">
        <v>5</v>
      </c>
      <c r="D54" s="37"/>
      <c r="E54" s="7" t="s">
        <v>103</v>
      </c>
      <c r="F54" s="35" t="s">
        <v>177</v>
      </c>
      <c r="G54" s="37"/>
      <c r="H54" s="76" t="s">
        <v>289</v>
      </c>
      <c r="I54" s="76" t="s">
        <v>292</v>
      </c>
      <c r="J54" s="1" t="s">
        <v>265</v>
      </c>
      <c r="K54" s="1" t="s">
        <v>265</v>
      </c>
      <c r="L54" s="1" t="s">
        <v>265</v>
      </c>
      <c r="M54" s="40"/>
    </row>
    <row r="55" spans="1:13" ht="30" customHeight="1">
      <c r="A55" s="39"/>
      <c r="B55" s="52" t="s">
        <v>33</v>
      </c>
      <c r="C55" s="52"/>
      <c r="D55" s="52"/>
      <c r="E55" s="52"/>
      <c r="F55" s="14"/>
      <c r="G55" s="37"/>
      <c r="H55" s="37"/>
      <c r="I55" s="37"/>
      <c r="J55" s="37"/>
      <c r="K55" s="37"/>
      <c r="L55" s="37"/>
      <c r="M55" s="40"/>
    </row>
    <row r="56" spans="1:13" ht="30" customHeight="1">
      <c r="A56" s="39"/>
      <c r="B56" s="52" t="s">
        <v>113</v>
      </c>
      <c r="C56" s="52"/>
      <c r="D56" s="52"/>
      <c r="E56" s="52"/>
      <c r="F56" s="14"/>
      <c r="G56" s="37"/>
      <c r="H56" s="37"/>
      <c r="I56" s="37"/>
      <c r="J56" s="37"/>
      <c r="K56" s="37"/>
      <c r="L56" s="37"/>
      <c r="M56" s="40"/>
    </row>
    <row r="57" spans="1:13" ht="194.25" customHeight="1">
      <c r="A57" s="34">
        <v>119</v>
      </c>
      <c r="B57" s="19" t="s">
        <v>139</v>
      </c>
      <c r="C57" s="6" t="s">
        <v>2</v>
      </c>
      <c r="D57" s="36"/>
      <c r="E57" s="35" t="s">
        <v>178</v>
      </c>
      <c r="F57" s="35" t="s">
        <v>266</v>
      </c>
      <c r="G57" s="36"/>
      <c r="H57" s="76" t="s">
        <v>289</v>
      </c>
      <c r="I57" s="76" t="s">
        <v>292</v>
      </c>
      <c r="J57" s="1" t="s">
        <v>261</v>
      </c>
      <c r="K57" s="1" t="s">
        <v>261</v>
      </c>
      <c r="L57" s="1" t="s">
        <v>261</v>
      </c>
      <c r="M57" s="34"/>
    </row>
    <row r="58" spans="1:13" ht="162.75" customHeight="1">
      <c r="A58" s="34">
        <v>122</v>
      </c>
      <c r="B58" s="19" t="s">
        <v>121</v>
      </c>
      <c r="C58" s="36" t="s">
        <v>2</v>
      </c>
      <c r="D58" s="36"/>
      <c r="E58" s="35" t="s">
        <v>122</v>
      </c>
      <c r="F58" s="35" t="s">
        <v>267</v>
      </c>
      <c r="G58" s="36"/>
      <c r="H58" s="76" t="s">
        <v>289</v>
      </c>
      <c r="I58" s="76" t="s">
        <v>292</v>
      </c>
      <c r="J58" s="1" t="s">
        <v>284</v>
      </c>
      <c r="K58" s="1"/>
      <c r="L58" s="1"/>
      <c r="M58" s="34"/>
    </row>
    <row r="59" spans="1:13" ht="246.75" customHeight="1">
      <c r="A59" s="34">
        <v>125</v>
      </c>
      <c r="B59" s="19" t="s">
        <v>20</v>
      </c>
      <c r="C59" s="36" t="s">
        <v>2</v>
      </c>
      <c r="D59" s="36"/>
      <c r="E59" s="35" t="s">
        <v>179</v>
      </c>
      <c r="F59" s="8" t="s">
        <v>180</v>
      </c>
      <c r="G59" s="36"/>
      <c r="H59" s="76" t="s">
        <v>289</v>
      </c>
      <c r="I59" s="76" t="s">
        <v>292</v>
      </c>
      <c r="J59" s="34"/>
      <c r="K59" s="1" t="s">
        <v>264</v>
      </c>
      <c r="L59" s="1"/>
      <c r="M59" s="34"/>
    </row>
    <row r="60" spans="1:13" ht="22.5" customHeight="1">
      <c r="A60" s="39"/>
      <c r="B60" s="52" t="s">
        <v>87</v>
      </c>
      <c r="C60" s="52"/>
      <c r="D60" s="52"/>
      <c r="E60" s="52"/>
      <c r="F60" s="14"/>
      <c r="G60" s="37"/>
      <c r="H60" s="37"/>
      <c r="I60" s="37"/>
      <c r="J60" s="37"/>
      <c r="K60" s="37"/>
      <c r="L60" s="37"/>
      <c r="M60" s="40"/>
    </row>
    <row r="61" spans="1:13" ht="120" customHeight="1">
      <c r="A61" s="34">
        <v>128</v>
      </c>
      <c r="B61" s="19" t="s">
        <v>21</v>
      </c>
      <c r="C61" s="36" t="s">
        <v>2</v>
      </c>
      <c r="D61" s="37"/>
      <c r="E61" s="35" t="s">
        <v>22</v>
      </c>
      <c r="F61" s="35" t="s">
        <v>181</v>
      </c>
      <c r="G61" s="37"/>
      <c r="H61" s="76" t="s">
        <v>289</v>
      </c>
      <c r="I61" s="76" t="s">
        <v>292</v>
      </c>
      <c r="J61" s="37"/>
      <c r="K61" s="37"/>
      <c r="L61" s="1" t="s">
        <v>259</v>
      </c>
      <c r="M61" s="40"/>
    </row>
    <row r="62" spans="1:13" ht="29.25" customHeight="1">
      <c r="A62" s="39"/>
      <c r="B62" s="52" t="s">
        <v>34</v>
      </c>
      <c r="C62" s="52"/>
      <c r="D62" s="52"/>
      <c r="E62" s="52"/>
      <c r="F62" s="38"/>
      <c r="G62" s="40"/>
      <c r="H62" s="40"/>
      <c r="I62" s="40"/>
      <c r="J62" s="37"/>
      <c r="K62" s="37"/>
      <c r="L62" s="37"/>
      <c r="M62" s="40"/>
    </row>
    <row r="63" spans="1:13" ht="34.5" customHeight="1">
      <c r="A63" s="39"/>
      <c r="B63" s="52" t="s">
        <v>35</v>
      </c>
      <c r="C63" s="52"/>
      <c r="D63" s="52"/>
      <c r="E63" s="52"/>
      <c r="F63" s="14"/>
      <c r="G63" s="37"/>
      <c r="H63" s="37"/>
      <c r="I63" s="37"/>
      <c r="J63" s="37"/>
      <c r="K63" s="37"/>
      <c r="L63" s="37"/>
      <c r="M63" s="40"/>
    </row>
    <row r="64" spans="1:13" ht="180.75" customHeight="1">
      <c r="A64" s="34">
        <v>138</v>
      </c>
      <c r="B64" s="19" t="s">
        <v>60</v>
      </c>
      <c r="C64" s="36" t="s">
        <v>2</v>
      </c>
      <c r="D64" s="36"/>
      <c r="E64" s="35" t="s">
        <v>36</v>
      </c>
      <c r="F64" s="35" t="s">
        <v>268</v>
      </c>
      <c r="G64" s="36"/>
      <c r="H64" s="76" t="s">
        <v>289</v>
      </c>
      <c r="I64" s="76" t="s">
        <v>292</v>
      </c>
      <c r="J64" s="1" t="s">
        <v>269</v>
      </c>
      <c r="K64" s="1"/>
      <c r="L64" s="1"/>
      <c r="M64" s="34"/>
    </row>
    <row r="65" spans="1:13" ht="40.5" customHeight="1">
      <c r="A65" s="39"/>
      <c r="B65" s="52" t="s">
        <v>37</v>
      </c>
      <c r="C65" s="52"/>
      <c r="D65" s="52"/>
      <c r="E65" s="52"/>
      <c r="F65" s="14"/>
      <c r="G65" s="37"/>
      <c r="H65" s="37"/>
      <c r="I65" s="37"/>
      <c r="J65" s="37"/>
      <c r="K65" s="37"/>
      <c r="L65" s="37"/>
      <c r="M65" s="40"/>
    </row>
    <row r="66" spans="1:13" ht="108" customHeight="1">
      <c r="A66" s="34">
        <v>142</v>
      </c>
      <c r="B66" s="19" t="s">
        <v>61</v>
      </c>
      <c r="C66" s="36" t="s">
        <v>4</v>
      </c>
      <c r="D66" s="37"/>
      <c r="E66" s="35" t="s">
        <v>62</v>
      </c>
      <c r="F66" s="35" t="s">
        <v>270</v>
      </c>
      <c r="G66" s="37"/>
      <c r="H66" s="76" t="s">
        <v>289</v>
      </c>
      <c r="I66" s="76" t="s">
        <v>292</v>
      </c>
      <c r="J66" s="1" t="s">
        <v>271</v>
      </c>
      <c r="K66" s="37"/>
      <c r="L66" s="37"/>
      <c r="M66" s="40"/>
    </row>
    <row r="67" spans="1:13" ht="28.5" customHeight="1">
      <c r="A67" s="39"/>
      <c r="B67" s="52" t="s">
        <v>54</v>
      </c>
      <c r="C67" s="52"/>
      <c r="D67" s="52"/>
      <c r="E67" s="52"/>
      <c r="F67" s="52"/>
      <c r="G67" s="37"/>
      <c r="H67" s="37"/>
      <c r="I67" s="37"/>
      <c r="J67" s="37"/>
      <c r="K67" s="37"/>
      <c r="L67" s="37"/>
      <c r="M67" s="40"/>
    </row>
    <row r="68" spans="1:13" ht="28.5" customHeight="1">
      <c r="A68" s="39"/>
      <c r="B68" s="52" t="s">
        <v>88</v>
      </c>
      <c r="C68" s="52"/>
      <c r="D68" s="52"/>
      <c r="E68" s="52"/>
      <c r="F68" s="52"/>
      <c r="G68" s="37"/>
      <c r="H68" s="37"/>
      <c r="I68" s="37"/>
      <c r="J68" s="37"/>
      <c r="K68" s="37"/>
      <c r="L68" s="37"/>
      <c r="M68" s="40"/>
    </row>
    <row r="69" spans="1:13" ht="67.5" customHeight="1">
      <c r="A69" s="61">
        <v>149</v>
      </c>
      <c r="B69" s="62" t="s">
        <v>104</v>
      </c>
      <c r="C69" s="53" t="s">
        <v>4</v>
      </c>
      <c r="D69" s="65"/>
      <c r="E69" s="62" t="s">
        <v>182</v>
      </c>
      <c r="F69" s="35" t="s">
        <v>272</v>
      </c>
      <c r="G69" s="37"/>
      <c r="H69" s="76" t="s">
        <v>289</v>
      </c>
      <c r="I69" s="76" t="s">
        <v>292</v>
      </c>
      <c r="J69" s="1" t="s">
        <v>269</v>
      </c>
      <c r="K69" s="37"/>
      <c r="L69" s="37"/>
      <c r="M69" s="40"/>
    </row>
    <row r="70" spans="1:13" ht="47.25" customHeight="1">
      <c r="A70" s="61"/>
      <c r="B70" s="62"/>
      <c r="C70" s="53"/>
      <c r="D70" s="65"/>
      <c r="E70" s="62"/>
      <c r="F70" s="35" t="s">
        <v>303</v>
      </c>
      <c r="G70" s="37"/>
      <c r="H70" s="76" t="s">
        <v>289</v>
      </c>
      <c r="I70" s="76" t="s">
        <v>292</v>
      </c>
      <c r="J70" s="37"/>
      <c r="K70" s="1" t="s">
        <v>269</v>
      </c>
      <c r="L70" s="37"/>
      <c r="M70" s="40"/>
    </row>
    <row r="71" spans="1:13" ht="47.25" customHeight="1">
      <c r="A71" s="61"/>
      <c r="B71" s="62"/>
      <c r="C71" s="53"/>
      <c r="D71" s="65"/>
      <c r="E71" s="62"/>
      <c r="F71" s="8" t="s">
        <v>273</v>
      </c>
      <c r="G71" s="8" t="s">
        <v>183</v>
      </c>
      <c r="H71" s="76" t="s">
        <v>289</v>
      </c>
      <c r="I71" s="76" t="s">
        <v>292</v>
      </c>
      <c r="J71" s="1"/>
      <c r="K71" s="1"/>
      <c r="L71" s="1" t="s">
        <v>269</v>
      </c>
      <c r="M71" s="34"/>
    </row>
    <row r="72" spans="1:13" ht="53.25" customHeight="1">
      <c r="A72" s="61">
        <v>150</v>
      </c>
      <c r="B72" s="62" t="s">
        <v>105</v>
      </c>
      <c r="C72" s="53" t="s">
        <v>4</v>
      </c>
      <c r="D72" s="65"/>
      <c r="E72" s="62" t="s">
        <v>184</v>
      </c>
      <c r="F72" s="8" t="s">
        <v>299</v>
      </c>
      <c r="G72" s="8"/>
      <c r="H72" s="76" t="s">
        <v>289</v>
      </c>
      <c r="I72" s="76" t="s">
        <v>292</v>
      </c>
      <c r="J72" s="1" t="s">
        <v>269</v>
      </c>
      <c r="K72" s="1"/>
      <c r="L72" s="1"/>
      <c r="M72" s="34"/>
    </row>
    <row r="73" spans="1:13" ht="53.25" customHeight="1">
      <c r="A73" s="61"/>
      <c r="B73" s="62"/>
      <c r="C73" s="53"/>
      <c r="D73" s="65"/>
      <c r="E73" s="62"/>
      <c r="F73" s="8" t="s">
        <v>274</v>
      </c>
      <c r="G73" s="8"/>
      <c r="H73" s="76" t="s">
        <v>289</v>
      </c>
      <c r="I73" s="76" t="s">
        <v>292</v>
      </c>
      <c r="J73" s="1"/>
      <c r="K73" s="1" t="s">
        <v>269</v>
      </c>
      <c r="L73" s="1"/>
      <c r="M73" s="34"/>
    </row>
    <row r="74" spans="1:13" ht="53.25" customHeight="1">
      <c r="A74" s="61"/>
      <c r="B74" s="62"/>
      <c r="C74" s="53"/>
      <c r="D74" s="65"/>
      <c r="E74" s="62"/>
      <c r="F74" s="8" t="s">
        <v>275</v>
      </c>
      <c r="G74" s="8"/>
      <c r="H74" s="76" t="s">
        <v>289</v>
      </c>
      <c r="I74" s="76" t="s">
        <v>292</v>
      </c>
      <c r="J74" s="1"/>
      <c r="K74" s="1"/>
      <c r="L74" s="1" t="s">
        <v>269</v>
      </c>
      <c r="M74" s="34"/>
    </row>
    <row r="75" spans="1:13" ht="99" customHeight="1">
      <c r="A75" s="34">
        <v>152</v>
      </c>
      <c r="B75" s="19" t="s">
        <v>64</v>
      </c>
      <c r="C75" s="36" t="s">
        <v>2</v>
      </c>
      <c r="D75" s="34"/>
      <c r="E75" s="35" t="s">
        <v>65</v>
      </c>
      <c r="F75" s="8" t="s">
        <v>185</v>
      </c>
      <c r="G75" s="79"/>
      <c r="H75" s="76" t="s">
        <v>289</v>
      </c>
      <c r="I75" s="76" t="s">
        <v>290</v>
      </c>
      <c r="J75" s="1" t="s">
        <v>260</v>
      </c>
      <c r="K75" s="1" t="s">
        <v>260</v>
      </c>
      <c r="L75" s="1" t="s">
        <v>260</v>
      </c>
      <c r="M75" s="34"/>
    </row>
    <row r="76" spans="1:13" ht="36" customHeight="1">
      <c r="A76" s="39"/>
      <c r="B76" s="52" t="s">
        <v>89</v>
      </c>
      <c r="C76" s="52"/>
      <c r="D76" s="52"/>
      <c r="E76" s="52"/>
      <c r="F76" s="14"/>
      <c r="G76" s="37"/>
      <c r="H76" s="37"/>
      <c r="I76" s="37"/>
      <c r="J76" s="37"/>
      <c r="K76" s="37"/>
      <c r="L76" s="37"/>
      <c r="M76" s="40"/>
    </row>
    <row r="77" spans="1:13" ht="126.75" customHeight="1">
      <c r="A77" s="34">
        <v>155</v>
      </c>
      <c r="B77" s="19" t="s">
        <v>66</v>
      </c>
      <c r="C77" s="36" t="s">
        <v>2</v>
      </c>
      <c r="D77" s="36"/>
      <c r="E77" s="35" t="s">
        <v>67</v>
      </c>
      <c r="F77" s="8" t="s">
        <v>318</v>
      </c>
      <c r="G77" s="36"/>
      <c r="H77" s="76" t="s">
        <v>289</v>
      </c>
      <c r="I77" s="76" t="s">
        <v>292</v>
      </c>
      <c r="J77" s="1" t="s">
        <v>264</v>
      </c>
      <c r="K77" s="1" t="s">
        <v>264</v>
      </c>
      <c r="L77" s="1" t="s">
        <v>264</v>
      </c>
      <c r="M77" s="34"/>
    </row>
    <row r="78" spans="1:13" ht="89.25" customHeight="1">
      <c r="A78" s="61">
        <v>157</v>
      </c>
      <c r="B78" s="62" t="s">
        <v>123</v>
      </c>
      <c r="C78" s="53" t="s">
        <v>2</v>
      </c>
      <c r="D78" s="53"/>
      <c r="E78" s="62" t="s">
        <v>186</v>
      </c>
      <c r="F78" s="8" t="s">
        <v>276</v>
      </c>
      <c r="G78" s="36"/>
      <c r="H78" s="76" t="s">
        <v>289</v>
      </c>
      <c r="I78" s="76" t="s">
        <v>292</v>
      </c>
      <c r="J78" s="1" t="s">
        <v>284</v>
      </c>
      <c r="K78" s="1"/>
      <c r="L78" s="1"/>
      <c r="M78" s="34"/>
    </row>
    <row r="79" spans="1:13" ht="84.75" customHeight="1">
      <c r="A79" s="61"/>
      <c r="B79" s="62"/>
      <c r="C79" s="53"/>
      <c r="D79" s="53"/>
      <c r="E79" s="62"/>
      <c r="F79" s="8" t="s">
        <v>277</v>
      </c>
      <c r="G79" s="36"/>
      <c r="H79" s="76" t="s">
        <v>289</v>
      </c>
      <c r="I79" s="76" t="s">
        <v>292</v>
      </c>
      <c r="J79" s="1"/>
      <c r="K79" s="1"/>
      <c r="L79" s="1" t="s">
        <v>284</v>
      </c>
      <c r="M79" s="34"/>
    </row>
    <row r="80" spans="1:13" ht="84" customHeight="1">
      <c r="A80" s="34">
        <v>158</v>
      </c>
      <c r="B80" s="19" t="s">
        <v>68</v>
      </c>
      <c r="C80" s="36" t="s">
        <v>2</v>
      </c>
      <c r="D80" s="36"/>
      <c r="E80" s="35" t="s">
        <v>69</v>
      </c>
      <c r="F80" s="35" t="s">
        <v>187</v>
      </c>
      <c r="G80" s="36"/>
      <c r="H80" s="76" t="s">
        <v>289</v>
      </c>
      <c r="I80" s="76" t="s">
        <v>292</v>
      </c>
      <c r="J80" s="1" t="s">
        <v>261</v>
      </c>
      <c r="K80" s="1" t="s">
        <v>261</v>
      </c>
      <c r="L80" s="1" t="s">
        <v>261</v>
      </c>
      <c r="M80" s="34"/>
    </row>
    <row r="81" spans="1:13" ht="54.75" customHeight="1">
      <c r="A81" s="61">
        <v>159</v>
      </c>
      <c r="B81" s="62" t="s">
        <v>106</v>
      </c>
      <c r="C81" s="53" t="s">
        <v>2</v>
      </c>
      <c r="D81" s="53"/>
      <c r="E81" s="62" t="s">
        <v>188</v>
      </c>
      <c r="F81" s="35" t="s">
        <v>278</v>
      </c>
      <c r="G81" s="36"/>
      <c r="H81" s="76" t="s">
        <v>289</v>
      </c>
      <c r="I81" s="76" t="s">
        <v>292</v>
      </c>
      <c r="J81" s="1"/>
      <c r="K81" s="1" t="s">
        <v>259</v>
      </c>
      <c r="L81" s="1"/>
      <c r="M81" s="34"/>
    </row>
    <row r="82" spans="1:13" ht="96" customHeight="1">
      <c r="A82" s="61"/>
      <c r="B82" s="62"/>
      <c r="C82" s="53"/>
      <c r="D82" s="53"/>
      <c r="E82" s="62"/>
      <c r="F82" s="8" t="s">
        <v>293</v>
      </c>
      <c r="G82" s="36"/>
      <c r="H82" s="76" t="s">
        <v>289</v>
      </c>
      <c r="I82" s="76" t="s">
        <v>292</v>
      </c>
      <c r="J82" s="1" t="s">
        <v>261</v>
      </c>
      <c r="K82" s="1" t="s">
        <v>261</v>
      </c>
      <c r="L82" s="1" t="s">
        <v>261</v>
      </c>
      <c r="M82" s="34"/>
    </row>
    <row r="83" spans="1:13" ht="97.5" customHeight="1">
      <c r="A83" s="34">
        <v>160</v>
      </c>
      <c r="B83" s="19" t="s">
        <v>115</v>
      </c>
      <c r="C83" s="36" t="s">
        <v>2</v>
      </c>
      <c r="D83" s="36"/>
      <c r="E83" s="35" t="s">
        <v>107</v>
      </c>
      <c r="F83" s="8" t="s">
        <v>189</v>
      </c>
      <c r="G83" s="80" t="s">
        <v>190</v>
      </c>
      <c r="H83" s="76" t="s">
        <v>289</v>
      </c>
      <c r="I83" s="76" t="s">
        <v>292</v>
      </c>
      <c r="J83" s="1" t="s">
        <v>279</v>
      </c>
      <c r="K83" s="1"/>
      <c r="L83" s="1"/>
      <c r="M83" s="34"/>
    </row>
    <row r="84" spans="1:13" ht="27" customHeight="1">
      <c r="A84" s="39"/>
      <c r="B84" s="52" t="s">
        <v>90</v>
      </c>
      <c r="C84" s="52"/>
      <c r="D84" s="52"/>
      <c r="E84" s="52"/>
      <c r="F84" s="14"/>
      <c r="G84" s="37"/>
      <c r="H84" s="37"/>
      <c r="I84" s="37"/>
      <c r="J84" s="37"/>
      <c r="K84" s="37"/>
      <c r="L84" s="37"/>
      <c r="M84" s="40"/>
    </row>
    <row r="85" spans="1:13" ht="144.75" customHeight="1">
      <c r="A85" s="34">
        <v>168</v>
      </c>
      <c r="B85" s="19" t="s">
        <v>11</v>
      </c>
      <c r="C85" s="36" t="s">
        <v>4</v>
      </c>
      <c r="D85" s="36"/>
      <c r="E85" s="35" t="s">
        <v>10</v>
      </c>
      <c r="F85" s="8" t="s">
        <v>191</v>
      </c>
      <c r="G85" s="36"/>
      <c r="H85" s="76" t="s">
        <v>289</v>
      </c>
      <c r="I85" s="76" t="s">
        <v>292</v>
      </c>
      <c r="J85" s="1" t="s">
        <v>261</v>
      </c>
      <c r="K85" s="1" t="s">
        <v>261</v>
      </c>
      <c r="L85" s="1" t="s">
        <v>261</v>
      </c>
      <c r="M85" s="34"/>
    </row>
    <row r="86" spans="1:13" ht="32.25" customHeight="1">
      <c r="A86" s="39"/>
      <c r="B86" s="52" t="s">
        <v>91</v>
      </c>
      <c r="C86" s="52"/>
      <c r="D86" s="52"/>
      <c r="E86" s="52"/>
      <c r="F86" s="14"/>
      <c r="G86" s="37"/>
      <c r="H86" s="37"/>
      <c r="I86" s="37"/>
      <c r="J86" s="37"/>
      <c r="K86" s="37"/>
      <c r="L86" s="37"/>
      <c r="M86" s="40"/>
    </row>
    <row r="87" spans="1:13" ht="21" customHeight="1">
      <c r="A87" s="39"/>
      <c r="B87" s="52" t="s">
        <v>92</v>
      </c>
      <c r="C87" s="52"/>
      <c r="D87" s="52"/>
      <c r="E87" s="52"/>
      <c r="F87" s="14"/>
      <c r="G87" s="37"/>
      <c r="H87" s="37"/>
      <c r="I87" s="37"/>
      <c r="J87" s="37"/>
      <c r="K87" s="37"/>
      <c r="L87" s="37"/>
      <c r="M87" s="40"/>
    </row>
    <row r="88" spans="1:13" ht="21" customHeight="1">
      <c r="A88" s="39"/>
      <c r="B88" s="52" t="s">
        <v>93</v>
      </c>
      <c r="C88" s="52"/>
      <c r="D88" s="52"/>
      <c r="E88" s="52"/>
      <c r="F88" s="14"/>
      <c r="G88" s="37"/>
      <c r="H88" s="37"/>
      <c r="I88" s="37"/>
      <c r="J88" s="37"/>
      <c r="K88" s="37"/>
      <c r="L88" s="37"/>
      <c r="M88" s="40"/>
    </row>
    <row r="89" spans="1:13" ht="105.75" customHeight="1">
      <c r="A89" s="34">
        <v>174</v>
      </c>
      <c r="B89" s="19" t="s">
        <v>70</v>
      </c>
      <c r="C89" s="36" t="s">
        <v>9</v>
      </c>
      <c r="D89" s="36"/>
      <c r="E89" s="35" t="s">
        <v>221</v>
      </c>
      <c r="F89" s="8" t="s">
        <v>282</v>
      </c>
      <c r="G89" s="36"/>
      <c r="H89" s="76" t="s">
        <v>289</v>
      </c>
      <c r="I89" s="76" t="s">
        <v>292</v>
      </c>
      <c r="J89" s="1" t="s">
        <v>269</v>
      </c>
      <c r="K89" s="1"/>
      <c r="L89" s="1" t="s">
        <v>269</v>
      </c>
      <c r="M89" s="34"/>
    </row>
    <row r="90" spans="1:13" ht="23.25" customHeight="1">
      <c r="A90" s="39"/>
      <c r="B90" s="52" t="s">
        <v>94</v>
      </c>
      <c r="C90" s="52"/>
      <c r="D90" s="52"/>
      <c r="E90" s="52"/>
      <c r="F90" s="14"/>
      <c r="G90" s="37"/>
      <c r="H90" s="37"/>
      <c r="I90" s="37"/>
      <c r="J90" s="37"/>
      <c r="K90" s="37"/>
      <c r="L90" s="37"/>
      <c r="M90" s="40"/>
    </row>
    <row r="91" spans="1:13" ht="73.5" customHeight="1">
      <c r="A91" s="34">
        <v>178</v>
      </c>
      <c r="B91" s="19" t="s">
        <v>71</v>
      </c>
      <c r="C91" s="36" t="s">
        <v>2</v>
      </c>
      <c r="D91" s="36"/>
      <c r="E91" s="35" t="s">
        <v>127</v>
      </c>
      <c r="F91" s="35" t="s">
        <v>192</v>
      </c>
      <c r="G91" s="8" t="s">
        <v>193</v>
      </c>
      <c r="H91" s="76" t="s">
        <v>289</v>
      </c>
      <c r="I91" s="76" t="s">
        <v>292</v>
      </c>
      <c r="J91" s="1"/>
      <c r="K91" s="1" t="s">
        <v>269</v>
      </c>
      <c r="L91" s="1"/>
      <c r="M91" s="34"/>
    </row>
    <row r="92" spans="1:13" ht="68.25" customHeight="1">
      <c r="A92" s="34">
        <v>180</v>
      </c>
      <c r="B92" s="19" t="s">
        <v>71</v>
      </c>
      <c r="C92" s="36" t="s">
        <v>2</v>
      </c>
      <c r="D92" s="36"/>
      <c r="E92" s="35" t="s">
        <v>128</v>
      </c>
      <c r="F92" s="35" t="s">
        <v>312</v>
      </c>
      <c r="G92" s="8"/>
      <c r="H92" s="76" t="s">
        <v>289</v>
      </c>
      <c r="I92" s="76" t="s">
        <v>292</v>
      </c>
      <c r="J92" s="1"/>
      <c r="K92" s="1" t="s">
        <v>259</v>
      </c>
      <c r="L92" s="1"/>
      <c r="M92" s="34"/>
    </row>
    <row r="93" spans="1:13" ht="73.5" customHeight="1">
      <c r="A93" s="34">
        <v>180</v>
      </c>
      <c r="B93" s="19" t="s">
        <v>71</v>
      </c>
      <c r="C93" s="36" t="s">
        <v>2</v>
      </c>
      <c r="D93" s="36"/>
      <c r="E93" s="35" t="s">
        <v>128</v>
      </c>
      <c r="F93" s="35" t="s">
        <v>194</v>
      </c>
      <c r="G93" s="8" t="s">
        <v>195</v>
      </c>
      <c r="H93" s="76" t="s">
        <v>289</v>
      </c>
      <c r="I93" s="76" t="s">
        <v>292</v>
      </c>
      <c r="J93" s="1"/>
      <c r="K93" s="1" t="s">
        <v>269</v>
      </c>
      <c r="L93" s="1"/>
      <c r="M93" s="34"/>
    </row>
    <row r="94" spans="1:13" ht="55.5" customHeight="1">
      <c r="A94" s="39"/>
      <c r="B94" s="52" t="s">
        <v>95</v>
      </c>
      <c r="C94" s="52"/>
      <c r="D94" s="52"/>
      <c r="E94" s="52"/>
      <c r="F94" s="14"/>
      <c r="G94" s="37"/>
      <c r="H94" s="37"/>
      <c r="I94" s="37"/>
      <c r="J94" s="37"/>
      <c r="K94" s="37"/>
      <c r="L94" s="37"/>
      <c r="M94" s="40"/>
    </row>
    <row r="95" spans="1:13" ht="153" customHeight="1">
      <c r="A95" s="61">
        <v>184</v>
      </c>
      <c r="B95" s="62" t="s">
        <v>72</v>
      </c>
      <c r="C95" s="53" t="s">
        <v>2</v>
      </c>
      <c r="D95" s="66"/>
      <c r="E95" s="62" t="s">
        <v>108</v>
      </c>
      <c r="F95" s="8" t="s">
        <v>294</v>
      </c>
      <c r="G95" s="37"/>
      <c r="H95" s="76" t="s">
        <v>289</v>
      </c>
      <c r="I95" s="76" t="s">
        <v>292</v>
      </c>
      <c r="J95" s="37"/>
      <c r="K95" s="37"/>
      <c r="L95" s="1" t="s">
        <v>269</v>
      </c>
      <c r="M95" s="40"/>
    </row>
    <row r="96" spans="1:13" ht="83.25" customHeight="1">
      <c r="A96" s="61"/>
      <c r="B96" s="62"/>
      <c r="C96" s="53"/>
      <c r="D96" s="66"/>
      <c r="E96" s="62"/>
      <c r="F96" s="8" t="s">
        <v>196</v>
      </c>
      <c r="G96" s="79" t="s">
        <v>197</v>
      </c>
      <c r="H96" s="76" t="s">
        <v>289</v>
      </c>
      <c r="I96" s="76" t="s">
        <v>292</v>
      </c>
      <c r="J96" s="1"/>
      <c r="K96" s="1"/>
      <c r="L96" s="1" t="s">
        <v>269</v>
      </c>
      <c r="M96" s="34"/>
    </row>
    <row r="97" spans="1:13" ht="126.75" customHeight="1">
      <c r="A97" s="9">
        <v>185</v>
      </c>
      <c r="B97" s="19" t="s">
        <v>18</v>
      </c>
      <c r="C97" s="16" t="s">
        <v>2</v>
      </c>
      <c r="D97" s="20"/>
      <c r="E97" s="19" t="s">
        <v>73</v>
      </c>
      <c r="F97" s="8" t="s">
        <v>280</v>
      </c>
      <c r="G97" s="79" t="s">
        <v>198</v>
      </c>
      <c r="H97" s="76" t="s">
        <v>289</v>
      </c>
      <c r="I97" s="76" t="s">
        <v>292</v>
      </c>
      <c r="J97" s="1"/>
      <c r="K97" s="1"/>
      <c r="L97" s="1" t="s">
        <v>269</v>
      </c>
      <c r="M97" s="34"/>
    </row>
    <row r="98" spans="1:13" ht="34.5" customHeight="1">
      <c r="A98" s="39"/>
      <c r="B98" s="52" t="s">
        <v>96</v>
      </c>
      <c r="C98" s="52"/>
      <c r="D98" s="52"/>
      <c r="E98" s="52"/>
      <c r="F98" s="8"/>
      <c r="G98" s="37"/>
      <c r="H98" s="37"/>
      <c r="I98" s="37"/>
      <c r="J98" s="37"/>
      <c r="K98" s="37"/>
      <c r="L98" s="37"/>
      <c r="M98" s="40"/>
    </row>
    <row r="99" spans="1:13" ht="34.5" customHeight="1">
      <c r="A99" s="39"/>
      <c r="B99" s="52" t="s">
        <v>97</v>
      </c>
      <c r="C99" s="52"/>
      <c r="D99" s="52"/>
      <c r="E99" s="52"/>
      <c r="F99" s="14"/>
      <c r="G99" s="37"/>
      <c r="H99" s="37"/>
      <c r="I99" s="37"/>
      <c r="J99" s="37"/>
      <c r="K99" s="37"/>
      <c r="L99" s="37"/>
      <c r="M99" s="40"/>
    </row>
    <row r="100" spans="1:13" ht="215.25" customHeight="1">
      <c r="A100" s="34">
        <v>190</v>
      </c>
      <c r="B100" s="19" t="s">
        <v>116</v>
      </c>
      <c r="C100" s="36" t="s">
        <v>2</v>
      </c>
      <c r="D100" s="37"/>
      <c r="E100" s="35" t="s">
        <v>199</v>
      </c>
      <c r="F100" s="8" t="s">
        <v>200</v>
      </c>
      <c r="G100" s="8"/>
      <c r="H100" s="76" t="s">
        <v>289</v>
      </c>
      <c r="I100" s="76" t="s">
        <v>292</v>
      </c>
      <c r="J100" s="1" t="s">
        <v>264</v>
      </c>
      <c r="K100" s="1" t="s">
        <v>264</v>
      </c>
      <c r="L100" s="1" t="s">
        <v>264</v>
      </c>
      <c r="M100" s="40"/>
    </row>
    <row r="101" spans="1:13" ht="137.25" customHeight="1">
      <c r="A101" s="34">
        <v>191</v>
      </c>
      <c r="B101" s="19" t="s">
        <v>19</v>
      </c>
      <c r="C101" s="36" t="s">
        <v>2</v>
      </c>
      <c r="D101" s="36"/>
      <c r="E101" s="35" t="s">
        <v>117</v>
      </c>
      <c r="F101" s="35" t="s">
        <v>281</v>
      </c>
      <c r="G101" s="8"/>
      <c r="H101" s="76" t="s">
        <v>289</v>
      </c>
      <c r="I101" s="76" t="s">
        <v>292</v>
      </c>
      <c r="J101" s="1"/>
      <c r="K101" s="1" t="s">
        <v>279</v>
      </c>
      <c r="L101" s="1"/>
      <c r="M101" s="34"/>
    </row>
    <row r="102" spans="1:13" ht="139.5" customHeight="1">
      <c r="A102" s="34">
        <v>191</v>
      </c>
      <c r="B102" s="19" t="s">
        <v>19</v>
      </c>
      <c r="C102" s="36" t="s">
        <v>2</v>
      </c>
      <c r="D102" s="36"/>
      <c r="E102" s="35" t="s">
        <v>117</v>
      </c>
      <c r="F102" s="8" t="s">
        <v>201</v>
      </c>
      <c r="G102" s="8" t="s">
        <v>202</v>
      </c>
      <c r="H102" s="76" t="s">
        <v>289</v>
      </c>
      <c r="I102" s="76" t="s">
        <v>292</v>
      </c>
      <c r="J102" s="1"/>
      <c r="K102" s="1" t="s">
        <v>269</v>
      </c>
      <c r="L102" s="1"/>
      <c r="M102" s="34"/>
    </row>
    <row r="103" spans="1:13" ht="123" customHeight="1">
      <c r="A103" s="34">
        <v>192</v>
      </c>
      <c r="B103" s="19" t="s">
        <v>74</v>
      </c>
      <c r="C103" s="36" t="s">
        <v>2</v>
      </c>
      <c r="D103" s="36"/>
      <c r="E103" s="35" t="s">
        <v>109</v>
      </c>
      <c r="F103" s="8" t="s">
        <v>297</v>
      </c>
      <c r="G103" s="8"/>
      <c r="H103" s="76" t="s">
        <v>289</v>
      </c>
      <c r="I103" s="76" t="s">
        <v>292</v>
      </c>
      <c r="J103" s="1" t="s">
        <v>261</v>
      </c>
      <c r="K103" s="1" t="s">
        <v>261</v>
      </c>
      <c r="L103" s="1" t="s">
        <v>261</v>
      </c>
      <c r="M103" s="34"/>
    </row>
    <row r="104" spans="1:13" ht="123" customHeight="1">
      <c r="A104" s="34">
        <v>195</v>
      </c>
      <c r="B104" s="19" t="s">
        <v>110</v>
      </c>
      <c r="C104" s="36" t="s">
        <v>4</v>
      </c>
      <c r="D104" s="36"/>
      <c r="E104" s="35" t="s">
        <v>75</v>
      </c>
      <c r="F104" s="8" t="s">
        <v>222</v>
      </c>
      <c r="G104" s="8" t="s">
        <v>203</v>
      </c>
      <c r="H104" s="76" t="s">
        <v>289</v>
      </c>
      <c r="I104" s="76" t="s">
        <v>292</v>
      </c>
      <c r="J104" s="1" t="s">
        <v>259</v>
      </c>
      <c r="K104" s="1"/>
      <c r="L104" s="1"/>
      <c r="M104" s="34"/>
    </row>
    <row r="105" spans="1:13" ht="34.5" customHeight="1">
      <c r="A105" s="39"/>
      <c r="B105" s="52" t="s">
        <v>98</v>
      </c>
      <c r="C105" s="52"/>
      <c r="D105" s="52"/>
      <c r="E105" s="52"/>
      <c r="F105" s="14"/>
      <c r="G105" s="37"/>
      <c r="H105" s="37"/>
      <c r="I105" s="37"/>
      <c r="J105" s="37"/>
      <c r="K105" s="37"/>
      <c r="L105" s="37"/>
      <c r="M105" s="40"/>
    </row>
    <row r="106" spans="1:13" ht="116.25" customHeight="1">
      <c r="A106" s="34">
        <v>197</v>
      </c>
      <c r="B106" s="19" t="s">
        <v>124</v>
      </c>
      <c r="C106" s="36" t="s">
        <v>2</v>
      </c>
      <c r="D106" s="36"/>
      <c r="E106" s="35" t="s">
        <v>129</v>
      </c>
      <c r="F106" s="8" t="s">
        <v>204</v>
      </c>
      <c r="G106" s="8"/>
      <c r="H106" s="76" t="s">
        <v>289</v>
      </c>
      <c r="I106" s="76" t="s">
        <v>290</v>
      </c>
      <c r="J106" s="1" t="s">
        <v>260</v>
      </c>
      <c r="K106" s="1" t="s">
        <v>260</v>
      </c>
      <c r="L106" s="1" t="s">
        <v>260</v>
      </c>
      <c r="M106" s="34"/>
    </row>
    <row r="107" spans="1:13" ht="21" customHeight="1">
      <c r="A107" s="39"/>
      <c r="B107" s="52" t="s">
        <v>314</v>
      </c>
      <c r="C107" s="52"/>
      <c r="D107" s="52"/>
      <c r="E107" s="52"/>
      <c r="F107" s="14"/>
      <c r="G107" s="37"/>
      <c r="H107" s="37"/>
      <c r="I107" s="37"/>
      <c r="J107" s="37"/>
      <c r="K107" s="37"/>
      <c r="L107" s="37"/>
      <c r="M107" s="40"/>
    </row>
    <row r="108" spans="1:13" ht="48.75" customHeight="1">
      <c r="A108" s="39"/>
      <c r="B108" s="52" t="s">
        <v>99</v>
      </c>
      <c r="C108" s="52"/>
      <c r="D108" s="52"/>
      <c r="E108" s="52"/>
      <c r="F108" s="14"/>
      <c r="G108" s="37"/>
      <c r="H108" s="37"/>
      <c r="I108" s="37"/>
      <c r="J108" s="37"/>
      <c r="K108" s="37"/>
      <c r="L108" s="37"/>
      <c r="M108" s="40"/>
    </row>
    <row r="109" spans="1:13" ht="234.75" customHeight="1">
      <c r="A109" s="34">
        <v>202</v>
      </c>
      <c r="B109" s="19" t="s">
        <v>114</v>
      </c>
      <c r="C109" s="36" t="s">
        <v>2</v>
      </c>
      <c r="D109" s="16"/>
      <c r="E109" s="35" t="s">
        <v>205</v>
      </c>
      <c r="F109" s="35" t="s">
        <v>207</v>
      </c>
      <c r="G109" s="35" t="s">
        <v>206</v>
      </c>
      <c r="H109" s="76" t="s">
        <v>289</v>
      </c>
      <c r="I109" s="76" t="s">
        <v>292</v>
      </c>
      <c r="J109" s="1" t="s">
        <v>279</v>
      </c>
      <c r="K109" s="1" t="s">
        <v>279</v>
      </c>
      <c r="L109" s="1" t="s">
        <v>279</v>
      </c>
      <c r="M109" s="34"/>
    </row>
    <row r="110" spans="1:13" ht="38.25" customHeight="1">
      <c r="A110" s="39"/>
      <c r="B110" s="52" t="s">
        <v>100</v>
      </c>
      <c r="C110" s="52"/>
      <c r="D110" s="52"/>
      <c r="E110" s="52"/>
      <c r="F110" s="14"/>
      <c r="G110" s="37"/>
      <c r="H110" s="37"/>
      <c r="I110" s="37"/>
      <c r="J110" s="37"/>
      <c r="K110" s="37"/>
      <c r="L110" s="37"/>
      <c r="M110" s="40"/>
    </row>
    <row r="111" spans="1:13" ht="227.25" customHeight="1">
      <c r="A111" s="34">
        <v>204</v>
      </c>
      <c r="B111" s="19" t="s">
        <v>76</v>
      </c>
      <c r="C111" s="36" t="s">
        <v>4</v>
      </c>
      <c r="D111" s="37"/>
      <c r="E111" s="35" t="s">
        <v>12</v>
      </c>
      <c r="F111" s="10" t="s">
        <v>315</v>
      </c>
      <c r="G111" s="37"/>
      <c r="H111" s="76" t="s">
        <v>289</v>
      </c>
      <c r="I111" s="76" t="s">
        <v>292</v>
      </c>
      <c r="J111" s="1" t="s">
        <v>279</v>
      </c>
      <c r="K111" s="1" t="s">
        <v>279</v>
      </c>
      <c r="L111" s="1" t="s">
        <v>279</v>
      </c>
      <c r="M111" s="40"/>
    </row>
    <row r="112" spans="1:13" ht="39" customHeight="1">
      <c r="A112" s="61">
        <v>205</v>
      </c>
      <c r="B112" s="62" t="s">
        <v>13</v>
      </c>
      <c r="C112" s="53" t="s">
        <v>2</v>
      </c>
      <c r="D112" s="66"/>
      <c r="E112" s="62" t="s">
        <v>208</v>
      </c>
      <c r="F112" s="10" t="s">
        <v>283</v>
      </c>
      <c r="G112" s="37"/>
      <c r="H112" s="76" t="s">
        <v>289</v>
      </c>
      <c r="I112" s="76" t="s">
        <v>291</v>
      </c>
      <c r="J112" s="1"/>
      <c r="K112" s="1" t="s">
        <v>284</v>
      </c>
      <c r="L112" s="1"/>
      <c r="M112" s="40"/>
    </row>
    <row r="113" spans="1:13" ht="39" customHeight="1">
      <c r="A113" s="61"/>
      <c r="B113" s="62"/>
      <c r="C113" s="53"/>
      <c r="D113" s="66"/>
      <c r="E113" s="62"/>
      <c r="F113" s="10" t="s">
        <v>301</v>
      </c>
      <c r="G113" s="37"/>
      <c r="H113" s="76" t="s">
        <v>289</v>
      </c>
      <c r="I113" s="76" t="s">
        <v>292</v>
      </c>
      <c r="J113" s="1" t="s">
        <v>269</v>
      </c>
      <c r="K113" s="1"/>
      <c r="L113" s="1"/>
      <c r="M113" s="40"/>
    </row>
    <row r="114" spans="1:13" ht="78.75" customHeight="1">
      <c r="A114" s="61"/>
      <c r="B114" s="62"/>
      <c r="C114" s="53"/>
      <c r="D114" s="66"/>
      <c r="E114" s="62"/>
      <c r="F114" s="8" t="s">
        <v>304</v>
      </c>
      <c r="G114" s="8"/>
      <c r="H114" s="76" t="s">
        <v>289</v>
      </c>
      <c r="I114" s="76" t="s">
        <v>292</v>
      </c>
      <c r="J114" s="1"/>
      <c r="K114" s="1"/>
      <c r="L114" s="1" t="s">
        <v>269</v>
      </c>
      <c r="M114" s="34"/>
    </row>
    <row r="115" spans="1:13" ht="116.25" customHeight="1">
      <c r="A115" s="67">
        <v>206</v>
      </c>
      <c r="B115" s="69" t="s">
        <v>14</v>
      </c>
      <c r="C115" s="71" t="s">
        <v>2</v>
      </c>
      <c r="D115" s="73"/>
      <c r="E115" s="69" t="s">
        <v>210</v>
      </c>
      <c r="F115" s="8" t="s">
        <v>295</v>
      </c>
      <c r="G115" s="8"/>
      <c r="H115" s="76"/>
      <c r="I115" s="76"/>
      <c r="J115" s="1"/>
      <c r="K115" s="1"/>
      <c r="L115" s="1" t="s">
        <v>259</v>
      </c>
      <c r="M115" s="34"/>
    </row>
    <row r="116" spans="1:13" ht="305.25" customHeight="1">
      <c r="A116" s="68"/>
      <c r="B116" s="70"/>
      <c r="C116" s="72"/>
      <c r="D116" s="74"/>
      <c r="E116" s="70"/>
      <c r="F116" s="10" t="s">
        <v>209</v>
      </c>
      <c r="G116" s="8"/>
      <c r="H116" s="76" t="s">
        <v>289</v>
      </c>
      <c r="I116" s="76" t="s">
        <v>290</v>
      </c>
      <c r="J116" s="1" t="s">
        <v>260</v>
      </c>
      <c r="K116" s="1" t="s">
        <v>260</v>
      </c>
      <c r="L116" s="1" t="s">
        <v>260</v>
      </c>
      <c r="M116" s="34"/>
    </row>
    <row r="117" spans="1:13" ht="70.5" customHeight="1">
      <c r="A117" s="61">
        <v>207</v>
      </c>
      <c r="B117" s="62" t="s">
        <v>15</v>
      </c>
      <c r="C117" s="53" t="s">
        <v>2</v>
      </c>
      <c r="D117" s="53"/>
      <c r="E117" s="62" t="s">
        <v>211</v>
      </c>
      <c r="F117" s="10" t="s">
        <v>285</v>
      </c>
      <c r="G117" s="8"/>
      <c r="H117" s="76" t="s">
        <v>289</v>
      </c>
      <c r="I117" s="76" t="s">
        <v>292</v>
      </c>
      <c r="J117" s="1" t="s">
        <v>259</v>
      </c>
      <c r="K117" s="1"/>
      <c r="L117" s="1"/>
      <c r="M117" s="34"/>
    </row>
    <row r="118" spans="1:13" ht="91.5" customHeight="1">
      <c r="A118" s="61"/>
      <c r="B118" s="62"/>
      <c r="C118" s="53"/>
      <c r="D118" s="53"/>
      <c r="E118" s="62"/>
      <c r="F118" s="8" t="s">
        <v>316</v>
      </c>
      <c r="G118" s="8"/>
      <c r="H118" s="76" t="s">
        <v>289</v>
      </c>
      <c r="I118" s="76" t="s">
        <v>292</v>
      </c>
      <c r="J118" s="1"/>
      <c r="K118" s="1"/>
      <c r="L118" s="1" t="s">
        <v>259</v>
      </c>
      <c r="M118" s="34"/>
    </row>
    <row r="119" spans="1:13" ht="126.75" customHeight="1">
      <c r="A119" s="34">
        <v>208</v>
      </c>
      <c r="B119" s="19" t="s">
        <v>16</v>
      </c>
      <c r="C119" s="36" t="s">
        <v>2</v>
      </c>
      <c r="D119" s="36"/>
      <c r="E119" s="35" t="s">
        <v>212</v>
      </c>
      <c r="F119" s="10" t="s">
        <v>213</v>
      </c>
      <c r="G119" s="78" t="s">
        <v>214</v>
      </c>
      <c r="H119" s="76" t="s">
        <v>289</v>
      </c>
      <c r="I119" s="76" t="s">
        <v>292</v>
      </c>
      <c r="J119" s="1" t="s">
        <v>261</v>
      </c>
      <c r="K119" s="1" t="s">
        <v>261</v>
      </c>
      <c r="L119" s="1" t="s">
        <v>261</v>
      </c>
      <c r="M119" s="34"/>
    </row>
    <row r="120" spans="1:13" ht="131.25" customHeight="1">
      <c r="A120" s="34">
        <v>209</v>
      </c>
      <c r="B120" s="19" t="s">
        <v>17</v>
      </c>
      <c r="C120" s="36" t="s">
        <v>2</v>
      </c>
      <c r="D120" s="36"/>
      <c r="E120" s="35" t="s">
        <v>215</v>
      </c>
      <c r="F120" s="10" t="s">
        <v>216</v>
      </c>
      <c r="G120" s="9"/>
      <c r="H120" s="76" t="s">
        <v>289</v>
      </c>
      <c r="I120" s="76" t="s">
        <v>292</v>
      </c>
      <c r="J120" s="1" t="s">
        <v>261</v>
      </c>
      <c r="K120" s="1" t="s">
        <v>261</v>
      </c>
      <c r="L120" s="1" t="s">
        <v>261</v>
      </c>
      <c r="M120" s="34"/>
    </row>
    <row r="121" spans="1:13" ht="131.25" customHeight="1">
      <c r="A121" s="34">
        <v>210</v>
      </c>
      <c r="B121" s="19" t="s">
        <v>77</v>
      </c>
      <c r="C121" s="36" t="s">
        <v>2</v>
      </c>
      <c r="D121" s="36"/>
      <c r="E121" s="35" t="s">
        <v>217</v>
      </c>
      <c r="F121" s="10" t="s">
        <v>218</v>
      </c>
      <c r="G121" s="8"/>
      <c r="H121" s="76" t="s">
        <v>289</v>
      </c>
      <c r="I121" s="76" t="s">
        <v>292</v>
      </c>
      <c r="J121" s="1" t="s">
        <v>261</v>
      </c>
      <c r="K121" s="1" t="s">
        <v>261</v>
      </c>
      <c r="L121" s="1" t="s">
        <v>261</v>
      </c>
      <c r="M121" s="34"/>
    </row>
    <row r="122" spans="1:13" ht="44.25" customHeight="1">
      <c r="A122" s="39"/>
      <c r="B122" s="52" t="s">
        <v>118</v>
      </c>
      <c r="C122" s="52"/>
      <c r="D122" s="52"/>
      <c r="E122" s="52"/>
      <c r="F122" s="14"/>
      <c r="G122" s="37"/>
      <c r="H122" s="37"/>
      <c r="I122" s="37"/>
      <c r="J122" s="37"/>
      <c r="K122" s="37"/>
      <c r="L122" s="37"/>
      <c r="M122" s="40"/>
    </row>
    <row r="123" spans="1:13" ht="119.25" customHeight="1">
      <c r="A123" s="34">
        <v>216</v>
      </c>
      <c r="B123" s="19" t="s">
        <v>78</v>
      </c>
      <c r="C123" s="36" t="s">
        <v>4</v>
      </c>
      <c r="D123" s="36"/>
      <c r="E123" s="35" t="s">
        <v>219</v>
      </c>
      <c r="F123" s="35" t="s">
        <v>286</v>
      </c>
      <c r="G123" s="8"/>
      <c r="H123" s="76" t="s">
        <v>289</v>
      </c>
      <c r="I123" s="76" t="s">
        <v>292</v>
      </c>
      <c r="J123" s="1" t="s">
        <v>261</v>
      </c>
      <c r="K123" s="1" t="s">
        <v>261</v>
      </c>
      <c r="L123" s="1" t="s">
        <v>261</v>
      </c>
      <c r="M123" s="34"/>
    </row>
    <row r="124" spans="1:13" ht="119.25" customHeight="1">
      <c r="A124" s="34">
        <v>218</v>
      </c>
      <c r="B124" s="19" t="s">
        <v>140</v>
      </c>
      <c r="C124" s="36" t="s">
        <v>2</v>
      </c>
      <c r="D124" s="36"/>
      <c r="E124" s="35" t="s">
        <v>319</v>
      </c>
      <c r="F124" s="8" t="s">
        <v>220</v>
      </c>
      <c r="G124" s="36"/>
      <c r="H124" s="76" t="s">
        <v>289</v>
      </c>
      <c r="I124" s="76" t="s">
        <v>292</v>
      </c>
      <c r="J124" s="1"/>
      <c r="K124" s="1" t="s">
        <v>261</v>
      </c>
      <c r="L124" s="1"/>
      <c r="M124" s="34"/>
    </row>
    <row r="125" spans="1:13" ht="28.5" customHeight="1">
      <c r="A125" s="21"/>
      <c r="B125" s="56" t="s">
        <v>232</v>
      </c>
      <c r="C125" s="56"/>
      <c r="D125" s="56"/>
      <c r="E125" s="56"/>
      <c r="F125" s="56"/>
      <c r="G125" s="56"/>
      <c r="H125" s="22"/>
      <c r="I125" s="22"/>
      <c r="J125" s="23">
        <f t="shared" ref="J125:K125" si="0">SUM(J126:J130)</f>
        <v>45</v>
      </c>
      <c r="K125" s="23">
        <f t="shared" si="0"/>
        <v>48</v>
      </c>
      <c r="L125" s="23">
        <f t="shared" ref="L125" si="1">SUM(L126:L130)</f>
        <v>43</v>
      </c>
      <c r="M125" s="24"/>
    </row>
    <row r="126" spans="1:13">
      <c r="A126" s="21"/>
      <c r="B126" s="55" t="s">
        <v>233</v>
      </c>
      <c r="C126" s="55"/>
      <c r="D126" s="55"/>
      <c r="E126" s="55"/>
      <c r="F126" s="55"/>
      <c r="G126" s="55"/>
      <c r="H126" s="22"/>
      <c r="I126" s="22"/>
      <c r="J126" s="22">
        <f>SUM(COUNTIFS(J$7:J$35,{"ĐTT","ĐTT+VS-AN","ĐTT+HĐC","TDS","HĐH","HĐG","HĐNT","VS-AN","HĐC","TQDN","LH","HĐH+HĐC","LH+HĐC","HĐG+HĐC","HĐH+HĐNT","HĐH+HĐG","HĐC+HĐNT","SHHN"}))</f>
        <v>11</v>
      </c>
      <c r="K126" s="22">
        <f>SUM(COUNTIFS(K$7:K$35,{"ĐTT","ĐTT+VS-AN","ĐTT+HĐC","TDS","HĐH","HĐG","HĐNT","VS-AN","HĐC","TQDN","LH","HĐH+HĐC","LH+HĐC","HĐG+HĐC","HĐH+HĐNT","HĐH+HĐG","HĐC+HĐNT","SHHN"}))</f>
        <v>13</v>
      </c>
      <c r="L126" s="22">
        <f>SUM(COUNTIFS(L$7:L$35,{"ĐTT","ĐTT+VS-AN","ĐTT+HĐC","TDS","HĐH","HĐG","HĐNT","VS-AN","HĐC","TQDN","LH","HĐH+HĐC","LH+HĐC","HĐG+HĐC","HĐH+HĐNT","HĐH+HĐG","HĐC+HĐNT","SHHN"}))</f>
        <v>9</v>
      </c>
      <c r="M126" s="24"/>
    </row>
    <row r="127" spans="1:13">
      <c r="A127" s="21"/>
      <c r="B127" s="55" t="s">
        <v>234</v>
      </c>
      <c r="C127" s="55"/>
      <c r="D127" s="55"/>
      <c r="E127" s="55"/>
      <c r="F127" s="55"/>
      <c r="G127" s="55"/>
      <c r="H127" s="22"/>
      <c r="I127" s="22"/>
      <c r="J127" s="22">
        <f>SUM(COUNTIFS(J$36:J$66,{"ĐTT","ĐTT+VS-AN","ĐTT+HĐC","TDS","HĐH","HĐG","HĐNT","VS-AN","HĐC","TQDN","LH","HĐG+HĐC","HĐH+HĐC","HĐH+HĐNT","HĐH+HĐG","SHHN","HĐC+HĐNT"}))</f>
        <v>11</v>
      </c>
      <c r="K127" s="22">
        <f>SUM(COUNTIFS(K$36:K$66,{"ĐTT","ĐTT+VS-AN","ĐTT+HĐC","TDS","HĐH","HĐG","HĐNT","VS-AN","HĐC","TQDN","LH","HĐG+HĐC","HĐH+HĐC","HĐH+HĐNT","HĐH+HĐG","SHHN","HĐC+HĐNT"}))</f>
        <v>10</v>
      </c>
      <c r="L127" s="22">
        <f>SUM(COUNTIFS(L$36:L$66,{"ĐTT","ĐTT+VS-AN","ĐTT+HĐC","TDS","HĐH","HĐG","HĐNT","VS-AN","HĐC","TQDN","LH","HĐG+HĐC","HĐH+HĐC","HĐH+HĐNT","HĐH+HĐG","SHHN","HĐC+HĐNT"}))</f>
        <v>9</v>
      </c>
      <c r="M127" s="24"/>
    </row>
    <row r="128" spans="1:13">
      <c r="A128" s="21"/>
      <c r="B128" s="55" t="s">
        <v>235</v>
      </c>
      <c r="C128" s="55"/>
      <c r="D128" s="55"/>
      <c r="E128" s="55"/>
      <c r="F128" s="55"/>
      <c r="G128" s="55"/>
      <c r="H128" s="22"/>
      <c r="I128" s="22"/>
      <c r="J128" s="22">
        <f>SUM(COUNTIFS(J$67:J$85,{"ĐTT","ĐTT+VS-AN","ĐTT+HĐC","TDS","HĐH","HĐG","HĐNT","VS-AN","HĐC","TQDN","LH","HĐG+HĐC","HĐH+HĐC","HĐH+HĐNT","HĐH+HĐG","SHHN","HĐC+HĐNT"}))</f>
        <v>9</v>
      </c>
      <c r="K128" s="22">
        <f>SUM(COUNTIFS(K$67:K$85,{"ĐTT","ĐTT+VS-AN","ĐTT+HĐC","TDS","HĐH","HĐG","HĐNT","VS-AN","HĐC","TQDN","LH","HĐG+HĐC","HĐH+HĐC","HĐH+HĐNT","HĐH+HĐG","SHHN","HĐC+HĐNT"}))</f>
        <v>8</v>
      </c>
      <c r="L128" s="22">
        <f>SUM(COUNTIFS(L$67:L$85,{"ĐTT","ĐTT+VS-AN","ĐTT+HĐC","TDS","HĐH","HĐG","HĐNT","VS-AN","HĐC","TQDN","LH","HĐG+HĐC","HĐH+HĐC","HĐH+HĐNT","HĐH+HĐG","SHHN","HĐC+HĐNT"}))</f>
        <v>8</v>
      </c>
      <c r="M128" s="24"/>
    </row>
    <row r="129" spans="1:13">
      <c r="A129" s="21"/>
      <c r="B129" s="55" t="s">
        <v>236</v>
      </c>
      <c r="C129" s="55"/>
      <c r="D129" s="55"/>
      <c r="E129" s="55"/>
      <c r="F129" s="55"/>
      <c r="G129" s="55"/>
      <c r="H129" s="22"/>
      <c r="I129" s="22"/>
      <c r="J129" s="22">
        <f>SUM(COUNTIFS(J$86:J$106,{"ĐTT","ĐTT+VS-AN","ĐTT+HĐC","TDS","HĐH","HĐG","HĐNT","VS-AN","HĐC","TQDN","LH","LH+HĐC","HĐG+HĐC","HĐH+HĐC","HĐH+HĐNT","HĐH+HĐG","SHHN","HĐC+HĐNT"}))</f>
        <v>5</v>
      </c>
      <c r="K129" s="22">
        <f>SUM(COUNTIFS(K$86:K$106,{"ĐTT","ĐTT+VS-AN","ĐTT+HĐC","TDS","HĐH","HĐG","HĐNT","VS-AN","HĐC","TQDN","LH","LH+HĐC","HĐG+HĐC","HĐH+HĐC","HĐH+HĐNT","HĐH+HĐG","SHHN","HĐC+HĐNT"}))</f>
        <v>8</v>
      </c>
      <c r="L129" s="22">
        <f>SUM(COUNTIFS(L$86:L$106,{"ĐTT","ĐTT+VS-AN","ĐTT+HĐC","TDS","HĐH","HĐG","HĐNT","VS-AN","HĐC","TQDN","LH","LH+HĐC","HĐG+HĐC","HĐH+HĐC","HĐH+HĐNT","HĐH+HĐG","SHHN","HĐC+HĐNT"}))</f>
        <v>7</v>
      </c>
      <c r="M129" s="24"/>
    </row>
    <row r="130" spans="1:13">
      <c r="A130" s="21"/>
      <c r="B130" s="55" t="s">
        <v>237</v>
      </c>
      <c r="C130" s="55"/>
      <c r="D130" s="55"/>
      <c r="E130" s="55"/>
      <c r="F130" s="55"/>
      <c r="G130" s="55"/>
      <c r="H130" s="22"/>
      <c r="I130" s="22"/>
      <c r="J130" s="22">
        <f>SUM(COUNTIFS(J$107:J$124,{"ĐTT","ĐTT+VS-AN","ĐTT+HĐC","TDS","HĐH","HĐG","HĐNT","VS-AN","HĐC","TQDN","LH","HĐG+HĐC","HĐH+HĐC","HĐH+HĐNT","HĐH+HĐG","SHHN","HĐC+HĐNT"}))</f>
        <v>9</v>
      </c>
      <c r="K130" s="22">
        <f>SUM(COUNTIFS(K$107:K$124,{"ĐTT","ĐTT+VS-AN","ĐTT+HĐC","TDS","HĐH","HĐG","HĐNT","VS-AN","HĐC","TQDN","LH","HĐG+HĐC","HĐH+HĐC","HĐH+HĐNT","HĐH+HĐG","SHHN","HĐC+HĐNT"}))</f>
        <v>9</v>
      </c>
      <c r="L130" s="22">
        <f>SUM(COUNTIFS(L$107:L$124,{"ĐTT","ĐTT+VS-AN","ĐTT+HĐC","TDS","HĐH","HĐG","HĐNT","VS-AN","HĐC","TQDN","LH","HĐG+HĐC","HĐH+HĐC","HĐH+HĐNT","HĐH+HĐG","SHHN","HĐC+HĐNT"}))</f>
        <v>10</v>
      </c>
      <c r="M130" s="24"/>
    </row>
    <row r="131" spans="1:13">
      <c r="A131" s="21"/>
      <c r="B131" s="49" t="s">
        <v>238</v>
      </c>
      <c r="C131" s="49"/>
      <c r="D131" s="49"/>
      <c r="E131" s="49"/>
      <c r="F131" s="49"/>
      <c r="G131" s="49"/>
      <c r="H131" s="22"/>
      <c r="I131" s="22"/>
      <c r="J131" s="23">
        <f t="shared" ref="J131:K131" si="2">SUM(J132:J141)</f>
        <v>48</v>
      </c>
      <c r="K131" s="23">
        <f t="shared" si="2"/>
        <v>50</v>
      </c>
      <c r="L131" s="23">
        <f t="shared" ref="L131" si="3">SUM(L132:L141)</f>
        <v>47</v>
      </c>
      <c r="M131" s="24"/>
    </row>
    <row r="132" spans="1:13">
      <c r="A132" s="21"/>
      <c r="B132" s="48" t="s">
        <v>239</v>
      </c>
      <c r="C132" s="48"/>
      <c r="D132" s="48"/>
      <c r="E132" s="48"/>
      <c r="F132" s="48"/>
      <c r="G132" s="48"/>
      <c r="H132" s="22"/>
      <c r="I132" s="22"/>
      <c r="J132" s="22">
        <f>SUM(COUNTIFS(J$7:J$124,{"ĐTT","ĐTT+SHHN","ĐTT+VS-AN","ĐTT+HĐG","ĐTT+VS-AN","ĐTT+HĐC"}))</f>
        <v>3</v>
      </c>
      <c r="K132" s="22">
        <f>SUM(COUNTIFS(K$7:K$124,{"ĐTT","ĐTT+SHHN","ĐTT+VS-AN","ĐTT+HĐG","ĐTT+VS-AN","ĐTT+HĐC"}))</f>
        <v>3</v>
      </c>
      <c r="L132" s="22">
        <f>SUM(COUNTIFS(L$7:L$124,{"ĐTT","ĐTT+SHHN","ĐTT+VS-AN","ĐTT+HĐG","ĐTT+VS-AN","ĐTT+HĐC"}))</f>
        <v>2</v>
      </c>
      <c r="M132" s="24"/>
    </row>
    <row r="133" spans="1:13">
      <c r="A133" s="21"/>
      <c r="B133" s="48" t="s">
        <v>240</v>
      </c>
      <c r="C133" s="48"/>
      <c r="D133" s="48"/>
      <c r="E133" s="48"/>
      <c r="F133" s="48"/>
      <c r="G133" s="48"/>
      <c r="H133" s="22"/>
      <c r="I133" s="22"/>
      <c r="J133" s="22">
        <f>SUM(COUNTIFS(J$6:J$124,{"TDS"}))</f>
        <v>1</v>
      </c>
      <c r="K133" s="22">
        <f>SUM(COUNTIFS(K$6:K$124,{"TDS"}))</f>
        <v>1</v>
      </c>
      <c r="L133" s="22">
        <f>SUM(COUNTIFS(L$6:L$124,{"TDS"}))</f>
        <v>1</v>
      </c>
      <c r="M133" s="24"/>
    </row>
    <row r="134" spans="1:13">
      <c r="A134" s="21"/>
      <c r="B134" s="48" t="s">
        <v>241</v>
      </c>
      <c r="C134" s="48"/>
      <c r="D134" s="48"/>
      <c r="E134" s="48"/>
      <c r="F134" s="48"/>
      <c r="G134" s="48"/>
      <c r="H134" s="22"/>
      <c r="I134" s="22"/>
      <c r="J134" s="22">
        <f>SUM(COUNTIFS(J$6:J$124,{"ĐTT+HĐG","HĐG","HĐH+HĐG","HĐG+HĐNT","HĐG+HĐC"}))</f>
        <v>12</v>
      </c>
      <c r="K134" s="22">
        <f>SUM(COUNTIFS(K$6:K$124,{"ĐTT+HĐG","HĐG","HĐH+HĐG","HĐG+HĐNT","HĐG+HĐC"}))</f>
        <v>13</v>
      </c>
      <c r="L134" s="22">
        <f>SUM(COUNTIFS(L$6:L$124,{"ĐTT+HĐG","HĐG","HĐH+HĐG","HĐG+HĐNT","HĐG+HĐC"}))</f>
        <v>12</v>
      </c>
      <c r="M134" s="24"/>
    </row>
    <row r="135" spans="1:13">
      <c r="A135" s="21"/>
      <c r="B135" s="48" t="s">
        <v>242</v>
      </c>
      <c r="C135" s="48"/>
      <c r="D135" s="48"/>
      <c r="E135" s="48"/>
      <c r="F135" s="48"/>
      <c r="G135" s="48"/>
      <c r="H135" s="22"/>
      <c r="I135" s="22"/>
      <c r="J135" s="22">
        <f>SUM(COUNTIFS(J$6:J$124,{"HĐNT","HĐH+HĐNT","HĐG+HĐNT","HĐC+HĐNT"}))</f>
        <v>11</v>
      </c>
      <c r="K135" s="22">
        <f>SUM(COUNTIFS(K$6:K$124,{"HĐNT","HĐH+HĐNT","HĐG+HĐNT","HĐC+HĐNT"}))</f>
        <v>11</v>
      </c>
      <c r="L135" s="22">
        <f>SUM(COUNTIFS(L$6:L$124,{"HĐNT","HĐH+HĐNT","HĐG+HĐNT","HĐC+HĐNT"}))</f>
        <v>11</v>
      </c>
      <c r="M135" s="24"/>
    </row>
    <row r="136" spans="1:13">
      <c r="A136" s="21"/>
      <c r="B136" s="48" t="s">
        <v>243</v>
      </c>
      <c r="C136" s="48"/>
      <c r="D136" s="48"/>
      <c r="E136" s="48"/>
      <c r="F136" s="48"/>
      <c r="G136" s="48"/>
      <c r="H136" s="22"/>
      <c r="I136" s="22"/>
      <c r="J136" s="22">
        <f>SUM(COUNTIFS(J$6:J$124,{"ĐTT+VS-AN","VS-AN","VS-AN+HĐC","SHHN+VS-AN"}))</f>
        <v>3</v>
      </c>
      <c r="K136" s="22">
        <f>SUM(COUNTIFS(K$6:K$124,{"ĐTT+VS-AN","VS-AN","VS-AN+HĐC","SHHN+VS-AN"}))</f>
        <v>3</v>
      </c>
      <c r="L136" s="22">
        <f>SUM(COUNTIFS(L$6:L$124,{"ĐTT+VS-AN","VS-AN","VS-AN+HĐC","SHHN+VS-AN"}))</f>
        <v>2</v>
      </c>
      <c r="M136" s="24"/>
    </row>
    <row r="137" spans="1:13">
      <c r="A137" s="21"/>
      <c r="B137" s="48" t="s">
        <v>244</v>
      </c>
      <c r="C137" s="48"/>
      <c r="D137" s="48"/>
      <c r="E137" s="48"/>
      <c r="F137" s="48"/>
      <c r="G137" s="48"/>
      <c r="H137" s="22"/>
      <c r="I137" s="22"/>
      <c r="J137" s="22">
        <f>SUM(COUNTIFS(J$6:J$124,{"HĐC","ĐTT+HĐC","HĐG+HĐC","HĐH+HĐC","VS-AN+HĐC","HĐC+HĐNT"}))</f>
        <v>9</v>
      </c>
      <c r="K137" s="22">
        <f>SUM(COUNTIFS(K$6:K$124,{"HĐC","ĐTT+HĐC","HĐG+HĐC","HĐH+HĐC","VS-AN+HĐC","HĐC+HĐNT"}))</f>
        <v>8</v>
      </c>
      <c r="L137" s="22">
        <f>SUM(COUNTIFS(L$6:L$124,{"HĐC","ĐTT+HĐC","HĐG+HĐC","HĐH+HĐC","VS-AN+HĐC","HĐC+HĐNT"}))</f>
        <v>10</v>
      </c>
      <c r="M137" s="24"/>
    </row>
    <row r="138" spans="1:13">
      <c r="A138" s="21"/>
      <c r="B138" s="48" t="s">
        <v>245</v>
      </c>
      <c r="C138" s="48"/>
      <c r="D138" s="48"/>
      <c r="E138" s="48"/>
      <c r="F138" s="48"/>
      <c r="G138" s="48"/>
      <c r="H138" s="22"/>
      <c r="I138" s="22"/>
      <c r="J138" s="22">
        <f>SUM(COUNTIFS(J$6:J$124,{"SHHN","SHHN+VS-AN","ĐTT+SHHN"}))</f>
        <v>3</v>
      </c>
      <c r="K138" s="22">
        <f>SUM(COUNTIFS(K$6:K$124,{"SHHN","SHHN+VS-AN","ĐTT+SHHN"}))</f>
        <v>6</v>
      </c>
      <c r="L138" s="22">
        <f>SUM(COUNTIFS(L$6:L$124,{"SHHN","SHHN+VS-AN","ĐTT+SHHN"}))</f>
        <v>4</v>
      </c>
      <c r="M138" s="24"/>
    </row>
    <row r="139" spans="1:13">
      <c r="A139" s="21"/>
      <c r="B139" s="48" t="s">
        <v>246</v>
      </c>
      <c r="C139" s="48"/>
      <c r="D139" s="48"/>
      <c r="E139" s="48"/>
      <c r="F139" s="48"/>
      <c r="G139" s="48"/>
      <c r="H139" s="22"/>
      <c r="I139" s="22"/>
      <c r="J139" s="22">
        <f>SUM(COUNTIFS(J$6:J$124,{"TQ"}))</f>
        <v>0</v>
      </c>
      <c r="K139" s="22">
        <f>SUM(COUNTIFS(K$6:K$124,{"TQ"}))</f>
        <v>0</v>
      </c>
      <c r="L139" s="22">
        <f>SUM(COUNTIFS(L$6:L$124,{"TQ"}))</f>
        <v>0</v>
      </c>
      <c r="M139" s="24"/>
    </row>
    <row r="140" spans="1:13">
      <c r="A140" s="21"/>
      <c r="B140" s="48" t="s">
        <v>247</v>
      </c>
      <c r="C140" s="48"/>
      <c r="D140" s="48"/>
      <c r="E140" s="48"/>
      <c r="F140" s="48"/>
      <c r="G140" s="48"/>
      <c r="H140" s="22"/>
      <c r="I140" s="22"/>
      <c r="J140" s="22">
        <f>SUM(COUNTIFS(J$6:J$124,{"LH","LH+HĐC"}))</f>
        <v>1</v>
      </c>
      <c r="K140" s="22">
        <f>SUM(COUNTIFS(K$6:K$124,{"LH","LH+HĐC"}))</f>
        <v>0</v>
      </c>
      <c r="L140" s="22">
        <f>SUM(COUNTIFS(L$6:L$124,{"LH","LH+HĐC"}))</f>
        <v>0</v>
      </c>
      <c r="M140" s="24"/>
    </row>
    <row r="141" spans="1:13">
      <c r="A141" s="21"/>
      <c r="B141" s="49" t="s">
        <v>248</v>
      </c>
      <c r="C141" s="49"/>
      <c r="D141" s="49"/>
      <c r="E141" s="49"/>
      <c r="F141" s="49"/>
      <c r="G141" s="49"/>
      <c r="H141" s="22"/>
      <c r="I141" s="22"/>
      <c r="J141" s="23">
        <f t="shared" ref="J141:K141" si="4">SUM(J142:J146)</f>
        <v>5</v>
      </c>
      <c r="K141" s="23">
        <f t="shared" si="4"/>
        <v>5</v>
      </c>
      <c r="L141" s="23">
        <f t="shared" ref="L141" si="5">SUM(L142:L146)</f>
        <v>5</v>
      </c>
      <c r="M141" s="24"/>
    </row>
    <row r="142" spans="1:13">
      <c r="A142" s="21"/>
      <c r="B142" s="50" t="s">
        <v>249</v>
      </c>
      <c r="C142" s="50"/>
      <c r="D142" s="50"/>
      <c r="E142" s="50"/>
      <c r="F142" s="50"/>
      <c r="G142" s="50"/>
      <c r="H142" s="22"/>
      <c r="I142" s="22"/>
      <c r="J142" s="22">
        <f>SUM(COUNTIFS(J$7:J$35,{"HĐH","HĐH+HĐG","HĐH+HĐC","HĐH+HĐNT"}))</f>
        <v>1</v>
      </c>
      <c r="K142" s="22">
        <f>SUM(COUNTIFS(K$7:K$35,{"HĐH","HĐH+HĐG","HĐH+HĐC","HĐH+HĐNT"}))</f>
        <v>1</v>
      </c>
      <c r="L142" s="22">
        <f>SUM(COUNTIFS(L$7:L$35,{"HĐH","HĐH+HĐG","HĐH+HĐC","HĐH+HĐNT"}))</f>
        <v>1</v>
      </c>
      <c r="M142" s="24"/>
    </row>
    <row r="143" spans="1:13">
      <c r="A143" s="21"/>
      <c r="B143" s="50" t="s">
        <v>250</v>
      </c>
      <c r="C143" s="50"/>
      <c r="D143" s="50"/>
      <c r="E143" s="50"/>
      <c r="F143" s="50"/>
      <c r="G143" s="50"/>
      <c r="H143" s="22"/>
      <c r="I143" s="22"/>
      <c r="J143" s="22">
        <f>SUM(COUNTIFS(J$36:J$66,{"HĐH","HĐH+HĐG","HĐH+HĐC","HĐH+HĐNT"}))</f>
        <v>1</v>
      </c>
      <c r="K143" s="22">
        <f>SUM(COUNTIFS(K$36:K$66,{"HĐH","HĐH+HĐG","HĐH+HĐC","HĐH+HĐNT"}))</f>
        <v>1</v>
      </c>
      <c r="L143" s="22">
        <f>SUM(COUNTIFS(L$36:L$66,{"HĐH","HĐH+HĐG","HĐH+HĐC","HĐH+HĐNT"}))</f>
        <v>1</v>
      </c>
      <c r="M143" s="24"/>
    </row>
    <row r="144" spans="1:13">
      <c r="A144" s="21"/>
      <c r="B144" s="50" t="s">
        <v>251</v>
      </c>
      <c r="C144" s="50"/>
      <c r="D144" s="50"/>
      <c r="E144" s="50"/>
      <c r="F144" s="50"/>
      <c r="G144" s="50"/>
      <c r="H144" s="22"/>
      <c r="I144" s="22"/>
      <c r="J144" s="22">
        <f>SUM(COUNTIFS(J$67:J$85,{"HĐH","HĐH+HĐG","HĐH+HĐC","HĐH+HĐNT"}))</f>
        <v>1</v>
      </c>
      <c r="K144" s="22">
        <f>SUM(COUNTIFS(K$67:K$85,{"HĐH","HĐH+HĐG","HĐH+HĐC","HĐH+HĐNT"}))</f>
        <v>1</v>
      </c>
      <c r="L144" s="22">
        <f>SUM(COUNTIFS(L$67:L$85,{"HĐH","HĐH+HĐG","HĐH+HĐC","HĐH+HĐNT"}))</f>
        <v>1</v>
      </c>
      <c r="M144" s="24"/>
    </row>
    <row r="145" spans="1:13">
      <c r="A145" s="21"/>
      <c r="B145" s="50" t="s">
        <v>252</v>
      </c>
      <c r="C145" s="50"/>
      <c r="D145" s="50"/>
      <c r="E145" s="50"/>
      <c r="F145" s="50"/>
      <c r="G145" s="50"/>
      <c r="H145" s="22"/>
      <c r="I145" s="22"/>
      <c r="J145" s="22">
        <f>SUM(COUNTIFS(J$86:J$106,{"HĐH","HĐH+HĐG","HĐH+HĐC","HĐH+HĐNT"}))</f>
        <v>1</v>
      </c>
      <c r="K145" s="22">
        <f>SUM(COUNTIFS(K$86:K$106,{"HĐH","HĐH+HĐG","HĐH+HĐC","HĐH+HĐNT"}))</f>
        <v>1</v>
      </c>
      <c r="L145" s="22">
        <f>SUM(COUNTIFS(L$86:L$106,{"HĐH","HĐH+HĐG","HĐH+HĐC","HĐH+HĐNT"}))</f>
        <v>0</v>
      </c>
      <c r="M145" s="25"/>
    </row>
    <row r="146" spans="1:13">
      <c r="A146" s="21"/>
      <c r="B146" s="50" t="s">
        <v>253</v>
      </c>
      <c r="C146" s="50"/>
      <c r="D146" s="50"/>
      <c r="E146" s="50"/>
      <c r="F146" s="50"/>
      <c r="G146" s="50"/>
      <c r="H146" s="22"/>
      <c r="I146" s="22"/>
      <c r="J146" s="22">
        <f>SUM(COUNTIFS(J$107:J$124,{"HĐH","HĐH+HĐG","HĐH+HĐC","HĐH+HĐNT"}))</f>
        <v>1</v>
      </c>
      <c r="K146" s="22">
        <f>SUM(COUNTIFS(K$107:K$124,{"HĐH","HĐH+HĐG","HĐH+HĐC","HĐH+HĐNT"}))</f>
        <v>1</v>
      </c>
      <c r="L146" s="22">
        <f>SUM(COUNTIFS(L$107:L$124,{"HĐH","HĐH+HĐG","HĐH+HĐC","HĐH+HĐNT"}))</f>
        <v>2</v>
      </c>
      <c r="M146" s="25"/>
    </row>
    <row r="147" spans="1:13" ht="22.5" customHeight="1">
      <c r="A147" s="51" t="s">
        <v>254</v>
      </c>
      <c r="B147" s="51"/>
      <c r="C147" s="51"/>
      <c r="D147" s="51"/>
      <c r="E147" s="26"/>
      <c r="F147" s="54" t="s">
        <v>255</v>
      </c>
      <c r="G147" s="54"/>
      <c r="J147" s="27"/>
      <c r="K147" s="46" t="s">
        <v>256</v>
      </c>
      <c r="L147" s="46"/>
      <c r="M147" s="46"/>
    </row>
    <row r="148" spans="1:13" ht="15" customHeight="1">
      <c r="A148" s="28"/>
      <c r="B148" s="26"/>
      <c r="C148" s="29"/>
      <c r="D148" s="30"/>
      <c r="E148" s="26"/>
      <c r="F148" s="31"/>
      <c r="G148" s="30"/>
      <c r="J148" s="27"/>
      <c r="K148" s="32"/>
      <c r="L148" s="32"/>
      <c r="M148" s="30"/>
    </row>
    <row r="149" spans="1:13" ht="24.75" customHeight="1">
      <c r="A149" s="47" t="s">
        <v>307</v>
      </c>
      <c r="B149" s="47"/>
      <c r="C149" s="47"/>
      <c r="D149" s="47"/>
      <c r="E149" s="26"/>
      <c r="F149" s="47" t="s">
        <v>224</v>
      </c>
      <c r="G149" s="47"/>
      <c r="J149" s="27"/>
      <c r="K149" s="47" t="s">
        <v>257</v>
      </c>
      <c r="L149" s="47"/>
      <c r="M149" s="47"/>
    </row>
  </sheetData>
  <autoFilter ref="A6:N147" xr:uid="{17B905F2-CD15-4CFF-86E2-B180FBF51AFF}"/>
  <mergeCells count="129">
    <mergeCell ref="A95:A96"/>
    <mergeCell ref="B95:B96"/>
    <mergeCell ref="C95:C96"/>
    <mergeCell ref="D95:D96"/>
    <mergeCell ref="E95:E96"/>
    <mergeCell ref="A81:A82"/>
    <mergeCell ref="B81:B82"/>
    <mergeCell ref="A117:A118"/>
    <mergeCell ref="B117:B118"/>
    <mergeCell ref="C117:C118"/>
    <mergeCell ref="D117:D118"/>
    <mergeCell ref="E117:E118"/>
    <mergeCell ref="A112:A114"/>
    <mergeCell ref="B112:B114"/>
    <mergeCell ref="C112:C114"/>
    <mergeCell ref="D112:D114"/>
    <mergeCell ref="E112:E114"/>
    <mergeCell ref="A115:A116"/>
    <mergeCell ref="B115:B116"/>
    <mergeCell ref="C115:C116"/>
    <mergeCell ref="D115:D116"/>
    <mergeCell ref="E115:E116"/>
    <mergeCell ref="B94:E94"/>
    <mergeCell ref="B88:E88"/>
    <mergeCell ref="A78:A79"/>
    <mergeCell ref="B78:B79"/>
    <mergeCell ref="C78:C79"/>
    <mergeCell ref="D78:D79"/>
    <mergeCell ref="E78:E79"/>
    <mergeCell ref="B90:E90"/>
    <mergeCell ref="A1:M1"/>
    <mergeCell ref="A2:M2"/>
    <mergeCell ref="A3:A5"/>
    <mergeCell ref="E3:E5"/>
    <mergeCell ref="F3:F5"/>
    <mergeCell ref="D3:D5"/>
    <mergeCell ref="G3:G5"/>
    <mergeCell ref="B25:E25"/>
    <mergeCell ref="A72:A74"/>
    <mergeCell ref="B72:B74"/>
    <mergeCell ref="C72:C74"/>
    <mergeCell ref="D72:D74"/>
    <mergeCell ref="E72:E74"/>
    <mergeCell ref="A69:A71"/>
    <mergeCell ref="B69:B71"/>
    <mergeCell ref="C69:C71"/>
    <mergeCell ref="D69:D71"/>
    <mergeCell ref="E69:E71"/>
    <mergeCell ref="B14:E14"/>
    <mergeCell ref="B16:E16"/>
    <mergeCell ref="B20:E20"/>
    <mergeCell ref="B18:E18"/>
    <mergeCell ref="B34:E34"/>
    <mergeCell ref="M3:M5"/>
    <mergeCell ref="B3:C5"/>
    <mergeCell ref="H3:H5"/>
    <mergeCell ref="I3:I5"/>
    <mergeCell ref="B7:E7"/>
    <mergeCell ref="B8:E8"/>
    <mergeCell ref="B9:E9"/>
    <mergeCell ref="B11:E11"/>
    <mergeCell ref="B12:E12"/>
    <mergeCell ref="J3:J5"/>
    <mergeCell ref="K3:K5"/>
    <mergeCell ref="L3:L5"/>
    <mergeCell ref="B36:E36"/>
    <mergeCell ref="B37:E37"/>
    <mergeCell ref="B38:E38"/>
    <mergeCell ref="B39:E39"/>
    <mergeCell ref="B43:E43"/>
    <mergeCell ref="B45:E45"/>
    <mergeCell ref="B47:E47"/>
    <mergeCell ref="B48:E48"/>
    <mergeCell ref="B26:E26"/>
    <mergeCell ref="B29:E29"/>
    <mergeCell ref="B32:E32"/>
    <mergeCell ref="B53:E53"/>
    <mergeCell ref="B55:E55"/>
    <mergeCell ref="B56:E56"/>
    <mergeCell ref="B65:E65"/>
    <mergeCell ref="B60:E60"/>
    <mergeCell ref="B62:E62"/>
    <mergeCell ref="B63:E63"/>
    <mergeCell ref="B134:G134"/>
    <mergeCell ref="B128:G128"/>
    <mergeCell ref="B129:G129"/>
    <mergeCell ref="B130:G130"/>
    <mergeCell ref="B131:G131"/>
    <mergeCell ref="B132:G132"/>
    <mergeCell ref="B122:E122"/>
    <mergeCell ref="B125:G125"/>
    <mergeCell ref="B126:G126"/>
    <mergeCell ref="B127:G127"/>
    <mergeCell ref="B67:F67"/>
    <mergeCell ref="B68:F68"/>
    <mergeCell ref="B76:E76"/>
    <mergeCell ref="B99:E99"/>
    <mergeCell ref="B105:E105"/>
    <mergeCell ref="B107:E107"/>
    <mergeCell ref="B108:E108"/>
    <mergeCell ref="B110:E110"/>
    <mergeCell ref="C81:C82"/>
    <mergeCell ref="D81:D82"/>
    <mergeCell ref="E81:E82"/>
    <mergeCell ref="F147:G147"/>
    <mergeCell ref="B51:C51"/>
    <mergeCell ref="B50:E50"/>
    <mergeCell ref="K147:M147"/>
    <mergeCell ref="A149:D149"/>
    <mergeCell ref="F149:G149"/>
    <mergeCell ref="K149:M149"/>
    <mergeCell ref="B135:G135"/>
    <mergeCell ref="B136:G136"/>
    <mergeCell ref="B137:G137"/>
    <mergeCell ref="B138:G138"/>
    <mergeCell ref="B139:G139"/>
    <mergeCell ref="B140:G140"/>
    <mergeCell ref="B141:G141"/>
    <mergeCell ref="B142:G142"/>
    <mergeCell ref="B143:G143"/>
    <mergeCell ref="B144:G144"/>
    <mergeCell ref="B145:G145"/>
    <mergeCell ref="B146:G146"/>
    <mergeCell ref="A147:D147"/>
    <mergeCell ref="B84:E84"/>
    <mergeCell ref="B86:E86"/>
    <mergeCell ref="B87:E87"/>
    <mergeCell ref="B133:G133"/>
    <mergeCell ref="B98:E98"/>
  </mergeCells>
  <dataValidations count="4">
    <dataValidation type="list" allowBlank="1" showInputMessage="1" showErrorMessage="1" sqref="D44" xr:uid="{00000000-0002-0000-0200-000003000000}">
      <formula1>"x"</formula1>
    </dataValidation>
    <dataValidation type="list" allowBlank="1" showInputMessage="1" showErrorMessage="1" sqref="D75" xr:uid="{00000000-0002-0000-0200-000004000000}">
      <formula1>"x,#"</formula1>
    </dataValidation>
    <dataValidation type="list" allowBlank="1" showInputMessage="1" showErrorMessage="1" sqref="C95 C97 C10 C13:D13 G17 C15:D15 C17:D17 G15 C19 D23:D24 C21:C24 C27:D28 C30:D31 C33 C35:D35 G13 C40 G35 C41:D42 G42 C46:D46 C49 C52:D52 C54 G46 C61 C64:D64 C66 G64 C72 G77:G82 C85:D85 C89:D89 G85 C100 C101:D104 C106:D106 C109:D109 C91:D93 C123:D124 G89 C69 C75 C77:D78 C80:D81 C83:D83 C111:C112 C119:D121 G124 C115 C117:D117 G57:G59 C57:D59" xr:uid="{00000000-0002-0000-0200-000006000000}">
      <formula1>"KQMĐ, NDCT, TLHD, BC, ĐP"</formula1>
    </dataValidation>
    <dataValidation type="list" allowBlank="1" showInputMessage="1" showErrorMessage="1" sqref="C44" xr:uid="{00000000-0002-0000-0200-000002000000}">
      <formula1>"KQMĐ, NDCT, TLHD, BC, ĐP, ATGT"</formula1>
    </dataValidation>
  </dataValidations>
  <hyperlinks>
    <hyperlink ref="G28" r:id="rId1" xr:uid="{C8B35D7C-D69F-4CBD-A535-A8BE0355A021}"/>
    <hyperlink ref="G119" r:id="rId2" xr:uid="{82D7B68D-227E-498F-974B-E5749CDA1750}"/>
  </hyperlinks>
  <pageMargins left="0.55118110236220474" right="0.51181102362204722" top="0.74803149606299213" bottom="0.74803149606299213" header="0.31496062992125984" footer="0.31496062992125984"/>
  <pageSetup paperSize="9"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10B7F-B637-44F7-A774-94D0E68FD079}">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4T</vt:lpstr>
      <vt:lpstr>Sheet1</vt:lpstr>
      <vt:lpstr>'4T'!Print_Area</vt:lpstr>
      <vt:lpstr>'4T'!Print_Titles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2025-10-06T06:56:39Z</cp:lastPrinted>
  <dcterms:created xsi:type="dcterms:W3CDTF">2019-07-05T03:48:23Z</dcterms:created>
  <dcterms:modified xsi:type="dcterms:W3CDTF">2025-10-06T06:59:12Z</dcterms:modified>
</cp:coreProperties>
</file>