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B1 25-26\2 CĐ BT\"/>
    </mc:Choice>
  </mc:AlternateContent>
  <bookViews>
    <workbookView xWindow="-105" yWindow="-105" windowWidth="23250" windowHeight="12450"/>
  </bookViews>
  <sheets>
    <sheet name="4T" sheetId="38" r:id="rId1"/>
    <sheet name="Sheet1" sheetId="39" r:id="rId2"/>
  </sheets>
  <definedNames>
    <definedName name="_xlnm._FilterDatabase" localSheetId="0" hidden="1">'4T'!$A$4:$WTR$707</definedName>
    <definedName name="_xlnm.Print_Titles" localSheetId="0">'4T'!$2:$5</definedName>
  </definedNames>
  <calcPr calcId="162913" iterateCount="1"/>
</workbook>
</file>

<file path=xl/calcChain.xml><?xml version="1.0" encoding="utf-8"?>
<calcChain xmlns="http://schemas.openxmlformats.org/spreadsheetml/2006/main">
  <c r="BL691" i="38" l="1"/>
  <c r="BM691" i="38"/>
  <c r="BK691" i="38"/>
  <c r="BL690" i="38"/>
  <c r="BM690" i="38"/>
  <c r="BK690" i="38"/>
  <c r="BL689" i="38"/>
  <c r="BM689" i="38"/>
  <c r="BK689" i="38"/>
  <c r="BL688" i="38"/>
  <c r="BM688" i="38"/>
  <c r="BK688" i="38"/>
  <c r="BL702" i="38"/>
  <c r="BM702" i="38"/>
  <c r="BL701" i="38"/>
  <c r="BM701" i="38"/>
  <c r="BL700" i="38"/>
  <c r="BM700" i="38"/>
  <c r="BL699" i="38"/>
  <c r="BM699" i="38"/>
  <c r="BL698" i="38"/>
  <c r="BM698" i="38"/>
  <c r="BL697" i="38"/>
  <c r="BM697" i="38"/>
  <c r="BL696" i="38"/>
  <c r="BM696" i="38"/>
  <c r="BL695" i="38"/>
  <c r="BM695" i="38"/>
  <c r="BL694" i="38"/>
  <c r="BM694" i="38"/>
  <c r="BL693" i="38"/>
  <c r="BM693" i="38"/>
  <c r="BL703" i="38"/>
  <c r="BM703" i="38"/>
  <c r="BL704" i="38"/>
  <c r="BM704" i="38"/>
  <c r="BL705" i="38"/>
  <c r="BM705" i="38"/>
  <c r="BL706" i="38"/>
  <c r="BM706" i="38"/>
  <c r="BL707" i="38"/>
  <c r="BM707" i="38"/>
  <c r="BK707" i="38"/>
  <c r="BK706" i="38"/>
  <c r="BK705" i="38"/>
  <c r="BK704" i="38"/>
  <c r="BK703" i="38"/>
  <c r="BK702" i="38"/>
  <c r="BK701" i="38"/>
  <c r="BK700" i="38"/>
  <c r="BK699" i="38"/>
  <c r="BK698" i="38"/>
  <c r="BK697" i="38"/>
  <c r="BK696" i="38"/>
  <c r="BK695" i="38"/>
  <c r="BK694" i="38"/>
  <c r="BK693" i="38"/>
  <c r="BM687" i="38"/>
  <c r="BL687" i="38"/>
  <c r="BK687" i="38"/>
  <c r="BL692" i="38" l="1"/>
  <c r="BM692" i="38"/>
  <c r="BK692" i="38"/>
  <c r="AA704" i="38" l="1"/>
  <c r="Z704" i="38"/>
  <c r="AA705" i="38"/>
  <c r="X659" i="38" l="1"/>
  <c r="W659" i="38"/>
  <c r="V659" i="38"/>
  <c r="U659" i="38"/>
  <c r="T659" i="38"/>
  <c r="S659" i="38"/>
  <c r="R659" i="38"/>
  <c r="Q659" i="38"/>
  <c r="P659" i="38"/>
  <c r="O659" i="38"/>
  <c r="N659" i="38"/>
  <c r="X561" i="38"/>
  <c r="W561" i="38"/>
  <c r="V561" i="38"/>
  <c r="U561" i="38"/>
  <c r="T561" i="38"/>
  <c r="S561" i="38"/>
  <c r="R561" i="38"/>
  <c r="Q561" i="38"/>
  <c r="P561" i="38"/>
  <c r="O561" i="38"/>
  <c r="N561" i="38"/>
  <c r="X547" i="38"/>
  <c r="W547" i="38"/>
  <c r="V547" i="38"/>
  <c r="U547" i="38"/>
  <c r="T547" i="38"/>
  <c r="S547" i="38"/>
  <c r="R547" i="38"/>
  <c r="Q547" i="38"/>
  <c r="P547" i="38"/>
  <c r="O547" i="38"/>
  <c r="N547" i="38"/>
  <c r="X529" i="38"/>
  <c r="W529" i="38"/>
  <c r="V529" i="38"/>
  <c r="U529" i="38"/>
  <c r="T529" i="38"/>
  <c r="S529" i="38"/>
  <c r="R529" i="38"/>
  <c r="Q529" i="38"/>
  <c r="P529" i="38"/>
  <c r="O529" i="38"/>
  <c r="N529" i="38"/>
  <c r="X501" i="38"/>
  <c r="W501" i="38"/>
  <c r="V501" i="38"/>
  <c r="U501" i="38"/>
  <c r="T501" i="38"/>
  <c r="S501" i="38"/>
  <c r="R501" i="38"/>
  <c r="Q501" i="38"/>
  <c r="P501" i="38"/>
  <c r="O501" i="38"/>
  <c r="N501" i="38"/>
  <c r="X486" i="38"/>
  <c r="W486" i="38"/>
  <c r="V486" i="38"/>
  <c r="U486" i="38"/>
  <c r="T486" i="38"/>
  <c r="S486" i="38"/>
  <c r="R486" i="38"/>
  <c r="Q486" i="38"/>
  <c r="P486" i="38"/>
  <c r="O486" i="38"/>
  <c r="N486" i="38"/>
  <c r="X473" i="38"/>
  <c r="W473" i="38"/>
  <c r="V473" i="38"/>
  <c r="U473" i="38"/>
  <c r="T473" i="38"/>
  <c r="S473" i="38"/>
  <c r="R473" i="38"/>
  <c r="Q473" i="38"/>
  <c r="P473" i="38"/>
  <c r="O473" i="38"/>
  <c r="N473" i="38"/>
  <c r="X463" i="38"/>
  <c r="W463" i="38"/>
  <c r="V463" i="38"/>
  <c r="U463" i="38"/>
  <c r="T463" i="38"/>
  <c r="S463" i="38"/>
  <c r="R463" i="38"/>
  <c r="Q463" i="38"/>
  <c r="P463" i="38"/>
  <c r="O463" i="38"/>
  <c r="N463" i="38"/>
  <c r="X447" i="38"/>
  <c r="W447" i="38"/>
  <c r="V447" i="38"/>
  <c r="U447" i="38"/>
  <c r="T447" i="38"/>
  <c r="S447" i="38"/>
  <c r="R447" i="38"/>
  <c r="Q447" i="38"/>
  <c r="P447" i="38"/>
  <c r="O447" i="38"/>
  <c r="N447" i="38"/>
  <c r="X405" i="38"/>
  <c r="W405" i="38"/>
  <c r="V405" i="38"/>
  <c r="U405" i="38"/>
  <c r="T405" i="38"/>
  <c r="S405" i="38"/>
  <c r="R405" i="38"/>
  <c r="Q405" i="38"/>
  <c r="P405" i="38"/>
  <c r="O405" i="38"/>
  <c r="N405" i="38"/>
  <c r="X364" i="38"/>
  <c r="W364" i="38"/>
  <c r="V364" i="38"/>
  <c r="U364" i="38"/>
  <c r="T364" i="38"/>
  <c r="S364" i="38"/>
  <c r="R364" i="38"/>
  <c r="Q364" i="38"/>
  <c r="P364" i="38"/>
  <c r="O364" i="38"/>
  <c r="N364" i="38"/>
  <c r="X354" i="38"/>
  <c r="W354" i="38"/>
  <c r="V354" i="38"/>
  <c r="U354" i="38"/>
  <c r="T354" i="38"/>
  <c r="S354" i="38"/>
  <c r="R354" i="38"/>
  <c r="Q354" i="38"/>
  <c r="P354" i="38"/>
  <c r="O354" i="38"/>
  <c r="N354" i="38"/>
  <c r="X352" i="38"/>
  <c r="W352" i="38"/>
  <c r="V352" i="38"/>
  <c r="U352" i="38"/>
  <c r="T352" i="38"/>
  <c r="S352" i="38"/>
  <c r="R352" i="38"/>
  <c r="Q352" i="38"/>
  <c r="P352" i="38"/>
  <c r="O352" i="38"/>
  <c r="N352" i="38"/>
  <c r="X347" i="38"/>
  <c r="W347" i="38"/>
  <c r="V347" i="38"/>
  <c r="U347" i="38"/>
  <c r="T347" i="38"/>
  <c r="S347" i="38"/>
  <c r="R347" i="38"/>
  <c r="Q347" i="38"/>
  <c r="P347" i="38"/>
  <c r="O347" i="38"/>
  <c r="N347" i="38"/>
  <c r="X341" i="38"/>
  <c r="W341" i="38"/>
  <c r="V341" i="38"/>
  <c r="U341" i="38"/>
  <c r="T341" i="38"/>
  <c r="S341" i="38"/>
  <c r="R341" i="38"/>
  <c r="Q341" i="38"/>
  <c r="P341" i="38"/>
  <c r="O341" i="38"/>
  <c r="N341" i="38"/>
  <c r="X335" i="38"/>
  <c r="W335" i="38"/>
  <c r="V335" i="38"/>
  <c r="U335" i="38"/>
  <c r="T335" i="38"/>
  <c r="S335" i="38"/>
  <c r="R335" i="38"/>
  <c r="Q335" i="38"/>
  <c r="P335" i="38"/>
  <c r="O335" i="38"/>
  <c r="N335" i="38"/>
  <c r="X325" i="38"/>
  <c r="W325" i="38"/>
  <c r="V325" i="38"/>
  <c r="U325" i="38"/>
  <c r="T325" i="38"/>
  <c r="S325" i="38"/>
  <c r="R325" i="38"/>
  <c r="Q325" i="38"/>
  <c r="P325" i="38"/>
  <c r="O325" i="38"/>
  <c r="N325" i="38"/>
  <c r="X321" i="38"/>
  <c r="W321" i="38"/>
  <c r="V321" i="38"/>
  <c r="U321" i="38"/>
  <c r="T321" i="38"/>
  <c r="S321" i="38"/>
  <c r="R321" i="38"/>
  <c r="Q321" i="38"/>
  <c r="P321" i="38"/>
  <c r="O321" i="38"/>
  <c r="N321" i="38"/>
  <c r="X319" i="38"/>
  <c r="W319" i="38"/>
  <c r="V319" i="38"/>
  <c r="U319" i="38"/>
  <c r="T319" i="38"/>
  <c r="S319" i="38"/>
  <c r="R319" i="38"/>
  <c r="Q319" i="38"/>
  <c r="P319" i="38"/>
  <c r="O319" i="38"/>
  <c r="N319" i="38"/>
  <c r="X290" i="38"/>
  <c r="W290" i="38"/>
  <c r="V290" i="38"/>
  <c r="U290" i="38"/>
  <c r="T290" i="38"/>
  <c r="S290" i="38"/>
  <c r="R290" i="38"/>
  <c r="Q290" i="38"/>
  <c r="P290" i="38"/>
  <c r="O290" i="38"/>
  <c r="N290" i="38"/>
  <c r="X277" i="38"/>
  <c r="W277" i="38"/>
  <c r="V277" i="38"/>
  <c r="U277" i="38"/>
  <c r="T277" i="38"/>
  <c r="S277" i="38"/>
  <c r="R277" i="38"/>
  <c r="Q277" i="38"/>
  <c r="P277" i="38"/>
  <c r="X272" i="38"/>
  <c r="W272" i="38"/>
  <c r="V272" i="38"/>
  <c r="U272" i="38"/>
  <c r="T272" i="38"/>
  <c r="S272" i="38"/>
  <c r="R272" i="38"/>
  <c r="Q272" i="38"/>
  <c r="P272" i="38"/>
  <c r="O272" i="38"/>
  <c r="N272" i="38"/>
  <c r="X269" i="38"/>
  <c r="W269" i="38"/>
  <c r="V269" i="38"/>
  <c r="U269" i="38"/>
  <c r="T269" i="38"/>
  <c r="S269" i="38"/>
  <c r="R269" i="38"/>
  <c r="Q269" i="38"/>
  <c r="P269" i="38"/>
  <c r="O269" i="38"/>
  <c r="N269" i="38"/>
  <c r="X253" i="38"/>
  <c r="W253" i="38"/>
  <c r="V253" i="38"/>
  <c r="U253" i="38"/>
  <c r="T253" i="38"/>
  <c r="S253" i="38"/>
  <c r="R253" i="38"/>
  <c r="Q253" i="38"/>
  <c r="P253" i="38"/>
  <c r="O253" i="38"/>
  <c r="N253" i="38"/>
  <c r="X251" i="38"/>
  <c r="W251" i="38"/>
  <c r="V251" i="38"/>
  <c r="U251" i="38"/>
  <c r="T251" i="38"/>
  <c r="S251" i="38"/>
  <c r="R251" i="38"/>
  <c r="Q251" i="38"/>
  <c r="P251" i="38"/>
  <c r="O251" i="38"/>
  <c r="N251" i="38"/>
  <c r="X239" i="38"/>
  <c r="W239" i="38"/>
  <c r="V239" i="38"/>
  <c r="U239" i="38"/>
  <c r="T239" i="38"/>
  <c r="S239" i="38"/>
  <c r="R239" i="38"/>
  <c r="Q239" i="38"/>
  <c r="P239" i="38"/>
  <c r="O239" i="38"/>
  <c r="N239" i="38"/>
  <c r="X222" i="38"/>
  <c r="W222" i="38"/>
  <c r="V222" i="38"/>
  <c r="U222" i="38"/>
  <c r="T222" i="38"/>
  <c r="S222" i="38"/>
  <c r="R222" i="38"/>
  <c r="Q222" i="38"/>
  <c r="P222" i="38"/>
  <c r="O222" i="38"/>
  <c r="N222" i="38"/>
  <c r="X207" i="38"/>
  <c r="W207" i="38"/>
  <c r="V207" i="38"/>
  <c r="U207" i="38"/>
  <c r="T207" i="38"/>
  <c r="S207" i="38"/>
  <c r="R207" i="38"/>
  <c r="Q207" i="38"/>
  <c r="P207" i="38"/>
  <c r="O207" i="38"/>
  <c r="N207" i="38"/>
  <c r="X186" i="38"/>
  <c r="W186" i="38"/>
  <c r="V186" i="38"/>
  <c r="U186" i="38"/>
  <c r="T186" i="38"/>
  <c r="S186" i="38"/>
  <c r="R186" i="38"/>
  <c r="Q186" i="38"/>
  <c r="P186" i="38"/>
  <c r="O186" i="38"/>
  <c r="N186" i="38"/>
  <c r="X180" i="38"/>
  <c r="W180" i="38"/>
  <c r="V180" i="38"/>
  <c r="U180" i="38"/>
  <c r="T180" i="38"/>
  <c r="S180" i="38"/>
  <c r="R180" i="38"/>
  <c r="Q180" i="38"/>
  <c r="P180" i="38"/>
  <c r="O180" i="38"/>
  <c r="N180" i="38"/>
  <c r="X171" i="38"/>
  <c r="W171" i="38"/>
  <c r="V171" i="38"/>
  <c r="U171" i="38"/>
  <c r="T171" i="38"/>
  <c r="S171" i="38"/>
  <c r="R171" i="38"/>
  <c r="Q171" i="38"/>
  <c r="P171" i="38"/>
  <c r="O171" i="38"/>
  <c r="N171" i="38"/>
  <c r="X152" i="38"/>
  <c r="W152" i="38"/>
  <c r="V152" i="38"/>
  <c r="U152" i="38"/>
  <c r="T152" i="38"/>
  <c r="S152" i="38"/>
  <c r="R152" i="38"/>
  <c r="Q152" i="38"/>
  <c r="P152" i="38"/>
  <c r="O152" i="38"/>
  <c r="N152" i="38"/>
  <c r="X141" i="38"/>
  <c r="W141" i="38"/>
  <c r="V141" i="38"/>
  <c r="U141" i="38"/>
  <c r="T141" i="38"/>
  <c r="S141" i="38"/>
  <c r="R141" i="38"/>
  <c r="Q141" i="38"/>
  <c r="P141" i="38"/>
  <c r="O141" i="38"/>
  <c r="N141" i="38"/>
  <c r="X116" i="38"/>
  <c r="W116" i="38"/>
  <c r="V116" i="38"/>
  <c r="U116" i="38"/>
  <c r="T116" i="38"/>
  <c r="S116" i="38"/>
  <c r="R116" i="38"/>
  <c r="Q116" i="38"/>
  <c r="P116" i="38"/>
  <c r="O116" i="38"/>
  <c r="N116" i="38"/>
  <c r="X75" i="38"/>
  <c r="W75" i="38"/>
  <c r="V75" i="38"/>
  <c r="U75" i="38"/>
  <c r="T75" i="38"/>
  <c r="S75" i="38"/>
  <c r="R75" i="38"/>
  <c r="Q75" i="38"/>
  <c r="P75" i="38"/>
  <c r="O75" i="38"/>
  <c r="X63" i="38"/>
  <c r="W63" i="38"/>
  <c r="V63" i="38"/>
  <c r="U63" i="38"/>
  <c r="T63" i="38"/>
  <c r="S63" i="38"/>
  <c r="R63" i="38"/>
  <c r="Q63" i="38"/>
  <c r="P63" i="38"/>
  <c r="N63" i="38"/>
  <c r="X56" i="38"/>
  <c r="W56" i="38"/>
  <c r="V56" i="38"/>
  <c r="U56" i="38"/>
  <c r="T56" i="38"/>
  <c r="S56" i="38"/>
  <c r="R56" i="38"/>
  <c r="Q56" i="38"/>
  <c r="P56" i="38"/>
  <c r="N56" i="38"/>
  <c r="X46" i="38"/>
  <c r="W46" i="38"/>
  <c r="V46" i="38"/>
  <c r="U46" i="38"/>
  <c r="T46" i="38"/>
  <c r="S46" i="38"/>
  <c r="R46" i="38"/>
  <c r="Q46" i="38"/>
  <c r="P46" i="38"/>
  <c r="N46" i="38"/>
  <c r="X38" i="38"/>
  <c r="W38" i="38"/>
  <c r="V38" i="38"/>
  <c r="U38" i="38"/>
  <c r="T38" i="38"/>
  <c r="S38" i="38"/>
  <c r="R38" i="38"/>
  <c r="Q38" i="38"/>
  <c r="P38" i="38"/>
  <c r="N38" i="38"/>
  <c r="X32" i="38"/>
  <c r="W32" i="38"/>
  <c r="V32" i="38"/>
  <c r="U32" i="38"/>
  <c r="T32" i="38"/>
  <c r="S32" i="38"/>
  <c r="R32" i="38"/>
  <c r="Q32" i="38"/>
  <c r="P32" i="38"/>
  <c r="O32" i="38"/>
  <c r="N32" i="38"/>
  <c r="X21" i="38"/>
  <c r="W21" i="38"/>
  <c r="V21" i="38"/>
  <c r="U21" i="38"/>
  <c r="T21" i="38"/>
  <c r="S21" i="38"/>
  <c r="R21" i="38"/>
  <c r="Q21" i="38"/>
  <c r="P21" i="38"/>
  <c r="O21" i="38"/>
  <c r="N21" i="38"/>
  <c r="X8" i="38"/>
  <c r="W8" i="38"/>
  <c r="V8" i="38"/>
  <c r="U8" i="38"/>
  <c r="T8" i="38"/>
  <c r="S8" i="38"/>
  <c r="R8" i="38"/>
  <c r="Q8" i="38"/>
  <c r="P8" i="38"/>
  <c r="O8" i="38"/>
  <c r="N8" i="38"/>
  <c r="U289" i="38" l="1"/>
  <c r="T546" i="38"/>
  <c r="T115" i="38"/>
  <c r="P238" i="38"/>
  <c r="X238" i="38"/>
  <c r="Q289" i="38"/>
  <c r="N363" i="38"/>
  <c r="V363" i="38"/>
  <c r="O500" i="38"/>
  <c r="W500" i="38"/>
  <c r="V20" i="38"/>
  <c r="T185" i="38"/>
  <c r="W462" i="38"/>
  <c r="N20" i="38"/>
  <c r="N7" i="38" s="1"/>
  <c r="R20" i="38"/>
  <c r="R7" i="38" s="1"/>
  <c r="X346" i="38"/>
  <c r="O462" i="38"/>
  <c r="O461" i="38" s="1"/>
  <c r="Q462" i="38"/>
  <c r="S462" i="38"/>
  <c r="U462" i="38"/>
  <c r="V7" i="38"/>
  <c r="O238" i="38"/>
  <c r="Q238" i="38"/>
  <c r="S238" i="38"/>
  <c r="U238" i="38"/>
  <c r="W238" i="38"/>
  <c r="N238" i="38"/>
  <c r="R238" i="38"/>
  <c r="T238" i="38"/>
  <c r="V238" i="38"/>
  <c r="O346" i="38"/>
  <c r="Q346" i="38"/>
  <c r="S346" i="38"/>
  <c r="U346" i="38"/>
  <c r="W346" i="38"/>
  <c r="N346" i="38"/>
  <c r="P346" i="38"/>
  <c r="R346" i="38"/>
  <c r="T346" i="38"/>
  <c r="V346" i="38"/>
  <c r="R363" i="38"/>
  <c r="Q500" i="38"/>
  <c r="S500" i="38"/>
  <c r="U500" i="38"/>
  <c r="P546" i="38"/>
  <c r="X546" i="38"/>
  <c r="P20" i="38"/>
  <c r="P7" i="38" s="1"/>
  <c r="T20" i="38"/>
  <c r="T7" i="38" s="1"/>
  <c r="X20" i="38"/>
  <c r="X7" i="38" s="1"/>
  <c r="P115" i="38"/>
  <c r="X115" i="38"/>
  <c r="P185" i="38"/>
  <c r="P179" i="38" s="1"/>
  <c r="X185" i="38"/>
  <c r="X179" i="38" s="1"/>
  <c r="N289" i="38"/>
  <c r="P289" i="38"/>
  <c r="R289" i="38"/>
  <c r="T289" i="38"/>
  <c r="V289" i="38"/>
  <c r="X289" i="38"/>
  <c r="O289" i="38"/>
  <c r="S289" i="38"/>
  <c r="W289" i="38"/>
  <c r="P363" i="38"/>
  <c r="T363" i="38"/>
  <c r="X363" i="38"/>
  <c r="O546" i="38"/>
  <c r="Q546" i="38"/>
  <c r="S546" i="38"/>
  <c r="U546" i="38"/>
  <c r="W546" i="38"/>
  <c r="N546" i="38"/>
  <c r="R546" i="38"/>
  <c r="V546" i="38"/>
  <c r="O20" i="38"/>
  <c r="O7" i="38" s="1"/>
  <c r="Q20" i="38"/>
  <c r="Q7" i="38" s="1"/>
  <c r="S20" i="38"/>
  <c r="S7" i="38" s="1"/>
  <c r="U20" i="38"/>
  <c r="U7" i="38" s="1"/>
  <c r="W20" i="38"/>
  <c r="W7" i="38" s="1"/>
  <c r="O115" i="38"/>
  <c r="Q115" i="38"/>
  <c r="S115" i="38"/>
  <c r="U115" i="38"/>
  <c r="W115" i="38"/>
  <c r="N115" i="38"/>
  <c r="R115" i="38"/>
  <c r="V115" i="38"/>
  <c r="O185" i="38"/>
  <c r="Q185" i="38"/>
  <c r="S185" i="38"/>
  <c r="U185" i="38"/>
  <c r="W185" i="38"/>
  <c r="N185" i="38"/>
  <c r="R185" i="38"/>
  <c r="V185" i="38"/>
  <c r="O363" i="38"/>
  <c r="Q363" i="38"/>
  <c r="S363" i="38"/>
  <c r="U363" i="38"/>
  <c r="W363" i="38"/>
  <c r="N462" i="38"/>
  <c r="P462" i="38"/>
  <c r="R462" i="38"/>
  <c r="T462" i="38"/>
  <c r="V462" i="38"/>
  <c r="X462" i="38"/>
  <c r="N500" i="38"/>
  <c r="P500" i="38"/>
  <c r="R500" i="38"/>
  <c r="T500" i="38"/>
  <c r="V500" i="38"/>
  <c r="X500" i="38"/>
  <c r="R179" i="38" l="1"/>
  <c r="R178" i="38" s="1"/>
  <c r="W179" i="38"/>
  <c r="S179" i="38"/>
  <c r="O179" i="38"/>
  <c r="W461" i="38"/>
  <c r="T6" i="38"/>
  <c r="Q179" i="38"/>
  <c r="T179" i="38"/>
  <c r="T178" i="38" s="1"/>
  <c r="N179" i="38"/>
  <c r="N178" i="38" s="1"/>
  <c r="U179" i="38"/>
  <c r="N6" i="38"/>
  <c r="W178" i="38"/>
  <c r="S178" i="38"/>
  <c r="O178" i="38"/>
  <c r="P178" i="38"/>
  <c r="U461" i="38"/>
  <c r="Q461" i="38"/>
  <c r="U6" i="38"/>
  <c r="Q6" i="38"/>
  <c r="S461" i="38"/>
  <c r="R6" i="38"/>
  <c r="U178" i="38"/>
  <c r="Q178" i="38"/>
  <c r="V179" i="38"/>
  <c r="V178" i="38" s="1"/>
  <c r="V6" i="38"/>
  <c r="W6" i="38"/>
  <c r="S6" i="38"/>
  <c r="O6" i="38"/>
  <c r="X178" i="38"/>
  <c r="X6" i="38"/>
  <c r="P6" i="38"/>
  <c r="V461" i="38"/>
  <c r="R461" i="38"/>
  <c r="N461" i="38"/>
  <c r="X461" i="38"/>
  <c r="T461" i="38"/>
  <c r="P461" i="38"/>
  <c r="AA706" i="38" l="1"/>
  <c r="Z706" i="38"/>
  <c r="Z705" i="38"/>
  <c r="AA703" i="38"/>
  <c r="Z703" i="38"/>
  <c r="AA691" i="38"/>
  <c r="Z691" i="38"/>
  <c r="AA690" i="38"/>
  <c r="Z690" i="38"/>
  <c r="AA689" i="38"/>
  <c r="Z689" i="38"/>
  <c r="AA688" i="38"/>
  <c r="Z688" i="38"/>
  <c r="AA687" i="38"/>
  <c r="Z687" i="38"/>
  <c r="AA686" i="38" l="1"/>
  <c r="Z686" i="38"/>
  <c r="BA10" i="38"/>
  <c r="BC10" i="38"/>
  <c r="BE10" i="38"/>
  <c r="BG10" i="38"/>
  <c r="BA11" i="38"/>
  <c r="BC11" i="38"/>
  <c r="BE11" i="38"/>
  <c r="BG11" i="38"/>
  <c r="BA12" i="38"/>
  <c r="BC12" i="38"/>
  <c r="BE12" i="38"/>
  <c r="BG12" i="38"/>
  <c r="BA13" i="38"/>
  <c r="BC13" i="38"/>
  <c r="BE13" i="38"/>
  <c r="BG13" i="38"/>
  <c r="BA14" i="38"/>
  <c r="BC14" i="38"/>
  <c r="BE14" i="38"/>
  <c r="BG14" i="38"/>
  <c r="BA15" i="38"/>
  <c r="BC15" i="38"/>
  <c r="BE15" i="38"/>
  <c r="BG15" i="38"/>
  <c r="BA16" i="38"/>
  <c r="BC16" i="38"/>
  <c r="BE16" i="38"/>
  <c r="BG16" i="38"/>
  <c r="BA17" i="38"/>
  <c r="BC17" i="38"/>
  <c r="BE17" i="38"/>
  <c r="BG17" i="38"/>
  <c r="BA18" i="38"/>
  <c r="BC18" i="38"/>
  <c r="BE18" i="38"/>
  <c r="BG18" i="38"/>
  <c r="BA19" i="38"/>
  <c r="BC19" i="38"/>
  <c r="BE19" i="38"/>
  <c r="BG19" i="38"/>
  <c r="BA20" i="38"/>
  <c r="BC20" i="38"/>
  <c r="BE20" i="38"/>
  <c r="BG20" i="38"/>
  <c r="BA21" i="38"/>
  <c r="BC21" i="38"/>
  <c r="BE21" i="38"/>
  <c r="BG21" i="38"/>
  <c r="BA22" i="38"/>
  <c r="BC22" i="38"/>
  <c r="BE22" i="38"/>
  <c r="BG22" i="38"/>
  <c r="BA23" i="38"/>
  <c r="BC23" i="38"/>
  <c r="BE23" i="38"/>
  <c r="BG23" i="38"/>
  <c r="BA24" i="38"/>
  <c r="BC24" i="38"/>
  <c r="BE24" i="38"/>
  <c r="BG24" i="38"/>
  <c r="BA25" i="38"/>
  <c r="BC25" i="38"/>
  <c r="BE25" i="38"/>
  <c r="BG25" i="38"/>
  <c r="BA26" i="38"/>
  <c r="BC26" i="38"/>
  <c r="BE26" i="38"/>
  <c r="BG26" i="38"/>
  <c r="BA27" i="38"/>
  <c r="BC27" i="38"/>
  <c r="BE27" i="38"/>
  <c r="BG27" i="38"/>
  <c r="BA28" i="38"/>
  <c r="BC28" i="38"/>
  <c r="BE28" i="38"/>
  <c r="BG28" i="38"/>
  <c r="BA29" i="38"/>
  <c r="BC29" i="38"/>
  <c r="BE29" i="38"/>
  <c r="BG29" i="38"/>
  <c r="BA30" i="38"/>
  <c r="BC30" i="38"/>
  <c r="BE30" i="38"/>
  <c r="BG30" i="38"/>
  <c r="BA31" i="38"/>
  <c r="BC31" i="38"/>
  <c r="BE31" i="38"/>
  <c r="BG31" i="38"/>
  <c r="BA32" i="38"/>
  <c r="BC32" i="38"/>
  <c r="BE32" i="38"/>
  <c r="BG32" i="38"/>
  <c r="BA33" i="38"/>
  <c r="BC33" i="38"/>
  <c r="BE33" i="38"/>
  <c r="BG33" i="38"/>
  <c r="BA34" i="38"/>
  <c r="BC34" i="38"/>
  <c r="BE34" i="38"/>
  <c r="BG34" i="38"/>
  <c r="BA35" i="38"/>
  <c r="BC35" i="38"/>
  <c r="BE35" i="38"/>
  <c r="BG35" i="38"/>
  <c r="BA36" i="38"/>
  <c r="BC36" i="38"/>
  <c r="BE36" i="38"/>
  <c r="BG36" i="38"/>
  <c r="BA37" i="38"/>
  <c r="BC37" i="38"/>
  <c r="BE37" i="38"/>
  <c r="BG37" i="38"/>
  <c r="BA38" i="38"/>
  <c r="BC38" i="38"/>
  <c r="BE38" i="38"/>
  <c r="BG38" i="38"/>
  <c r="BA39" i="38"/>
  <c r="BC39" i="38"/>
  <c r="BE39" i="38"/>
  <c r="BG39" i="38"/>
  <c r="BA40" i="38"/>
  <c r="BC40" i="38"/>
  <c r="BE40" i="38"/>
  <c r="BG40" i="38"/>
  <c r="BA41" i="38"/>
  <c r="BC41" i="38"/>
  <c r="BE41" i="38"/>
  <c r="BG41" i="38"/>
  <c r="BA42" i="38"/>
  <c r="BC42" i="38"/>
  <c r="BE42" i="38"/>
  <c r="BG42" i="38"/>
  <c r="BA43" i="38"/>
  <c r="BC43" i="38"/>
  <c r="BE43" i="38"/>
  <c r="BG43" i="38"/>
  <c r="BA44" i="38"/>
  <c r="BC44" i="38"/>
  <c r="BE44" i="38"/>
  <c r="BG44" i="38"/>
  <c r="BA45" i="38"/>
  <c r="BC45" i="38"/>
  <c r="BE45" i="38"/>
  <c r="BG45" i="38"/>
  <c r="BA46" i="38"/>
  <c r="BC46" i="38"/>
  <c r="BE46" i="38"/>
  <c r="BG46" i="38"/>
  <c r="BA47" i="38"/>
  <c r="BC47" i="38"/>
  <c r="BE47" i="38"/>
  <c r="BG47" i="38"/>
  <c r="BA48" i="38"/>
  <c r="BC48" i="38"/>
  <c r="BE48" i="38"/>
  <c r="BG48" i="38"/>
  <c r="BA49" i="38"/>
  <c r="BC49" i="38"/>
  <c r="BE49" i="38"/>
  <c r="BG49" i="38"/>
  <c r="BA50" i="38"/>
  <c r="BC50" i="38"/>
  <c r="BE50" i="38"/>
  <c r="BG50" i="38"/>
  <c r="BA51" i="38"/>
  <c r="BC51" i="38"/>
  <c r="BE51" i="38"/>
  <c r="BG51" i="38"/>
  <c r="BA52" i="38"/>
  <c r="BC52" i="38"/>
  <c r="BE52" i="38"/>
  <c r="BG52" i="38"/>
  <c r="BA53" i="38"/>
  <c r="BC53" i="38"/>
  <c r="BE53" i="38"/>
  <c r="BG53" i="38"/>
  <c r="BA54" i="38"/>
  <c r="BC54" i="38"/>
  <c r="BE54" i="38"/>
  <c r="BG54" i="38"/>
  <c r="BA55" i="38"/>
  <c r="BC55" i="38"/>
  <c r="BE55" i="38"/>
  <c r="BG55" i="38"/>
  <c r="BA56" i="38"/>
  <c r="BC56" i="38"/>
  <c r="BE56" i="38"/>
  <c r="BG56" i="38"/>
  <c r="BA57" i="38"/>
  <c r="BC57" i="38"/>
  <c r="BE57" i="38"/>
  <c r="BG57" i="38"/>
  <c r="BA58" i="38"/>
  <c r="BC58" i="38"/>
  <c r="BE58" i="38"/>
  <c r="BG58" i="38"/>
  <c r="BA59" i="38"/>
  <c r="BC59" i="38"/>
  <c r="BE59" i="38"/>
  <c r="BG59" i="38"/>
  <c r="BA60" i="38"/>
  <c r="BC60" i="38"/>
  <c r="BE60" i="38"/>
  <c r="BG60" i="38"/>
  <c r="BA61" i="38"/>
  <c r="BC61" i="38"/>
  <c r="BE61" i="38"/>
  <c r="BG61" i="38"/>
  <c r="BA62" i="38"/>
  <c r="BC62" i="38"/>
  <c r="BE62" i="38"/>
  <c r="BG62" i="38"/>
  <c r="BA63" i="38"/>
  <c r="BC63" i="38"/>
  <c r="BE63" i="38"/>
  <c r="BG63" i="38"/>
  <c r="BA64" i="38"/>
  <c r="BC64" i="38"/>
  <c r="BE64" i="38"/>
  <c r="BG64" i="38"/>
  <c r="BA65" i="38"/>
  <c r="BC65" i="38"/>
  <c r="BE65" i="38"/>
  <c r="BG65" i="38"/>
  <c r="BA66" i="38"/>
  <c r="BC66" i="38"/>
  <c r="BE66" i="38"/>
  <c r="BG66" i="38"/>
  <c r="BA67" i="38"/>
  <c r="BC67" i="38"/>
  <c r="BE67" i="38"/>
  <c r="BG67" i="38"/>
  <c r="BA68" i="38"/>
  <c r="BC68" i="38"/>
  <c r="BE68" i="38"/>
  <c r="BG68" i="38"/>
  <c r="BA69" i="38"/>
  <c r="BC69" i="38"/>
  <c r="BE69" i="38"/>
  <c r="BG69" i="38"/>
  <c r="BA70" i="38"/>
  <c r="BC70" i="38"/>
  <c r="BE70" i="38"/>
  <c r="BG70" i="38"/>
  <c r="BA71" i="38"/>
  <c r="BC71" i="38"/>
  <c r="BE71" i="38"/>
  <c r="BG71" i="38"/>
  <c r="BA72" i="38"/>
  <c r="BC72" i="38"/>
  <c r="BE72" i="38"/>
  <c r="BG72" i="38"/>
  <c r="BA73" i="38"/>
  <c r="BC73" i="38"/>
  <c r="BE73" i="38"/>
  <c r="BG73" i="38"/>
  <c r="BA74" i="38"/>
  <c r="BC74" i="38"/>
  <c r="BE74" i="38"/>
  <c r="BG74" i="38"/>
  <c r="BA75" i="38"/>
  <c r="BC75" i="38"/>
  <c r="BE75" i="38"/>
  <c r="BG75" i="38"/>
  <c r="BA76" i="38"/>
  <c r="BC76" i="38"/>
  <c r="BE76" i="38"/>
  <c r="BG76" i="38"/>
  <c r="BA77" i="38"/>
  <c r="BC77" i="38"/>
  <c r="BE77" i="38"/>
  <c r="BG77" i="38"/>
  <c r="BA78" i="38"/>
  <c r="BC78" i="38"/>
  <c r="BE78" i="38"/>
  <c r="BG78" i="38"/>
  <c r="BA79" i="38"/>
  <c r="BC79" i="38"/>
  <c r="BE79" i="38"/>
  <c r="BG79" i="38"/>
  <c r="BA80" i="38"/>
  <c r="BC80" i="38"/>
  <c r="BE80" i="38"/>
  <c r="BG80" i="38"/>
  <c r="BA81" i="38"/>
  <c r="BC81" i="38"/>
  <c r="BE81" i="38"/>
  <c r="BG81" i="38"/>
  <c r="BA82" i="38"/>
  <c r="BC82" i="38"/>
  <c r="BE82" i="38"/>
  <c r="BG82" i="38"/>
  <c r="BA83" i="38"/>
  <c r="BC83" i="38"/>
  <c r="BE83" i="38"/>
  <c r="BG83" i="38"/>
  <c r="BA84" i="38"/>
  <c r="BC84" i="38"/>
  <c r="BE84" i="38"/>
  <c r="BG84" i="38"/>
  <c r="BA85" i="38"/>
  <c r="BC85" i="38"/>
  <c r="BE85" i="38"/>
  <c r="BG85" i="38"/>
  <c r="BA86" i="38"/>
  <c r="BC86" i="38"/>
  <c r="BE86" i="38"/>
  <c r="BG86" i="38"/>
  <c r="BA87" i="38"/>
  <c r="BC87" i="38"/>
  <c r="BE87" i="38"/>
  <c r="BG87" i="38"/>
  <c r="BA88" i="38"/>
  <c r="BC88" i="38"/>
  <c r="BE88" i="38"/>
  <c r="BG88" i="38"/>
  <c r="BA89" i="38"/>
  <c r="BC89" i="38"/>
  <c r="BE89" i="38"/>
  <c r="BG89" i="38"/>
  <c r="BA90" i="38"/>
  <c r="BC90" i="38"/>
  <c r="BE90" i="38"/>
  <c r="BG90" i="38"/>
  <c r="BA91" i="38"/>
  <c r="BC91" i="38"/>
  <c r="BE91" i="38"/>
  <c r="BG91" i="38"/>
  <c r="BA92" i="38"/>
  <c r="BC92" i="38"/>
  <c r="BE92" i="38"/>
  <c r="BG92" i="38"/>
  <c r="BA93" i="38"/>
  <c r="BC93" i="38"/>
  <c r="BE93" i="38"/>
  <c r="BG93" i="38"/>
  <c r="BA94" i="38"/>
  <c r="BC94" i="38"/>
  <c r="BE94" i="38"/>
  <c r="BG94" i="38"/>
  <c r="BA95" i="38"/>
  <c r="BC95" i="38"/>
  <c r="BE95" i="38"/>
  <c r="BG95" i="38"/>
  <c r="BA96" i="38"/>
  <c r="BC96" i="38"/>
  <c r="BE96" i="38"/>
  <c r="BG96" i="38"/>
  <c r="BA97" i="38"/>
  <c r="BC97" i="38"/>
  <c r="BE97" i="38"/>
  <c r="BG97" i="38"/>
  <c r="BA98" i="38"/>
  <c r="BC98" i="38"/>
  <c r="BE98" i="38"/>
  <c r="BG98" i="38"/>
  <c r="BA99" i="38"/>
  <c r="BC99" i="38"/>
  <c r="BE99" i="38"/>
  <c r="BG99" i="38"/>
  <c r="BA100" i="38"/>
  <c r="BC100" i="38"/>
  <c r="BE100" i="38"/>
  <c r="BG100" i="38"/>
  <c r="BA101" i="38"/>
  <c r="BC101" i="38"/>
  <c r="BE101" i="38"/>
  <c r="BG101" i="38"/>
  <c r="BA102" i="38"/>
  <c r="BC102" i="38"/>
  <c r="BE102" i="38"/>
  <c r="BG102" i="38"/>
  <c r="BA103" i="38"/>
  <c r="BC103" i="38"/>
  <c r="BE103" i="38"/>
  <c r="BG103" i="38"/>
  <c r="BA104" i="38"/>
  <c r="BC104" i="38"/>
  <c r="BE104" i="38"/>
  <c r="BG104" i="38"/>
  <c r="BA105" i="38"/>
  <c r="BC105" i="38"/>
  <c r="BE105" i="38"/>
  <c r="BG105" i="38"/>
  <c r="BA106" i="38"/>
  <c r="BC106" i="38"/>
  <c r="BE106" i="38"/>
  <c r="BG106" i="38"/>
  <c r="BA107" i="38"/>
  <c r="BC107" i="38"/>
  <c r="BE107" i="38"/>
  <c r="BG107" i="38"/>
  <c r="BA108" i="38"/>
  <c r="BC108" i="38"/>
  <c r="BE108" i="38"/>
  <c r="BG108" i="38"/>
  <c r="BA109" i="38"/>
  <c r="BC109" i="38"/>
  <c r="BE109" i="38"/>
  <c r="BG109" i="38"/>
  <c r="BA110" i="38"/>
  <c r="BC110" i="38"/>
  <c r="BE110" i="38"/>
  <c r="BG110" i="38"/>
  <c r="BA111" i="38"/>
  <c r="BC111" i="38"/>
  <c r="BE111" i="38"/>
  <c r="BG111" i="38"/>
  <c r="BA112" i="38"/>
  <c r="BC112" i="38"/>
  <c r="BE112" i="38"/>
  <c r="BG112" i="38"/>
  <c r="BA113" i="38"/>
  <c r="BC113" i="38"/>
  <c r="BE113" i="38"/>
  <c r="BG113" i="38"/>
  <c r="BA114" i="38"/>
  <c r="BC114" i="38"/>
  <c r="BE114" i="38"/>
  <c r="BG114" i="38"/>
  <c r="BA115" i="38"/>
  <c r="BC115" i="38"/>
  <c r="BE115" i="38"/>
  <c r="BG115" i="38"/>
  <c r="BA116" i="38"/>
  <c r="BC116" i="38"/>
  <c r="BE116" i="38"/>
  <c r="BG116" i="38"/>
  <c r="BA117" i="38"/>
  <c r="BC117" i="38"/>
  <c r="BE117" i="38"/>
  <c r="BG117" i="38"/>
  <c r="BA118" i="38"/>
  <c r="BC118" i="38"/>
  <c r="BE118" i="38"/>
  <c r="BG118" i="38"/>
  <c r="BA119" i="38"/>
  <c r="BC119" i="38"/>
  <c r="BE119" i="38"/>
  <c r="BG119" i="38"/>
  <c r="BA120" i="38"/>
  <c r="BC120" i="38"/>
  <c r="BE120" i="38"/>
  <c r="BG120" i="38"/>
  <c r="BA121" i="38"/>
  <c r="BC121" i="38"/>
  <c r="BE121" i="38"/>
  <c r="BG121" i="38"/>
  <c r="BA122" i="38"/>
  <c r="BC122" i="38"/>
  <c r="BE122" i="38"/>
  <c r="BG122" i="38"/>
  <c r="BA123" i="38"/>
  <c r="BC123" i="38"/>
  <c r="BE123" i="38"/>
  <c r="BG123" i="38"/>
  <c r="BA124" i="38"/>
  <c r="BC124" i="38"/>
  <c r="BE124" i="38"/>
  <c r="BG124" i="38"/>
  <c r="BA125" i="38"/>
  <c r="BC125" i="38"/>
  <c r="BE125" i="38"/>
  <c r="BG125" i="38"/>
  <c r="BA126" i="38"/>
  <c r="BC126" i="38"/>
  <c r="BE126" i="38"/>
  <c r="BG126" i="38"/>
  <c r="BA127" i="38"/>
  <c r="BC127" i="38"/>
  <c r="BE127" i="38"/>
  <c r="BG127" i="38"/>
  <c r="BA128" i="38"/>
  <c r="BC128" i="38"/>
  <c r="BE128" i="38"/>
  <c r="BG128" i="38"/>
  <c r="BA129" i="38"/>
  <c r="BC129" i="38"/>
  <c r="BE129" i="38"/>
  <c r="BG129" i="38"/>
  <c r="BA130" i="38"/>
  <c r="BC130" i="38"/>
  <c r="BE130" i="38"/>
  <c r="BG130" i="38"/>
  <c r="BA131" i="38"/>
  <c r="BC131" i="38"/>
  <c r="BE131" i="38"/>
  <c r="BG131" i="38"/>
  <c r="BA132" i="38"/>
  <c r="BC132" i="38"/>
  <c r="BE132" i="38"/>
  <c r="BG132" i="38"/>
  <c r="BA133" i="38"/>
  <c r="BC133" i="38"/>
  <c r="BE133" i="38"/>
  <c r="BG133" i="38"/>
  <c r="BA134" i="38"/>
  <c r="BC134" i="38"/>
  <c r="BE134" i="38"/>
  <c r="BG134" i="38"/>
  <c r="BA135" i="38"/>
  <c r="BC135" i="38"/>
  <c r="BE135" i="38"/>
  <c r="BG135" i="38"/>
  <c r="BA136" i="38"/>
  <c r="BC136" i="38"/>
  <c r="BE136" i="38"/>
  <c r="BG136" i="38"/>
  <c r="BA137" i="38"/>
  <c r="BC137" i="38"/>
  <c r="BE137" i="38"/>
  <c r="BG137" i="38"/>
  <c r="BA138" i="38"/>
  <c r="BC138" i="38"/>
  <c r="BE138" i="38"/>
  <c r="BG138" i="38"/>
  <c r="BA139" i="38"/>
  <c r="BC139" i="38"/>
  <c r="BE139" i="38"/>
  <c r="BG139" i="38"/>
  <c r="BA140" i="38"/>
  <c r="BC140" i="38"/>
  <c r="BE140" i="38"/>
  <c r="BG140" i="38"/>
  <c r="BA141" i="38"/>
  <c r="BC141" i="38"/>
  <c r="BE141" i="38"/>
  <c r="BG141" i="38"/>
  <c r="BA142" i="38"/>
  <c r="BC142" i="38"/>
  <c r="BE142" i="38"/>
  <c r="BG142" i="38"/>
  <c r="BA143" i="38"/>
  <c r="BC143" i="38"/>
  <c r="BE143" i="38"/>
  <c r="BG143" i="38"/>
  <c r="BA144" i="38"/>
  <c r="BC144" i="38"/>
  <c r="BE144" i="38"/>
  <c r="BG144" i="38"/>
  <c r="BA145" i="38"/>
  <c r="BC145" i="38"/>
  <c r="BE145" i="38"/>
  <c r="BG145" i="38"/>
  <c r="BA146" i="38"/>
  <c r="BC146" i="38"/>
  <c r="BE146" i="38"/>
  <c r="BG146" i="38"/>
  <c r="BA147" i="38"/>
  <c r="BC147" i="38"/>
  <c r="BE147" i="38"/>
  <c r="BG147" i="38"/>
  <c r="BA148" i="38"/>
  <c r="BC148" i="38"/>
  <c r="BE148" i="38"/>
  <c r="BG148" i="38"/>
  <c r="BA149" i="38"/>
  <c r="BC149" i="38"/>
  <c r="BE149" i="38"/>
  <c r="BG149" i="38"/>
  <c r="BA150" i="38"/>
  <c r="BC150" i="38"/>
  <c r="BE150" i="38"/>
  <c r="BG150" i="38"/>
  <c r="BA151" i="38"/>
  <c r="BC151" i="38"/>
  <c r="BE151" i="38"/>
  <c r="BG151" i="38"/>
  <c r="BA152" i="38"/>
  <c r="BC152" i="38"/>
  <c r="BE152" i="38"/>
  <c r="BG152" i="38"/>
  <c r="BA153" i="38"/>
  <c r="BC153" i="38"/>
  <c r="BE153" i="38"/>
  <c r="BG153" i="38"/>
  <c r="BA154" i="38"/>
  <c r="BC154" i="38"/>
  <c r="BE154" i="38"/>
  <c r="BG154" i="38"/>
  <c r="BA155" i="38"/>
  <c r="BC155" i="38"/>
  <c r="BE155" i="38"/>
  <c r="BG155" i="38"/>
  <c r="BA156" i="38"/>
  <c r="BC156" i="38"/>
  <c r="BE156" i="38"/>
  <c r="BG156" i="38"/>
  <c r="BA157" i="38"/>
  <c r="BC157" i="38"/>
  <c r="BE157" i="38"/>
  <c r="BG157" i="38"/>
  <c r="BA158" i="38"/>
  <c r="BC158" i="38"/>
  <c r="BE158" i="38"/>
  <c r="BG158" i="38"/>
  <c r="BA159" i="38"/>
  <c r="BC159" i="38"/>
  <c r="BE159" i="38"/>
  <c r="BG159" i="38"/>
  <c r="BA160" i="38"/>
  <c r="BC160" i="38"/>
  <c r="BE160" i="38"/>
  <c r="BG160" i="38"/>
  <c r="BA161" i="38"/>
  <c r="BC161" i="38"/>
  <c r="BE161" i="38"/>
  <c r="BG161" i="38"/>
  <c r="BA162" i="38"/>
  <c r="BC162" i="38"/>
  <c r="BE162" i="38"/>
  <c r="BG162" i="38"/>
  <c r="BA163" i="38"/>
  <c r="BC163" i="38"/>
  <c r="BE163" i="38"/>
  <c r="BG163" i="38"/>
  <c r="BA164" i="38"/>
  <c r="BC164" i="38"/>
  <c r="BE164" i="38"/>
  <c r="BG164" i="38"/>
  <c r="BA165" i="38"/>
  <c r="BC165" i="38"/>
  <c r="BE165" i="38"/>
  <c r="BG165" i="38"/>
  <c r="BA166" i="38"/>
  <c r="BC166" i="38"/>
  <c r="BE166" i="38"/>
  <c r="BG166" i="38"/>
  <c r="BA167" i="38"/>
  <c r="BC167" i="38"/>
  <c r="BE167" i="38"/>
  <c r="BG167" i="38"/>
  <c r="BA168" i="38"/>
  <c r="BC168" i="38"/>
  <c r="BE168" i="38"/>
  <c r="BG168" i="38"/>
  <c r="BA169" i="38"/>
  <c r="BC169" i="38"/>
  <c r="BE169" i="38"/>
  <c r="BG169" i="38"/>
  <c r="BA170" i="38"/>
  <c r="BC170" i="38"/>
  <c r="BE170" i="38"/>
  <c r="BG170" i="38"/>
  <c r="BA171" i="38"/>
  <c r="BC171" i="38"/>
  <c r="BE171" i="38"/>
  <c r="BG171" i="38"/>
  <c r="BA172" i="38"/>
  <c r="BC172" i="38"/>
  <c r="BE172" i="38"/>
  <c r="BG172" i="38"/>
  <c r="BA173" i="38"/>
  <c r="BC173" i="38"/>
  <c r="BE173" i="38"/>
  <c r="BG173" i="38"/>
  <c r="BA174" i="38"/>
  <c r="BC174" i="38"/>
  <c r="BE174" i="38"/>
  <c r="BG174" i="38"/>
  <c r="BA175" i="38"/>
  <c r="BC175" i="38"/>
  <c r="BE175" i="38"/>
  <c r="BG175" i="38"/>
  <c r="BA176" i="38"/>
  <c r="BC176" i="38"/>
  <c r="BE176" i="38"/>
  <c r="BG176" i="38"/>
  <c r="BA177" i="38"/>
  <c r="BC177" i="38"/>
  <c r="BE177" i="38"/>
  <c r="BG177" i="38"/>
  <c r="BA178" i="38"/>
  <c r="BC178" i="38"/>
  <c r="BE178" i="38"/>
  <c r="BG178" i="38"/>
  <c r="BA179" i="38"/>
  <c r="BC179" i="38"/>
  <c r="BE179" i="38"/>
  <c r="BG179" i="38"/>
  <c r="BA180" i="38"/>
  <c r="BC180" i="38"/>
  <c r="BE180" i="38"/>
  <c r="BG180" i="38"/>
  <c r="BA181" i="38"/>
  <c r="BC181" i="38"/>
  <c r="BE181" i="38"/>
  <c r="BG181" i="38"/>
  <c r="BA182" i="38"/>
  <c r="BC182" i="38"/>
  <c r="BE182" i="38"/>
  <c r="BG182" i="38"/>
  <c r="BA183" i="38"/>
  <c r="BC183" i="38"/>
  <c r="BE183" i="38"/>
  <c r="BG183" i="38"/>
  <c r="BA184" i="38"/>
  <c r="BC184" i="38"/>
  <c r="BE184" i="38"/>
  <c r="BG184" i="38"/>
  <c r="BA185" i="38"/>
  <c r="BC185" i="38"/>
  <c r="BE185" i="38"/>
  <c r="BG185" i="38"/>
  <c r="BA186" i="38"/>
  <c r="BC186" i="38"/>
  <c r="BE186" i="38"/>
  <c r="BG186" i="38"/>
  <c r="BA187" i="38"/>
  <c r="BC187" i="38"/>
  <c r="BE187" i="38"/>
  <c r="BG187" i="38"/>
  <c r="BA188" i="38"/>
  <c r="BC188" i="38"/>
  <c r="BE188" i="38"/>
  <c r="BG188" i="38"/>
  <c r="BA189" i="38"/>
  <c r="BC189" i="38"/>
  <c r="BE189" i="38"/>
  <c r="BG189" i="38"/>
  <c r="BA190" i="38"/>
  <c r="BC190" i="38"/>
  <c r="BE190" i="38"/>
  <c r="BG190" i="38"/>
  <c r="BA191" i="38"/>
  <c r="BC191" i="38"/>
  <c r="BE191" i="38"/>
  <c r="BG191" i="38"/>
  <c r="BA192" i="38"/>
  <c r="BC192" i="38"/>
  <c r="BE192" i="38"/>
  <c r="BG192" i="38"/>
  <c r="BA193" i="38"/>
  <c r="BC193" i="38"/>
  <c r="BE193" i="38"/>
  <c r="BG193" i="38"/>
  <c r="BA194" i="38"/>
  <c r="BC194" i="38"/>
  <c r="BE194" i="38"/>
  <c r="BG194" i="38"/>
  <c r="BA195" i="38"/>
  <c r="BC195" i="38"/>
  <c r="BE195" i="38"/>
  <c r="BG195" i="38"/>
  <c r="BA196" i="38"/>
  <c r="BC196" i="38"/>
  <c r="BE196" i="38"/>
  <c r="BG196" i="38"/>
  <c r="BA197" i="38"/>
  <c r="BC197" i="38"/>
  <c r="BE197" i="38"/>
  <c r="BG197" i="38"/>
  <c r="BA198" i="38"/>
  <c r="BC198" i="38"/>
  <c r="BE198" i="38"/>
  <c r="BG198" i="38"/>
  <c r="BA199" i="38"/>
  <c r="BC199" i="38"/>
  <c r="BE199" i="38"/>
  <c r="BG199" i="38"/>
  <c r="BA200" i="38"/>
  <c r="BC200" i="38"/>
  <c r="BE200" i="38"/>
  <c r="BG200" i="38"/>
  <c r="BA201" i="38"/>
  <c r="BC201" i="38"/>
  <c r="BE201" i="38"/>
  <c r="BG201" i="38"/>
  <c r="BA202" i="38"/>
  <c r="BC202" i="38"/>
  <c r="BE202" i="38"/>
  <c r="BG202" i="38"/>
  <c r="BA203" i="38"/>
  <c r="BC203" i="38"/>
  <c r="BE203" i="38"/>
  <c r="BG203" i="38"/>
  <c r="BA204" i="38"/>
  <c r="BC204" i="38"/>
  <c r="BE204" i="38"/>
  <c r="BG204" i="38"/>
  <c r="BA205" i="38"/>
  <c r="BC205" i="38"/>
  <c r="BE205" i="38"/>
  <c r="BG205" i="38"/>
  <c r="BA206" i="38"/>
  <c r="BC206" i="38"/>
  <c r="BE206" i="38"/>
  <c r="BG206" i="38"/>
  <c r="BA207" i="38"/>
  <c r="BC207" i="38"/>
  <c r="BE207" i="38"/>
  <c r="BG207" i="38"/>
  <c r="BA208" i="38"/>
  <c r="BC208" i="38"/>
  <c r="BE208" i="38"/>
  <c r="BG208" i="38"/>
  <c r="BA209" i="38"/>
  <c r="BC209" i="38"/>
  <c r="BE209" i="38"/>
  <c r="BG209" i="38"/>
  <c r="BA210" i="38"/>
  <c r="BC210" i="38"/>
  <c r="BE210" i="38"/>
  <c r="BG210" i="38"/>
  <c r="BA211" i="38"/>
  <c r="BC211" i="38"/>
  <c r="BE211" i="38"/>
  <c r="BG211" i="38"/>
  <c r="BA212" i="38"/>
  <c r="BC212" i="38"/>
  <c r="BE212" i="38"/>
  <c r="BG212" i="38"/>
  <c r="BA213" i="38"/>
  <c r="BC213" i="38"/>
  <c r="BE213" i="38"/>
  <c r="BG213" i="38"/>
  <c r="BA214" i="38"/>
  <c r="BC214" i="38"/>
  <c r="BE214" i="38"/>
  <c r="BG214" i="38"/>
  <c r="BA215" i="38"/>
  <c r="BC215" i="38"/>
  <c r="BE215" i="38"/>
  <c r="BG215" i="38"/>
  <c r="BA216" i="38"/>
  <c r="BC216" i="38"/>
  <c r="BE216" i="38"/>
  <c r="BG216" i="38"/>
  <c r="BA217" i="38"/>
  <c r="BC217" i="38"/>
  <c r="BE217" i="38"/>
  <c r="BG217" i="38"/>
  <c r="BA218" i="38"/>
  <c r="BC218" i="38"/>
  <c r="BE218" i="38"/>
  <c r="BG218" i="38"/>
  <c r="BA219" i="38"/>
  <c r="BC219" i="38"/>
  <c r="BE219" i="38"/>
  <c r="BG219" i="38"/>
  <c r="BA220" i="38"/>
  <c r="BC220" i="38"/>
  <c r="BE220" i="38"/>
  <c r="BG220" i="38"/>
  <c r="BA221" i="38"/>
  <c r="BC221" i="38"/>
  <c r="BE221" i="38"/>
  <c r="BG221" i="38"/>
  <c r="BA222" i="38"/>
  <c r="BC222" i="38"/>
  <c r="BE222" i="38"/>
  <c r="BG222" i="38"/>
  <c r="BA223" i="38"/>
  <c r="BC223" i="38"/>
  <c r="BE223" i="38"/>
  <c r="BG223" i="38"/>
  <c r="BA224" i="38"/>
  <c r="BC224" i="38"/>
  <c r="BE224" i="38"/>
  <c r="BG224" i="38"/>
  <c r="BA225" i="38"/>
  <c r="BC225" i="38"/>
  <c r="BE225" i="38"/>
  <c r="BG225" i="38"/>
  <c r="BA226" i="38"/>
  <c r="BC226" i="38"/>
  <c r="BE226" i="38"/>
  <c r="BG226" i="38"/>
  <c r="BA227" i="38"/>
  <c r="BC227" i="38"/>
  <c r="BE227" i="38"/>
  <c r="BG227" i="38"/>
  <c r="BA228" i="38"/>
  <c r="BC228" i="38"/>
  <c r="BE228" i="38"/>
  <c r="BG228" i="38"/>
  <c r="BA229" i="38"/>
  <c r="BC229" i="38"/>
  <c r="BE229" i="38"/>
  <c r="BG229" i="38"/>
  <c r="BA230" i="38"/>
  <c r="BC230" i="38"/>
  <c r="BE230" i="38"/>
  <c r="BG230" i="38"/>
  <c r="BA231" i="38"/>
  <c r="BC231" i="38"/>
  <c r="BE231" i="38"/>
  <c r="BG231" i="38"/>
  <c r="BA232" i="38"/>
  <c r="BC232" i="38"/>
  <c r="BE232" i="38"/>
  <c r="BG232" i="38"/>
  <c r="BA233" i="38"/>
  <c r="BC233" i="38"/>
  <c r="BE233" i="38"/>
  <c r="BG233" i="38"/>
  <c r="BA234" i="38"/>
  <c r="BC234" i="38"/>
  <c r="BE234" i="38"/>
  <c r="BG234" i="38"/>
  <c r="BA235" i="38"/>
  <c r="BC235" i="38"/>
  <c r="BE235" i="38"/>
  <c r="BG235" i="38"/>
  <c r="BA236" i="38"/>
  <c r="BC236" i="38"/>
  <c r="BE236" i="38"/>
  <c r="BG236" i="38"/>
  <c r="BA237" i="38"/>
  <c r="BC237" i="38"/>
  <c r="BE237" i="38"/>
  <c r="BG237" i="38"/>
  <c r="BA238" i="38"/>
  <c r="BC238" i="38"/>
  <c r="BE238" i="38"/>
  <c r="BG238" i="38"/>
  <c r="BA239" i="38"/>
  <c r="BC239" i="38"/>
  <c r="BE239" i="38"/>
  <c r="BG239" i="38"/>
  <c r="BA240" i="38"/>
  <c r="BC240" i="38"/>
  <c r="BE240" i="38"/>
  <c r="BG240" i="38"/>
  <c r="BA241" i="38"/>
  <c r="BC241" i="38"/>
  <c r="BE241" i="38"/>
  <c r="BG241" i="38"/>
  <c r="BA242" i="38"/>
  <c r="BC242" i="38"/>
  <c r="BE242" i="38"/>
  <c r="BG242" i="38"/>
  <c r="BA243" i="38"/>
  <c r="BC243" i="38"/>
  <c r="BE243" i="38"/>
  <c r="BG243" i="38"/>
  <c r="BA244" i="38"/>
  <c r="BC244" i="38"/>
  <c r="BE244" i="38"/>
  <c r="BG244" i="38"/>
  <c r="BA245" i="38"/>
  <c r="BC245" i="38"/>
  <c r="BE245" i="38"/>
  <c r="BG245" i="38"/>
  <c r="BA246" i="38"/>
  <c r="BC246" i="38"/>
  <c r="BE246" i="38"/>
  <c r="BG246" i="38"/>
  <c r="BA247" i="38"/>
  <c r="BC247" i="38"/>
  <c r="BE247" i="38"/>
  <c r="BG247" i="38"/>
  <c r="BA248" i="38"/>
  <c r="BC248" i="38"/>
  <c r="BE248" i="38"/>
  <c r="BG248" i="38"/>
  <c r="BA249" i="38"/>
  <c r="BC249" i="38"/>
  <c r="BE249" i="38"/>
  <c r="BG249" i="38"/>
  <c r="BA250" i="38"/>
  <c r="BC250" i="38"/>
  <c r="BE250" i="38"/>
  <c r="BG250" i="38"/>
  <c r="BA251" i="38"/>
  <c r="BC251" i="38"/>
  <c r="BE251" i="38"/>
  <c r="BG251" i="38"/>
  <c r="BA252" i="38"/>
  <c r="BC252" i="38"/>
  <c r="BE252" i="38"/>
  <c r="BG252" i="38"/>
  <c r="BA253" i="38"/>
  <c r="BC253" i="38"/>
  <c r="BE253" i="38"/>
  <c r="BG253" i="38"/>
  <c r="BA254" i="38"/>
  <c r="BC254" i="38"/>
  <c r="BE254" i="38"/>
  <c r="BG254" i="38"/>
  <c r="BA255" i="38"/>
  <c r="BC255" i="38"/>
  <c r="BE255" i="38"/>
  <c r="BG255" i="38"/>
  <c r="BA256" i="38"/>
  <c r="BC256" i="38"/>
  <c r="BE256" i="38"/>
  <c r="BG256" i="38"/>
  <c r="BA257" i="38"/>
  <c r="BC257" i="38"/>
  <c r="BE257" i="38"/>
  <c r="BG257" i="38"/>
  <c r="BA258" i="38"/>
  <c r="BC258" i="38"/>
  <c r="BE258" i="38"/>
  <c r="BG258" i="38"/>
  <c r="BA259" i="38"/>
  <c r="BC259" i="38"/>
  <c r="BE259" i="38"/>
  <c r="BG259" i="38"/>
  <c r="BA260" i="38"/>
  <c r="BC260" i="38"/>
  <c r="BE260" i="38"/>
  <c r="BG260" i="38"/>
  <c r="BA261" i="38"/>
  <c r="BC261" i="38"/>
  <c r="BE261" i="38"/>
  <c r="BG261" i="38"/>
  <c r="BA262" i="38"/>
  <c r="BC262" i="38"/>
  <c r="BE262" i="38"/>
  <c r="BG262" i="38"/>
  <c r="BA263" i="38"/>
  <c r="BC263" i="38"/>
  <c r="BE263" i="38"/>
  <c r="BG263" i="38"/>
  <c r="BA264" i="38"/>
  <c r="BC264" i="38"/>
  <c r="BE264" i="38"/>
  <c r="BG264" i="38"/>
  <c r="BA265" i="38"/>
  <c r="BC265" i="38"/>
  <c r="BE265" i="38"/>
  <c r="BG265" i="38"/>
  <c r="BA266" i="38"/>
  <c r="BC266" i="38"/>
  <c r="BE266" i="38"/>
  <c r="BG266" i="38"/>
  <c r="BA267" i="38"/>
  <c r="BC267" i="38"/>
  <c r="BE267" i="38"/>
  <c r="BG267" i="38"/>
  <c r="BA268" i="38"/>
  <c r="BC268" i="38"/>
  <c r="BE268" i="38"/>
  <c r="BG268" i="38"/>
  <c r="BA269" i="38"/>
  <c r="BC269" i="38"/>
  <c r="BE269" i="38"/>
  <c r="BG269" i="38"/>
  <c r="BA270" i="38"/>
  <c r="BC270" i="38"/>
  <c r="BE270" i="38"/>
  <c r="BG270" i="38"/>
  <c r="BA271" i="38"/>
  <c r="BC271" i="38"/>
  <c r="BE271" i="38"/>
  <c r="BG271" i="38"/>
  <c r="BA272" i="38"/>
  <c r="BC272" i="38"/>
  <c r="BE272" i="38"/>
  <c r="BG272" i="38"/>
  <c r="BA273" i="38"/>
  <c r="BC273" i="38"/>
  <c r="BE273" i="38"/>
  <c r="BG273" i="38"/>
  <c r="BA274" i="38"/>
  <c r="BC274" i="38"/>
  <c r="BE274" i="38"/>
  <c r="BG274" i="38"/>
  <c r="BA275" i="38"/>
  <c r="BC275" i="38"/>
  <c r="BE275" i="38"/>
  <c r="BG275" i="38"/>
  <c r="BA276" i="38"/>
  <c r="BC276" i="38"/>
  <c r="BE276" i="38"/>
  <c r="BG276" i="38"/>
  <c r="BA277" i="38"/>
  <c r="BC277" i="38"/>
  <c r="BE277" i="38"/>
  <c r="BG277" i="38"/>
  <c r="BA278" i="38"/>
  <c r="BC278" i="38"/>
  <c r="BE278" i="38"/>
  <c r="BG278" i="38"/>
  <c r="BA279" i="38"/>
  <c r="BC279" i="38"/>
  <c r="BE279" i="38"/>
  <c r="BG279" i="38"/>
  <c r="BA280" i="38"/>
  <c r="BC280" i="38"/>
  <c r="BE280" i="38"/>
  <c r="BG280" i="38"/>
  <c r="BA281" i="38"/>
  <c r="BC281" i="38"/>
  <c r="BE281" i="38"/>
  <c r="BG281" i="38"/>
  <c r="BA282" i="38"/>
  <c r="BC282" i="38"/>
  <c r="BE282" i="38"/>
  <c r="BG282" i="38"/>
  <c r="BA283" i="38"/>
  <c r="BC283" i="38"/>
  <c r="BE283" i="38"/>
  <c r="BG283" i="38"/>
  <c r="BA284" i="38"/>
  <c r="BC284" i="38"/>
  <c r="BE284" i="38"/>
  <c r="BG284" i="38"/>
  <c r="BA285" i="38"/>
  <c r="BC285" i="38"/>
  <c r="BE285" i="38"/>
  <c r="BG285" i="38"/>
  <c r="BA286" i="38"/>
  <c r="BC286" i="38"/>
  <c r="BE286" i="38"/>
  <c r="BG286" i="38"/>
  <c r="BA287" i="38"/>
  <c r="BC287" i="38"/>
  <c r="BE287" i="38"/>
  <c r="BG287" i="38"/>
  <c r="BA288" i="38"/>
  <c r="BC288" i="38"/>
  <c r="BE288" i="38"/>
  <c r="BG288" i="38"/>
  <c r="BA289" i="38"/>
  <c r="BC289" i="38"/>
  <c r="BE289" i="38"/>
  <c r="BG289" i="38"/>
  <c r="BA290" i="38"/>
  <c r="BC290" i="38"/>
  <c r="BE290" i="38"/>
  <c r="BG290" i="38"/>
  <c r="BA291" i="38"/>
  <c r="BC291" i="38"/>
  <c r="BE291" i="38"/>
  <c r="BG291" i="38"/>
  <c r="BA292" i="38"/>
  <c r="BC292" i="38"/>
  <c r="BE292" i="38"/>
  <c r="BG292" i="38"/>
  <c r="BA293" i="38"/>
  <c r="BC293" i="38"/>
  <c r="BE293" i="38"/>
  <c r="BG293" i="38"/>
  <c r="BA294" i="38"/>
  <c r="BC294" i="38"/>
  <c r="BE294" i="38"/>
  <c r="BG294" i="38"/>
  <c r="BA295" i="38"/>
  <c r="BC295" i="38"/>
  <c r="BE295" i="38"/>
  <c r="BG295" i="38"/>
  <c r="BA296" i="38"/>
  <c r="BC296" i="38"/>
  <c r="BE296" i="38"/>
  <c r="BG296" i="38"/>
  <c r="BA297" i="38"/>
  <c r="BC297" i="38"/>
  <c r="BE297" i="38"/>
  <c r="BG297" i="38"/>
  <c r="BA298" i="38"/>
  <c r="BC298" i="38"/>
  <c r="BE298" i="38"/>
  <c r="BG298" i="38"/>
  <c r="BA299" i="38"/>
  <c r="BC299" i="38"/>
  <c r="BE299" i="38"/>
  <c r="BG299" i="38"/>
  <c r="BA300" i="38"/>
  <c r="BC300" i="38"/>
  <c r="BE300" i="38"/>
  <c r="BG300" i="38"/>
  <c r="BA301" i="38"/>
  <c r="BC301" i="38"/>
  <c r="BE301" i="38"/>
  <c r="BG301" i="38"/>
  <c r="BA302" i="38"/>
  <c r="BC302" i="38"/>
  <c r="BE302" i="38"/>
  <c r="BG302" i="38"/>
  <c r="BA303" i="38"/>
  <c r="BC303" i="38"/>
  <c r="BE303" i="38"/>
  <c r="BG303" i="38"/>
  <c r="BA304" i="38"/>
  <c r="BC304" i="38"/>
  <c r="BE304" i="38"/>
  <c r="BG304" i="38"/>
  <c r="BA305" i="38"/>
  <c r="BC305" i="38"/>
  <c r="BE305" i="38"/>
  <c r="BG305" i="38"/>
  <c r="BA306" i="38"/>
  <c r="BC306" i="38"/>
  <c r="BE306" i="38"/>
  <c r="BG306" i="38"/>
  <c r="BA307" i="38"/>
  <c r="BC307" i="38"/>
  <c r="BE307" i="38"/>
  <c r="BG307" i="38"/>
  <c r="BA308" i="38"/>
  <c r="BC308" i="38"/>
  <c r="BE308" i="38"/>
  <c r="BG308" i="38"/>
  <c r="BA309" i="38"/>
  <c r="BC309" i="38"/>
  <c r="BE309" i="38"/>
  <c r="BG309" i="38"/>
  <c r="BA310" i="38"/>
  <c r="BC310" i="38"/>
  <c r="BE310" i="38"/>
  <c r="BG310" i="38"/>
  <c r="BA311" i="38"/>
  <c r="BC311" i="38"/>
  <c r="BE311" i="38"/>
  <c r="BG311" i="38"/>
  <c r="BA312" i="38"/>
  <c r="BC312" i="38"/>
  <c r="BE312" i="38"/>
  <c r="BG312" i="38"/>
  <c r="BA313" i="38"/>
  <c r="BC313" i="38"/>
  <c r="BE313" i="38"/>
  <c r="BG313" i="38"/>
  <c r="BA314" i="38"/>
  <c r="BC314" i="38"/>
  <c r="BE314" i="38"/>
  <c r="BG314" i="38"/>
  <c r="BA315" i="38"/>
  <c r="BC315" i="38"/>
  <c r="BE315" i="38"/>
  <c r="BG315" i="38"/>
  <c r="BA316" i="38"/>
  <c r="BC316" i="38"/>
  <c r="BE316" i="38"/>
  <c r="BG316" i="38"/>
  <c r="BA317" i="38"/>
  <c r="BC317" i="38"/>
  <c r="BE317" i="38"/>
  <c r="BG317" i="38"/>
  <c r="BA318" i="38"/>
  <c r="BC318" i="38"/>
  <c r="BE318" i="38"/>
  <c r="BG318" i="38"/>
  <c r="BA319" i="38"/>
  <c r="BC319" i="38"/>
  <c r="BE319" i="38"/>
  <c r="BG319" i="38"/>
  <c r="BA320" i="38"/>
  <c r="BC320" i="38"/>
  <c r="BE320" i="38"/>
  <c r="BG320" i="38"/>
  <c r="BA321" i="38"/>
  <c r="BC321" i="38"/>
  <c r="BE321" i="38"/>
  <c r="BG321" i="38"/>
  <c r="BA322" i="38"/>
  <c r="BC322" i="38"/>
  <c r="BE322" i="38"/>
  <c r="BG322" i="38"/>
  <c r="BA323" i="38"/>
  <c r="BC323" i="38"/>
  <c r="BE323" i="38"/>
  <c r="BG323" i="38"/>
  <c r="BA324" i="38"/>
  <c r="BC324" i="38"/>
  <c r="BE324" i="38"/>
  <c r="BG324" i="38"/>
  <c r="BA325" i="38"/>
  <c r="BC325" i="38"/>
  <c r="BE325" i="38"/>
  <c r="BG325" i="38"/>
  <c r="BA326" i="38"/>
  <c r="BC326" i="38"/>
  <c r="BE326" i="38"/>
  <c r="BG326" i="38"/>
  <c r="BA327" i="38"/>
  <c r="BC327" i="38"/>
  <c r="BE327" i="38"/>
  <c r="BG327" i="38"/>
  <c r="BA328" i="38"/>
  <c r="BC328" i="38"/>
  <c r="BE328" i="38"/>
  <c r="BG328" i="38"/>
  <c r="BA329" i="38"/>
  <c r="BC329" i="38"/>
  <c r="BE329" i="38"/>
  <c r="BG329" i="38"/>
  <c r="BA330" i="38"/>
  <c r="BC330" i="38"/>
  <c r="BE330" i="38"/>
  <c r="BG330" i="38"/>
  <c r="BA331" i="38"/>
  <c r="BC331" i="38"/>
  <c r="BE331" i="38"/>
  <c r="BG331" i="38"/>
  <c r="BA332" i="38"/>
  <c r="BC332" i="38"/>
  <c r="BE332" i="38"/>
  <c r="BG332" i="38"/>
  <c r="BA333" i="38"/>
  <c r="BC333" i="38"/>
  <c r="BE333" i="38"/>
  <c r="BG333" i="38"/>
  <c r="BA334" i="38"/>
  <c r="BC334" i="38"/>
  <c r="BE334" i="38"/>
  <c r="BG334" i="38"/>
  <c r="BA335" i="38"/>
  <c r="BC335" i="38"/>
  <c r="BE335" i="38"/>
  <c r="BG335" i="38"/>
  <c r="BA336" i="38"/>
  <c r="BC336" i="38"/>
  <c r="BE336" i="38"/>
  <c r="BG336" i="38"/>
  <c r="BA337" i="38"/>
  <c r="BC337" i="38"/>
  <c r="BE337" i="38"/>
  <c r="BG337" i="38"/>
  <c r="BA338" i="38"/>
  <c r="BC338" i="38"/>
  <c r="BE338" i="38"/>
  <c r="BG338" i="38"/>
  <c r="BA339" i="38"/>
  <c r="BC339" i="38"/>
  <c r="BE339" i="38"/>
  <c r="BG339" i="38"/>
  <c r="BA340" i="38"/>
  <c r="BC340" i="38"/>
  <c r="BE340" i="38"/>
  <c r="BG340" i="38"/>
  <c r="BA341" i="38"/>
  <c r="BC341" i="38"/>
  <c r="BE341" i="38"/>
  <c r="BG341" i="38"/>
  <c r="BA342" i="38"/>
  <c r="BC342" i="38"/>
  <c r="BE342" i="38"/>
  <c r="BG342" i="38"/>
  <c r="BA343" i="38"/>
  <c r="BC343" i="38"/>
  <c r="BE343" i="38"/>
  <c r="BG343" i="38"/>
  <c r="BA344" i="38"/>
  <c r="BC344" i="38"/>
  <c r="BE344" i="38"/>
  <c r="BG344" i="38"/>
  <c r="BA345" i="38"/>
  <c r="BC345" i="38"/>
  <c r="BE345" i="38"/>
  <c r="BG345" i="38"/>
  <c r="BA346" i="38"/>
  <c r="BC346" i="38"/>
  <c r="BE346" i="38"/>
  <c r="BG346" i="38"/>
  <c r="BA347" i="38"/>
  <c r="BC347" i="38"/>
  <c r="BE347" i="38"/>
  <c r="BG347" i="38"/>
  <c r="BA348" i="38"/>
  <c r="BC348" i="38"/>
  <c r="BE348" i="38"/>
  <c r="BG348" i="38"/>
  <c r="BA349" i="38"/>
  <c r="BC349" i="38"/>
  <c r="BE349" i="38"/>
  <c r="BG349" i="38"/>
  <c r="BA350" i="38"/>
  <c r="BC350" i="38"/>
  <c r="BE350" i="38"/>
  <c r="BG350" i="38"/>
  <c r="BA351" i="38"/>
  <c r="BC351" i="38"/>
  <c r="BE351" i="38"/>
  <c r="BG351" i="38"/>
  <c r="BA352" i="38"/>
  <c r="BC352" i="38"/>
  <c r="BE352" i="38"/>
  <c r="BG352" i="38"/>
  <c r="BA353" i="38"/>
  <c r="BC353" i="38"/>
  <c r="BE353" i="38"/>
  <c r="BG353" i="38"/>
  <c r="BA354" i="38"/>
  <c r="BC354" i="38"/>
  <c r="BE354" i="38"/>
  <c r="BG354" i="38"/>
  <c r="BA356" i="38"/>
  <c r="BC356" i="38"/>
  <c r="BE356" i="38"/>
  <c r="BG356" i="38"/>
  <c r="BA357" i="38"/>
  <c r="BC357" i="38"/>
  <c r="BE357" i="38"/>
  <c r="BG357" i="38"/>
  <c r="BA358" i="38"/>
  <c r="BC358" i="38"/>
  <c r="BE358" i="38"/>
  <c r="BG358" i="38"/>
  <c r="BA359" i="38"/>
  <c r="BC359" i="38"/>
  <c r="BE359" i="38"/>
  <c r="BG359" i="38"/>
  <c r="BA360" i="38"/>
  <c r="BC360" i="38"/>
  <c r="BE360" i="38"/>
  <c r="BG360" i="38"/>
  <c r="BA361" i="38"/>
  <c r="BC361" i="38"/>
  <c r="BE361" i="38"/>
  <c r="BG361" i="38"/>
  <c r="BA362" i="38"/>
  <c r="BC362" i="38"/>
  <c r="BE362" i="38"/>
  <c r="BG362" i="38"/>
  <c r="BA363" i="38"/>
  <c r="BC363" i="38"/>
  <c r="BE363" i="38"/>
  <c r="BG363" i="38"/>
  <c r="BA364" i="38"/>
  <c r="BC364" i="38"/>
  <c r="BE364" i="38"/>
  <c r="BG364" i="38"/>
  <c r="BA365" i="38"/>
  <c r="BC365" i="38"/>
  <c r="BE365" i="38"/>
  <c r="BG365" i="38"/>
  <c r="BA366" i="38"/>
  <c r="BC366" i="38"/>
  <c r="BE366" i="38"/>
  <c r="BG366" i="38"/>
  <c r="BA367" i="38"/>
  <c r="BC367" i="38"/>
  <c r="BE367" i="38"/>
  <c r="BG367" i="38"/>
  <c r="BA369" i="38"/>
  <c r="BC369" i="38"/>
  <c r="BE369" i="38"/>
  <c r="BG369" i="38"/>
  <c r="BA372" i="38"/>
  <c r="BC372" i="38"/>
  <c r="BE372" i="38"/>
  <c r="BG372" i="38"/>
  <c r="BA373" i="38"/>
  <c r="BC373" i="38"/>
  <c r="BE373" i="38"/>
  <c r="BG373" i="38"/>
  <c r="BA374" i="38"/>
  <c r="BC374" i="38"/>
  <c r="BE374" i="38"/>
  <c r="BG374" i="38"/>
  <c r="BA375" i="38"/>
  <c r="BC375" i="38"/>
  <c r="BE375" i="38"/>
  <c r="BG375" i="38"/>
  <c r="BA376" i="38"/>
  <c r="BC376" i="38"/>
  <c r="BE376" i="38"/>
  <c r="BG376" i="38"/>
  <c r="BA377" i="38"/>
  <c r="BC377" i="38"/>
  <c r="BE377" i="38"/>
  <c r="BG377" i="38"/>
  <c r="BA378" i="38"/>
  <c r="BC378" i="38"/>
  <c r="BE378" i="38"/>
  <c r="BG378" i="38"/>
  <c r="BA379" i="38"/>
  <c r="BC379" i="38"/>
  <c r="BE379" i="38"/>
  <c r="BG379" i="38"/>
  <c r="BA380" i="38"/>
  <c r="BC380" i="38"/>
  <c r="BE380" i="38"/>
  <c r="BG380" i="38"/>
  <c r="BA381" i="38"/>
  <c r="BC381" i="38"/>
  <c r="BE381" i="38"/>
  <c r="BG381" i="38"/>
  <c r="BA382" i="38"/>
  <c r="BC382" i="38"/>
  <c r="BE382" i="38"/>
  <c r="BG382" i="38"/>
  <c r="BA383" i="38"/>
  <c r="BC383" i="38"/>
  <c r="BE383" i="38"/>
  <c r="BG383" i="38"/>
  <c r="BA384" i="38"/>
  <c r="BC384" i="38"/>
  <c r="BE384" i="38"/>
  <c r="BG384" i="38"/>
  <c r="BA385" i="38"/>
  <c r="BC385" i="38"/>
  <c r="BE385" i="38"/>
  <c r="BG385" i="38"/>
  <c r="BA386" i="38"/>
  <c r="BC386" i="38"/>
  <c r="BE386" i="38"/>
  <c r="BG386" i="38"/>
  <c r="BA387" i="38"/>
  <c r="BC387" i="38"/>
  <c r="BE387" i="38"/>
  <c r="BG387" i="38"/>
  <c r="BA388" i="38"/>
  <c r="BC388" i="38"/>
  <c r="BE388" i="38"/>
  <c r="BG388" i="38"/>
  <c r="BA389" i="38"/>
  <c r="BC389" i="38"/>
  <c r="BE389" i="38"/>
  <c r="BG389" i="38"/>
  <c r="BA390" i="38"/>
  <c r="BC390" i="38"/>
  <c r="BE390" i="38"/>
  <c r="BG390" i="38"/>
  <c r="BA391" i="38"/>
  <c r="BC391" i="38"/>
  <c r="BE391" i="38"/>
  <c r="BG391" i="38"/>
  <c r="BA392" i="38"/>
  <c r="BC392" i="38"/>
  <c r="BE392" i="38"/>
  <c r="BG392" i="38"/>
  <c r="BA393" i="38"/>
  <c r="BC393" i="38"/>
  <c r="BE393" i="38"/>
  <c r="BG393" i="38"/>
  <c r="BA394" i="38"/>
  <c r="BC394" i="38"/>
  <c r="BE394" i="38"/>
  <c r="BG394" i="38"/>
  <c r="BA395" i="38"/>
  <c r="BC395" i="38"/>
  <c r="BE395" i="38"/>
  <c r="BG395" i="38"/>
  <c r="BA396" i="38"/>
  <c r="BC396" i="38"/>
  <c r="BE396" i="38"/>
  <c r="BG396" i="38"/>
  <c r="BA397" i="38"/>
  <c r="BC397" i="38"/>
  <c r="BE397" i="38"/>
  <c r="BG397" i="38"/>
  <c r="BA398" i="38"/>
  <c r="BC398" i="38"/>
  <c r="BE398" i="38"/>
  <c r="BG398" i="38"/>
  <c r="BA399" i="38"/>
  <c r="BC399" i="38"/>
  <c r="BE399" i="38"/>
  <c r="BG399" i="38"/>
  <c r="BA400" i="38"/>
  <c r="BC400" i="38"/>
  <c r="BE400" i="38"/>
  <c r="BG400" i="38"/>
  <c r="BA401" i="38"/>
  <c r="BC401" i="38"/>
  <c r="BE401" i="38"/>
  <c r="BG401" i="38"/>
  <c r="BA402" i="38"/>
  <c r="BC402" i="38"/>
  <c r="BE402" i="38"/>
  <c r="BG402" i="38"/>
  <c r="BA403" i="38"/>
  <c r="BC403" i="38"/>
  <c r="BE403" i="38"/>
  <c r="BG403" i="38"/>
  <c r="BA404" i="38"/>
  <c r="BC404" i="38"/>
  <c r="BE404" i="38"/>
  <c r="BG404" i="38"/>
  <c r="BA405" i="38"/>
  <c r="BC405" i="38"/>
  <c r="BE405" i="38"/>
  <c r="BG405" i="38"/>
  <c r="BA406" i="38"/>
  <c r="BC406" i="38"/>
  <c r="BE406" i="38"/>
  <c r="BG406" i="38"/>
  <c r="BA407" i="38"/>
  <c r="BC407" i="38"/>
  <c r="BE407" i="38"/>
  <c r="BG407" i="38"/>
  <c r="BA408" i="38"/>
  <c r="BC408" i="38"/>
  <c r="BE408" i="38"/>
  <c r="BG408" i="38"/>
  <c r="BA409" i="38"/>
  <c r="BC409" i="38"/>
  <c r="BE409" i="38"/>
  <c r="BG409" i="38"/>
  <c r="BA410" i="38"/>
  <c r="BC410" i="38"/>
  <c r="BE410" i="38"/>
  <c r="BG410" i="38"/>
  <c r="BA411" i="38"/>
  <c r="BC411" i="38"/>
  <c r="BE411" i="38"/>
  <c r="BG411" i="38"/>
  <c r="BA412" i="38"/>
  <c r="BC412" i="38"/>
  <c r="BE412" i="38"/>
  <c r="BG412" i="38"/>
  <c r="BA413" i="38"/>
  <c r="BC413" i="38"/>
  <c r="BE413" i="38"/>
  <c r="BG413" i="38"/>
  <c r="BA414" i="38"/>
  <c r="BC414" i="38"/>
  <c r="BE414" i="38"/>
  <c r="BG414" i="38"/>
  <c r="BA415" i="38"/>
  <c r="BC415" i="38"/>
  <c r="BE415" i="38"/>
  <c r="BG415" i="38"/>
  <c r="BA416" i="38"/>
  <c r="BC416" i="38"/>
  <c r="BE416" i="38"/>
  <c r="BG416" i="38"/>
  <c r="BA417" i="38"/>
  <c r="BC417" i="38"/>
  <c r="BE417" i="38"/>
  <c r="BG417" i="38"/>
  <c r="BA418" i="38"/>
  <c r="BC418" i="38"/>
  <c r="BE418" i="38"/>
  <c r="BG418" i="38"/>
  <c r="BA419" i="38"/>
  <c r="BC419" i="38"/>
  <c r="BE419" i="38"/>
  <c r="BG419" i="38"/>
  <c r="BA420" i="38"/>
  <c r="BC420" i="38"/>
  <c r="BE420" i="38"/>
  <c r="BG420" i="38"/>
  <c r="BA421" i="38"/>
  <c r="BC421" i="38"/>
  <c r="BE421" i="38"/>
  <c r="BG421" i="38"/>
  <c r="BA422" i="38"/>
  <c r="BC422" i="38"/>
  <c r="BE422" i="38"/>
  <c r="BG422" i="38"/>
  <c r="BA423" i="38"/>
  <c r="BC423" i="38"/>
  <c r="BE423" i="38"/>
  <c r="BG423" i="38"/>
  <c r="BA424" i="38"/>
  <c r="BC424" i="38"/>
  <c r="BE424" i="38"/>
  <c r="BG424" i="38"/>
  <c r="BA425" i="38"/>
  <c r="BC425" i="38"/>
  <c r="BE425" i="38"/>
  <c r="BG425" i="38"/>
  <c r="BA426" i="38"/>
  <c r="BC426" i="38"/>
  <c r="BE426" i="38"/>
  <c r="BG426" i="38"/>
  <c r="BA427" i="38"/>
  <c r="BC427" i="38"/>
  <c r="BE427" i="38"/>
  <c r="BG427" i="38"/>
  <c r="BA428" i="38"/>
  <c r="BC428" i="38"/>
  <c r="BE428" i="38"/>
  <c r="BG428" i="38"/>
  <c r="BA429" i="38"/>
  <c r="BC429" i="38"/>
  <c r="BE429" i="38"/>
  <c r="BG429" i="38"/>
  <c r="BA430" i="38"/>
  <c r="BC430" i="38"/>
  <c r="BE430" i="38"/>
  <c r="BG430" i="38"/>
  <c r="BA431" i="38"/>
  <c r="BC431" i="38"/>
  <c r="BE431" i="38"/>
  <c r="BG431" i="38"/>
  <c r="BA432" i="38"/>
  <c r="BC432" i="38"/>
  <c r="BE432" i="38"/>
  <c r="BG432" i="38"/>
  <c r="BA433" i="38"/>
  <c r="BC433" i="38"/>
  <c r="BE433" i="38"/>
  <c r="BG433" i="38"/>
  <c r="BA434" i="38"/>
  <c r="BC434" i="38"/>
  <c r="BE434" i="38"/>
  <c r="BG434" i="38"/>
  <c r="BA435" i="38"/>
  <c r="BC435" i="38"/>
  <c r="BE435" i="38"/>
  <c r="BG435" i="38"/>
  <c r="BA436" i="38"/>
  <c r="BC436" i="38"/>
  <c r="BE436" i="38"/>
  <c r="BG436" i="38"/>
  <c r="BA437" i="38"/>
  <c r="BC437" i="38"/>
  <c r="BE437" i="38"/>
  <c r="BG437" i="38"/>
  <c r="BA438" i="38"/>
  <c r="BC438" i="38"/>
  <c r="BE438" i="38"/>
  <c r="BG438" i="38"/>
  <c r="BA439" i="38"/>
  <c r="BC439" i="38"/>
  <c r="BE439" i="38"/>
  <c r="BG439" i="38"/>
  <c r="BA440" i="38"/>
  <c r="BC440" i="38"/>
  <c r="BE440" i="38"/>
  <c r="BG440" i="38"/>
  <c r="BA441" i="38"/>
  <c r="BC441" i="38"/>
  <c r="BE441" i="38"/>
  <c r="BG441" i="38"/>
  <c r="BA442" i="38"/>
  <c r="BC442" i="38"/>
  <c r="BE442" i="38"/>
  <c r="BG442" i="38"/>
  <c r="BA443" i="38"/>
  <c r="BC443" i="38"/>
  <c r="BE443" i="38"/>
  <c r="BG443" i="38"/>
  <c r="BA444" i="38"/>
  <c r="BC444" i="38"/>
  <c r="BE444" i="38"/>
  <c r="BG444" i="38"/>
  <c r="BA445" i="38"/>
  <c r="BC445" i="38"/>
  <c r="BE445" i="38"/>
  <c r="BG445" i="38"/>
  <c r="BA446" i="38"/>
  <c r="BC446" i="38"/>
  <c r="BE446" i="38"/>
  <c r="BG446" i="38"/>
  <c r="BA447" i="38"/>
  <c r="BC447" i="38"/>
  <c r="BE447" i="38"/>
  <c r="BG447" i="38"/>
  <c r="BA448" i="38"/>
  <c r="BC448" i="38"/>
  <c r="BE448" i="38"/>
  <c r="BG448" i="38"/>
  <c r="BA449" i="38"/>
  <c r="BC449" i="38"/>
  <c r="BE449" i="38"/>
  <c r="BG449" i="38"/>
  <c r="BA450" i="38"/>
  <c r="BC450" i="38"/>
  <c r="BE450" i="38"/>
  <c r="BG450" i="38"/>
  <c r="BA451" i="38"/>
  <c r="BC451" i="38"/>
  <c r="BE451" i="38"/>
  <c r="BG451" i="38"/>
  <c r="BA452" i="38"/>
  <c r="BC452" i="38"/>
  <c r="BE452" i="38"/>
  <c r="BG452" i="38"/>
  <c r="BA453" i="38"/>
  <c r="BC453" i="38"/>
  <c r="BE453" i="38"/>
  <c r="BG453" i="38"/>
  <c r="BA454" i="38"/>
  <c r="BC454" i="38"/>
  <c r="BE454" i="38"/>
  <c r="BG454" i="38"/>
  <c r="BA455" i="38"/>
  <c r="BC455" i="38"/>
  <c r="BE455" i="38"/>
  <c r="BG455" i="38"/>
  <c r="BA456" i="38"/>
  <c r="BC456" i="38"/>
  <c r="BE456" i="38"/>
  <c r="BG456" i="38"/>
  <c r="BA457" i="38"/>
  <c r="BC457" i="38"/>
  <c r="BE457" i="38"/>
  <c r="BG457" i="38"/>
  <c r="BA458" i="38"/>
  <c r="BC458" i="38"/>
  <c r="BE458" i="38"/>
  <c r="BG458" i="38"/>
  <c r="BA459" i="38"/>
  <c r="BC459" i="38"/>
  <c r="BE459" i="38"/>
  <c r="BG459" i="38"/>
  <c r="BA460" i="38"/>
  <c r="BC460" i="38"/>
  <c r="BE460" i="38"/>
  <c r="BG460" i="38"/>
  <c r="BA461" i="38"/>
  <c r="BC461" i="38"/>
  <c r="BE461" i="38"/>
  <c r="BG461" i="38"/>
  <c r="BA462" i="38"/>
  <c r="BC462" i="38"/>
  <c r="BE462" i="38"/>
  <c r="BG462" i="38"/>
  <c r="BA463" i="38"/>
  <c r="BC463" i="38"/>
  <c r="BE463" i="38"/>
  <c r="BG463" i="38"/>
  <c r="BA464" i="38"/>
  <c r="BC464" i="38"/>
  <c r="BE464" i="38"/>
  <c r="BG464" i="38"/>
  <c r="BA465" i="38"/>
  <c r="BC465" i="38"/>
  <c r="BE465" i="38"/>
  <c r="BG465" i="38"/>
  <c r="BA466" i="38"/>
  <c r="BC466" i="38"/>
  <c r="BE466" i="38"/>
  <c r="BG466" i="38"/>
  <c r="BA467" i="38"/>
  <c r="BC467" i="38"/>
  <c r="BE467" i="38"/>
  <c r="BG467" i="38"/>
  <c r="BA468" i="38"/>
  <c r="BC468" i="38"/>
  <c r="BE468" i="38"/>
  <c r="BG468" i="38"/>
  <c r="BA469" i="38"/>
  <c r="BC469" i="38"/>
  <c r="BE469" i="38"/>
  <c r="BG469" i="38"/>
  <c r="BA470" i="38"/>
  <c r="BC470" i="38"/>
  <c r="BE470" i="38"/>
  <c r="BG470" i="38"/>
  <c r="BA471" i="38"/>
  <c r="BC471" i="38"/>
  <c r="BE471" i="38"/>
  <c r="BG471" i="38"/>
  <c r="BA472" i="38"/>
  <c r="BC472" i="38"/>
  <c r="BE472" i="38"/>
  <c r="BG472" i="38"/>
  <c r="BA473" i="38"/>
  <c r="BC473" i="38"/>
  <c r="BE473" i="38"/>
  <c r="BG473" i="38"/>
  <c r="BA474" i="38"/>
  <c r="BC474" i="38"/>
  <c r="BE474" i="38"/>
  <c r="BG474" i="38"/>
  <c r="BA475" i="38"/>
  <c r="BC475" i="38"/>
  <c r="BE475" i="38"/>
  <c r="BG475" i="38"/>
  <c r="BA476" i="38"/>
  <c r="BC476" i="38"/>
  <c r="BE476" i="38"/>
  <c r="BG476" i="38"/>
  <c r="BA477" i="38"/>
  <c r="BC477" i="38"/>
  <c r="BE477" i="38"/>
  <c r="BG477" i="38"/>
  <c r="BA478" i="38"/>
  <c r="BC478" i="38"/>
  <c r="BE478" i="38"/>
  <c r="BG478" i="38"/>
  <c r="BA479" i="38"/>
  <c r="BC479" i="38"/>
  <c r="BE479" i="38"/>
  <c r="BG479" i="38"/>
  <c r="BA480" i="38"/>
  <c r="BC480" i="38"/>
  <c r="BE480" i="38"/>
  <c r="BG480" i="38"/>
  <c r="BA481" i="38"/>
  <c r="BC481" i="38"/>
  <c r="BE481" i="38"/>
  <c r="BG481" i="38"/>
  <c r="BA482" i="38"/>
  <c r="BC482" i="38"/>
  <c r="BE482" i="38"/>
  <c r="BG482" i="38"/>
  <c r="BA483" i="38"/>
  <c r="BC483" i="38"/>
  <c r="BE483" i="38"/>
  <c r="BG483" i="38"/>
  <c r="BA484" i="38"/>
  <c r="BC484" i="38"/>
  <c r="BE484" i="38"/>
  <c r="BG484" i="38"/>
  <c r="BA485" i="38"/>
  <c r="BC485" i="38"/>
  <c r="BE485" i="38"/>
  <c r="BG485" i="38"/>
  <c r="BA486" i="38"/>
  <c r="BC486" i="38"/>
  <c r="BE486" i="38"/>
  <c r="BG486" i="38"/>
  <c r="BA487" i="38"/>
  <c r="BC487" i="38"/>
  <c r="BE487" i="38"/>
  <c r="BG487" i="38"/>
  <c r="BA488" i="38"/>
  <c r="BC488" i="38"/>
  <c r="BE488" i="38"/>
  <c r="BG488" i="38"/>
  <c r="BA489" i="38"/>
  <c r="BC489" i="38"/>
  <c r="BE489" i="38"/>
  <c r="BG489" i="38"/>
  <c r="BA490" i="38"/>
  <c r="BC490" i="38"/>
  <c r="BE490" i="38"/>
  <c r="BG490" i="38"/>
  <c r="BA491" i="38"/>
  <c r="BC491" i="38"/>
  <c r="BE491" i="38"/>
  <c r="BG491" i="38"/>
  <c r="BA492" i="38"/>
  <c r="BC492" i="38"/>
  <c r="BE492" i="38"/>
  <c r="BG492" i="38"/>
  <c r="BA493" i="38"/>
  <c r="BC493" i="38"/>
  <c r="BE493" i="38"/>
  <c r="BG493" i="38"/>
  <c r="BA494" i="38"/>
  <c r="BC494" i="38"/>
  <c r="BE494" i="38"/>
  <c r="BG494" i="38"/>
  <c r="BA495" i="38"/>
  <c r="BC495" i="38"/>
  <c r="BE495" i="38"/>
  <c r="BG495" i="38"/>
  <c r="BA496" i="38"/>
  <c r="BC496" i="38"/>
  <c r="BE496" i="38"/>
  <c r="BG496" i="38"/>
  <c r="BA497" i="38"/>
  <c r="BC497" i="38"/>
  <c r="BE497" i="38"/>
  <c r="BG497" i="38"/>
  <c r="BA498" i="38"/>
  <c r="BC498" i="38"/>
  <c r="BE498" i="38"/>
  <c r="BG498" i="38"/>
  <c r="BA499" i="38"/>
  <c r="BC499" i="38"/>
  <c r="BE499" i="38"/>
  <c r="BG499" i="38"/>
  <c r="BA500" i="38"/>
  <c r="BC500" i="38"/>
  <c r="BE500" i="38"/>
  <c r="BG500" i="38"/>
  <c r="BA501" i="38"/>
  <c r="BC501" i="38"/>
  <c r="BE501" i="38"/>
  <c r="BG501" i="38"/>
  <c r="BA502" i="38"/>
  <c r="BC502" i="38"/>
  <c r="BE502" i="38"/>
  <c r="BG502" i="38"/>
  <c r="BA503" i="38"/>
  <c r="BC503" i="38"/>
  <c r="BE503" i="38"/>
  <c r="BG503" i="38"/>
  <c r="BA504" i="38"/>
  <c r="BC504" i="38"/>
  <c r="BE504" i="38"/>
  <c r="BG504" i="38"/>
  <c r="BA505" i="38"/>
  <c r="BC505" i="38"/>
  <c r="BE505" i="38"/>
  <c r="BG505" i="38"/>
  <c r="BA506" i="38"/>
  <c r="BC506" i="38"/>
  <c r="BE506" i="38"/>
  <c r="BG506" i="38"/>
  <c r="BA507" i="38"/>
  <c r="BC507" i="38"/>
  <c r="BE507" i="38"/>
  <c r="BG507" i="38"/>
  <c r="BA508" i="38"/>
  <c r="BC508" i="38"/>
  <c r="BE508" i="38"/>
  <c r="BG508" i="38"/>
  <c r="BA509" i="38"/>
  <c r="BC509" i="38"/>
  <c r="BE509" i="38"/>
  <c r="BG509" i="38"/>
  <c r="BA510" i="38"/>
  <c r="BC510" i="38"/>
  <c r="BE510" i="38"/>
  <c r="BG510" i="38"/>
  <c r="BA511" i="38"/>
  <c r="BC511" i="38"/>
  <c r="BE511" i="38"/>
  <c r="BG511" i="38"/>
  <c r="BA512" i="38"/>
  <c r="BC512" i="38"/>
  <c r="BE512" i="38"/>
  <c r="BG512" i="38"/>
  <c r="BA513" i="38"/>
  <c r="BC513" i="38"/>
  <c r="BE513" i="38"/>
  <c r="BG513" i="38"/>
  <c r="BA514" i="38"/>
  <c r="BC514" i="38"/>
  <c r="BE514" i="38"/>
  <c r="BG514" i="38"/>
  <c r="BA515" i="38"/>
  <c r="BC515" i="38"/>
  <c r="BE515" i="38"/>
  <c r="BG515" i="38"/>
  <c r="BA516" i="38"/>
  <c r="BC516" i="38"/>
  <c r="BE516" i="38"/>
  <c r="BG516" i="38"/>
  <c r="BA517" i="38"/>
  <c r="BC517" i="38"/>
  <c r="BE517" i="38"/>
  <c r="BG517" i="38"/>
  <c r="BA518" i="38"/>
  <c r="BC518" i="38"/>
  <c r="BE518" i="38"/>
  <c r="BG518" i="38"/>
  <c r="BA519" i="38"/>
  <c r="BC519" i="38"/>
  <c r="BE519" i="38"/>
  <c r="BG519" i="38"/>
  <c r="BA520" i="38"/>
  <c r="BC520" i="38"/>
  <c r="BE520" i="38"/>
  <c r="BG520" i="38"/>
  <c r="BA521" i="38"/>
  <c r="BC521" i="38"/>
  <c r="BE521" i="38"/>
  <c r="BG521" i="38"/>
  <c r="BA522" i="38"/>
  <c r="BC522" i="38"/>
  <c r="BE522" i="38"/>
  <c r="BG522" i="38"/>
  <c r="BA523" i="38"/>
  <c r="BC523" i="38"/>
  <c r="BE523" i="38"/>
  <c r="BG523" i="38"/>
  <c r="BA524" i="38"/>
  <c r="BC524" i="38"/>
  <c r="BE524" i="38"/>
  <c r="BG524" i="38"/>
  <c r="BA525" i="38"/>
  <c r="BC525" i="38"/>
  <c r="BE525" i="38"/>
  <c r="BG525" i="38"/>
  <c r="BA526" i="38"/>
  <c r="BC526" i="38"/>
  <c r="BE526" i="38"/>
  <c r="BG526" i="38"/>
  <c r="BA527" i="38"/>
  <c r="BC527" i="38"/>
  <c r="BE527" i="38"/>
  <c r="BG527" i="38"/>
  <c r="BA528" i="38"/>
  <c r="BC528" i="38"/>
  <c r="BE528" i="38"/>
  <c r="BG528" i="38"/>
  <c r="BA529" i="38"/>
  <c r="BC529" i="38"/>
  <c r="BE529" i="38"/>
  <c r="BG529" i="38"/>
  <c r="BA530" i="38"/>
  <c r="BC530" i="38"/>
  <c r="BE530" i="38"/>
  <c r="BG530" i="38"/>
  <c r="BA531" i="38"/>
  <c r="BC531" i="38"/>
  <c r="BE531" i="38"/>
  <c r="BG531" i="38"/>
  <c r="BA532" i="38"/>
  <c r="BC532" i="38"/>
  <c r="BE532" i="38"/>
  <c r="BG532" i="38"/>
  <c r="BA533" i="38"/>
  <c r="BC533" i="38"/>
  <c r="BE533" i="38"/>
  <c r="BG533" i="38"/>
  <c r="BA534" i="38"/>
  <c r="BC534" i="38"/>
  <c r="BE534" i="38"/>
  <c r="BG534" i="38"/>
  <c r="BA535" i="38"/>
  <c r="BC535" i="38"/>
  <c r="BE535" i="38"/>
  <c r="BG535" i="38"/>
  <c r="BA536" i="38"/>
  <c r="BC536" i="38"/>
  <c r="BE536" i="38"/>
  <c r="BG536" i="38"/>
  <c r="BA537" i="38"/>
  <c r="BC537" i="38"/>
  <c r="BE537" i="38"/>
  <c r="BG537" i="38"/>
  <c r="BA538" i="38"/>
  <c r="BC538" i="38"/>
  <c r="BE538" i="38"/>
  <c r="BG538" i="38"/>
  <c r="BA539" i="38"/>
  <c r="BC539" i="38"/>
  <c r="BE539" i="38"/>
  <c r="BG539" i="38"/>
  <c r="BA540" i="38"/>
  <c r="BC540" i="38"/>
  <c r="BE540" i="38"/>
  <c r="BG540" i="38"/>
  <c r="BA541" i="38"/>
  <c r="BC541" i="38"/>
  <c r="BE541" i="38"/>
  <c r="BG541" i="38"/>
  <c r="BA542" i="38"/>
  <c r="BC542" i="38"/>
  <c r="BE542" i="38"/>
  <c r="BG542" i="38"/>
  <c r="BA543" i="38"/>
  <c r="BC543" i="38"/>
  <c r="BE543" i="38"/>
  <c r="BG543" i="38"/>
  <c r="BA544" i="38"/>
  <c r="BC544" i="38"/>
  <c r="BE544" i="38"/>
  <c r="BG544" i="38"/>
  <c r="BA545" i="38"/>
  <c r="BC545" i="38"/>
  <c r="BE545" i="38"/>
  <c r="BG545" i="38"/>
  <c r="BA546" i="38"/>
  <c r="BC546" i="38"/>
  <c r="BE546" i="38"/>
  <c r="BG546" i="38"/>
  <c r="BA547" i="38"/>
  <c r="BC547" i="38"/>
  <c r="BE547" i="38"/>
  <c r="BG547" i="38"/>
  <c r="BA548" i="38"/>
  <c r="BC548" i="38"/>
  <c r="BE548" i="38"/>
  <c r="BG548" i="38"/>
  <c r="BA549" i="38"/>
  <c r="BC549" i="38"/>
  <c r="BE549" i="38"/>
  <c r="BG549" i="38"/>
  <c r="BA550" i="38"/>
  <c r="BC550" i="38"/>
  <c r="BE550" i="38"/>
  <c r="BG550" i="38"/>
  <c r="BA551" i="38"/>
  <c r="BC551" i="38"/>
  <c r="BE551" i="38"/>
  <c r="BG551" i="38"/>
  <c r="BA552" i="38"/>
  <c r="BC552" i="38"/>
  <c r="BE552" i="38"/>
  <c r="BG552" i="38"/>
  <c r="BA553" i="38"/>
  <c r="BC553" i="38"/>
  <c r="BE553" i="38"/>
  <c r="BG553" i="38"/>
  <c r="BA554" i="38"/>
  <c r="BC554" i="38"/>
  <c r="BE554" i="38"/>
  <c r="BG554" i="38"/>
  <c r="BA555" i="38"/>
  <c r="BC555" i="38"/>
  <c r="BE555" i="38"/>
  <c r="BG555" i="38"/>
  <c r="BA556" i="38"/>
  <c r="BC556" i="38"/>
  <c r="BE556" i="38"/>
  <c r="BG556" i="38"/>
  <c r="BA557" i="38"/>
  <c r="BC557" i="38"/>
  <c r="BE557" i="38"/>
  <c r="BG557" i="38"/>
  <c r="BA558" i="38"/>
  <c r="BC558" i="38"/>
  <c r="BE558" i="38"/>
  <c r="BG558" i="38"/>
  <c r="BA559" i="38"/>
  <c r="BC559" i="38"/>
  <c r="BE559" i="38"/>
  <c r="BG559" i="38"/>
  <c r="BA560" i="38"/>
  <c r="BC560" i="38"/>
  <c r="BE560" i="38"/>
  <c r="BG560" i="38"/>
  <c r="BA561" i="38"/>
  <c r="BC561" i="38"/>
  <c r="BE561" i="38"/>
  <c r="BG561" i="38"/>
  <c r="BA562" i="38"/>
  <c r="BC562" i="38"/>
  <c r="BE562" i="38"/>
  <c r="BG562" i="38"/>
  <c r="BA563" i="38"/>
  <c r="BC563" i="38"/>
  <c r="BE563" i="38"/>
  <c r="BG563" i="38"/>
  <c r="BA564" i="38"/>
  <c r="BC564" i="38"/>
  <c r="BE564" i="38"/>
  <c r="BG564" i="38"/>
  <c r="BA565" i="38"/>
  <c r="BC565" i="38"/>
  <c r="BE565" i="38"/>
  <c r="BG565" i="38"/>
  <c r="BA566" i="38"/>
  <c r="BC566" i="38"/>
  <c r="BE566" i="38"/>
  <c r="BG566" i="38"/>
  <c r="BA567" i="38"/>
  <c r="BC567" i="38"/>
  <c r="BE567" i="38"/>
  <c r="BG567" i="38"/>
  <c r="BA568" i="38"/>
  <c r="BC568" i="38"/>
  <c r="BE568" i="38"/>
  <c r="BG568" i="38"/>
  <c r="BA569" i="38"/>
  <c r="BC569" i="38"/>
  <c r="BE569" i="38"/>
  <c r="BG569" i="38"/>
  <c r="BA570" i="38"/>
  <c r="BC570" i="38"/>
  <c r="BE570" i="38"/>
  <c r="BG570" i="38"/>
  <c r="BA571" i="38"/>
  <c r="BC571" i="38"/>
  <c r="BE571" i="38"/>
  <c r="BG571" i="38"/>
  <c r="BA572" i="38"/>
  <c r="BC572" i="38"/>
  <c r="BE572" i="38"/>
  <c r="BG572" i="38"/>
  <c r="BA573" i="38"/>
  <c r="BC573" i="38"/>
  <c r="BE573" i="38"/>
  <c r="BG573" i="38"/>
  <c r="BA575" i="38"/>
  <c r="BC575" i="38"/>
  <c r="BE575" i="38"/>
  <c r="BG575" i="38"/>
  <c r="BA576" i="38"/>
  <c r="BC576" i="38"/>
  <c r="BE576" i="38"/>
  <c r="BG576" i="38"/>
  <c r="BA577" i="38"/>
  <c r="BC577" i="38"/>
  <c r="BE577" i="38"/>
  <c r="BG577" i="38"/>
  <c r="BA578" i="38"/>
  <c r="BC578" i="38"/>
  <c r="BE578" i="38"/>
  <c r="BG578" i="38"/>
  <c r="BA579" i="38"/>
  <c r="BC579" i="38"/>
  <c r="BE579" i="38"/>
  <c r="BG579" i="38"/>
  <c r="BA580" i="38"/>
  <c r="BC580" i="38"/>
  <c r="BE580" i="38"/>
  <c r="BG580" i="38"/>
  <c r="BA581" i="38"/>
  <c r="BC581" i="38"/>
  <c r="BE581" i="38"/>
  <c r="BG581" i="38"/>
  <c r="BA582" i="38"/>
  <c r="BC582" i="38"/>
  <c r="BE582" i="38"/>
  <c r="BG582" i="38"/>
  <c r="BA583" i="38"/>
  <c r="BC583" i="38"/>
  <c r="BE583" i="38"/>
  <c r="BG583" i="38"/>
  <c r="BA584" i="38"/>
  <c r="BC584" i="38"/>
  <c r="BE584" i="38"/>
  <c r="BG584" i="38"/>
  <c r="BA585" i="38"/>
  <c r="BC585" i="38"/>
  <c r="BE585" i="38"/>
  <c r="BG585" i="38"/>
  <c r="BA586" i="38"/>
  <c r="BC586" i="38"/>
  <c r="BE586" i="38"/>
  <c r="BG586" i="38"/>
  <c r="BA587" i="38"/>
  <c r="BC587" i="38"/>
  <c r="BE587" i="38"/>
  <c r="BG587" i="38"/>
  <c r="BA588" i="38"/>
  <c r="BC588" i="38"/>
  <c r="BE588" i="38"/>
  <c r="BG588" i="38"/>
  <c r="BA589" i="38"/>
  <c r="BC589" i="38"/>
  <c r="BE589" i="38"/>
  <c r="BG589" i="38"/>
  <c r="BA590" i="38"/>
  <c r="BC590" i="38"/>
  <c r="BE590" i="38"/>
  <c r="BG590" i="38"/>
  <c r="BA591" i="38"/>
  <c r="BC591" i="38"/>
  <c r="BE591" i="38"/>
  <c r="BG591" i="38"/>
  <c r="BA592" i="38"/>
  <c r="BC592" i="38"/>
  <c r="BE592" i="38"/>
  <c r="BG592" i="38"/>
  <c r="BA593" i="38"/>
  <c r="BC593" i="38"/>
  <c r="BE593" i="38"/>
  <c r="BG593" i="38"/>
  <c r="BA594" i="38"/>
  <c r="BC594" i="38"/>
  <c r="BE594" i="38"/>
  <c r="BG594" i="38"/>
  <c r="BA595" i="38"/>
  <c r="BC595" i="38"/>
  <c r="BE595" i="38"/>
  <c r="BG595" i="38"/>
  <c r="BA596" i="38"/>
  <c r="BC596" i="38"/>
  <c r="BE596" i="38"/>
  <c r="BG596" i="38"/>
  <c r="BA597" i="38"/>
  <c r="BC597" i="38"/>
  <c r="BE597" i="38"/>
  <c r="BG597" i="38"/>
  <c r="BA598" i="38"/>
  <c r="BC598" i="38"/>
  <c r="BE598" i="38"/>
  <c r="BG598" i="38"/>
  <c r="BA599" i="38"/>
  <c r="BC599" i="38"/>
  <c r="BE599" i="38"/>
  <c r="BG599" i="38"/>
  <c r="BA600" i="38"/>
  <c r="BC600" i="38"/>
  <c r="BE600" i="38"/>
  <c r="BG600" i="38"/>
  <c r="BA601" i="38"/>
  <c r="BC601" i="38"/>
  <c r="BE601" i="38"/>
  <c r="BG601" i="38"/>
  <c r="BA602" i="38"/>
  <c r="BC602" i="38"/>
  <c r="BE602" i="38"/>
  <c r="BG602" i="38"/>
  <c r="BA603" i="38"/>
  <c r="BC603" i="38"/>
  <c r="BE603" i="38"/>
  <c r="BG603" i="38"/>
  <c r="BA604" i="38"/>
  <c r="BC604" i="38"/>
  <c r="BE604" i="38"/>
  <c r="BG604" i="38"/>
  <c r="BA605" i="38"/>
  <c r="BC605" i="38"/>
  <c r="BE605" i="38"/>
  <c r="BG605" i="38"/>
  <c r="BA606" i="38"/>
  <c r="BC606" i="38"/>
  <c r="BE606" i="38"/>
  <c r="BG606" i="38"/>
  <c r="BA607" i="38"/>
  <c r="BC607" i="38"/>
  <c r="BE607" i="38"/>
  <c r="BG607" i="38"/>
  <c r="BA609" i="38"/>
  <c r="BC609" i="38"/>
  <c r="BE609" i="38"/>
  <c r="BG609" i="38"/>
  <c r="BA610" i="38"/>
  <c r="BC610" i="38"/>
  <c r="BE610" i="38"/>
  <c r="BG610" i="38"/>
  <c r="BA611" i="38"/>
  <c r="BC611" i="38"/>
  <c r="BE611" i="38"/>
  <c r="BG611" i="38"/>
  <c r="BA612" i="38"/>
  <c r="BC612" i="38"/>
  <c r="BE612" i="38"/>
  <c r="BG612" i="38"/>
  <c r="BA613" i="38"/>
  <c r="BC613" i="38"/>
  <c r="BE613" i="38"/>
  <c r="BG613" i="38"/>
  <c r="BA614" i="38"/>
  <c r="BC614" i="38"/>
  <c r="BE614" i="38"/>
  <c r="BG614" i="38"/>
  <c r="BA615" i="38"/>
  <c r="BC615" i="38"/>
  <c r="BE615" i="38"/>
  <c r="BG615" i="38"/>
  <c r="BA616" i="38"/>
  <c r="BC616" i="38"/>
  <c r="BE616" i="38"/>
  <c r="BG616" i="38"/>
  <c r="BA617" i="38"/>
  <c r="BC617" i="38"/>
  <c r="BE617" i="38"/>
  <c r="BG617" i="38"/>
  <c r="BA618" i="38"/>
  <c r="BC618" i="38"/>
  <c r="BE618" i="38"/>
  <c r="BG618" i="38"/>
  <c r="BA619" i="38"/>
  <c r="BC619" i="38"/>
  <c r="BE619" i="38"/>
  <c r="BG619" i="38"/>
  <c r="BA622" i="38"/>
  <c r="BC622" i="38"/>
  <c r="BE622" i="38"/>
  <c r="BG622" i="38"/>
  <c r="BA623" i="38"/>
  <c r="BC623" i="38"/>
  <c r="BE623" i="38"/>
  <c r="BG623" i="38"/>
  <c r="BA624" i="38"/>
  <c r="BC624" i="38"/>
  <c r="BE624" i="38"/>
  <c r="BG624" i="38"/>
  <c r="BA625" i="38"/>
  <c r="BC625" i="38"/>
  <c r="BE625" i="38"/>
  <c r="BG625" i="38"/>
  <c r="BA626" i="38"/>
  <c r="BC626" i="38"/>
  <c r="BE626" i="38"/>
  <c r="BG626" i="38"/>
  <c r="BA627" i="38"/>
  <c r="BC627" i="38"/>
  <c r="BE627" i="38"/>
  <c r="BG627" i="38"/>
  <c r="BA628" i="38"/>
  <c r="BC628" i="38"/>
  <c r="BE628" i="38"/>
  <c r="BG628" i="38"/>
  <c r="BA629" i="38"/>
  <c r="BC629" i="38"/>
  <c r="BE629" i="38"/>
  <c r="BG629" i="38"/>
  <c r="BA630" i="38"/>
  <c r="BC630" i="38"/>
  <c r="BE630" i="38"/>
  <c r="BG630" i="38"/>
  <c r="BA631" i="38"/>
  <c r="BC631" i="38"/>
  <c r="BE631" i="38"/>
  <c r="BG631" i="38"/>
  <c r="BA632" i="38"/>
  <c r="BC632" i="38"/>
  <c r="BE632" i="38"/>
  <c r="BG632" i="38"/>
  <c r="BA633" i="38"/>
  <c r="BC633" i="38"/>
  <c r="BE633" i="38"/>
  <c r="BG633" i="38"/>
  <c r="BA634" i="38"/>
  <c r="BC634" i="38"/>
  <c r="BE634" i="38"/>
  <c r="BG634" i="38"/>
  <c r="BA635" i="38"/>
  <c r="BC635" i="38"/>
  <c r="BE635" i="38"/>
  <c r="BG635" i="38"/>
  <c r="BA636" i="38"/>
  <c r="BC636" i="38"/>
  <c r="BE636" i="38"/>
  <c r="BG636" i="38"/>
  <c r="BA637" i="38"/>
  <c r="BC637" i="38"/>
  <c r="BE637" i="38"/>
  <c r="BG637" i="38"/>
  <c r="BA638" i="38"/>
  <c r="BC638" i="38"/>
  <c r="BE638" i="38"/>
  <c r="BG638" i="38"/>
  <c r="BA639" i="38"/>
  <c r="BC639" i="38"/>
  <c r="BE639" i="38"/>
  <c r="BG639" i="38"/>
  <c r="BA640" i="38"/>
  <c r="BC640" i="38"/>
  <c r="BE640" i="38"/>
  <c r="BG640" i="38"/>
  <c r="BA641" i="38"/>
  <c r="BC641" i="38"/>
  <c r="BE641" i="38"/>
  <c r="BG641" i="38"/>
  <c r="BA642" i="38"/>
  <c r="BC642" i="38"/>
  <c r="BE642" i="38"/>
  <c r="BG642" i="38"/>
  <c r="BA643" i="38"/>
  <c r="BC643" i="38"/>
  <c r="BE643" i="38"/>
  <c r="BG643" i="38"/>
  <c r="BA644" i="38"/>
  <c r="BC644" i="38"/>
  <c r="BE644" i="38"/>
  <c r="BG644" i="38"/>
  <c r="BA645" i="38"/>
  <c r="BC645" i="38"/>
  <c r="BE645" i="38"/>
  <c r="BG645" i="38"/>
  <c r="BA646" i="38"/>
  <c r="BC646" i="38"/>
  <c r="BE646" i="38"/>
  <c r="BG646" i="38"/>
  <c r="BA647" i="38"/>
  <c r="BC647" i="38"/>
  <c r="BE647" i="38"/>
  <c r="BG647" i="38"/>
  <c r="BA648" i="38"/>
  <c r="BC648" i="38"/>
  <c r="BE648" i="38"/>
  <c r="BG648" i="38"/>
  <c r="BA649" i="38"/>
  <c r="BC649" i="38"/>
  <c r="BE649" i="38"/>
  <c r="BG649" i="38"/>
  <c r="BA650" i="38"/>
  <c r="BC650" i="38"/>
  <c r="BE650" i="38"/>
  <c r="BG650" i="38"/>
  <c r="BA651" i="38"/>
  <c r="BC651" i="38"/>
  <c r="BE651" i="38"/>
  <c r="BG651" i="38"/>
  <c r="BA652" i="38"/>
  <c r="BC652" i="38"/>
  <c r="BE652" i="38"/>
  <c r="BG652" i="38"/>
  <c r="BA653" i="38"/>
  <c r="BC653" i="38"/>
  <c r="BE653" i="38"/>
  <c r="BG653" i="38"/>
  <c r="BA654" i="38"/>
  <c r="BC654" i="38"/>
  <c r="BE654" i="38"/>
  <c r="BG654" i="38"/>
  <c r="BA655" i="38"/>
  <c r="BC655" i="38"/>
  <c r="BE655" i="38"/>
  <c r="BG655" i="38"/>
  <c r="BA656" i="38"/>
  <c r="BC656" i="38"/>
  <c r="BE656" i="38"/>
  <c r="BG656" i="38"/>
  <c r="BA657" i="38"/>
  <c r="BC657" i="38"/>
  <c r="BE657" i="38"/>
  <c r="BG657" i="38"/>
  <c r="BA658" i="38"/>
  <c r="BC658" i="38"/>
  <c r="BE658" i="38"/>
  <c r="BG658" i="38"/>
  <c r="BA659" i="38"/>
  <c r="BC659" i="38"/>
  <c r="BE659" i="38"/>
  <c r="BG659" i="38"/>
  <c r="BA660" i="38"/>
  <c r="BC660" i="38"/>
  <c r="BE660" i="38"/>
  <c r="BG660" i="38"/>
  <c r="BA661" i="38"/>
  <c r="BC661" i="38"/>
  <c r="BE661" i="38"/>
  <c r="BG661" i="38"/>
  <c r="BA662" i="38"/>
  <c r="BC662" i="38"/>
  <c r="BE662" i="38"/>
  <c r="BG662" i="38"/>
  <c r="BA663" i="38"/>
  <c r="BC663" i="38"/>
  <c r="BE663" i="38"/>
  <c r="BG663" i="38"/>
  <c r="BA664" i="38"/>
  <c r="BC664" i="38"/>
  <c r="BE664" i="38"/>
  <c r="BG664" i="38"/>
  <c r="BA665" i="38"/>
  <c r="BC665" i="38"/>
  <c r="BE665" i="38"/>
  <c r="BG665" i="38"/>
  <c r="BA666" i="38"/>
  <c r="BC666" i="38"/>
  <c r="BE666" i="38"/>
  <c r="BG666" i="38"/>
  <c r="BA667" i="38"/>
  <c r="BC667" i="38"/>
  <c r="BE667" i="38"/>
  <c r="BG667" i="38"/>
  <c r="BA668" i="38"/>
  <c r="BC668" i="38"/>
  <c r="BE668" i="38"/>
  <c r="BG668" i="38"/>
  <c r="BA669" i="38"/>
  <c r="BC669" i="38"/>
  <c r="BE669" i="38"/>
  <c r="BG669" i="38"/>
  <c r="BA670" i="38"/>
  <c r="BC670" i="38"/>
  <c r="BE670" i="38"/>
  <c r="BG670" i="38"/>
  <c r="BA671" i="38"/>
  <c r="BC671" i="38"/>
  <c r="BE671" i="38"/>
  <c r="BG671" i="38"/>
  <c r="BA672" i="38"/>
  <c r="BC672" i="38"/>
  <c r="BE672" i="38"/>
  <c r="BG672" i="38"/>
  <c r="BA673" i="38"/>
  <c r="BC673" i="38"/>
  <c r="BE673" i="38"/>
  <c r="BG673" i="38"/>
  <c r="BA674" i="38"/>
  <c r="BC674" i="38"/>
  <c r="BE674" i="38"/>
  <c r="BG674" i="38"/>
  <c r="BA676" i="38"/>
  <c r="BC676" i="38"/>
  <c r="BE676" i="38"/>
  <c r="BG676" i="38"/>
  <c r="BA677" i="38"/>
  <c r="BC677" i="38"/>
  <c r="BE677" i="38"/>
  <c r="BG677" i="38"/>
  <c r="BA678" i="38"/>
  <c r="BC678" i="38"/>
  <c r="BE678" i="38"/>
  <c r="BG678" i="38"/>
  <c r="BA679" i="38"/>
  <c r="BC679" i="38"/>
  <c r="BE679" i="38"/>
  <c r="BG679" i="38"/>
  <c r="BA680" i="38"/>
  <c r="BC680" i="38"/>
  <c r="BE680" i="38"/>
  <c r="BG680" i="38"/>
  <c r="BA681" i="38"/>
  <c r="BC681" i="38"/>
  <c r="BE681" i="38"/>
  <c r="BG681" i="38"/>
  <c r="BA682" i="38"/>
  <c r="BC682" i="38"/>
  <c r="BE682" i="38"/>
  <c r="BG682" i="38"/>
  <c r="BA683" i="38"/>
  <c r="BC683" i="38"/>
  <c r="BE683" i="38"/>
  <c r="BG683" i="38"/>
  <c r="BG9" i="38"/>
  <c r="BE9" i="38"/>
  <c r="BC9" i="38"/>
  <c r="BI518" i="38" l="1"/>
  <c r="BI18" i="38"/>
  <c r="BI82" i="38"/>
  <c r="BI50" i="38"/>
  <c r="BI34" i="38"/>
  <c r="BI26" i="38"/>
  <c r="BI22" i="38"/>
  <c r="BI20" i="38"/>
  <c r="BH19" i="38"/>
  <c r="BJ19" i="38" s="1"/>
  <c r="BF18" i="38"/>
  <c r="BI549" i="38"/>
  <c r="BI542" i="38"/>
  <c r="BI538" i="38"/>
  <c r="BI536" i="38"/>
  <c r="BH535" i="38"/>
  <c r="BJ535" i="38" s="1"/>
  <c r="BI535" i="38"/>
  <c r="BI526" i="38"/>
  <c r="BI522" i="38"/>
  <c r="BI520" i="38"/>
  <c r="BH519" i="38"/>
  <c r="BJ519" i="38" s="1"/>
  <c r="BI519" i="38"/>
  <c r="BF518" i="38"/>
  <c r="BF494" i="38"/>
  <c r="BF478" i="38"/>
  <c r="BF462" i="38"/>
  <c r="BF446" i="38"/>
  <c r="BF430" i="38"/>
  <c r="BF202" i="38"/>
  <c r="BF186" i="38"/>
  <c r="BI346" i="38"/>
  <c r="BI306" i="38"/>
  <c r="BI290" i="38"/>
  <c r="BI286" i="38"/>
  <c r="BI284" i="38"/>
  <c r="BH283" i="38"/>
  <c r="BJ283" i="38" s="1"/>
  <c r="BI283" i="38"/>
  <c r="BI274" i="38"/>
  <c r="BI270" i="38"/>
  <c r="BI268" i="38"/>
  <c r="BH267" i="38"/>
  <c r="BJ267" i="38" s="1"/>
  <c r="BI267" i="38"/>
  <c r="BI258" i="38"/>
  <c r="BI254" i="38"/>
  <c r="BI252" i="38"/>
  <c r="BH251" i="38"/>
  <c r="BJ251" i="38" s="1"/>
  <c r="BI251" i="38"/>
  <c r="BI242" i="38"/>
  <c r="BI238" i="38"/>
  <c r="BI236" i="38"/>
  <c r="BH235" i="38"/>
  <c r="BJ235" i="38" s="1"/>
  <c r="BI235" i="38"/>
  <c r="BI226" i="38"/>
  <c r="BI222" i="38"/>
  <c r="BI220" i="38"/>
  <c r="BH219" i="38"/>
  <c r="BJ219" i="38" s="1"/>
  <c r="BI210" i="38"/>
  <c r="BI206" i="38"/>
  <c r="BI204" i="38"/>
  <c r="BH203" i="38"/>
  <c r="BJ203" i="38" s="1"/>
  <c r="BI138" i="38"/>
  <c r="BI114" i="38"/>
  <c r="BI98" i="38"/>
  <c r="BI94" i="38"/>
  <c r="BI92" i="38"/>
  <c r="BH91" i="38"/>
  <c r="BJ91" i="38" s="1"/>
  <c r="BI86" i="38"/>
  <c r="BI84" i="38"/>
  <c r="BH83" i="38"/>
  <c r="BJ83" i="38" s="1"/>
  <c r="BF82" i="38"/>
  <c r="BI202" i="38"/>
  <c r="BF628" i="38"/>
  <c r="BB607" i="38"/>
  <c r="BF599" i="38"/>
  <c r="BF585" i="38"/>
  <c r="BF580" i="38"/>
  <c r="BF578" i="38"/>
  <c r="BF576" i="38"/>
  <c r="BF555" i="38"/>
  <c r="BF553" i="38"/>
  <c r="BI414" i="38"/>
  <c r="BI398" i="38"/>
  <c r="BI394" i="38"/>
  <c r="BI392" i="38"/>
  <c r="BH391" i="38"/>
  <c r="BJ391" i="38" s="1"/>
  <c r="BI391" i="38"/>
  <c r="BI382" i="38"/>
  <c r="BI378" i="38"/>
  <c r="BI376" i="38"/>
  <c r="BH375" i="38"/>
  <c r="BJ375" i="38" s="1"/>
  <c r="BI375" i="38"/>
  <c r="BI367" i="38"/>
  <c r="BI365" i="38"/>
  <c r="BH364" i="38"/>
  <c r="BJ364" i="38" s="1"/>
  <c r="BI364" i="38"/>
  <c r="BI354" i="38"/>
  <c r="BI350" i="38"/>
  <c r="BI348" i="38"/>
  <c r="BH347" i="38"/>
  <c r="BJ347" i="38" s="1"/>
  <c r="BI347" i="38"/>
  <c r="BF346" i="38"/>
  <c r="BF338" i="38"/>
  <c r="BF320" i="38"/>
  <c r="BI170" i="38"/>
  <c r="BI162" i="38"/>
  <c r="BI158" i="38"/>
  <c r="BI156" i="38"/>
  <c r="BH155" i="38"/>
  <c r="BJ155" i="38" s="1"/>
  <c r="BI146" i="38"/>
  <c r="BI142" i="38"/>
  <c r="BI140" i="38"/>
  <c r="BH139" i="38"/>
  <c r="BJ139" i="38" s="1"/>
  <c r="BF138" i="38"/>
  <c r="BI66" i="38"/>
  <c r="BI58" i="38"/>
  <c r="BI54" i="38"/>
  <c r="BI52" i="38"/>
  <c r="BH51" i="38"/>
  <c r="BJ51" i="38" s="1"/>
  <c r="BF50" i="38"/>
  <c r="BI658" i="38"/>
  <c r="BI656" i="38"/>
  <c r="BH655" i="38"/>
  <c r="BJ655" i="38" s="1"/>
  <c r="BI652" i="38"/>
  <c r="BH651" i="38"/>
  <c r="BJ651" i="38" s="1"/>
  <c r="BI651" i="38"/>
  <c r="BI648" i="38"/>
  <c r="BH647" i="38"/>
  <c r="BJ647" i="38" s="1"/>
  <c r="BI647" i="38"/>
  <c r="BI644" i="38"/>
  <c r="BH643" i="38"/>
  <c r="BJ643" i="38" s="1"/>
  <c r="BI643" i="38"/>
  <c r="BI631" i="38"/>
  <c r="BI629" i="38"/>
  <c r="BI623" i="38"/>
  <c r="BI613" i="38"/>
  <c r="BI610" i="38"/>
  <c r="BH609" i="38"/>
  <c r="BJ609" i="38" s="1"/>
  <c r="BI609" i="38"/>
  <c r="BI603" i="38"/>
  <c r="BI601" i="38"/>
  <c r="BH600" i="38"/>
  <c r="BJ600" i="38" s="1"/>
  <c r="BI573" i="38"/>
  <c r="BH572" i="38"/>
  <c r="BJ572" i="38" s="1"/>
  <c r="BH570" i="38"/>
  <c r="BJ570" i="38" s="1"/>
  <c r="BH568" i="38"/>
  <c r="BJ568" i="38" s="1"/>
  <c r="BH566" i="38"/>
  <c r="BJ566" i="38" s="1"/>
  <c r="BH564" i="38"/>
  <c r="BJ564" i="38" s="1"/>
  <c r="BH562" i="38"/>
  <c r="BJ562" i="38" s="1"/>
  <c r="BH560" i="38"/>
  <c r="BJ560" i="38" s="1"/>
  <c r="BH558" i="38"/>
  <c r="BJ558" i="38" s="1"/>
  <c r="BH556" i="38"/>
  <c r="BJ556" i="38" s="1"/>
  <c r="BI551" i="38"/>
  <c r="BH550" i="38"/>
  <c r="BJ550" i="38" s="1"/>
  <c r="BF549" i="38"/>
  <c r="BB549" i="38"/>
  <c r="BF534" i="38"/>
  <c r="BI510" i="38"/>
  <c r="BI506" i="38"/>
  <c r="BI504" i="38"/>
  <c r="BH503" i="38"/>
  <c r="BJ503" i="38" s="1"/>
  <c r="BI503" i="38"/>
  <c r="BI498" i="38"/>
  <c r="BI496" i="38"/>
  <c r="BH495" i="38"/>
  <c r="BJ495" i="38" s="1"/>
  <c r="BI495" i="38"/>
  <c r="BI486" i="38"/>
  <c r="BI482" i="38"/>
  <c r="BI480" i="38"/>
  <c r="BH479" i="38"/>
  <c r="BJ479" i="38" s="1"/>
  <c r="BI479" i="38"/>
  <c r="BI470" i="38"/>
  <c r="BI466" i="38"/>
  <c r="BI464" i="38"/>
  <c r="BH463" i="38"/>
  <c r="BJ463" i="38" s="1"/>
  <c r="BI463" i="38"/>
  <c r="BI454" i="38"/>
  <c r="BI450" i="38"/>
  <c r="BI448" i="38"/>
  <c r="BH447" i="38"/>
  <c r="BJ447" i="38" s="1"/>
  <c r="BI447" i="38"/>
  <c r="BI438" i="38"/>
  <c r="BI434" i="38"/>
  <c r="BI432" i="38"/>
  <c r="BH431" i="38"/>
  <c r="BJ431" i="38" s="1"/>
  <c r="BI431" i="38"/>
  <c r="BI422" i="38"/>
  <c r="BI418" i="38"/>
  <c r="BI416" i="38"/>
  <c r="BH415" i="38"/>
  <c r="BJ415" i="38" s="1"/>
  <c r="BI415" i="38"/>
  <c r="BF414" i="38"/>
  <c r="BF406" i="38"/>
  <c r="BF390" i="38"/>
  <c r="BF363" i="38"/>
  <c r="BI330" i="38"/>
  <c r="BI326" i="38"/>
  <c r="BH325" i="38"/>
  <c r="BJ325" i="38" s="1"/>
  <c r="BI322" i="38"/>
  <c r="BH321" i="38"/>
  <c r="BJ321" i="38" s="1"/>
  <c r="BI314" i="38"/>
  <c r="BI310" i="38"/>
  <c r="BI308" i="38"/>
  <c r="BH307" i="38"/>
  <c r="BJ307" i="38" s="1"/>
  <c r="BI307" i="38"/>
  <c r="BF306" i="38"/>
  <c r="BF298" i="38"/>
  <c r="BF282" i="38"/>
  <c r="BF266" i="38"/>
  <c r="BF250" i="38"/>
  <c r="BF234" i="38"/>
  <c r="BF218" i="38"/>
  <c r="BI194" i="38"/>
  <c r="BI190" i="38"/>
  <c r="BI188" i="38"/>
  <c r="BH187" i="38"/>
  <c r="BJ187" i="38" s="1"/>
  <c r="BI178" i="38"/>
  <c r="BI174" i="38"/>
  <c r="BI172" i="38"/>
  <c r="BH171" i="38"/>
  <c r="BJ171" i="38" s="1"/>
  <c r="BF170" i="38"/>
  <c r="BF154" i="38"/>
  <c r="BI130" i="38"/>
  <c r="BI126" i="38"/>
  <c r="BI124" i="38"/>
  <c r="BH123" i="38"/>
  <c r="BJ123" i="38" s="1"/>
  <c r="BI118" i="38"/>
  <c r="BI116" i="38"/>
  <c r="BH115" i="38"/>
  <c r="BJ115" i="38" s="1"/>
  <c r="BF114" i="38"/>
  <c r="BF106" i="38"/>
  <c r="BI74" i="38"/>
  <c r="BI70" i="38"/>
  <c r="BI68" i="38"/>
  <c r="BH67" i="38"/>
  <c r="BJ67" i="38" s="1"/>
  <c r="BF66" i="38"/>
  <c r="BI42" i="38"/>
  <c r="BI38" i="38"/>
  <c r="BI36" i="38"/>
  <c r="BH35" i="38"/>
  <c r="BJ35" i="38" s="1"/>
  <c r="BF34" i="38"/>
  <c r="BI10" i="38"/>
  <c r="BI607" i="38"/>
  <c r="BI599" i="38"/>
  <c r="BI494" i="38"/>
  <c r="BI478" i="38"/>
  <c r="BI462" i="38"/>
  <c r="BI363" i="38"/>
  <c r="BI320" i="38"/>
  <c r="BI282" i="38"/>
  <c r="BI234" i="38"/>
  <c r="BI218" i="38"/>
  <c r="BI186" i="38"/>
  <c r="BF642" i="38"/>
  <c r="BF638" i="38"/>
  <c r="BI635" i="38"/>
  <c r="BI626" i="38"/>
  <c r="BH625" i="38"/>
  <c r="BJ625" i="38" s="1"/>
  <c r="BD624" i="38"/>
  <c r="BF623" i="38"/>
  <c r="BI605" i="38"/>
  <c r="BH604" i="38"/>
  <c r="BJ604" i="38" s="1"/>
  <c r="BF603" i="38"/>
  <c r="BI592" i="38"/>
  <c r="BI588" i="38"/>
  <c r="BI586" i="38"/>
  <c r="BH581" i="38"/>
  <c r="BJ581" i="38" s="1"/>
  <c r="BH579" i="38"/>
  <c r="BJ579" i="38" s="1"/>
  <c r="BH577" i="38"/>
  <c r="BJ577" i="38" s="1"/>
  <c r="BH575" i="38"/>
  <c r="BJ575" i="38" s="1"/>
  <c r="BF573" i="38"/>
  <c r="BF571" i="38"/>
  <c r="BF569" i="38"/>
  <c r="BF567" i="38"/>
  <c r="BF565" i="38"/>
  <c r="BF563" i="38"/>
  <c r="BF561" i="38"/>
  <c r="BF559" i="38"/>
  <c r="BF557" i="38"/>
  <c r="BH554" i="38"/>
  <c r="BJ554" i="38" s="1"/>
  <c r="BH552" i="38"/>
  <c r="BJ552" i="38" s="1"/>
  <c r="BF551" i="38"/>
  <c r="BI546" i="38"/>
  <c r="BI544" i="38"/>
  <c r="BH543" i="38"/>
  <c r="BJ543" i="38" s="1"/>
  <c r="BI543" i="38"/>
  <c r="BF542" i="38"/>
  <c r="BI530" i="38"/>
  <c r="BI528" i="38"/>
  <c r="BH527" i="38"/>
  <c r="BJ527" i="38" s="1"/>
  <c r="BI527" i="38"/>
  <c r="BF526" i="38"/>
  <c r="BI514" i="38"/>
  <c r="BI512" i="38"/>
  <c r="BH511" i="38"/>
  <c r="BJ511" i="38" s="1"/>
  <c r="BI511" i="38"/>
  <c r="BF510" i="38"/>
  <c r="BF502" i="38"/>
  <c r="BI490" i="38"/>
  <c r="BI488" i="38"/>
  <c r="BH487" i="38"/>
  <c r="BJ487" i="38" s="1"/>
  <c r="BI487" i="38"/>
  <c r="BF486" i="38"/>
  <c r="BI474" i="38"/>
  <c r="BI472" i="38"/>
  <c r="BH471" i="38"/>
  <c r="BJ471" i="38" s="1"/>
  <c r="BI471" i="38"/>
  <c r="BF470" i="38"/>
  <c r="BI458" i="38"/>
  <c r="BI456" i="38"/>
  <c r="BH455" i="38"/>
  <c r="BJ455" i="38" s="1"/>
  <c r="BI455" i="38"/>
  <c r="BF454" i="38"/>
  <c r="BI442" i="38"/>
  <c r="BI440" i="38"/>
  <c r="BH439" i="38"/>
  <c r="BJ439" i="38" s="1"/>
  <c r="BI439" i="38"/>
  <c r="BF438" i="38"/>
  <c r="BI426" i="38"/>
  <c r="BI424" i="38"/>
  <c r="BH423" i="38"/>
  <c r="BJ423" i="38" s="1"/>
  <c r="BI423" i="38"/>
  <c r="BF422" i="38"/>
  <c r="BI410" i="38"/>
  <c r="BI408" i="38"/>
  <c r="BH407" i="38"/>
  <c r="BJ407" i="38" s="1"/>
  <c r="BI407" i="38"/>
  <c r="BI402" i="38"/>
  <c r="BI400" i="38"/>
  <c r="BH399" i="38"/>
  <c r="BJ399" i="38" s="1"/>
  <c r="BI399" i="38"/>
  <c r="BF398" i="38"/>
  <c r="BI386" i="38"/>
  <c r="BI384" i="38"/>
  <c r="BH383" i="38"/>
  <c r="BJ383" i="38" s="1"/>
  <c r="BI383" i="38"/>
  <c r="BF382" i="38"/>
  <c r="BF374" i="38"/>
  <c r="BI359" i="38"/>
  <c r="BI357" i="38"/>
  <c r="BH356" i="38"/>
  <c r="BJ356" i="38" s="1"/>
  <c r="BI356" i="38"/>
  <c r="BF354" i="38"/>
  <c r="BI342" i="38"/>
  <c r="BI340" i="38"/>
  <c r="BH339" i="38"/>
  <c r="BJ339" i="38" s="1"/>
  <c r="BI339" i="38"/>
  <c r="BI334" i="38"/>
  <c r="BI332" i="38"/>
  <c r="BH331" i="38"/>
  <c r="BJ331" i="38" s="1"/>
  <c r="BI331" i="38"/>
  <c r="BF330" i="38"/>
  <c r="BF324" i="38"/>
  <c r="BI318" i="38"/>
  <c r="BI316" i="38"/>
  <c r="BH315" i="38"/>
  <c r="BJ315" i="38" s="1"/>
  <c r="BI315" i="38"/>
  <c r="BF314" i="38"/>
  <c r="BI302" i="38"/>
  <c r="BI300" i="38"/>
  <c r="BH299" i="38"/>
  <c r="BJ299" i="38" s="1"/>
  <c r="BI299" i="38"/>
  <c r="BI294" i="38"/>
  <c r="BI292" i="38"/>
  <c r="BH291" i="38"/>
  <c r="BJ291" i="38" s="1"/>
  <c r="BI291" i="38"/>
  <c r="BF290" i="38"/>
  <c r="BI278" i="38"/>
  <c r="BI276" i="38"/>
  <c r="BH275" i="38"/>
  <c r="BJ275" i="38" s="1"/>
  <c r="BI275" i="38"/>
  <c r="BF274" i="38"/>
  <c r="BI262" i="38"/>
  <c r="BI260" i="38"/>
  <c r="BH259" i="38"/>
  <c r="BJ259" i="38" s="1"/>
  <c r="BI259" i="38"/>
  <c r="BF258" i="38"/>
  <c r="BI246" i="38"/>
  <c r="BI244" i="38"/>
  <c r="BH243" i="38"/>
  <c r="BJ243" i="38" s="1"/>
  <c r="BI243" i="38"/>
  <c r="BF242" i="38"/>
  <c r="BI230" i="38"/>
  <c r="BI228" i="38"/>
  <c r="BH227" i="38"/>
  <c r="BJ227" i="38" s="1"/>
  <c r="BF226" i="38"/>
  <c r="BI214" i="38"/>
  <c r="BI212" i="38"/>
  <c r="BH211" i="38"/>
  <c r="BJ211" i="38" s="1"/>
  <c r="BF210" i="38"/>
  <c r="BI198" i="38"/>
  <c r="BI196" i="38"/>
  <c r="BH195" i="38"/>
  <c r="BJ195" i="38" s="1"/>
  <c r="BF194" i="38"/>
  <c r="BI628" i="38"/>
  <c r="BI555" i="38"/>
  <c r="BI534" i="38"/>
  <c r="BI446" i="38"/>
  <c r="BI430" i="38"/>
  <c r="BI390" i="38"/>
  <c r="BI266" i="38"/>
  <c r="BI250" i="38"/>
  <c r="BI154" i="38"/>
  <c r="BI182" i="38"/>
  <c r="BI180" i="38"/>
  <c r="BH179" i="38"/>
  <c r="BJ179" i="38" s="1"/>
  <c r="BF178" i="38"/>
  <c r="BI166" i="38"/>
  <c r="BI164" i="38"/>
  <c r="BH163" i="38"/>
  <c r="BJ163" i="38" s="1"/>
  <c r="BF162" i="38"/>
  <c r="BI150" i="38"/>
  <c r="BI148" i="38"/>
  <c r="BH147" i="38"/>
  <c r="BJ147" i="38" s="1"/>
  <c r="BF146" i="38"/>
  <c r="BI134" i="38"/>
  <c r="BI132" i="38"/>
  <c r="BH131" i="38"/>
  <c r="BJ131" i="38" s="1"/>
  <c r="BF130" i="38"/>
  <c r="BF122" i="38"/>
  <c r="BI110" i="38"/>
  <c r="BI108" i="38"/>
  <c r="BH107" i="38"/>
  <c r="BJ107" i="38" s="1"/>
  <c r="BI102" i="38"/>
  <c r="BI100" i="38"/>
  <c r="BH99" i="38"/>
  <c r="BJ99" i="38" s="1"/>
  <c r="BF98" i="38"/>
  <c r="BF90" i="38"/>
  <c r="BI78" i="38"/>
  <c r="BI76" i="38"/>
  <c r="BH75" i="38"/>
  <c r="BJ75" i="38" s="1"/>
  <c r="BF74" i="38"/>
  <c r="BI62" i="38"/>
  <c r="BI60" i="38"/>
  <c r="BH59" i="38"/>
  <c r="BJ59" i="38" s="1"/>
  <c r="BF58" i="38"/>
  <c r="BI46" i="38"/>
  <c r="BI44" i="38"/>
  <c r="BH43" i="38"/>
  <c r="BJ43" i="38" s="1"/>
  <c r="BF42" i="38"/>
  <c r="BI30" i="38"/>
  <c r="BI28" i="38"/>
  <c r="BH27" i="38"/>
  <c r="BJ27" i="38" s="1"/>
  <c r="BF26" i="38"/>
  <c r="BI14" i="38"/>
  <c r="BI12" i="38"/>
  <c r="BH11" i="38"/>
  <c r="BJ11" i="38" s="1"/>
  <c r="BF10" i="38"/>
  <c r="BD581" i="38"/>
  <c r="BI580" i="38"/>
  <c r="BB580" i="38"/>
  <c r="BD579" i="38"/>
  <c r="BI578" i="38"/>
  <c r="BB576" i="38"/>
  <c r="BD575" i="38"/>
  <c r="BB573" i="38"/>
  <c r="BD572" i="38"/>
  <c r="BI571" i="38"/>
  <c r="BB569" i="38"/>
  <c r="BD568" i="38"/>
  <c r="BI567" i="38"/>
  <c r="BB565" i="38"/>
  <c r="BD564" i="38"/>
  <c r="BI563" i="38"/>
  <c r="BB561" i="38"/>
  <c r="BD560" i="38"/>
  <c r="BI559" i="38"/>
  <c r="BB557" i="38"/>
  <c r="BD556" i="38"/>
  <c r="BB555" i="38"/>
  <c r="BI502" i="38"/>
  <c r="BI374" i="38"/>
  <c r="BI338" i="38"/>
  <c r="BI324" i="38"/>
  <c r="BI106" i="38"/>
  <c r="BI642" i="38"/>
  <c r="BH624" i="38"/>
  <c r="BJ624" i="38" s="1"/>
  <c r="BF624" i="38"/>
  <c r="BI585" i="38"/>
  <c r="BB578" i="38"/>
  <c r="BD577" i="38"/>
  <c r="BI576" i="38"/>
  <c r="BB571" i="38"/>
  <c r="BD570" i="38"/>
  <c r="BI569" i="38"/>
  <c r="BB567" i="38"/>
  <c r="BD566" i="38"/>
  <c r="BI565" i="38"/>
  <c r="BB563" i="38"/>
  <c r="BD562" i="38"/>
  <c r="BI561" i="38"/>
  <c r="BB559" i="38"/>
  <c r="BD558" i="38"/>
  <c r="BI557" i="38"/>
  <c r="BD554" i="38"/>
  <c r="BI553" i="38"/>
  <c r="BB553" i="38"/>
  <c r="BD552" i="38"/>
  <c r="BB551" i="38"/>
  <c r="BD550" i="38"/>
  <c r="BI406" i="38"/>
  <c r="BI298" i="38"/>
  <c r="BI122" i="38"/>
  <c r="BI90" i="38"/>
  <c r="BF683" i="38"/>
  <c r="BF681" i="38"/>
  <c r="BF679" i="38"/>
  <c r="BF677" i="38"/>
  <c r="BF674" i="38"/>
  <c r="BF670" i="38"/>
  <c r="BF666" i="38"/>
  <c r="BF662" i="38"/>
  <c r="BI633" i="38"/>
  <c r="BH632" i="38"/>
  <c r="BJ632" i="38" s="1"/>
  <c r="BI632" i="38"/>
  <c r="BF631" i="38"/>
  <c r="BH627" i="38"/>
  <c r="BJ627" i="38" s="1"/>
  <c r="BF626" i="38"/>
  <c r="BI617" i="38"/>
  <c r="BI615" i="38"/>
  <c r="BH614" i="38"/>
  <c r="BJ614" i="38" s="1"/>
  <c r="BI614" i="38"/>
  <c r="BF613" i="38"/>
  <c r="BH606" i="38"/>
  <c r="BJ606" i="38" s="1"/>
  <c r="BF605" i="38"/>
  <c r="BH602" i="38"/>
  <c r="BJ602" i="38" s="1"/>
  <c r="BF601" i="38"/>
  <c r="BI596" i="38"/>
  <c r="BI594" i="38"/>
  <c r="BH593" i="38"/>
  <c r="BJ593" i="38" s="1"/>
  <c r="BI593" i="38"/>
  <c r="BI581" i="38"/>
  <c r="BF581" i="38"/>
  <c r="BB581" i="38"/>
  <c r="BH580" i="38"/>
  <c r="BJ580" i="38" s="1"/>
  <c r="BD580" i="38"/>
  <c r="BI579" i="38"/>
  <c r="BF579" i="38"/>
  <c r="BB579" i="38"/>
  <c r="BH578" i="38"/>
  <c r="BJ578" i="38" s="1"/>
  <c r="BD578" i="38"/>
  <c r="BI577" i="38"/>
  <c r="BF577" i="38"/>
  <c r="BB577" i="38"/>
  <c r="BH576" i="38"/>
  <c r="BJ576" i="38" s="1"/>
  <c r="BD576" i="38"/>
  <c r="BI575" i="38"/>
  <c r="BF575" i="38"/>
  <c r="BB575" i="38"/>
  <c r="BH573" i="38"/>
  <c r="BJ573" i="38" s="1"/>
  <c r="BD573" i="38"/>
  <c r="BI572" i="38"/>
  <c r="BF572" i="38"/>
  <c r="BB572" i="38"/>
  <c r="BH571" i="38"/>
  <c r="BJ571" i="38" s="1"/>
  <c r="BD571" i="38"/>
  <c r="BI570" i="38"/>
  <c r="BF570" i="38"/>
  <c r="BB570" i="38"/>
  <c r="BH569" i="38"/>
  <c r="BJ569" i="38" s="1"/>
  <c r="BD569" i="38"/>
  <c r="BI568" i="38"/>
  <c r="BF568" i="38"/>
  <c r="BB568" i="38"/>
  <c r="BH567" i="38"/>
  <c r="BJ567" i="38" s="1"/>
  <c r="BD567" i="38"/>
  <c r="BI566" i="38"/>
  <c r="BF566" i="38"/>
  <c r="BB566" i="38"/>
  <c r="BH565" i="38"/>
  <c r="BJ565" i="38" s="1"/>
  <c r="BD565" i="38"/>
  <c r="BI564" i="38"/>
  <c r="BF564" i="38"/>
  <c r="BB564" i="38"/>
  <c r="BH563" i="38"/>
  <c r="BJ563" i="38" s="1"/>
  <c r="BD563" i="38"/>
  <c r="BI562" i="38"/>
  <c r="BF562" i="38"/>
  <c r="BB562" i="38"/>
  <c r="BH561" i="38"/>
  <c r="BJ561" i="38" s="1"/>
  <c r="BD561" i="38"/>
  <c r="BI560" i="38"/>
  <c r="BF560" i="38"/>
  <c r="BB560" i="38"/>
  <c r="BH559" i="38"/>
  <c r="BJ559" i="38" s="1"/>
  <c r="BD559" i="38"/>
  <c r="BI558" i="38"/>
  <c r="BF558" i="38"/>
  <c r="BB558" i="38"/>
  <c r="BH557" i="38"/>
  <c r="BJ557" i="38" s="1"/>
  <c r="BD557" i="38"/>
  <c r="BI556" i="38"/>
  <c r="BF556" i="38"/>
  <c r="BB556" i="38"/>
  <c r="BH555" i="38"/>
  <c r="BJ555" i="38" s="1"/>
  <c r="BD555" i="38"/>
  <c r="BI554" i="38"/>
  <c r="BF554" i="38"/>
  <c r="BB554" i="38"/>
  <c r="BH553" i="38"/>
  <c r="BJ553" i="38" s="1"/>
  <c r="BD553" i="38"/>
  <c r="BI552" i="38"/>
  <c r="BF552" i="38"/>
  <c r="BB552" i="38"/>
  <c r="BH551" i="38"/>
  <c r="BJ551" i="38" s="1"/>
  <c r="BD551" i="38"/>
  <c r="BI550" i="38"/>
  <c r="BF550" i="38"/>
  <c r="BB550" i="38"/>
  <c r="BH549" i="38"/>
  <c r="BJ549" i="38" s="1"/>
  <c r="BD549" i="38"/>
  <c r="BF592" i="38"/>
  <c r="BI583" i="38"/>
  <c r="BH582" i="38"/>
  <c r="BJ582" i="38" s="1"/>
  <c r="BI582" i="38"/>
  <c r="BH548" i="38"/>
  <c r="BJ548" i="38" s="1"/>
  <c r="BH547" i="38"/>
  <c r="BJ547" i="38" s="1"/>
  <c r="BI547" i="38"/>
  <c r="BF546" i="38"/>
  <c r="BI540" i="38"/>
  <c r="BH539" i="38"/>
  <c r="BJ539" i="38" s="1"/>
  <c r="BI539" i="38"/>
  <c r="BF538" i="38"/>
  <c r="BI532" i="38"/>
  <c r="BH531" i="38"/>
  <c r="BJ531" i="38" s="1"/>
  <c r="BI531" i="38"/>
  <c r="BF530" i="38"/>
  <c r="BI524" i="38"/>
  <c r="BH523" i="38"/>
  <c r="BJ523" i="38" s="1"/>
  <c r="BI523" i="38"/>
  <c r="BF522" i="38"/>
  <c r="BI516" i="38"/>
  <c r="BH515" i="38"/>
  <c r="BJ515" i="38" s="1"/>
  <c r="BI515" i="38"/>
  <c r="BF514" i="38"/>
  <c r="BI508" i="38"/>
  <c r="BH507" i="38"/>
  <c r="BJ507" i="38" s="1"/>
  <c r="BI507" i="38"/>
  <c r="BF506" i="38"/>
  <c r="BI500" i="38"/>
  <c r="BH499" i="38"/>
  <c r="BJ499" i="38" s="1"/>
  <c r="BI499" i="38"/>
  <c r="BF498" i="38"/>
  <c r="BI492" i="38"/>
  <c r="BH491" i="38"/>
  <c r="BJ491" i="38" s="1"/>
  <c r="BI491" i="38"/>
  <c r="BF490" i="38"/>
  <c r="BI484" i="38"/>
  <c r="BH483" i="38"/>
  <c r="BJ483" i="38" s="1"/>
  <c r="BI483" i="38"/>
  <c r="BF482" i="38"/>
  <c r="BI476" i="38"/>
  <c r="BH475" i="38"/>
  <c r="BJ475" i="38" s="1"/>
  <c r="BI475" i="38"/>
  <c r="BF474" i="38"/>
  <c r="BI468" i="38"/>
  <c r="BH467" i="38"/>
  <c r="BJ467" i="38" s="1"/>
  <c r="BI467" i="38"/>
  <c r="BF466" i="38"/>
  <c r="BI460" i="38"/>
  <c r="BH459" i="38"/>
  <c r="BJ459" i="38" s="1"/>
  <c r="BI459" i="38"/>
  <c r="BF458" i="38"/>
  <c r="BI452" i="38"/>
  <c r="BH451" i="38"/>
  <c r="BJ451" i="38" s="1"/>
  <c r="BI451" i="38"/>
  <c r="BF450" i="38"/>
  <c r="BI444" i="38"/>
  <c r="BH443" i="38"/>
  <c r="BJ443" i="38" s="1"/>
  <c r="BI443" i="38"/>
  <c r="BF442" i="38"/>
  <c r="BI436" i="38"/>
  <c r="BH435" i="38"/>
  <c r="BJ435" i="38" s="1"/>
  <c r="BI435" i="38"/>
  <c r="BF434" i="38"/>
  <c r="BI428" i="38"/>
  <c r="BH427" i="38"/>
  <c r="BJ427" i="38" s="1"/>
  <c r="BI427" i="38"/>
  <c r="BF426" i="38"/>
  <c r="BI420" i="38"/>
  <c r="BH419" i="38"/>
  <c r="BJ419" i="38" s="1"/>
  <c r="BI419" i="38"/>
  <c r="BF418" i="38"/>
  <c r="BI412" i="38"/>
  <c r="BH411" i="38"/>
  <c r="BJ411" i="38" s="1"/>
  <c r="BI411" i="38"/>
  <c r="BF410" i="38"/>
  <c r="BI404" i="38"/>
  <c r="BH403" i="38"/>
  <c r="BJ403" i="38" s="1"/>
  <c r="BI403" i="38"/>
  <c r="BF402" i="38"/>
  <c r="BI396" i="38"/>
  <c r="BH395" i="38"/>
  <c r="BJ395" i="38" s="1"/>
  <c r="BI395" i="38"/>
  <c r="BF394" i="38"/>
  <c r="BI388" i="38"/>
  <c r="BH387" i="38"/>
  <c r="BJ387" i="38" s="1"/>
  <c r="BI387" i="38"/>
  <c r="BF386" i="38"/>
  <c r="BI380" i="38"/>
  <c r="BH379" i="38"/>
  <c r="BJ379" i="38" s="1"/>
  <c r="BI379" i="38"/>
  <c r="BF378" i="38"/>
  <c r="BI372" i="38"/>
  <c r="BH369" i="38"/>
  <c r="BJ369" i="38" s="1"/>
  <c r="BI369" i="38"/>
  <c r="BF367" i="38"/>
  <c r="BI361" i="38"/>
  <c r="BH360" i="38"/>
  <c r="BJ360" i="38" s="1"/>
  <c r="BI360" i="38"/>
  <c r="BF359" i="38"/>
  <c r="BI352" i="38"/>
  <c r="BH351" i="38"/>
  <c r="BJ351" i="38" s="1"/>
  <c r="BI351" i="38"/>
  <c r="BF350" i="38"/>
  <c r="BI344" i="38"/>
  <c r="BH343" i="38"/>
  <c r="BJ343" i="38" s="1"/>
  <c r="BI343" i="38"/>
  <c r="BF342" i="38"/>
  <c r="BI336" i="38"/>
  <c r="BH335" i="38"/>
  <c r="BJ335" i="38" s="1"/>
  <c r="BI335" i="38"/>
  <c r="BF334" i="38"/>
  <c r="BI328" i="38"/>
  <c r="BH327" i="38"/>
  <c r="BJ327" i="38" s="1"/>
  <c r="BI327" i="38"/>
  <c r="BF326" i="38"/>
  <c r="BH323" i="38"/>
  <c r="BJ323" i="38" s="1"/>
  <c r="BF322" i="38"/>
  <c r="BH319" i="38"/>
  <c r="BJ319" i="38" s="1"/>
  <c r="BF318" i="38"/>
  <c r="BI312" i="38"/>
  <c r="BH311" i="38"/>
  <c r="BJ311" i="38" s="1"/>
  <c r="BI311" i="38"/>
  <c r="BF310" i="38"/>
  <c r="BI304" i="38"/>
  <c r="BH303" i="38"/>
  <c r="BJ303" i="38" s="1"/>
  <c r="BI303" i="38"/>
  <c r="BF302" i="38"/>
  <c r="BI296" i="38"/>
  <c r="BH295" i="38"/>
  <c r="BJ295" i="38" s="1"/>
  <c r="BI295" i="38"/>
  <c r="BF294" i="38"/>
  <c r="BI288" i="38"/>
  <c r="BH287" i="38"/>
  <c r="BJ287" i="38" s="1"/>
  <c r="BI287" i="38"/>
  <c r="BF286" i="38"/>
  <c r="BI280" i="38"/>
  <c r="BH279" i="38"/>
  <c r="BJ279" i="38" s="1"/>
  <c r="BI279" i="38"/>
  <c r="BF278" i="38"/>
  <c r="BI272" i="38"/>
  <c r="BH271" i="38"/>
  <c r="BJ271" i="38" s="1"/>
  <c r="BI271" i="38"/>
  <c r="BF270" i="38"/>
  <c r="BI264" i="38"/>
  <c r="BH263" i="38"/>
  <c r="BJ263" i="38" s="1"/>
  <c r="BI263" i="38"/>
  <c r="BF262" i="38"/>
  <c r="BI256" i="38"/>
  <c r="BH255" i="38"/>
  <c r="BJ255" i="38" s="1"/>
  <c r="BI255" i="38"/>
  <c r="BF254" i="38"/>
  <c r="BI248" i="38"/>
  <c r="BH247" i="38"/>
  <c r="BJ247" i="38" s="1"/>
  <c r="BI247" i="38"/>
  <c r="BF246" i="38"/>
  <c r="BI240" i="38"/>
  <c r="BH239" i="38"/>
  <c r="BJ239" i="38" s="1"/>
  <c r="BI239" i="38"/>
  <c r="BF238" i="38"/>
  <c r="BI232" i="38"/>
  <c r="BH231" i="38"/>
  <c r="BJ231" i="38" s="1"/>
  <c r="BF230" i="38"/>
  <c r="BI224" i="38"/>
  <c r="BH223" i="38"/>
  <c r="BJ223" i="38" s="1"/>
  <c r="BF222" i="38"/>
  <c r="BI216" i="38"/>
  <c r="BH215" i="38"/>
  <c r="BJ215" i="38" s="1"/>
  <c r="BF214" i="38"/>
  <c r="BI208" i="38"/>
  <c r="BH207" i="38"/>
  <c r="BJ207" i="38" s="1"/>
  <c r="BF206" i="38"/>
  <c r="BI200" i="38"/>
  <c r="BH199" i="38"/>
  <c r="BJ199" i="38" s="1"/>
  <c r="BF198" i="38"/>
  <c r="BI192" i="38"/>
  <c r="BH191" i="38"/>
  <c r="BJ191" i="38" s="1"/>
  <c r="BF190" i="38"/>
  <c r="BI184" i="38"/>
  <c r="BH183" i="38"/>
  <c r="BJ183" i="38" s="1"/>
  <c r="BF182" i="38"/>
  <c r="BI176" i="38"/>
  <c r="BH175" i="38"/>
  <c r="BJ175" i="38" s="1"/>
  <c r="BF174" i="38"/>
  <c r="BI168" i="38"/>
  <c r="BH167" i="38"/>
  <c r="BJ167" i="38" s="1"/>
  <c r="BF166" i="38"/>
  <c r="BI160" i="38"/>
  <c r="BH159" i="38"/>
  <c r="BJ159" i="38" s="1"/>
  <c r="BF158" i="38"/>
  <c r="BI152" i="38"/>
  <c r="BH151" i="38"/>
  <c r="BJ151" i="38" s="1"/>
  <c r="BF150" i="38"/>
  <c r="BI144" i="38"/>
  <c r="BH143" i="38"/>
  <c r="BJ143" i="38" s="1"/>
  <c r="BF142" i="38"/>
  <c r="BI136" i="38"/>
  <c r="BH135" i="38"/>
  <c r="BJ135" i="38" s="1"/>
  <c r="BF134" i="38"/>
  <c r="BI128" i="38"/>
  <c r="BH127" i="38"/>
  <c r="BJ127" i="38" s="1"/>
  <c r="BF126" i="38"/>
  <c r="BI120" i="38"/>
  <c r="BH119" i="38"/>
  <c r="BJ119" i="38" s="1"/>
  <c r="BF118" i="38"/>
  <c r="BI112" i="38"/>
  <c r="BH111" i="38"/>
  <c r="BJ111" i="38" s="1"/>
  <c r="BF110" i="38"/>
  <c r="BI104" i="38"/>
  <c r="BH103" i="38"/>
  <c r="BJ103" i="38" s="1"/>
  <c r="BF102" i="38"/>
  <c r="BI96" i="38"/>
  <c r="BH95" i="38"/>
  <c r="BJ95" i="38" s="1"/>
  <c r="BF94" i="38"/>
  <c r="BI88" i="38"/>
  <c r="BH87" i="38"/>
  <c r="BJ87" i="38" s="1"/>
  <c r="BF86" i="38"/>
  <c r="BI80" i="38"/>
  <c r="BH79" i="38"/>
  <c r="BJ79" i="38" s="1"/>
  <c r="BF78" i="38"/>
  <c r="BI72" i="38"/>
  <c r="BH71" i="38"/>
  <c r="BJ71" i="38" s="1"/>
  <c r="BF70" i="38"/>
  <c r="BI64" i="38"/>
  <c r="BH63" i="38"/>
  <c r="BJ63" i="38" s="1"/>
  <c r="BF62" i="38"/>
  <c r="BI56" i="38"/>
  <c r="BH55" i="38"/>
  <c r="BJ55" i="38" s="1"/>
  <c r="BF54" i="38"/>
  <c r="BI48" i="38"/>
  <c r="BH47" i="38"/>
  <c r="BJ47" i="38" s="1"/>
  <c r="BF46" i="38"/>
  <c r="BI40" i="38"/>
  <c r="BH39" i="38"/>
  <c r="BJ39" i="38" s="1"/>
  <c r="BF38" i="38"/>
  <c r="BI32" i="38"/>
  <c r="BH31" i="38"/>
  <c r="BJ31" i="38" s="1"/>
  <c r="BF30" i="38"/>
  <c r="BI24" i="38"/>
  <c r="BH23" i="38"/>
  <c r="BJ23" i="38" s="1"/>
  <c r="BF22" i="38"/>
  <c r="BI16" i="38"/>
  <c r="BH15" i="38"/>
  <c r="BJ15" i="38" s="1"/>
  <c r="BF14" i="38"/>
  <c r="BD627" i="38"/>
  <c r="BI627" i="38"/>
  <c r="BB626" i="38"/>
  <c r="BD606" i="38"/>
  <c r="BI606" i="38"/>
  <c r="BB605" i="38"/>
  <c r="BD602" i="38"/>
  <c r="BI602" i="38"/>
  <c r="BB601" i="38"/>
  <c r="BF548" i="38"/>
  <c r="BD325" i="38"/>
  <c r="BI325" i="38"/>
  <c r="BB628" i="38"/>
  <c r="BD625" i="38"/>
  <c r="BI625" i="38"/>
  <c r="BD604" i="38"/>
  <c r="BI604" i="38"/>
  <c r="BB603" i="38"/>
  <c r="BD600" i="38"/>
  <c r="BI600" i="38"/>
  <c r="BB599" i="38"/>
  <c r="BD548" i="38"/>
  <c r="BB324" i="38"/>
  <c r="BD323" i="38"/>
  <c r="BB322" i="38"/>
  <c r="BD321" i="38"/>
  <c r="BB320" i="38"/>
  <c r="BD319" i="38"/>
  <c r="BI672" i="38"/>
  <c r="BH671" i="38"/>
  <c r="BJ671" i="38" s="1"/>
  <c r="BI671" i="38"/>
  <c r="BI668" i="38"/>
  <c r="BH667" i="38"/>
  <c r="BJ667" i="38" s="1"/>
  <c r="BI667" i="38"/>
  <c r="BI664" i="38"/>
  <c r="BH663" i="38"/>
  <c r="BJ663" i="38" s="1"/>
  <c r="BI663" i="38"/>
  <c r="BI660" i="38"/>
  <c r="BH659" i="38"/>
  <c r="BJ659" i="38" s="1"/>
  <c r="BF658" i="38"/>
  <c r="BF654" i="38"/>
  <c r="BF650" i="38"/>
  <c r="BF646" i="38"/>
  <c r="BI640" i="38"/>
  <c r="BH639" i="38"/>
  <c r="BJ639" i="38" s="1"/>
  <c r="BI639" i="38"/>
  <c r="BI636" i="38"/>
  <c r="BH634" i="38"/>
  <c r="BJ634" i="38" s="1"/>
  <c r="BF633" i="38"/>
  <c r="BB633" i="38"/>
  <c r="BH630" i="38"/>
  <c r="BJ630" i="38" s="1"/>
  <c r="BI630" i="38"/>
  <c r="BB629" i="38"/>
  <c r="BH628" i="38"/>
  <c r="BJ628" i="38" s="1"/>
  <c r="BD628" i="38"/>
  <c r="BF627" i="38"/>
  <c r="BB627" i="38"/>
  <c r="BH626" i="38"/>
  <c r="BJ626" i="38" s="1"/>
  <c r="BD626" i="38"/>
  <c r="BF625" i="38"/>
  <c r="BB625" i="38"/>
  <c r="BI619" i="38"/>
  <c r="BH618" i="38"/>
  <c r="BJ618" i="38" s="1"/>
  <c r="BI618" i="38"/>
  <c r="BF617" i="38"/>
  <c r="BI611" i="38"/>
  <c r="BF610" i="38"/>
  <c r="BF606" i="38"/>
  <c r="BB606" i="38"/>
  <c r="BH605" i="38"/>
  <c r="BJ605" i="38" s="1"/>
  <c r="BD605" i="38"/>
  <c r="BF604" i="38"/>
  <c r="BB604" i="38"/>
  <c r="BH603" i="38"/>
  <c r="BJ603" i="38" s="1"/>
  <c r="BD603" i="38"/>
  <c r="BF602" i="38"/>
  <c r="BB602" i="38"/>
  <c r="BH601" i="38"/>
  <c r="BJ601" i="38" s="1"/>
  <c r="BD601" i="38"/>
  <c r="BF600" i="38"/>
  <c r="BB600" i="38"/>
  <c r="BH599" i="38"/>
  <c r="BJ599" i="38" s="1"/>
  <c r="BD599" i="38"/>
  <c r="BI598" i="38"/>
  <c r="BH597" i="38"/>
  <c r="BJ597" i="38" s="1"/>
  <c r="BI597" i="38"/>
  <c r="BF596" i="38"/>
  <c r="BI590" i="38"/>
  <c r="BH589" i="38"/>
  <c r="BJ589" i="38" s="1"/>
  <c r="BI589" i="38"/>
  <c r="BF588" i="38"/>
  <c r="BH584" i="38"/>
  <c r="BJ584" i="38" s="1"/>
  <c r="BI584" i="38"/>
  <c r="BF583" i="38"/>
  <c r="BB548" i="38"/>
  <c r="BH545" i="38"/>
  <c r="BJ545" i="38" s="1"/>
  <c r="BI545" i="38"/>
  <c r="BF544" i="38"/>
  <c r="BH541" i="38"/>
  <c r="BJ541" i="38" s="1"/>
  <c r="BI541" i="38"/>
  <c r="BF540" i="38"/>
  <c r="BH537" i="38"/>
  <c r="BJ537" i="38" s="1"/>
  <c r="BI537" i="38"/>
  <c r="BF536" i="38"/>
  <c r="BH533" i="38"/>
  <c r="BJ533" i="38" s="1"/>
  <c r="BI533" i="38"/>
  <c r="BF532" i="38"/>
  <c r="BH529" i="38"/>
  <c r="BJ529" i="38" s="1"/>
  <c r="BI529" i="38"/>
  <c r="BF528" i="38"/>
  <c r="BH525" i="38"/>
  <c r="BJ525" i="38" s="1"/>
  <c r="BI525" i="38"/>
  <c r="BF524" i="38"/>
  <c r="BH521" i="38"/>
  <c r="BJ521" i="38" s="1"/>
  <c r="BI521" i="38"/>
  <c r="BF520" i="38"/>
  <c r="BH517" i="38"/>
  <c r="BJ517" i="38" s="1"/>
  <c r="BI517" i="38"/>
  <c r="BF516" i="38"/>
  <c r="BH513" i="38"/>
  <c r="BJ513" i="38" s="1"/>
  <c r="BI513" i="38"/>
  <c r="BF512" i="38"/>
  <c r="BH509" i="38"/>
  <c r="BJ509" i="38" s="1"/>
  <c r="BI509" i="38"/>
  <c r="BF508" i="38"/>
  <c r="BH505" i="38"/>
  <c r="BJ505" i="38" s="1"/>
  <c r="BI505" i="38"/>
  <c r="BF504" i="38"/>
  <c r="BH501" i="38"/>
  <c r="BJ501" i="38" s="1"/>
  <c r="BI501" i="38"/>
  <c r="BF500" i="38"/>
  <c r="BH497" i="38"/>
  <c r="BJ497" i="38" s="1"/>
  <c r="BI497" i="38"/>
  <c r="BF496" i="38"/>
  <c r="BH493" i="38"/>
  <c r="BJ493" i="38" s="1"/>
  <c r="BI493" i="38"/>
  <c r="BF492" i="38"/>
  <c r="BH489" i="38"/>
  <c r="BJ489" i="38" s="1"/>
  <c r="BI489" i="38"/>
  <c r="BF488" i="38"/>
  <c r="BH485" i="38"/>
  <c r="BJ485" i="38" s="1"/>
  <c r="BI485" i="38"/>
  <c r="BF484" i="38"/>
  <c r="BH481" i="38"/>
  <c r="BJ481" i="38" s="1"/>
  <c r="BI481" i="38"/>
  <c r="BF480" i="38"/>
  <c r="BH477" i="38"/>
  <c r="BJ477" i="38" s="1"/>
  <c r="BI477" i="38"/>
  <c r="BF476" i="38"/>
  <c r="BH473" i="38"/>
  <c r="BJ473" i="38" s="1"/>
  <c r="BI473" i="38"/>
  <c r="BF472" i="38"/>
  <c r="BH469" i="38"/>
  <c r="BJ469" i="38" s="1"/>
  <c r="BI469" i="38"/>
  <c r="BF468" i="38"/>
  <c r="BH465" i="38"/>
  <c r="BJ465" i="38" s="1"/>
  <c r="BI465" i="38"/>
  <c r="BF464" i="38"/>
  <c r="BH461" i="38"/>
  <c r="BJ461" i="38" s="1"/>
  <c r="BI461" i="38"/>
  <c r="BF460" i="38"/>
  <c r="BH457" i="38"/>
  <c r="BJ457" i="38" s="1"/>
  <c r="BI457" i="38"/>
  <c r="BF456" i="38"/>
  <c r="BH453" i="38"/>
  <c r="BJ453" i="38" s="1"/>
  <c r="BI453" i="38"/>
  <c r="BF452" i="38"/>
  <c r="BH449" i="38"/>
  <c r="BJ449" i="38" s="1"/>
  <c r="BI449" i="38"/>
  <c r="BF448" i="38"/>
  <c r="BH445" i="38"/>
  <c r="BJ445" i="38" s="1"/>
  <c r="BI445" i="38"/>
  <c r="BF444" i="38"/>
  <c r="BH441" i="38"/>
  <c r="BJ441" i="38" s="1"/>
  <c r="BI441" i="38"/>
  <c r="BF440" i="38"/>
  <c r="BH437" i="38"/>
  <c r="BJ437" i="38" s="1"/>
  <c r="BI437" i="38"/>
  <c r="BF436" i="38"/>
  <c r="BH433" i="38"/>
  <c r="BJ433" i="38" s="1"/>
  <c r="BI433" i="38"/>
  <c r="BF432" i="38"/>
  <c r="BH429" i="38"/>
  <c r="BJ429" i="38" s="1"/>
  <c r="BI429" i="38"/>
  <c r="BF428" i="38"/>
  <c r="BH425" i="38"/>
  <c r="BJ425" i="38" s="1"/>
  <c r="BI425" i="38"/>
  <c r="BF424" i="38"/>
  <c r="BH421" i="38"/>
  <c r="BJ421" i="38" s="1"/>
  <c r="BI421" i="38"/>
  <c r="BF420" i="38"/>
  <c r="BH417" i="38"/>
  <c r="BJ417" i="38" s="1"/>
  <c r="BI417" i="38"/>
  <c r="BF416" i="38"/>
  <c r="BH413" i="38"/>
  <c r="BJ413" i="38" s="1"/>
  <c r="BI413" i="38"/>
  <c r="BF412" i="38"/>
  <c r="BH409" i="38"/>
  <c r="BJ409" i="38" s="1"/>
  <c r="BI409" i="38"/>
  <c r="BF408" i="38"/>
  <c r="BH405" i="38"/>
  <c r="BJ405" i="38" s="1"/>
  <c r="BI405" i="38"/>
  <c r="BF404" i="38"/>
  <c r="BH401" i="38"/>
  <c r="BJ401" i="38" s="1"/>
  <c r="BI401" i="38"/>
  <c r="BF400" i="38"/>
  <c r="BH397" i="38"/>
  <c r="BJ397" i="38" s="1"/>
  <c r="BI397" i="38"/>
  <c r="BF396" i="38"/>
  <c r="BH393" i="38"/>
  <c r="BJ393" i="38" s="1"/>
  <c r="BI393" i="38"/>
  <c r="BF392" i="38"/>
  <c r="BH389" i="38"/>
  <c r="BJ389" i="38" s="1"/>
  <c r="BI389" i="38"/>
  <c r="BF388" i="38"/>
  <c r="BH385" i="38"/>
  <c r="BJ385" i="38" s="1"/>
  <c r="BI385" i="38"/>
  <c r="BF384" i="38"/>
  <c r="BH381" i="38"/>
  <c r="BJ381" i="38" s="1"/>
  <c r="BI381" i="38"/>
  <c r="BF380" i="38"/>
  <c r="BH377" i="38"/>
  <c r="BJ377" i="38" s="1"/>
  <c r="BI377" i="38"/>
  <c r="BF376" i="38"/>
  <c r="BH373" i="38"/>
  <c r="BJ373" i="38" s="1"/>
  <c r="BI373" i="38"/>
  <c r="BF372" i="38"/>
  <c r="BH366" i="38"/>
  <c r="BJ366" i="38" s="1"/>
  <c r="BI366" i="38"/>
  <c r="BF365" i="38"/>
  <c r="BH362" i="38"/>
  <c r="BJ362" i="38" s="1"/>
  <c r="BI362" i="38"/>
  <c r="BF361" i="38"/>
  <c r="BH358" i="38"/>
  <c r="BJ358" i="38" s="1"/>
  <c r="BI358" i="38"/>
  <c r="BF357" i="38"/>
  <c r="BH353" i="38"/>
  <c r="BJ353" i="38" s="1"/>
  <c r="BI353" i="38"/>
  <c r="BF352" i="38"/>
  <c r="BH349" i="38"/>
  <c r="BJ349" i="38" s="1"/>
  <c r="BI349" i="38"/>
  <c r="BF348" i="38"/>
  <c r="BH345" i="38"/>
  <c r="BJ345" i="38" s="1"/>
  <c r="BI345" i="38"/>
  <c r="BF344" i="38"/>
  <c r="BH341" i="38"/>
  <c r="BJ341" i="38" s="1"/>
  <c r="BI341" i="38"/>
  <c r="BF340" i="38"/>
  <c r="BH337" i="38"/>
  <c r="BJ337" i="38" s="1"/>
  <c r="BI337" i="38"/>
  <c r="BF336" i="38"/>
  <c r="BH333" i="38"/>
  <c r="BJ333" i="38" s="1"/>
  <c r="BI333" i="38"/>
  <c r="BF332" i="38"/>
  <c r="BH329" i="38"/>
  <c r="BJ329" i="38" s="1"/>
  <c r="BI329" i="38"/>
  <c r="BF328" i="38"/>
  <c r="BF325" i="38"/>
  <c r="BB325" i="38"/>
  <c r="BH324" i="38"/>
  <c r="BJ324" i="38" s="1"/>
  <c r="BD324" i="38"/>
  <c r="BI323" i="38"/>
  <c r="BF323" i="38"/>
  <c r="BB323" i="38"/>
  <c r="BH322" i="38"/>
  <c r="BJ322" i="38" s="1"/>
  <c r="BD322" i="38"/>
  <c r="BI321" i="38"/>
  <c r="BF321" i="38"/>
  <c r="BB321" i="38"/>
  <c r="BH320" i="38"/>
  <c r="BJ320" i="38" s="1"/>
  <c r="BD320" i="38"/>
  <c r="BI319" i="38"/>
  <c r="BF319" i="38"/>
  <c r="BB319" i="38"/>
  <c r="BH318" i="38"/>
  <c r="BJ318" i="38" s="1"/>
  <c r="BH317" i="38"/>
  <c r="BJ317" i="38" s="1"/>
  <c r="BI317" i="38"/>
  <c r="BF316" i="38"/>
  <c r="BH313" i="38"/>
  <c r="BJ313" i="38" s="1"/>
  <c r="BI313" i="38"/>
  <c r="BF312" i="38"/>
  <c r="BH309" i="38"/>
  <c r="BJ309" i="38" s="1"/>
  <c r="BI309" i="38"/>
  <c r="BF308" i="38"/>
  <c r="BH305" i="38"/>
  <c r="BJ305" i="38" s="1"/>
  <c r="BI305" i="38"/>
  <c r="BF304" i="38"/>
  <c r="BH301" i="38"/>
  <c r="BJ301" i="38" s="1"/>
  <c r="BI301" i="38"/>
  <c r="BF300" i="38"/>
  <c r="BH297" i="38"/>
  <c r="BJ297" i="38" s="1"/>
  <c r="BI297" i="38"/>
  <c r="BF296" i="38"/>
  <c r="BH293" i="38"/>
  <c r="BJ293" i="38" s="1"/>
  <c r="BI293" i="38"/>
  <c r="BF292" i="38"/>
  <c r="BH289" i="38"/>
  <c r="BJ289" i="38" s="1"/>
  <c r="BI289" i="38"/>
  <c r="BF288" i="38"/>
  <c r="BH285" i="38"/>
  <c r="BJ285" i="38" s="1"/>
  <c r="BI285" i="38"/>
  <c r="BF284" i="38"/>
  <c r="BH281" i="38"/>
  <c r="BJ281" i="38" s="1"/>
  <c r="BI281" i="38"/>
  <c r="BF280" i="38"/>
  <c r="BH277" i="38"/>
  <c r="BJ277" i="38" s="1"/>
  <c r="BI277" i="38"/>
  <c r="BF276" i="38"/>
  <c r="BH273" i="38"/>
  <c r="BJ273" i="38" s="1"/>
  <c r="BI273" i="38"/>
  <c r="BF272" i="38"/>
  <c r="BH269" i="38"/>
  <c r="BJ269" i="38" s="1"/>
  <c r="BI269" i="38"/>
  <c r="BF268" i="38"/>
  <c r="BH265" i="38"/>
  <c r="BJ265" i="38" s="1"/>
  <c r="BI265" i="38"/>
  <c r="BF264" i="38"/>
  <c r="BH261" i="38"/>
  <c r="BJ261" i="38" s="1"/>
  <c r="BI261" i="38"/>
  <c r="BF260" i="38"/>
  <c r="BH257" i="38"/>
  <c r="BJ257" i="38" s="1"/>
  <c r="BI257" i="38"/>
  <c r="BF256" i="38"/>
  <c r="BH253" i="38"/>
  <c r="BJ253" i="38" s="1"/>
  <c r="BI253" i="38"/>
  <c r="BF252" i="38"/>
  <c r="BH249" i="38"/>
  <c r="BJ249" i="38" s="1"/>
  <c r="BI249" i="38"/>
  <c r="BF248" i="38"/>
  <c r="BH245" i="38"/>
  <c r="BJ245" i="38" s="1"/>
  <c r="BI245" i="38"/>
  <c r="BF244" i="38"/>
  <c r="BH241" i="38"/>
  <c r="BJ241" i="38" s="1"/>
  <c r="BI241" i="38"/>
  <c r="BF240" i="38"/>
  <c r="BH237" i="38"/>
  <c r="BJ237" i="38" s="1"/>
  <c r="BI237" i="38"/>
  <c r="BF236" i="38"/>
  <c r="BH233" i="38"/>
  <c r="BJ233" i="38" s="1"/>
  <c r="BF232" i="38"/>
  <c r="BH229" i="38"/>
  <c r="BJ229" i="38" s="1"/>
  <c r="BF228" i="38"/>
  <c r="BH225" i="38"/>
  <c r="BJ225" i="38" s="1"/>
  <c r="BF224" i="38"/>
  <c r="BH221" i="38"/>
  <c r="BJ221" i="38" s="1"/>
  <c r="BF220" i="38"/>
  <c r="BH217" i="38"/>
  <c r="BJ217" i="38" s="1"/>
  <c r="BF216" i="38"/>
  <c r="BH213" i="38"/>
  <c r="BJ213" i="38" s="1"/>
  <c r="BF212" i="38"/>
  <c r="BH209" i="38"/>
  <c r="BJ209" i="38" s="1"/>
  <c r="BF208" i="38"/>
  <c r="BH205" i="38"/>
  <c r="BJ205" i="38" s="1"/>
  <c r="BF204" i="38"/>
  <c r="BH201" i="38"/>
  <c r="BJ201" i="38" s="1"/>
  <c r="BF200" i="38"/>
  <c r="BH197" i="38"/>
  <c r="BJ197" i="38" s="1"/>
  <c r="BF196" i="38"/>
  <c r="BH193" i="38"/>
  <c r="BJ193" i="38" s="1"/>
  <c r="BF192" i="38"/>
  <c r="BH189" i="38"/>
  <c r="BJ189" i="38" s="1"/>
  <c r="BF188" i="38"/>
  <c r="BH185" i="38"/>
  <c r="BJ185" i="38" s="1"/>
  <c r="BF184" i="38"/>
  <c r="BH181" i="38"/>
  <c r="BJ181" i="38" s="1"/>
  <c r="BF180" i="38"/>
  <c r="BH177" i="38"/>
  <c r="BJ177" i="38" s="1"/>
  <c r="BF176" i="38"/>
  <c r="BH173" i="38"/>
  <c r="BJ173" i="38" s="1"/>
  <c r="BF172" i="38"/>
  <c r="BH169" i="38"/>
  <c r="BJ169" i="38" s="1"/>
  <c r="BF168" i="38"/>
  <c r="BH165" i="38"/>
  <c r="BJ165" i="38" s="1"/>
  <c r="BF164" i="38"/>
  <c r="BH161" i="38"/>
  <c r="BJ161" i="38" s="1"/>
  <c r="BF160" i="38"/>
  <c r="BH157" i="38"/>
  <c r="BJ157" i="38" s="1"/>
  <c r="BF156" i="38"/>
  <c r="BH153" i="38"/>
  <c r="BJ153" i="38" s="1"/>
  <c r="BF152" i="38"/>
  <c r="BH149" i="38"/>
  <c r="BJ149" i="38" s="1"/>
  <c r="BF148" i="38"/>
  <c r="BH145" i="38"/>
  <c r="BJ145" i="38" s="1"/>
  <c r="BF144" i="38"/>
  <c r="BH141" i="38"/>
  <c r="BJ141" i="38" s="1"/>
  <c r="BF140" i="38"/>
  <c r="BH137" i="38"/>
  <c r="BJ137" i="38" s="1"/>
  <c r="BF136" i="38"/>
  <c r="BH133" i="38"/>
  <c r="BJ133" i="38" s="1"/>
  <c r="BF132" i="38"/>
  <c r="BH129" i="38"/>
  <c r="BJ129" i="38" s="1"/>
  <c r="BF128" i="38"/>
  <c r="BH125" i="38"/>
  <c r="BJ125" i="38" s="1"/>
  <c r="BF124" i="38"/>
  <c r="BH121" i="38"/>
  <c r="BJ121" i="38" s="1"/>
  <c r="BF120" i="38"/>
  <c r="BH117" i="38"/>
  <c r="BJ117" i="38" s="1"/>
  <c r="BF116" i="38"/>
  <c r="BH113" i="38"/>
  <c r="BJ113" i="38" s="1"/>
  <c r="BF112" i="38"/>
  <c r="BH109" i="38"/>
  <c r="BJ109" i="38" s="1"/>
  <c r="BF108" i="38"/>
  <c r="BH105" i="38"/>
  <c r="BJ105" i="38" s="1"/>
  <c r="BF104" i="38"/>
  <c r="BH101" i="38"/>
  <c r="BJ101" i="38" s="1"/>
  <c r="BF100" i="38"/>
  <c r="BH97" i="38"/>
  <c r="BJ97" i="38" s="1"/>
  <c r="BF96" i="38"/>
  <c r="BH93" i="38"/>
  <c r="BJ93" i="38" s="1"/>
  <c r="BF92" i="38"/>
  <c r="BH89" i="38"/>
  <c r="BJ89" i="38" s="1"/>
  <c r="BF88" i="38"/>
  <c r="BH85" i="38"/>
  <c r="BJ85" i="38" s="1"/>
  <c r="BF84" i="38"/>
  <c r="BH81" i="38"/>
  <c r="BJ81" i="38" s="1"/>
  <c r="BF80" i="38"/>
  <c r="BH77" i="38"/>
  <c r="BJ77" i="38" s="1"/>
  <c r="BF76" i="38"/>
  <c r="BH73" i="38"/>
  <c r="BJ73" i="38" s="1"/>
  <c r="BF72" i="38"/>
  <c r="BH69" i="38"/>
  <c r="BJ69" i="38" s="1"/>
  <c r="BF68" i="38"/>
  <c r="BH65" i="38"/>
  <c r="BJ65" i="38" s="1"/>
  <c r="BF64" i="38"/>
  <c r="BH61" i="38"/>
  <c r="BJ61" i="38" s="1"/>
  <c r="BF60" i="38"/>
  <c r="BH57" i="38"/>
  <c r="BJ57" i="38" s="1"/>
  <c r="BF56" i="38"/>
  <c r="BH53" i="38"/>
  <c r="BJ53" i="38" s="1"/>
  <c r="BF52" i="38"/>
  <c r="BH49" i="38"/>
  <c r="BJ49" i="38" s="1"/>
  <c r="BF48" i="38"/>
  <c r="BH45" i="38"/>
  <c r="BJ45" i="38" s="1"/>
  <c r="BF44" i="38"/>
  <c r="BH41" i="38"/>
  <c r="BJ41" i="38" s="1"/>
  <c r="BF40" i="38"/>
  <c r="BH37" i="38"/>
  <c r="BJ37" i="38" s="1"/>
  <c r="BF36" i="38"/>
  <c r="BH33" i="38"/>
  <c r="BJ33" i="38" s="1"/>
  <c r="BF32" i="38"/>
  <c r="BH29" i="38"/>
  <c r="BJ29" i="38" s="1"/>
  <c r="BF28" i="38"/>
  <c r="BH25" i="38"/>
  <c r="BJ25" i="38" s="1"/>
  <c r="BF24" i="38"/>
  <c r="BH21" i="38"/>
  <c r="BJ21" i="38" s="1"/>
  <c r="BF20" i="38"/>
  <c r="BH17" i="38"/>
  <c r="BJ17" i="38" s="1"/>
  <c r="BF16" i="38"/>
  <c r="BH13" i="38"/>
  <c r="BJ13" i="38" s="1"/>
  <c r="BF12" i="38"/>
  <c r="BI683" i="38"/>
  <c r="BB683" i="38"/>
  <c r="BI662" i="38"/>
  <c r="BI650" i="38"/>
  <c r="BI646" i="38"/>
  <c r="BD634" i="38"/>
  <c r="BH683" i="38"/>
  <c r="BJ683" i="38" s="1"/>
  <c r="BD683" i="38"/>
  <c r="BH682" i="38"/>
  <c r="BJ682" i="38" s="1"/>
  <c r="BH680" i="38"/>
  <c r="BJ680" i="38" s="1"/>
  <c r="BI680" i="38"/>
  <c r="BH678" i="38"/>
  <c r="BJ678" i="38" s="1"/>
  <c r="BH676" i="38"/>
  <c r="BJ676" i="38" s="1"/>
  <c r="BI676" i="38"/>
  <c r="BH673" i="38"/>
  <c r="BJ673" i="38" s="1"/>
  <c r="BF672" i="38"/>
  <c r="BH669" i="38"/>
  <c r="BJ669" i="38" s="1"/>
  <c r="BI669" i="38"/>
  <c r="BF668" i="38"/>
  <c r="BH665" i="38"/>
  <c r="BJ665" i="38" s="1"/>
  <c r="BI665" i="38"/>
  <c r="BF664" i="38"/>
  <c r="BH661" i="38"/>
  <c r="BJ661" i="38" s="1"/>
  <c r="BI661" i="38"/>
  <c r="BF660" i="38"/>
  <c r="BH657" i="38"/>
  <c r="BJ657" i="38" s="1"/>
  <c r="BF656" i="38"/>
  <c r="BH653" i="38"/>
  <c r="BJ653" i="38" s="1"/>
  <c r="BI653" i="38"/>
  <c r="BF652" i="38"/>
  <c r="BH649" i="38"/>
  <c r="BJ649" i="38" s="1"/>
  <c r="BI649" i="38"/>
  <c r="BF648" i="38"/>
  <c r="BH645" i="38"/>
  <c r="BJ645" i="38" s="1"/>
  <c r="BI645" i="38"/>
  <c r="BF644" i="38"/>
  <c r="BH641" i="38"/>
  <c r="BJ641" i="38" s="1"/>
  <c r="BI641" i="38"/>
  <c r="BF640" i="38"/>
  <c r="BH637" i="38"/>
  <c r="BJ637" i="38" s="1"/>
  <c r="BI637" i="38"/>
  <c r="BF636" i="38"/>
  <c r="BH635" i="38"/>
  <c r="BJ635" i="38" s="1"/>
  <c r="BI634" i="38"/>
  <c r="BF634" i="38"/>
  <c r="BB634" i="38"/>
  <c r="BH633" i="38"/>
  <c r="BJ633" i="38" s="1"/>
  <c r="BD633" i="38"/>
  <c r="BF632" i="38"/>
  <c r="BB632" i="38"/>
  <c r="BH631" i="38"/>
  <c r="BJ631" i="38" s="1"/>
  <c r="BD631" i="38"/>
  <c r="BF630" i="38"/>
  <c r="BB630" i="38"/>
  <c r="BD629" i="38"/>
  <c r="BH622" i="38"/>
  <c r="BJ622" i="38" s="1"/>
  <c r="BI622" i="38"/>
  <c r="BF619" i="38"/>
  <c r="BH616" i="38"/>
  <c r="BJ616" i="38" s="1"/>
  <c r="BI616" i="38"/>
  <c r="BF615" i="38"/>
  <c r="BH612" i="38"/>
  <c r="BJ612" i="38" s="1"/>
  <c r="BI612" i="38"/>
  <c r="BF611" i="38"/>
  <c r="BH610" i="38"/>
  <c r="BJ610" i="38" s="1"/>
  <c r="BD610" i="38"/>
  <c r="BF609" i="38"/>
  <c r="BB609" i="38"/>
  <c r="BD607" i="38"/>
  <c r="BF598" i="38"/>
  <c r="BH595" i="38"/>
  <c r="BJ595" i="38" s="1"/>
  <c r="BI595" i="38"/>
  <c r="BF594" i="38"/>
  <c r="BH591" i="38"/>
  <c r="BJ591" i="38" s="1"/>
  <c r="BI591" i="38"/>
  <c r="BF590" i="38"/>
  <c r="BH587" i="38"/>
  <c r="BJ587" i="38" s="1"/>
  <c r="BI587" i="38"/>
  <c r="BF586" i="38"/>
  <c r="BH585" i="38"/>
  <c r="BJ585" i="38" s="1"/>
  <c r="BD585" i="38"/>
  <c r="BF584" i="38"/>
  <c r="BB584" i="38"/>
  <c r="BH583" i="38"/>
  <c r="BJ583" i="38" s="1"/>
  <c r="BD583" i="38"/>
  <c r="BD582" i="38"/>
  <c r="BI548" i="38"/>
  <c r="BF547" i="38"/>
  <c r="BB547" i="38"/>
  <c r="BH546" i="38"/>
  <c r="BJ546" i="38" s="1"/>
  <c r="BD546" i="38"/>
  <c r="BF545" i="38"/>
  <c r="BB545" i="38"/>
  <c r="BH544" i="38"/>
  <c r="BJ544" i="38" s="1"/>
  <c r="BD544" i="38"/>
  <c r="BF543" i="38"/>
  <c r="BB543" i="38"/>
  <c r="BH542" i="38"/>
  <c r="BJ542" i="38" s="1"/>
  <c r="BD542" i="38"/>
  <c r="BF541" i="38"/>
  <c r="BB541" i="38"/>
  <c r="BH540" i="38"/>
  <c r="BJ540" i="38" s="1"/>
  <c r="BD540" i="38"/>
  <c r="BF539" i="38"/>
  <c r="BB539" i="38"/>
  <c r="BH538" i="38"/>
  <c r="BJ538" i="38" s="1"/>
  <c r="BD538" i="38"/>
  <c r="BF537" i="38"/>
  <c r="BB537" i="38"/>
  <c r="BH536" i="38"/>
  <c r="BJ536" i="38" s="1"/>
  <c r="BD536" i="38"/>
  <c r="BF535" i="38"/>
  <c r="BB535" i="38"/>
  <c r="BH534" i="38"/>
  <c r="BJ534" i="38" s="1"/>
  <c r="BD534" i="38"/>
  <c r="BF533" i="38"/>
  <c r="BB533" i="38"/>
  <c r="BH532" i="38"/>
  <c r="BJ532" i="38" s="1"/>
  <c r="BD532" i="38"/>
  <c r="BF531" i="38"/>
  <c r="BB531" i="38"/>
  <c r="BH530" i="38"/>
  <c r="BJ530" i="38" s="1"/>
  <c r="BD530" i="38"/>
  <c r="BF529" i="38"/>
  <c r="BB529" i="38"/>
  <c r="BH528" i="38"/>
  <c r="BJ528" i="38" s="1"/>
  <c r="BD528" i="38"/>
  <c r="BF527" i="38"/>
  <c r="BB527" i="38"/>
  <c r="BH526" i="38"/>
  <c r="BJ526" i="38" s="1"/>
  <c r="BD526" i="38"/>
  <c r="BF525" i="38"/>
  <c r="BB525" i="38"/>
  <c r="BH524" i="38"/>
  <c r="BJ524" i="38" s="1"/>
  <c r="BD524" i="38"/>
  <c r="BF523" i="38"/>
  <c r="BB523" i="38"/>
  <c r="BH522" i="38"/>
  <c r="BJ522" i="38" s="1"/>
  <c r="BD522" i="38"/>
  <c r="BF521" i="38"/>
  <c r="BB521" i="38"/>
  <c r="BH520" i="38"/>
  <c r="BJ520" i="38" s="1"/>
  <c r="BD520" i="38"/>
  <c r="BF519" i="38"/>
  <c r="BB519" i="38"/>
  <c r="BH518" i="38"/>
  <c r="BJ518" i="38" s="1"/>
  <c r="BD518" i="38"/>
  <c r="BF517" i="38"/>
  <c r="BB517" i="38"/>
  <c r="BH516" i="38"/>
  <c r="BJ516" i="38" s="1"/>
  <c r="BD516" i="38"/>
  <c r="BF515" i="38"/>
  <c r="BB515" i="38"/>
  <c r="BH514" i="38"/>
  <c r="BJ514" i="38" s="1"/>
  <c r="BD514" i="38"/>
  <c r="BF513" i="38"/>
  <c r="BB513" i="38"/>
  <c r="BH512" i="38"/>
  <c r="BJ512" i="38" s="1"/>
  <c r="BD512" i="38"/>
  <c r="BF511" i="38"/>
  <c r="BB511" i="38"/>
  <c r="BH510" i="38"/>
  <c r="BJ510" i="38" s="1"/>
  <c r="BD510" i="38"/>
  <c r="BF509" i="38"/>
  <c r="BB509" i="38"/>
  <c r="BH508" i="38"/>
  <c r="BJ508" i="38" s="1"/>
  <c r="BD508" i="38"/>
  <c r="BF507" i="38"/>
  <c r="BB507" i="38"/>
  <c r="BH506" i="38"/>
  <c r="BJ506" i="38" s="1"/>
  <c r="BD506" i="38"/>
  <c r="BF505" i="38"/>
  <c r="BB505" i="38"/>
  <c r="BH504" i="38"/>
  <c r="BJ504" i="38" s="1"/>
  <c r="BD504" i="38"/>
  <c r="BF503" i="38"/>
  <c r="BB503" i="38"/>
  <c r="BH502" i="38"/>
  <c r="BJ502" i="38" s="1"/>
  <c r="BD502" i="38"/>
  <c r="BF501" i="38"/>
  <c r="BB501" i="38"/>
  <c r="BH500" i="38"/>
  <c r="BJ500" i="38" s="1"/>
  <c r="BD500" i="38"/>
  <c r="BF499" i="38"/>
  <c r="BB499" i="38"/>
  <c r="BH498" i="38"/>
  <c r="BJ498" i="38" s="1"/>
  <c r="BD498" i="38"/>
  <c r="BF497" i="38"/>
  <c r="BB497" i="38"/>
  <c r="BH496" i="38"/>
  <c r="BJ496" i="38" s="1"/>
  <c r="BD496" i="38"/>
  <c r="BF495" i="38"/>
  <c r="BB495" i="38"/>
  <c r="BH494" i="38"/>
  <c r="BJ494" i="38" s="1"/>
  <c r="BD494" i="38"/>
  <c r="BF493" i="38"/>
  <c r="BB493" i="38"/>
  <c r="BH492" i="38"/>
  <c r="BJ492" i="38" s="1"/>
  <c r="BD492" i="38"/>
  <c r="BF491" i="38"/>
  <c r="BB491" i="38"/>
  <c r="BH490" i="38"/>
  <c r="BJ490" i="38" s="1"/>
  <c r="BD490" i="38"/>
  <c r="BF489" i="38"/>
  <c r="BB489" i="38"/>
  <c r="BH488" i="38"/>
  <c r="BJ488" i="38" s="1"/>
  <c r="BD488" i="38"/>
  <c r="BF487" i="38"/>
  <c r="BB487" i="38"/>
  <c r="BH486" i="38"/>
  <c r="BJ486" i="38" s="1"/>
  <c r="BD486" i="38"/>
  <c r="BF485" i="38"/>
  <c r="BB485" i="38"/>
  <c r="BH484" i="38"/>
  <c r="BJ484" i="38" s="1"/>
  <c r="BD484" i="38"/>
  <c r="BF483" i="38"/>
  <c r="BB483" i="38"/>
  <c r="BH482" i="38"/>
  <c r="BJ482" i="38" s="1"/>
  <c r="BD482" i="38"/>
  <c r="BF481" i="38"/>
  <c r="BB481" i="38"/>
  <c r="BH480" i="38"/>
  <c r="BJ480" i="38" s="1"/>
  <c r="BD480" i="38"/>
  <c r="BF479" i="38"/>
  <c r="BB479" i="38"/>
  <c r="BH478" i="38"/>
  <c r="BJ478" i="38" s="1"/>
  <c r="BD478" i="38"/>
  <c r="BF477" i="38"/>
  <c r="BB477" i="38"/>
  <c r="BH476" i="38"/>
  <c r="BJ476" i="38" s="1"/>
  <c r="BD476" i="38"/>
  <c r="BF475" i="38"/>
  <c r="BB475" i="38"/>
  <c r="BH474" i="38"/>
  <c r="BJ474" i="38" s="1"/>
  <c r="BD474" i="38"/>
  <c r="BF473" i="38"/>
  <c r="BB473" i="38"/>
  <c r="BH472" i="38"/>
  <c r="BJ472" i="38" s="1"/>
  <c r="BD472" i="38"/>
  <c r="BF471" i="38"/>
  <c r="BB471" i="38"/>
  <c r="BH470" i="38"/>
  <c r="BJ470" i="38" s="1"/>
  <c r="BD470" i="38"/>
  <c r="BF469" i="38"/>
  <c r="BB469" i="38"/>
  <c r="BH468" i="38"/>
  <c r="BJ468" i="38" s="1"/>
  <c r="BD468" i="38"/>
  <c r="BF467" i="38"/>
  <c r="BB467" i="38"/>
  <c r="BH466" i="38"/>
  <c r="BJ466" i="38" s="1"/>
  <c r="BD466" i="38"/>
  <c r="BF465" i="38"/>
  <c r="BB465" i="38"/>
  <c r="BH464" i="38"/>
  <c r="BJ464" i="38" s="1"/>
  <c r="BD464" i="38"/>
  <c r="BF463" i="38"/>
  <c r="BB463" i="38"/>
  <c r="BH462" i="38"/>
  <c r="BJ462" i="38" s="1"/>
  <c r="BD462" i="38"/>
  <c r="BF461" i="38"/>
  <c r="BB461" i="38"/>
  <c r="BH460" i="38"/>
  <c r="BJ460" i="38" s="1"/>
  <c r="BD460" i="38"/>
  <c r="BF459" i="38"/>
  <c r="BB459" i="38"/>
  <c r="BH458" i="38"/>
  <c r="BJ458" i="38" s="1"/>
  <c r="BD458" i="38"/>
  <c r="BF457" i="38"/>
  <c r="BB457" i="38"/>
  <c r="BH456" i="38"/>
  <c r="BJ456" i="38" s="1"/>
  <c r="BD456" i="38"/>
  <c r="BF455" i="38"/>
  <c r="BB455" i="38"/>
  <c r="BH454" i="38"/>
  <c r="BJ454" i="38" s="1"/>
  <c r="BD454" i="38"/>
  <c r="BF453" i="38"/>
  <c r="BB453" i="38"/>
  <c r="BH452" i="38"/>
  <c r="BJ452" i="38" s="1"/>
  <c r="BD452" i="38"/>
  <c r="BF451" i="38"/>
  <c r="BB451" i="38"/>
  <c r="BH450" i="38"/>
  <c r="BJ450" i="38" s="1"/>
  <c r="BD450" i="38"/>
  <c r="BF449" i="38"/>
  <c r="BB449" i="38"/>
  <c r="BH448" i="38"/>
  <c r="BJ448" i="38" s="1"/>
  <c r="BD448" i="38"/>
  <c r="BF447" i="38"/>
  <c r="BB447" i="38"/>
  <c r="BH446" i="38"/>
  <c r="BJ446" i="38" s="1"/>
  <c r="BD446" i="38"/>
  <c r="BF445" i="38"/>
  <c r="BB445" i="38"/>
  <c r="BH444" i="38"/>
  <c r="BJ444" i="38" s="1"/>
  <c r="BD444" i="38"/>
  <c r="BF443" i="38"/>
  <c r="BB443" i="38"/>
  <c r="BH442" i="38"/>
  <c r="BJ442" i="38" s="1"/>
  <c r="BD442" i="38"/>
  <c r="BF441" i="38"/>
  <c r="BB441" i="38"/>
  <c r="BH440" i="38"/>
  <c r="BJ440" i="38" s="1"/>
  <c r="BD440" i="38"/>
  <c r="BF439" i="38"/>
  <c r="BB439" i="38"/>
  <c r="BH438" i="38"/>
  <c r="BJ438" i="38" s="1"/>
  <c r="BD438" i="38"/>
  <c r="BF437" i="38"/>
  <c r="BB437" i="38"/>
  <c r="BH436" i="38"/>
  <c r="BJ436" i="38" s="1"/>
  <c r="BD436" i="38"/>
  <c r="BF435" i="38"/>
  <c r="BB435" i="38"/>
  <c r="BH434" i="38"/>
  <c r="BJ434" i="38" s="1"/>
  <c r="BD434" i="38"/>
  <c r="BF433" i="38"/>
  <c r="BB433" i="38"/>
  <c r="BH432" i="38"/>
  <c r="BJ432" i="38" s="1"/>
  <c r="BD432" i="38"/>
  <c r="BF431" i="38"/>
  <c r="BB431" i="38"/>
  <c r="BH430" i="38"/>
  <c r="BJ430" i="38" s="1"/>
  <c r="BD430" i="38"/>
  <c r="BF429" i="38"/>
  <c r="BB429" i="38"/>
  <c r="BH428" i="38"/>
  <c r="BJ428" i="38" s="1"/>
  <c r="BD428" i="38"/>
  <c r="BF427" i="38"/>
  <c r="BB427" i="38"/>
  <c r="BH426" i="38"/>
  <c r="BJ426" i="38" s="1"/>
  <c r="BD426" i="38"/>
  <c r="BF425" i="38"/>
  <c r="BB425" i="38"/>
  <c r="BH424" i="38"/>
  <c r="BJ424" i="38" s="1"/>
  <c r="BD424" i="38"/>
  <c r="BF423" i="38"/>
  <c r="BB423" i="38"/>
  <c r="BH422" i="38"/>
  <c r="BJ422" i="38" s="1"/>
  <c r="BD422" i="38"/>
  <c r="BF421" i="38"/>
  <c r="BB421" i="38"/>
  <c r="BH420" i="38"/>
  <c r="BJ420" i="38" s="1"/>
  <c r="BD420" i="38"/>
  <c r="BF419" i="38"/>
  <c r="BB419" i="38"/>
  <c r="BH418" i="38"/>
  <c r="BJ418" i="38" s="1"/>
  <c r="BD418" i="38"/>
  <c r="BF417" i="38"/>
  <c r="BB417" i="38"/>
  <c r="BH416" i="38"/>
  <c r="BJ416" i="38" s="1"/>
  <c r="BD416" i="38"/>
  <c r="BF415" i="38"/>
  <c r="BB415" i="38"/>
  <c r="BH414" i="38"/>
  <c r="BJ414" i="38" s="1"/>
  <c r="BD414" i="38"/>
  <c r="BF413" i="38"/>
  <c r="BB413" i="38"/>
  <c r="BH412" i="38"/>
  <c r="BJ412" i="38" s="1"/>
  <c r="BD412" i="38"/>
  <c r="BF411" i="38"/>
  <c r="BB411" i="38"/>
  <c r="BH410" i="38"/>
  <c r="BJ410" i="38" s="1"/>
  <c r="BD410" i="38"/>
  <c r="BF409" i="38"/>
  <c r="BB409" i="38"/>
  <c r="BH408" i="38"/>
  <c r="BJ408" i="38" s="1"/>
  <c r="BD408" i="38"/>
  <c r="BF407" i="38"/>
  <c r="BB407" i="38"/>
  <c r="BH406" i="38"/>
  <c r="BJ406" i="38" s="1"/>
  <c r="BD406" i="38"/>
  <c r="BF405" i="38"/>
  <c r="BB405" i="38"/>
  <c r="BH404" i="38"/>
  <c r="BJ404" i="38" s="1"/>
  <c r="BD404" i="38"/>
  <c r="BF403" i="38"/>
  <c r="BB403" i="38"/>
  <c r="BH402" i="38"/>
  <c r="BJ402" i="38" s="1"/>
  <c r="BD402" i="38"/>
  <c r="BF401" i="38"/>
  <c r="BB401" i="38"/>
  <c r="BH400" i="38"/>
  <c r="BJ400" i="38" s="1"/>
  <c r="BD400" i="38"/>
  <c r="BF399" i="38"/>
  <c r="BB399" i="38"/>
  <c r="BH398" i="38"/>
  <c r="BJ398" i="38" s="1"/>
  <c r="BD398" i="38"/>
  <c r="BF397" i="38"/>
  <c r="BB397" i="38"/>
  <c r="BH396" i="38"/>
  <c r="BJ396" i="38" s="1"/>
  <c r="BD396" i="38"/>
  <c r="BF395" i="38"/>
  <c r="BB395" i="38"/>
  <c r="BH394" i="38"/>
  <c r="BJ394" i="38" s="1"/>
  <c r="BD394" i="38"/>
  <c r="BF393" i="38"/>
  <c r="BB393" i="38"/>
  <c r="BH392" i="38"/>
  <c r="BJ392" i="38" s="1"/>
  <c r="BD392" i="38"/>
  <c r="BF391" i="38"/>
  <c r="BB391" i="38"/>
  <c r="BH390" i="38"/>
  <c r="BJ390" i="38" s="1"/>
  <c r="BD390" i="38"/>
  <c r="BF389" i="38"/>
  <c r="BB389" i="38"/>
  <c r="BH388" i="38"/>
  <c r="BJ388" i="38" s="1"/>
  <c r="BD388" i="38"/>
  <c r="BF387" i="38"/>
  <c r="BB387" i="38"/>
  <c r="BH386" i="38"/>
  <c r="BJ386" i="38" s="1"/>
  <c r="BD386" i="38"/>
  <c r="BF385" i="38"/>
  <c r="BB385" i="38"/>
  <c r="BH384" i="38"/>
  <c r="BJ384" i="38" s="1"/>
  <c r="BD384" i="38"/>
  <c r="BF383" i="38"/>
  <c r="BB383" i="38"/>
  <c r="BH382" i="38"/>
  <c r="BJ382" i="38" s="1"/>
  <c r="BD382" i="38"/>
  <c r="BF381" i="38"/>
  <c r="BB381" i="38"/>
  <c r="BH380" i="38"/>
  <c r="BJ380" i="38" s="1"/>
  <c r="BD380" i="38"/>
  <c r="BF379" i="38"/>
  <c r="BB379" i="38"/>
  <c r="BH378" i="38"/>
  <c r="BJ378" i="38" s="1"/>
  <c r="BD378" i="38"/>
  <c r="BF377" i="38"/>
  <c r="BB377" i="38"/>
  <c r="BH376" i="38"/>
  <c r="BJ376" i="38" s="1"/>
  <c r="BD376" i="38"/>
  <c r="BF375" i="38"/>
  <c r="BB375" i="38"/>
  <c r="BH374" i="38"/>
  <c r="BJ374" i="38" s="1"/>
  <c r="BD374" i="38"/>
  <c r="BF373" i="38"/>
  <c r="BB373" i="38"/>
  <c r="BH372" i="38"/>
  <c r="BJ372" i="38" s="1"/>
  <c r="BD372" i="38"/>
  <c r="BF369" i="38"/>
  <c r="BB369" i="38"/>
  <c r="BH367" i="38"/>
  <c r="BJ367" i="38" s="1"/>
  <c r="BD367" i="38"/>
  <c r="BF366" i="38"/>
  <c r="BB366" i="38"/>
  <c r="BH365" i="38"/>
  <c r="BJ365" i="38" s="1"/>
  <c r="BD365" i="38"/>
  <c r="BF364" i="38"/>
  <c r="BB364" i="38"/>
  <c r="BH363" i="38"/>
  <c r="BJ363" i="38" s="1"/>
  <c r="BD363" i="38"/>
  <c r="BF362" i="38"/>
  <c r="BB362" i="38"/>
  <c r="BH361" i="38"/>
  <c r="BJ361" i="38" s="1"/>
  <c r="BD361" i="38"/>
  <c r="BF360" i="38"/>
  <c r="BB360" i="38"/>
  <c r="BH359" i="38"/>
  <c r="BJ359" i="38" s="1"/>
  <c r="BD359" i="38"/>
  <c r="BF358" i="38"/>
  <c r="BB358" i="38"/>
  <c r="BH357" i="38"/>
  <c r="BJ357" i="38" s="1"/>
  <c r="BD357" i="38"/>
  <c r="BF356" i="38"/>
  <c r="BB356" i="38"/>
  <c r="BH354" i="38"/>
  <c r="BJ354" i="38" s="1"/>
  <c r="BD354" i="38"/>
  <c r="BF353" i="38"/>
  <c r="BB353" i="38"/>
  <c r="BH352" i="38"/>
  <c r="BJ352" i="38" s="1"/>
  <c r="BD352" i="38"/>
  <c r="BF351" i="38"/>
  <c r="BB351" i="38"/>
  <c r="BH350" i="38"/>
  <c r="BJ350" i="38" s="1"/>
  <c r="BD350" i="38"/>
  <c r="BF349" i="38"/>
  <c r="BB349" i="38"/>
  <c r="BH348" i="38"/>
  <c r="BJ348" i="38" s="1"/>
  <c r="BD348" i="38"/>
  <c r="BF347" i="38"/>
  <c r="BB347" i="38"/>
  <c r="BH346" i="38"/>
  <c r="BJ346" i="38" s="1"/>
  <c r="BD346" i="38"/>
  <c r="BF345" i="38"/>
  <c r="BB345" i="38"/>
  <c r="BH344" i="38"/>
  <c r="BJ344" i="38" s="1"/>
  <c r="BD344" i="38"/>
  <c r="BF343" i="38"/>
  <c r="BB343" i="38"/>
  <c r="BH342" i="38"/>
  <c r="BJ342" i="38" s="1"/>
  <c r="BD342" i="38"/>
  <c r="BF341" i="38"/>
  <c r="BB341" i="38"/>
  <c r="BH340" i="38"/>
  <c r="BJ340" i="38" s="1"/>
  <c r="BD340" i="38"/>
  <c r="BF339" i="38"/>
  <c r="BB339" i="38"/>
  <c r="BH338" i="38"/>
  <c r="BJ338" i="38" s="1"/>
  <c r="BD338" i="38"/>
  <c r="BF337" i="38"/>
  <c r="BB337" i="38"/>
  <c r="BH336" i="38"/>
  <c r="BJ336" i="38" s="1"/>
  <c r="BD336" i="38"/>
  <c r="BF335" i="38"/>
  <c r="BB335" i="38"/>
  <c r="BH334" i="38"/>
  <c r="BJ334" i="38" s="1"/>
  <c r="BD334" i="38"/>
  <c r="BF333" i="38"/>
  <c r="BB333" i="38"/>
  <c r="BH332" i="38"/>
  <c r="BJ332" i="38" s="1"/>
  <c r="BD332" i="38"/>
  <c r="BF331" i="38"/>
  <c r="BB331" i="38"/>
  <c r="BH330" i="38"/>
  <c r="BJ330" i="38" s="1"/>
  <c r="BD330" i="38"/>
  <c r="BF329" i="38"/>
  <c r="BB329" i="38"/>
  <c r="BH328" i="38"/>
  <c r="BJ328" i="38" s="1"/>
  <c r="BD328" i="38"/>
  <c r="BF327" i="38"/>
  <c r="BB327" i="38"/>
  <c r="BH326" i="38"/>
  <c r="BJ326" i="38" s="1"/>
  <c r="BD326" i="38"/>
  <c r="BI670" i="38"/>
  <c r="BI666" i="38"/>
  <c r="BI654" i="38"/>
  <c r="BI638" i="38"/>
  <c r="BD632" i="38"/>
  <c r="BB631" i="38"/>
  <c r="BD630" i="38"/>
  <c r="BB610" i="38"/>
  <c r="BD609" i="38"/>
  <c r="BB585" i="38"/>
  <c r="BD584" i="38"/>
  <c r="BB583" i="38"/>
  <c r="BB582" i="38"/>
  <c r="BD547" i="38"/>
  <c r="BB546" i="38"/>
  <c r="BD545" i="38"/>
  <c r="BB544" i="38"/>
  <c r="BD543" i="38"/>
  <c r="BB542" i="38"/>
  <c r="BD541" i="38"/>
  <c r="BB540" i="38"/>
  <c r="BD539" i="38"/>
  <c r="BB538" i="38"/>
  <c r="BD537" i="38"/>
  <c r="BB536" i="38"/>
  <c r="BD535" i="38"/>
  <c r="BB534" i="38"/>
  <c r="BD533" i="38"/>
  <c r="BB532" i="38"/>
  <c r="BD531" i="38"/>
  <c r="BB530" i="38"/>
  <c r="BD529" i="38"/>
  <c r="BB528" i="38"/>
  <c r="BD527" i="38"/>
  <c r="BB526" i="38"/>
  <c r="BD525" i="38"/>
  <c r="BB524" i="38"/>
  <c r="BD523" i="38"/>
  <c r="BB522" i="38"/>
  <c r="BD521" i="38"/>
  <c r="BB520" i="38"/>
  <c r="BD519" i="38"/>
  <c r="BB518" i="38"/>
  <c r="BD517" i="38"/>
  <c r="BB516" i="38"/>
  <c r="BD515" i="38"/>
  <c r="BB514" i="38"/>
  <c r="BD513" i="38"/>
  <c r="BB512" i="38"/>
  <c r="BD511" i="38"/>
  <c r="BB510" i="38"/>
  <c r="BD509" i="38"/>
  <c r="BB508" i="38"/>
  <c r="BD507" i="38"/>
  <c r="BB506" i="38"/>
  <c r="BD505" i="38"/>
  <c r="BB504" i="38"/>
  <c r="BD503" i="38"/>
  <c r="BB502" i="38"/>
  <c r="BD501" i="38"/>
  <c r="BB500" i="38"/>
  <c r="BD499" i="38"/>
  <c r="BB498" i="38"/>
  <c r="BD497" i="38"/>
  <c r="BB496" i="38"/>
  <c r="BD495" i="38"/>
  <c r="BB494" i="38"/>
  <c r="BD493" i="38"/>
  <c r="BB492" i="38"/>
  <c r="BD491" i="38"/>
  <c r="BB490" i="38"/>
  <c r="BD489" i="38"/>
  <c r="BB488" i="38"/>
  <c r="BD487" i="38"/>
  <c r="BB486" i="38"/>
  <c r="BD485" i="38"/>
  <c r="BB484" i="38"/>
  <c r="BD483" i="38"/>
  <c r="BB482" i="38"/>
  <c r="BD481" i="38"/>
  <c r="BB480" i="38"/>
  <c r="BD479" i="38"/>
  <c r="BB478" i="38"/>
  <c r="BD477" i="38"/>
  <c r="BB476" i="38"/>
  <c r="BD475" i="38"/>
  <c r="BB474" i="38"/>
  <c r="BD473" i="38"/>
  <c r="BB472" i="38"/>
  <c r="BD471" i="38"/>
  <c r="BB470" i="38"/>
  <c r="BD469" i="38"/>
  <c r="BB468" i="38"/>
  <c r="BD467" i="38"/>
  <c r="BB466" i="38"/>
  <c r="BD465" i="38"/>
  <c r="BB464" i="38"/>
  <c r="BD463" i="38"/>
  <c r="BB462" i="38"/>
  <c r="BD461" i="38"/>
  <c r="BB460" i="38"/>
  <c r="BD459" i="38"/>
  <c r="BB458" i="38"/>
  <c r="BD457" i="38"/>
  <c r="BB456" i="38"/>
  <c r="BD455" i="38"/>
  <c r="BB454" i="38"/>
  <c r="BD453" i="38"/>
  <c r="BB452" i="38"/>
  <c r="BD451" i="38"/>
  <c r="BB450" i="38"/>
  <c r="BD449" i="38"/>
  <c r="BB448" i="38"/>
  <c r="BD447" i="38"/>
  <c r="BB446" i="38"/>
  <c r="BD445" i="38"/>
  <c r="BB444" i="38"/>
  <c r="BD443" i="38"/>
  <c r="BB442" i="38"/>
  <c r="BD441" i="38"/>
  <c r="BB440" i="38"/>
  <c r="BD439" i="38"/>
  <c r="BB438" i="38"/>
  <c r="BD437" i="38"/>
  <c r="BB436" i="38"/>
  <c r="BD435" i="38"/>
  <c r="BB434" i="38"/>
  <c r="BD433" i="38"/>
  <c r="BB432" i="38"/>
  <c r="BD431" i="38"/>
  <c r="BB430" i="38"/>
  <c r="BD429" i="38"/>
  <c r="BB428" i="38"/>
  <c r="BD427" i="38"/>
  <c r="BB426" i="38"/>
  <c r="BD425" i="38"/>
  <c r="BB424" i="38"/>
  <c r="BD423" i="38"/>
  <c r="BB422" i="38"/>
  <c r="BD421" i="38"/>
  <c r="BB420" i="38"/>
  <c r="BD419" i="38"/>
  <c r="BB418" i="38"/>
  <c r="BD417" i="38"/>
  <c r="BB416" i="38"/>
  <c r="BD415" i="38"/>
  <c r="BB414" i="38"/>
  <c r="BD413" i="38"/>
  <c r="BB412" i="38"/>
  <c r="BD411" i="38"/>
  <c r="BB410" i="38"/>
  <c r="BD409" i="38"/>
  <c r="BB408" i="38"/>
  <c r="BD407" i="38"/>
  <c r="BB406" i="38"/>
  <c r="BD405" i="38"/>
  <c r="BB404" i="38"/>
  <c r="BD403" i="38"/>
  <c r="BB402" i="38"/>
  <c r="BD401" i="38"/>
  <c r="BB400" i="38"/>
  <c r="BD399" i="38"/>
  <c r="BB398" i="38"/>
  <c r="BD397" i="38"/>
  <c r="BB396" i="38"/>
  <c r="BD395" i="38"/>
  <c r="BB394" i="38"/>
  <c r="BD393" i="38"/>
  <c r="BB392" i="38"/>
  <c r="BD391" i="38"/>
  <c r="BB390" i="38"/>
  <c r="BD389" i="38"/>
  <c r="BB388" i="38"/>
  <c r="BD387" i="38"/>
  <c r="BB386" i="38"/>
  <c r="BD385" i="38"/>
  <c r="BB384" i="38"/>
  <c r="BD383" i="38"/>
  <c r="BB382" i="38"/>
  <c r="BD381" i="38"/>
  <c r="BB380" i="38"/>
  <c r="BD379" i="38"/>
  <c r="BB378" i="38"/>
  <c r="BD377" i="38"/>
  <c r="BB376" i="38"/>
  <c r="BD375" i="38"/>
  <c r="BB374" i="38"/>
  <c r="BD373" i="38"/>
  <c r="BB372" i="38"/>
  <c r="BD369" i="38"/>
  <c r="BB367" i="38"/>
  <c r="BD366" i="38"/>
  <c r="BB365" i="38"/>
  <c r="BD364" i="38"/>
  <c r="BB363" i="38"/>
  <c r="BD362" i="38"/>
  <c r="BB361" i="38"/>
  <c r="BD360" i="38"/>
  <c r="BB359" i="38"/>
  <c r="BD358" i="38"/>
  <c r="BB357" i="38"/>
  <c r="BD356" i="38"/>
  <c r="BB354" i="38"/>
  <c r="BD353" i="38"/>
  <c r="BB352" i="38"/>
  <c r="BD351" i="38"/>
  <c r="BB350" i="38"/>
  <c r="BD349" i="38"/>
  <c r="BB348" i="38"/>
  <c r="BD347" i="38"/>
  <c r="BB346" i="38"/>
  <c r="BD345" i="38"/>
  <c r="BB344" i="38"/>
  <c r="BD343" i="38"/>
  <c r="BB342" i="38"/>
  <c r="BD341" i="38"/>
  <c r="BB340" i="38"/>
  <c r="BD339" i="38"/>
  <c r="BB338" i="38"/>
  <c r="BD337" i="38"/>
  <c r="BB336" i="38"/>
  <c r="BD335" i="38"/>
  <c r="BB334" i="38"/>
  <c r="BD333" i="38"/>
  <c r="BB332" i="38"/>
  <c r="BD331" i="38"/>
  <c r="BB330" i="38"/>
  <c r="BD329" i="38"/>
  <c r="BB328" i="38"/>
  <c r="BD327" i="38"/>
  <c r="BB326" i="38"/>
  <c r="BD318" i="38"/>
  <c r="BF317" i="38"/>
  <c r="BB317" i="38"/>
  <c r="BH316" i="38"/>
  <c r="BJ316" i="38" s="1"/>
  <c r="BD316" i="38"/>
  <c r="BF315" i="38"/>
  <c r="BB315" i="38"/>
  <c r="BH314" i="38"/>
  <c r="BJ314" i="38" s="1"/>
  <c r="BD314" i="38"/>
  <c r="BF313" i="38"/>
  <c r="BB313" i="38"/>
  <c r="BH312" i="38"/>
  <c r="BJ312" i="38" s="1"/>
  <c r="BD312" i="38"/>
  <c r="BF311" i="38"/>
  <c r="BB311" i="38"/>
  <c r="BH310" i="38"/>
  <c r="BJ310" i="38" s="1"/>
  <c r="BD310" i="38"/>
  <c r="BF309" i="38"/>
  <c r="BB309" i="38"/>
  <c r="BH308" i="38"/>
  <c r="BJ308" i="38" s="1"/>
  <c r="BD308" i="38"/>
  <c r="BF307" i="38"/>
  <c r="BB307" i="38"/>
  <c r="BH306" i="38"/>
  <c r="BJ306" i="38" s="1"/>
  <c r="BD306" i="38"/>
  <c r="BF305" i="38"/>
  <c r="BB305" i="38"/>
  <c r="BH304" i="38"/>
  <c r="BJ304" i="38" s="1"/>
  <c r="BD304" i="38"/>
  <c r="BF303" i="38"/>
  <c r="BB303" i="38"/>
  <c r="BH302" i="38"/>
  <c r="BJ302" i="38" s="1"/>
  <c r="BD302" i="38"/>
  <c r="BF301" i="38"/>
  <c r="BB301" i="38"/>
  <c r="BH300" i="38"/>
  <c r="BJ300" i="38" s="1"/>
  <c r="BD300" i="38"/>
  <c r="BF299" i="38"/>
  <c r="BB299" i="38"/>
  <c r="BH298" i="38"/>
  <c r="BJ298" i="38" s="1"/>
  <c r="BD298" i="38"/>
  <c r="BF297" i="38"/>
  <c r="BB297" i="38"/>
  <c r="BH296" i="38"/>
  <c r="BJ296" i="38" s="1"/>
  <c r="BD296" i="38"/>
  <c r="BF295" i="38"/>
  <c r="BB295" i="38"/>
  <c r="BH294" i="38"/>
  <c r="BJ294" i="38" s="1"/>
  <c r="BD294" i="38"/>
  <c r="BF293" i="38"/>
  <c r="BB293" i="38"/>
  <c r="BH292" i="38"/>
  <c r="BJ292" i="38" s="1"/>
  <c r="BD292" i="38"/>
  <c r="BF291" i="38"/>
  <c r="BB291" i="38"/>
  <c r="BH290" i="38"/>
  <c r="BJ290" i="38" s="1"/>
  <c r="BD290" i="38"/>
  <c r="BF289" i="38"/>
  <c r="BB289" i="38"/>
  <c r="BH288" i="38"/>
  <c r="BJ288" i="38" s="1"/>
  <c r="BD288" i="38"/>
  <c r="BF287" i="38"/>
  <c r="BB287" i="38"/>
  <c r="BH286" i="38"/>
  <c r="BJ286" i="38" s="1"/>
  <c r="BD286" i="38"/>
  <c r="BF285" i="38"/>
  <c r="BB285" i="38"/>
  <c r="BH284" i="38"/>
  <c r="BJ284" i="38" s="1"/>
  <c r="BD284" i="38"/>
  <c r="BF283" i="38"/>
  <c r="BB283" i="38"/>
  <c r="BH282" i="38"/>
  <c r="BJ282" i="38" s="1"/>
  <c r="BD282" i="38"/>
  <c r="BF281" i="38"/>
  <c r="BB281" i="38"/>
  <c r="BH280" i="38"/>
  <c r="BJ280" i="38" s="1"/>
  <c r="BD280" i="38"/>
  <c r="BF279" i="38"/>
  <c r="BB279" i="38"/>
  <c r="BH278" i="38"/>
  <c r="BJ278" i="38" s="1"/>
  <c r="BD278" i="38"/>
  <c r="BF277" i="38"/>
  <c r="BB277" i="38"/>
  <c r="BH276" i="38"/>
  <c r="BJ276" i="38" s="1"/>
  <c r="BD276" i="38"/>
  <c r="BF275" i="38"/>
  <c r="BB275" i="38"/>
  <c r="BH274" i="38"/>
  <c r="BJ274" i="38" s="1"/>
  <c r="BD274" i="38"/>
  <c r="BF273" i="38"/>
  <c r="BB273" i="38"/>
  <c r="BH272" i="38"/>
  <c r="BJ272" i="38" s="1"/>
  <c r="BD272" i="38"/>
  <c r="BF271" i="38"/>
  <c r="BB271" i="38"/>
  <c r="BH270" i="38"/>
  <c r="BJ270" i="38" s="1"/>
  <c r="BD270" i="38"/>
  <c r="BF269" i="38"/>
  <c r="BB269" i="38"/>
  <c r="BH268" i="38"/>
  <c r="BJ268" i="38" s="1"/>
  <c r="BD268" i="38"/>
  <c r="BF267" i="38"/>
  <c r="BB267" i="38"/>
  <c r="BH266" i="38"/>
  <c r="BJ266" i="38" s="1"/>
  <c r="BD266" i="38"/>
  <c r="BF265" i="38"/>
  <c r="BB265" i="38"/>
  <c r="BH264" i="38"/>
  <c r="BJ264" i="38" s="1"/>
  <c r="BD264" i="38"/>
  <c r="BF263" i="38"/>
  <c r="BB263" i="38"/>
  <c r="BH262" i="38"/>
  <c r="BJ262" i="38" s="1"/>
  <c r="BD262" i="38"/>
  <c r="BF261" i="38"/>
  <c r="BB261" i="38"/>
  <c r="BH260" i="38"/>
  <c r="BJ260" i="38" s="1"/>
  <c r="BD260" i="38"/>
  <c r="BF259" i="38"/>
  <c r="BB259" i="38"/>
  <c r="BH258" i="38"/>
  <c r="BJ258" i="38" s="1"/>
  <c r="BD258" i="38"/>
  <c r="BF257" i="38"/>
  <c r="BB257" i="38"/>
  <c r="BH256" i="38"/>
  <c r="BJ256" i="38" s="1"/>
  <c r="BD256" i="38"/>
  <c r="BF255" i="38"/>
  <c r="BB255" i="38"/>
  <c r="BH254" i="38"/>
  <c r="BJ254" i="38" s="1"/>
  <c r="BD254" i="38"/>
  <c r="BF253" i="38"/>
  <c r="BB253" i="38"/>
  <c r="BH252" i="38"/>
  <c r="BJ252" i="38" s="1"/>
  <c r="BD252" i="38"/>
  <c r="BF251" i="38"/>
  <c r="BB251" i="38"/>
  <c r="BH250" i="38"/>
  <c r="BJ250" i="38" s="1"/>
  <c r="BD250" i="38"/>
  <c r="BF249" i="38"/>
  <c r="BB249" i="38"/>
  <c r="BH248" i="38"/>
  <c r="BJ248" i="38" s="1"/>
  <c r="BD248" i="38"/>
  <c r="BF247" i="38"/>
  <c r="BB247" i="38"/>
  <c r="BH246" i="38"/>
  <c r="BJ246" i="38" s="1"/>
  <c r="BD246" i="38"/>
  <c r="BF245" i="38"/>
  <c r="BB245" i="38"/>
  <c r="BH244" i="38"/>
  <c r="BJ244" i="38" s="1"/>
  <c r="BD244" i="38"/>
  <c r="BF243" i="38"/>
  <c r="BB243" i="38"/>
  <c r="BH242" i="38"/>
  <c r="BJ242" i="38" s="1"/>
  <c r="BD242" i="38"/>
  <c r="BF241" i="38"/>
  <c r="BB241" i="38"/>
  <c r="BH240" i="38"/>
  <c r="BJ240" i="38" s="1"/>
  <c r="BD240" i="38"/>
  <c r="BF239" i="38"/>
  <c r="BB239" i="38"/>
  <c r="BH238" i="38"/>
  <c r="BJ238" i="38" s="1"/>
  <c r="BD238" i="38"/>
  <c r="BF237" i="38"/>
  <c r="BB237" i="38"/>
  <c r="BH236" i="38"/>
  <c r="BJ236" i="38" s="1"/>
  <c r="BD236" i="38"/>
  <c r="BD233" i="38"/>
  <c r="BI233" i="38"/>
  <c r="BB232" i="38"/>
  <c r="BD229" i="38"/>
  <c r="BI229" i="38"/>
  <c r="BB228" i="38"/>
  <c r="BD225" i="38"/>
  <c r="BI225" i="38"/>
  <c r="BB224" i="38"/>
  <c r="BD221" i="38"/>
  <c r="BI221" i="38"/>
  <c r="BB220" i="38"/>
  <c r="BD217" i="38"/>
  <c r="BI217" i="38"/>
  <c r="BB216" i="38"/>
  <c r="BD213" i="38"/>
  <c r="BI213" i="38"/>
  <c r="BB212" i="38"/>
  <c r="BD209" i="38"/>
  <c r="BI209" i="38"/>
  <c r="BB208" i="38"/>
  <c r="BD205" i="38"/>
  <c r="BI205" i="38"/>
  <c r="BB204" i="38"/>
  <c r="BD201" i="38"/>
  <c r="BI201" i="38"/>
  <c r="BB200" i="38"/>
  <c r="BD197" i="38"/>
  <c r="BI197" i="38"/>
  <c r="BB196" i="38"/>
  <c r="BD193" i="38"/>
  <c r="BI193" i="38"/>
  <c r="BB192" i="38"/>
  <c r="BD189" i="38"/>
  <c r="BI189" i="38"/>
  <c r="BB188" i="38"/>
  <c r="BD185" i="38"/>
  <c r="BI185" i="38"/>
  <c r="BB184" i="38"/>
  <c r="BD181" i="38"/>
  <c r="BI181" i="38"/>
  <c r="BB180" i="38"/>
  <c r="BD177" i="38"/>
  <c r="BI177" i="38"/>
  <c r="BB176" i="38"/>
  <c r="BD173" i="38"/>
  <c r="BI173" i="38"/>
  <c r="BB172" i="38"/>
  <c r="BD169" i="38"/>
  <c r="BI169" i="38"/>
  <c r="BB168" i="38"/>
  <c r="BD165" i="38"/>
  <c r="BI165" i="38"/>
  <c r="BB164" i="38"/>
  <c r="BD161" i="38"/>
  <c r="BI161" i="38"/>
  <c r="BB160" i="38"/>
  <c r="BD157" i="38"/>
  <c r="BI157" i="38"/>
  <c r="BB156" i="38"/>
  <c r="BD153" i="38"/>
  <c r="BI153" i="38"/>
  <c r="BB152" i="38"/>
  <c r="BD149" i="38"/>
  <c r="BI149" i="38"/>
  <c r="BB148" i="38"/>
  <c r="BB318" i="38"/>
  <c r="BD317" i="38"/>
  <c r="BB316" i="38"/>
  <c r="BD315" i="38"/>
  <c r="BB314" i="38"/>
  <c r="BD313" i="38"/>
  <c r="BB312" i="38"/>
  <c r="BD311" i="38"/>
  <c r="BB310" i="38"/>
  <c r="BD309" i="38"/>
  <c r="BB308" i="38"/>
  <c r="BD307" i="38"/>
  <c r="BB306" i="38"/>
  <c r="BD305" i="38"/>
  <c r="BB304" i="38"/>
  <c r="BD303" i="38"/>
  <c r="BB302" i="38"/>
  <c r="BD301" i="38"/>
  <c r="BB300" i="38"/>
  <c r="BD299" i="38"/>
  <c r="BB298" i="38"/>
  <c r="BD297" i="38"/>
  <c r="BB296" i="38"/>
  <c r="BD295" i="38"/>
  <c r="BB294" i="38"/>
  <c r="BD293" i="38"/>
  <c r="BB292" i="38"/>
  <c r="BD291" i="38"/>
  <c r="BB290" i="38"/>
  <c r="BD289" i="38"/>
  <c r="BB288" i="38"/>
  <c r="BD287" i="38"/>
  <c r="BB286" i="38"/>
  <c r="BD285" i="38"/>
  <c r="BB284" i="38"/>
  <c r="BD283" i="38"/>
  <c r="BB282" i="38"/>
  <c r="BD281" i="38"/>
  <c r="BB280" i="38"/>
  <c r="BD279" i="38"/>
  <c r="BB278" i="38"/>
  <c r="BD277" i="38"/>
  <c r="BB276" i="38"/>
  <c r="BD275" i="38"/>
  <c r="BB274" i="38"/>
  <c r="BD273" i="38"/>
  <c r="BB272" i="38"/>
  <c r="BD271" i="38"/>
  <c r="BB270" i="38"/>
  <c r="BD269" i="38"/>
  <c r="BB268" i="38"/>
  <c r="BD267" i="38"/>
  <c r="BB266" i="38"/>
  <c r="BD265" i="38"/>
  <c r="BB264" i="38"/>
  <c r="BD263" i="38"/>
  <c r="BB262" i="38"/>
  <c r="BD261" i="38"/>
  <c r="BB260" i="38"/>
  <c r="BD259" i="38"/>
  <c r="BB258" i="38"/>
  <c r="BD257" i="38"/>
  <c r="BB256" i="38"/>
  <c r="BD255" i="38"/>
  <c r="BB254" i="38"/>
  <c r="BD253" i="38"/>
  <c r="BB252" i="38"/>
  <c r="BD251" i="38"/>
  <c r="BB250" i="38"/>
  <c r="BD249" i="38"/>
  <c r="BB248" i="38"/>
  <c r="BD247" i="38"/>
  <c r="BB246" i="38"/>
  <c r="BD245" i="38"/>
  <c r="BB244" i="38"/>
  <c r="BD243" i="38"/>
  <c r="BB242" i="38"/>
  <c r="BD241" i="38"/>
  <c r="BB240" i="38"/>
  <c r="BD239" i="38"/>
  <c r="BB238" i="38"/>
  <c r="BD237" i="38"/>
  <c r="BB236" i="38"/>
  <c r="BD235" i="38"/>
  <c r="BB234" i="38"/>
  <c r="BD231" i="38"/>
  <c r="BI231" i="38"/>
  <c r="BB230" i="38"/>
  <c r="BD227" i="38"/>
  <c r="BI227" i="38"/>
  <c r="BB226" i="38"/>
  <c r="BD223" i="38"/>
  <c r="BI223" i="38"/>
  <c r="BB222" i="38"/>
  <c r="BD219" i="38"/>
  <c r="BI219" i="38"/>
  <c r="BB218" i="38"/>
  <c r="BD215" i="38"/>
  <c r="BI215" i="38"/>
  <c r="BB214" i="38"/>
  <c r="BD211" i="38"/>
  <c r="BI211" i="38"/>
  <c r="BB210" i="38"/>
  <c r="BD207" i="38"/>
  <c r="BI207" i="38"/>
  <c r="BB206" i="38"/>
  <c r="BD203" i="38"/>
  <c r="BI203" i="38"/>
  <c r="BB202" i="38"/>
  <c r="BD199" i="38"/>
  <c r="BI199" i="38"/>
  <c r="BB198" i="38"/>
  <c r="BD195" i="38"/>
  <c r="BI195" i="38"/>
  <c r="BB194" i="38"/>
  <c r="BD191" i="38"/>
  <c r="BI191" i="38"/>
  <c r="BB190" i="38"/>
  <c r="BD187" i="38"/>
  <c r="BI187" i="38"/>
  <c r="BB186" i="38"/>
  <c r="BD183" i="38"/>
  <c r="BI183" i="38"/>
  <c r="BB182" i="38"/>
  <c r="BD179" i="38"/>
  <c r="BI179" i="38"/>
  <c r="BB178" i="38"/>
  <c r="BD175" i="38"/>
  <c r="BI175" i="38"/>
  <c r="BB174" i="38"/>
  <c r="BD171" i="38"/>
  <c r="BI171" i="38"/>
  <c r="BB170" i="38"/>
  <c r="BD167" i="38"/>
  <c r="BI167" i="38"/>
  <c r="BB166" i="38"/>
  <c r="BD163" i="38"/>
  <c r="BI163" i="38"/>
  <c r="BB162" i="38"/>
  <c r="BD159" i="38"/>
  <c r="BI159" i="38"/>
  <c r="BB158" i="38"/>
  <c r="BD155" i="38"/>
  <c r="BI155" i="38"/>
  <c r="BB154" i="38"/>
  <c r="BD151" i="38"/>
  <c r="BI151" i="38"/>
  <c r="BB150" i="38"/>
  <c r="BD147" i="38"/>
  <c r="BI147" i="38"/>
  <c r="BB146" i="38"/>
  <c r="BD143" i="38"/>
  <c r="BI143" i="38"/>
  <c r="BB142" i="38"/>
  <c r="BD139" i="38"/>
  <c r="BI139" i="38"/>
  <c r="BB138" i="38"/>
  <c r="BD135" i="38"/>
  <c r="BI135" i="38"/>
  <c r="BB134" i="38"/>
  <c r="BD131" i="38"/>
  <c r="BI131" i="38"/>
  <c r="BB130" i="38"/>
  <c r="BD127" i="38"/>
  <c r="BI127" i="38"/>
  <c r="BB126" i="38"/>
  <c r="BD123" i="38"/>
  <c r="BI123" i="38"/>
  <c r="BB122" i="38"/>
  <c r="BD119" i="38"/>
  <c r="BI119" i="38"/>
  <c r="BB118" i="38"/>
  <c r="BD115" i="38"/>
  <c r="BI115" i="38"/>
  <c r="BB114" i="38"/>
  <c r="BD111" i="38"/>
  <c r="BI111" i="38"/>
  <c r="BB110" i="38"/>
  <c r="BD107" i="38"/>
  <c r="BI107" i="38"/>
  <c r="BB106" i="38"/>
  <c r="BF235" i="38"/>
  <c r="BB235" i="38"/>
  <c r="BH234" i="38"/>
  <c r="BJ234" i="38" s="1"/>
  <c r="BD234" i="38"/>
  <c r="BF233" i="38"/>
  <c r="BB233" i="38"/>
  <c r="BH232" i="38"/>
  <c r="BJ232" i="38" s="1"/>
  <c r="BD232" i="38"/>
  <c r="BF231" i="38"/>
  <c r="BB231" i="38"/>
  <c r="BH230" i="38"/>
  <c r="BJ230" i="38" s="1"/>
  <c r="BD230" i="38"/>
  <c r="BF229" i="38"/>
  <c r="BB229" i="38"/>
  <c r="BH228" i="38"/>
  <c r="BJ228" i="38" s="1"/>
  <c r="BD228" i="38"/>
  <c r="BF227" i="38"/>
  <c r="BB227" i="38"/>
  <c r="BH226" i="38"/>
  <c r="BJ226" i="38" s="1"/>
  <c r="BD226" i="38"/>
  <c r="BF225" i="38"/>
  <c r="BB225" i="38"/>
  <c r="BH224" i="38"/>
  <c r="BJ224" i="38" s="1"/>
  <c r="BD224" i="38"/>
  <c r="BF223" i="38"/>
  <c r="BB223" i="38"/>
  <c r="BH222" i="38"/>
  <c r="BJ222" i="38" s="1"/>
  <c r="BD222" i="38"/>
  <c r="BF221" i="38"/>
  <c r="BB221" i="38"/>
  <c r="BH220" i="38"/>
  <c r="BJ220" i="38" s="1"/>
  <c r="BD220" i="38"/>
  <c r="BF219" i="38"/>
  <c r="BB219" i="38"/>
  <c r="BH218" i="38"/>
  <c r="BJ218" i="38" s="1"/>
  <c r="BD218" i="38"/>
  <c r="BF217" i="38"/>
  <c r="BB217" i="38"/>
  <c r="BH216" i="38"/>
  <c r="BJ216" i="38" s="1"/>
  <c r="BD216" i="38"/>
  <c r="BF215" i="38"/>
  <c r="BB215" i="38"/>
  <c r="BH214" i="38"/>
  <c r="BJ214" i="38" s="1"/>
  <c r="BD214" i="38"/>
  <c r="BF213" i="38"/>
  <c r="BB213" i="38"/>
  <c r="BH212" i="38"/>
  <c r="BJ212" i="38" s="1"/>
  <c r="BD212" i="38"/>
  <c r="BF211" i="38"/>
  <c r="BB211" i="38"/>
  <c r="BH210" i="38"/>
  <c r="BJ210" i="38" s="1"/>
  <c r="BD210" i="38"/>
  <c r="BF209" i="38"/>
  <c r="BB209" i="38"/>
  <c r="BH208" i="38"/>
  <c r="BJ208" i="38" s="1"/>
  <c r="BD208" i="38"/>
  <c r="BF207" i="38"/>
  <c r="BB207" i="38"/>
  <c r="BH206" i="38"/>
  <c r="BJ206" i="38" s="1"/>
  <c r="BD206" i="38"/>
  <c r="BF205" i="38"/>
  <c r="BB205" i="38"/>
  <c r="BH204" i="38"/>
  <c r="BJ204" i="38" s="1"/>
  <c r="BD204" i="38"/>
  <c r="BF203" i="38"/>
  <c r="BB203" i="38"/>
  <c r="BH202" i="38"/>
  <c r="BJ202" i="38" s="1"/>
  <c r="BD202" i="38"/>
  <c r="BF201" i="38"/>
  <c r="BB201" i="38"/>
  <c r="BH200" i="38"/>
  <c r="BJ200" i="38" s="1"/>
  <c r="BD200" i="38"/>
  <c r="BF199" i="38"/>
  <c r="BB199" i="38"/>
  <c r="BH198" i="38"/>
  <c r="BJ198" i="38" s="1"/>
  <c r="BD198" i="38"/>
  <c r="BF197" i="38"/>
  <c r="BB197" i="38"/>
  <c r="BH196" i="38"/>
  <c r="BJ196" i="38" s="1"/>
  <c r="BD196" i="38"/>
  <c r="BF195" i="38"/>
  <c r="BB195" i="38"/>
  <c r="BH194" i="38"/>
  <c r="BJ194" i="38" s="1"/>
  <c r="BD194" i="38"/>
  <c r="BF193" i="38"/>
  <c r="BB193" i="38"/>
  <c r="BH192" i="38"/>
  <c r="BJ192" i="38" s="1"/>
  <c r="BD192" i="38"/>
  <c r="BF191" i="38"/>
  <c r="BB191" i="38"/>
  <c r="BH190" i="38"/>
  <c r="BJ190" i="38" s="1"/>
  <c r="BD190" i="38"/>
  <c r="BF189" i="38"/>
  <c r="BB189" i="38"/>
  <c r="BH188" i="38"/>
  <c r="BJ188" i="38" s="1"/>
  <c r="BD188" i="38"/>
  <c r="BF187" i="38"/>
  <c r="BB187" i="38"/>
  <c r="BH186" i="38"/>
  <c r="BJ186" i="38" s="1"/>
  <c r="BD186" i="38"/>
  <c r="BF185" i="38"/>
  <c r="BB185" i="38"/>
  <c r="BH184" i="38"/>
  <c r="BJ184" i="38" s="1"/>
  <c r="BD184" i="38"/>
  <c r="BF183" i="38"/>
  <c r="BB183" i="38"/>
  <c r="BH182" i="38"/>
  <c r="BJ182" i="38" s="1"/>
  <c r="BD182" i="38"/>
  <c r="BF181" i="38"/>
  <c r="BB181" i="38"/>
  <c r="BH180" i="38"/>
  <c r="BJ180" i="38" s="1"/>
  <c r="BD180" i="38"/>
  <c r="BF179" i="38"/>
  <c r="BB179" i="38"/>
  <c r="BH178" i="38"/>
  <c r="BJ178" i="38" s="1"/>
  <c r="BD178" i="38"/>
  <c r="BF177" i="38"/>
  <c r="BB177" i="38"/>
  <c r="BH176" i="38"/>
  <c r="BJ176" i="38" s="1"/>
  <c r="BD176" i="38"/>
  <c r="BF175" i="38"/>
  <c r="BB175" i="38"/>
  <c r="BH174" i="38"/>
  <c r="BJ174" i="38" s="1"/>
  <c r="BD174" i="38"/>
  <c r="BF173" i="38"/>
  <c r="BB173" i="38"/>
  <c r="BH172" i="38"/>
  <c r="BJ172" i="38" s="1"/>
  <c r="BD172" i="38"/>
  <c r="BF171" i="38"/>
  <c r="BB171" i="38"/>
  <c r="BH170" i="38"/>
  <c r="BJ170" i="38" s="1"/>
  <c r="BD170" i="38"/>
  <c r="BF169" i="38"/>
  <c r="BB169" i="38"/>
  <c r="BH168" i="38"/>
  <c r="BJ168" i="38" s="1"/>
  <c r="BD168" i="38"/>
  <c r="BF167" i="38"/>
  <c r="BB167" i="38"/>
  <c r="BH166" i="38"/>
  <c r="BJ166" i="38" s="1"/>
  <c r="BD166" i="38"/>
  <c r="BF165" i="38"/>
  <c r="BB165" i="38"/>
  <c r="BH164" i="38"/>
  <c r="BJ164" i="38" s="1"/>
  <c r="BD164" i="38"/>
  <c r="BF163" i="38"/>
  <c r="BB163" i="38"/>
  <c r="BH162" i="38"/>
  <c r="BJ162" i="38" s="1"/>
  <c r="BD162" i="38"/>
  <c r="BF161" i="38"/>
  <c r="BB161" i="38"/>
  <c r="BH160" i="38"/>
  <c r="BJ160" i="38" s="1"/>
  <c r="BD160" i="38"/>
  <c r="BF159" i="38"/>
  <c r="BB159" i="38"/>
  <c r="BH158" i="38"/>
  <c r="BJ158" i="38" s="1"/>
  <c r="BD158" i="38"/>
  <c r="BF157" i="38"/>
  <c r="BB157" i="38"/>
  <c r="BH156" i="38"/>
  <c r="BJ156" i="38" s="1"/>
  <c r="BD156" i="38"/>
  <c r="BF155" i="38"/>
  <c r="BB155" i="38"/>
  <c r="BH154" i="38"/>
  <c r="BJ154" i="38" s="1"/>
  <c r="BD154" i="38"/>
  <c r="BF153" i="38"/>
  <c r="BB153" i="38"/>
  <c r="BH152" i="38"/>
  <c r="BJ152" i="38" s="1"/>
  <c r="BD152" i="38"/>
  <c r="BF151" i="38"/>
  <c r="BB151" i="38"/>
  <c r="BH150" i="38"/>
  <c r="BJ150" i="38" s="1"/>
  <c r="BD150" i="38"/>
  <c r="BF149" i="38"/>
  <c r="BB149" i="38"/>
  <c r="BH148" i="38"/>
  <c r="BJ148" i="38" s="1"/>
  <c r="BD148" i="38"/>
  <c r="BF147" i="38"/>
  <c r="BB147" i="38"/>
  <c r="BH146" i="38"/>
  <c r="BJ146" i="38" s="1"/>
  <c r="BD145" i="38"/>
  <c r="BI145" i="38"/>
  <c r="BB144" i="38"/>
  <c r="BD141" i="38"/>
  <c r="BI141" i="38"/>
  <c r="BB140" i="38"/>
  <c r="BD137" i="38"/>
  <c r="BI137" i="38"/>
  <c r="BB136" i="38"/>
  <c r="BD133" i="38"/>
  <c r="BI133" i="38"/>
  <c r="BB132" i="38"/>
  <c r="BD129" i="38"/>
  <c r="BI129" i="38"/>
  <c r="BB128" i="38"/>
  <c r="BD125" i="38"/>
  <c r="BI125" i="38"/>
  <c r="BB124" i="38"/>
  <c r="BD121" i="38"/>
  <c r="BI121" i="38"/>
  <c r="BB120" i="38"/>
  <c r="BD117" i="38"/>
  <c r="BI117" i="38"/>
  <c r="BB116" i="38"/>
  <c r="BD113" i="38"/>
  <c r="BI113" i="38"/>
  <c r="BB112" i="38"/>
  <c r="BD109" i="38"/>
  <c r="BI109" i="38"/>
  <c r="BB108" i="38"/>
  <c r="BD105" i="38"/>
  <c r="BI105" i="38"/>
  <c r="BB104" i="38"/>
  <c r="BD101" i="38"/>
  <c r="BI101" i="38"/>
  <c r="BB100" i="38"/>
  <c r="BD97" i="38"/>
  <c r="BI97" i="38"/>
  <c r="BB96" i="38"/>
  <c r="BD93" i="38"/>
  <c r="BI93" i="38"/>
  <c r="BB92" i="38"/>
  <c r="BD89" i="38"/>
  <c r="BI89" i="38"/>
  <c r="BB88" i="38"/>
  <c r="BD85" i="38"/>
  <c r="BI85" i="38"/>
  <c r="BB84" i="38"/>
  <c r="BD81" i="38"/>
  <c r="BI81" i="38"/>
  <c r="BB80" i="38"/>
  <c r="BD77" i="38"/>
  <c r="BI77" i="38"/>
  <c r="BB76" i="38"/>
  <c r="BD73" i="38"/>
  <c r="BI73" i="38"/>
  <c r="BB72" i="38"/>
  <c r="BD69" i="38"/>
  <c r="BI69" i="38"/>
  <c r="BB68" i="38"/>
  <c r="BD65" i="38"/>
  <c r="BI65" i="38"/>
  <c r="BB64" i="38"/>
  <c r="BD61" i="38"/>
  <c r="BI61" i="38"/>
  <c r="BB60" i="38"/>
  <c r="BD57" i="38"/>
  <c r="BI57" i="38"/>
  <c r="BB56" i="38"/>
  <c r="BD53" i="38"/>
  <c r="BI53" i="38"/>
  <c r="BB52" i="38"/>
  <c r="BD49" i="38"/>
  <c r="BI49" i="38"/>
  <c r="BB48" i="38"/>
  <c r="BD45" i="38"/>
  <c r="BI45" i="38"/>
  <c r="BB44" i="38"/>
  <c r="BD41" i="38"/>
  <c r="BI41" i="38"/>
  <c r="BB40" i="38"/>
  <c r="BD37" i="38"/>
  <c r="BI37" i="38"/>
  <c r="BB36" i="38"/>
  <c r="BD33" i="38"/>
  <c r="BI33" i="38"/>
  <c r="BB32" i="38"/>
  <c r="BD29" i="38"/>
  <c r="BI29" i="38"/>
  <c r="BB28" i="38"/>
  <c r="BD25" i="38"/>
  <c r="BI25" i="38"/>
  <c r="BB24" i="38"/>
  <c r="BD21" i="38"/>
  <c r="BI21" i="38"/>
  <c r="BB20" i="38"/>
  <c r="BD17" i="38"/>
  <c r="BI17" i="38"/>
  <c r="BB16" i="38"/>
  <c r="BD13" i="38"/>
  <c r="BI13" i="38"/>
  <c r="BB12" i="38"/>
  <c r="BD103" i="38"/>
  <c r="BI103" i="38"/>
  <c r="BB102" i="38"/>
  <c r="BD99" i="38"/>
  <c r="BI99" i="38"/>
  <c r="BB98" i="38"/>
  <c r="BD95" i="38"/>
  <c r="BI95" i="38"/>
  <c r="BB94" i="38"/>
  <c r="BD91" i="38"/>
  <c r="BI91" i="38"/>
  <c r="BB90" i="38"/>
  <c r="BD87" i="38"/>
  <c r="BI87" i="38"/>
  <c r="BB86" i="38"/>
  <c r="BD83" i="38"/>
  <c r="BI83" i="38"/>
  <c r="BB82" i="38"/>
  <c r="BD79" i="38"/>
  <c r="BI79" i="38"/>
  <c r="BB78" i="38"/>
  <c r="BD75" i="38"/>
  <c r="BI75" i="38"/>
  <c r="BB74" i="38"/>
  <c r="BD71" i="38"/>
  <c r="BI71" i="38"/>
  <c r="BB70" i="38"/>
  <c r="BD67" i="38"/>
  <c r="BI67" i="38"/>
  <c r="BB66" i="38"/>
  <c r="BD63" i="38"/>
  <c r="BI63" i="38"/>
  <c r="BB62" i="38"/>
  <c r="BD59" i="38"/>
  <c r="BI59" i="38"/>
  <c r="BB58" i="38"/>
  <c r="BD55" i="38"/>
  <c r="BI55" i="38"/>
  <c r="BB54" i="38"/>
  <c r="BD51" i="38"/>
  <c r="BI51" i="38"/>
  <c r="BB50" i="38"/>
  <c r="BD47" i="38"/>
  <c r="BI47" i="38"/>
  <c r="BB46" i="38"/>
  <c r="BD43" i="38"/>
  <c r="BI43" i="38"/>
  <c r="BB42" i="38"/>
  <c r="BD39" i="38"/>
  <c r="BI39" i="38"/>
  <c r="BB38" i="38"/>
  <c r="BD35" i="38"/>
  <c r="BI35" i="38"/>
  <c r="BB34" i="38"/>
  <c r="BD31" i="38"/>
  <c r="BI31" i="38"/>
  <c r="BB30" i="38"/>
  <c r="BD27" i="38"/>
  <c r="BI27" i="38"/>
  <c r="BB26" i="38"/>
  <c r="BD23" i="38"/>
  <c r="BI23" i="38"/>
  <c r="BB22" i="38"/>
  <c r="BD19" i="38"/>
  <c r="BI19" i="38"/>
  <c r="BB18" i="38"/>
  <c r="BD15" i="38"/>
  <c r="BI15" i="38"/>
  <c r="BB14" i="38"/>
  <c r="BD11" i="38"/>
  <c r="BI11" i="38"/>
  <c r="BB10" i="38"/>
  <c r="BD146" i="38"/>
  <c r="BF145" i="38"/>
  <c r="BB145" i="38"/>
  <c r="BH144" i="38"/>
  <c r="BJ144" i="38" s="1"/>
  <c r="BD144" i="38"/>
  <c r="BF143" i="38"/>
  <c r="BB143" i="38"/>
  <c r="BH142" i="38"/>
  <c r="BJ142" i="38" s="1"/>
  <c r="BD142" i="38"/>
  <c r="BF141" i="38"/>
  <c r="BB141" i="38"/>
  <c r="BH140" i="38"/>
  <c r="BJ140" i="38" s="1"/>
  <c r="BD140" i="38"/>
  <c r="BF139" i="38"/>
  <c r="BB139" i="38"/>
  <c r="BH138" i="38"/>
  <c r="BJ138" i="38" s="1"/>
  <c r="BD138" i="38"/>
  <c r="BF137" i="38"/>
  <c r="BB137" i="38"/>
  <c r="BH136" i="38"/>
  <c r="BJ136" i="38" s="1"/>
  <c r="BD136" i="38"/>
  <c r="BF135" i="38"/>
  <c r="BB135" i="38"/>
  <c r="BH134" i="38"/>
  <c r="BJ134" i="38" s="1"/>
  <c r="BD134" i="38"/>
  <c r="BF133" i="38"/>
  <c r="BB133" i="38"/>
  <c r="BH132" i="38"/>
  <c r="BJ132" i="38" s="1"/>
  <c r="BD132" i="38"/>
  <c r="BF131" i="38"/>
  <c r="BB131" i="38"/>
  <c r="BH130" i="38"/>
  <c r="BJ130" i="38" s="1"/>
  <c r="BD130" i="38"/>
  <c r="BF129" i="38"/>
  <c r="BB129" i="38"/>
  <c r="BH128" i="38"/>
  <c r="BJ128" i="38" s="1"/>
  <c r="BD128" i="38"/>
  <c r="BF127" i="38"/>
  <c r="BB127" i="38"/>
  <c r="BH126" i="38"/>
  <c r="BJ126" i="38" s="1"/>
  <c r="BD126" i="38"/>
  <c r="BF125" i="38"/>
  <c r="BB125" i="38"/>
  <c r="BH124" i="38"/>
  <c r="BJ124" i="38" s="1"/>
  <c r="BD124" i="38"/>
  <c r="BF123" i="38"/>
  <c r="BB123" i="38"/>
  <c r="BH122" i="38"/>
  <c r="BJ122" i="38" s="1"/>
  <c r="BD122" i="38"/>
  <c r="BF121" i="38"/>
  <c r="BB121" i="38"/>
  <c r="BH120" i="38"/>
  <c r="BJ120" i="38" s="1"/>
  <c r="BD120" i="38"/>
  <c r="BF119" i="38"/>
  <c r="BB119" i="38"/>
  <c r="BH118" i="38"/>
  <c r="BJ118" i="38" s="1"/>
  <c r="BD118" i="38"/>
  <c r="BF117" i="38"/>
  <c r="BB117" i="38"/>
  <c r="BH116" i="38"/>
  <c r="BJ116" i="38" s="1"/>
  <c r="BD116" i="38"/>
  <c r="BF115" i="38"/>
  <c r="BB115" i="38"/>
  <c r="BH114" i="38"/>
  <c r="BJ114" i="38" s="1"/>
  <c r="BD114" i="38"/>
  <c r="BF113" i="38"/>
  <c r="BB113" i="38"/>
  <c r="BH112" i="38"/>
  <c r="BJ112" i="38" s="1"/>
  <c r="BD112" i="38"/>
  <c r="BF111" i="38"/>
  <c r="BB111" i="38"/>
  <c r="BH110" i="38"/>
  <c r="BJ110" i="38" s="1"/>
  <c r="BD110" i="38"/>
  <c r="BF109" i="38"/>
  <c r="BB109" i="38"/>
  <c r="BH108" i="38"/>
  <c r="BJ108" i="38" s="1"/>
  <c r="BD108" i="38"/>
  <c r="BF107" i="38"/>
  <c r="BB107" i="38"/>
  <c r="BH106" i="38"/>
  <c r="BJ106" i="38" s="1"/>
  <c r="BD106" i="38"/>
  <c r="BF105" i="38"/>
  <c r="BB105" i="38"/>
  <c r="BH104" i="38"/>
  <c r="BJ104" i="38" s="1"/>
  <c r="BD104" i="38"/>
  <c r="BF103" i="38"/>
  <c r="BB103" i="38"/>
  <c r="BH102" i="38"/>
  <c r="BJ102" i="38" s="1"/>
  <c r="BD102" i="38"/>
  <c r="BF101" i="38"/>
  <c r="BB101" i="38"/>
  <c r="BH100" i="38"/>
  <c r="BJ100" i="38" s="1"/>
  <c r="BD100" i="38"/>
  <c r="BF99" i="38"/>
  <c r="BB99" i="38"/>
  <c r="BH98" i="38"/>
  <c r="BJ98" i="38" s="1"/>
  <c r="BD98" i="38"/>
  <c r="BF97" i="38"/>
  <c r="BB97" i="38"/>
  <c r="BH96" i="38"/>
  <c r="BJ96" i="38" s="1"/>
  <c r="BD96" i="38"/>
  <c r="BF95" i="38"/>
  <c r="BB95" i="38"/>
  <c r="BH94" i="38"/>
  <c r="BJ94" i="38" s="1"/>
  <c r="BD94" i="38"/>
  <c r="BF93" i="38"/>
  <c r="BB93" i="38"/>
  <c r="BH92" i="38"/>
  <c r="BJ92" i="38" s="1"/>
  <c r="BD92" i="38"/>
  <c r="BF91" i="38"/>
  <c r="BB91" i="38"/>
  <c r="BH90" i="38"/>
  <c r="BJ90" i="38" s="1"/>
  <c r="BD90" i="38"/>
  <c r="BF89" i="38"/>
  <c r="BB89" i="38"/>
  <c r="BH88" i="38"/>
  <c r="BJ88" i="38" s="1"/>
  <c r="BD88" i="38"/>
  <c r="BF87" i="38"/>
  <c r="BB87" i="38"/>
  <c r="BH86" i="38"/>
  <c r="BJ86" i="38" s="1"/>
  <c r="BD86" i="38"/>
  <c r="BF85" i="38"/>
  <c r="BB85" i="38"/>
  <c r="BH84" i="38"/>
  <c r="BJ84" i="38" s="1"/>
  <c r="BD84" i="38"/>
  <c r="BF83" i="38"/>
  <c r="BB83" i="38"/>
  <c r="BH82" i="38"/>
  <c r="BJ82" i="38" s="1"/>
  <c r="BD82" i="38"/>
  <c r="BF81" i="38"/>
  <c r="BB81" i="38"/>
  <c r="BH80" i="38"/>
  <c r="BJ80" i="38" s="1"/>
  <c r="BD80" i="38"/>
  <c r="BF79" i="38"/>
  <c r="BB79" i="38"/>
  <c r="BH78" i="38"/>
  <c r="BJ78" i="38" s="1"/>
  <c r="BD78" i="38"/>
  <c r="BF77" i="38"/>
  <c r="BB77" i="38"/>
  <c r="BH76" i="38"/>
  <c r="BJ76" i="38" s="1"/>
  <c r="BD76" i="38"/>
  <c r="BF75" i="38"/>
  <c r="BB75" i="38"/>
  <c r="BH74" i="38"/>
  <c r="BJ74" i="38" s="1"/>
  <c r="BD74" i="38"/>
  <c r="BF73" i="38"/>
  <c r="BB73" i="38"/>
  <c r="BH72" i="38"/>
  <c r="BJ72" i="38" s="1"/>
  <c r="BD72" i="38"/>
  <c r="BF71" i="38"/>
  <c r="BB71" i="38"/>
  <c r="BH70" i="38"/>
  <c r="BJ70" i="38" s="1"/>
  <c r="BD70" i="38"/>
  <c r="BF69" i="38"/>
  <c r="BB69" i="38"/>
  <c r="BH68" i="38"/>
  <c r="BJ68" i="38" s="1"/>
  <c r="BD68" i="38"/>
  <c r="BF67" i="38"/>
  <c r="BB67" i="38"/>
  <c r="BH66" i="38"/>
  <c r="BJ66" i="38" s="1"/>
  <c r="BD66" i="38"/>
  <c r="BF65" i="38"/>
  <c r="BB65" i="38"/>
  <c r="BH64" i="38"/>
  <c r="BJ64" i="38" s="1"/>
  <c r="BD64" i="38"/>
  <c r="BF63" i="38"/>
  <c r="BB63" i="38"/>
  <c r="BH62" i="38"/>
  <c r="BJ62" i="38" s="1"/>
  <c r="BD62" i="38"/>
  <c r="BF61" i="38"/>
  <c r="BB61" i="38"/>
  <c r="BH60" i="38"/>
  <c r="BJ60" i="38" s="1"/>
  <c r="BD60" i="38"/>
  <c r="BF59" i="38"/>
  <c r="BB59" i="38"/>
  <c r="BH58" i="38"/>
  <c r="BJ58" i="38" s="1"/>
  <c r="BD58" i="38"/>
  <c r="BF57" i="38"/>
  <c r="BB57" i="38"/>
  <c r="BH56" i="38"/>
  <c r="BJ56" i="38" s="1"/>
  <c r="BD56" i="38"/>
  <c r="BF55" i="38"/>
  <c r="BB55" i="38"/>
  <c r="BH54" i="38"/>
  <c r="BJ54" i="38" s="1"/>
  <c r="BD54" i="38"/>
  <c r="BF53" i="38"/>
  <c r="BB53" i="38"/>
  <c r="BH52" i="38"/>
  <c r="BJ52" i="38" s="1"/>
  <c r="BD52" i="38"/>
  <c r="BF51" i="38"/>
  <c r="BB51" i="38"/>
  <c r="BH50" i="38"/>
  <c r="BJ50" i="38" s="1"/>
  <c r="BD50" i="38"/>
  <c r="BF49" i="38"/>
  <c r="BB49" i="38"/>
  <c r="BH48" i="38"/>
  <c r="BJ48" i="38" s="1"/>
  <c r="BD48" i="38"/>
  <c r="BF47" i="38"/>
  <c r="BB47" i="38"/>
  <c r="BH46" i="38"/>
  <c r="BJ46" i="38" s="1"/>
  <c r="BD46" i="38"/>
  <c r="BF45" i="38"/>
  <c r="BB45" i="38"/>
  <c r="BH44" i="38"/>
  <c r="BJ44" i="38" s="1"/>
  <c r="BD44" i="38"/>
  <c r="BF43" i="38"/>
  <c r="BB43" i="38"/>
  <c r="BH42" i="38"/>
  <c r="BJ42" i="38" s="1"/>
  <c r="BD42" i="38"/>
  <c r="BF41" i="38"/>
  <c r="BB41" i="38"/>
  <c r="BH40" i="38"/>
  <c r="BJ40" i="38" s="1"/>
  <c r="BD40" i="38"/>
  <c r="BF39" i="38"/>
  <c r="BB39" i="38"/>
  <c r="BH38" i="38"/>
  <c r="BJ38" i="38" s="1"/>
  <c r="BD38" i="38"/>
  <c r="BF37" i="38"/>
  <c r="BB37" i="38"/>
  <c r="BH36" i="38"/>
  <c r="BJ36" i="38" s="1"/>
  <c r="BD36" i="38"/>
  <c r="BF35" i="38"/>
  <c r="BB35" i="38"/>
  <c r="BH34" i="38"/>
  <c r="BJ34" i="38" s="1"/>
  <c r="BD34" i="38"/>
  <c r="BF33" i="38"/>
  <c r="BB33" i="38"/>
  <c r="BH32" i="38"/>
  <c r="BJ32" i="38" s="1"/>
  <c r="BD32" i="38"/>
  <c r="BF31" i="38"/>
  <c r="BB31" i="38"/>
  <c r="BH30" i="38"/>
  <c r="BJ30" i="38" s="1"/>
  <c r="BD30" i="38"/>
  <c r="BF29" i="38"/>
  <c r="BB29" i="38"/>
  <c r="BH28" i="38"/>
  <c r="BJ28" i="38" s="1"/>
  <c r="BD28" i="38"/>
  <c r="BF27" i="38"/>
  <c r="BB27" i="38"/>
  <c r="BH26" i="38"/>
  <c r="BJ26" i="38" s="1"/>
  <c r="BD26" i="38"/>
  <c r="BF25" i="38"/>
  <c r="BB25" i="38"/>
  <c r="BH24" i="38"/>
  <c r="BJ24" i="38" s="1"/>
  <c r="BD24" i="38"/>
  <c r="BF23" i="38"/>
  <c r="BB23" i="38"/>
  <c r="BH22" i="38"/>
  <c r="BJ22" i="38" s="1"/>
  <c r="BD22" i="38"/>
  <c r="BF21" i="38"/>
  <c r="BB21" i="38"/>
  <c r="BH20" i="38"/>
  <c r="BJ20" i="38" s="1"/>
  <c r="BD20" i="38"/>
  <c r="BF19" i="38"/>
  <c r="BB19" i="38"/>
  <c r="BH18" i="38"/>
  <c r="BJ18" i="38" s="1"/>
  <c r="BD18" i="38"/>
  <c r="BF17" i="38"/>
  <c r="BB17" i="38"/>
  <c r="BH16" i="38"/>
  <c r="BJ16" i="38" s="1"/>
  <c r="BD16" i="38"/>
  <c r="BF15" i="38"/>
  <c r="BB15" i="38"/>
  <c r="BH14" i="38"/>
  <c r="BJ14" i="38" s="1"/>
  <c r="BD14" i="38"/>
  <c r="BF13" i="38"/>
  <c r="BB13" i="38"/>
  <c r="BH12" i="38"/>
  <c r="BJ12" i="38" s="1"/>
  <c r="BD12" i="38"/>
  <c r="BF11" i="38"/>
  <c r="BB11" i="38"/>
  <c r="BH10" i="38"/>
  <c r="BJ10" i="38" s="1"/>
  <c r="BD10" i="38"/>
  <c r="BD682" i="38"/>
  <c r="BI681" i="38"/>
  <c r="BB679" i="38"/>
  <c r="BD678" i="38"/>
  <c r="BI677" i="38"/>
  <c r="BB674" i="38"/>
  <c r="BD673" i="38"/>
  <c r="BB672" i="38"/>
  <c r="BI682" i="38"/>
  <c r="BF682" i="38"/>
  <c r="BB682" i="38"/>
  <c r="BH681" i="38"/>
  <c r="BJ681" i="38" s="1"/>
  <c r="BD681" i="38"/>
  <c r="BF680" i="38"/>
  <c r="BB680" i="38"/>
  <c r="BH679" i="38"/>
  <c r="BJ679" i="38" s="1"/>
  <c r="BD679" i="38"/>
  <c r="BI678" i="38"/>
  <c r="BF678" i="38"/>
  <c r="BB678" i="38"/>
  <c r="BH677" i="38"/>
  <c r="BJ677" i="38" s="1"/>
  <c r="BD677" i="38"/>
  <c r="BF676" i="38"/>
  <c r="BB676" i="38"/>
  <c r="BH674" i="38"/>
  <c r="BJ674" i="38" s="1"/>
  <c r="BD674" i="38"/>
  <c r="BI673" i="38"/>
  <c r="BF673" i="38"/>
  <c r="BB673" i="38"/>
  <c r="BH672" i="38"/>
  <c r="BJ672" i="38" s="1"/>
  <c r="BD672" i="38"/>
  <c r="BF671" i="38"/>
  <c r="BB671" i="38"/>
  <c r="BH670" i="38"/>
  <c r="BJ670" i="38" s="1"/>
  <c r="BD670" i="38"/>
  <c r="BF669" i="38"/>
  <c r="BB669" i="38"/>
  <c r="BH668" i="38"/>
  <c r="BJ668" i="38" s="1"/>
  <c r="BD668" i="38"/>
  <c r="BF667" i="38"/>
  <c r="BB667" i="38"/>
  <c r="BH666" i="38"/>
  <c r="BJ666" i="38" s="1"/>
  <c r="BD666" i="38"/>
  <c r="BF665" i="38"/>
  <c r="BB665" i="38"/>
  <c r="BH664" i="38"/>
  <c r="BJ664" i="38" s="1"/>
  <c r="BD664" i="38"/>
  <c r="BF663" i="38"/>
  <c r="BB663" i="38"/>
  <c r="BH662" i="38"/>
  <c r="BJ662" i="38" s="1"/>
  <c r="BD662" i="38"/>
  <c r="BF661" i="38"/>
  <c r="BB661" i="38"/>
  <c r="BD659" i="38"/>
  <c r="BI659" i="38"/>
  <c r="BB658" i="38"/>
  <c r="BD655" i="38"/>
  <c r="BI655" i="38"/>
  <c r="BB681" i="38"/>
  <c r="BD680" i="38"/>
  <c r="BI679" i="38"/>
  <c r="BB677" i="38"/>
  <c r="BD676" i="38"/>
  <c r="BI674" i="38"/>
  <c r="BD671" i="38"/>
  <c r="BB670" i="38"/>
  <c r="BD669" i="38"/>
  <c r="BB668" i="38"/>
  <c r="BD667" i="38"/>
  <c r="BB666" i="38"/>
  <c r="BD665" i="38"/>
  <c r="BB664" i="38"/>
  <c r="BD663" i="38"/>
  <c r="BB662" i="38"/>
  <c r="BD661" i="38"/>
  <c r="BB660" i="38"/>
  <c r="BD657" i="38"/>
  <c r="BI657" i="38"/>
  <c r="BB656" i="38"/>
  <c r="BH660" i="38"/>
  <c r="BJ660" i="38" s="1"/>
  <c r="BD660" i="38"/>
  <c r="BF659" i="38"/>
  <c r="BB659" i="38"/>
  <c r="BH658" i="38"/>
  <c r="BJ658" i="38" s="1"/>
  <c r="BD658" i="38"/>
  <c r="BF657" i="38"/>
  <c r="BB657" i="38"/>
  <c r="BH656" i="38"/>
  <c r="BJ656" i="38" s="1"/>
  <c r="BD656" i="38"/>
  <c r="BF655" i="38"/>
  <c r="BB655" i="38"/>
  <c r="BH654" i="38"/>
  <c r="BJ654" i="38" s="1"/>
  <c r="BD654" i="38"/>
  <c r="BF653" i="38"/>
  <c r="BB653" i="38"/>
  <c r="BH652" i="38"/>
  <c r="BJ652" i="38" s="1"/>
  <c r="BD652" i="38"/>
  <c r="BF651" i="38"/>
  <c r="BB651" i="38"/>
  <c r="BH650" i="38"/>
  <c r="BJ650" i="38" s="1"/>
  <c r="BD650" i="38"/>
  <c r="BF649" i="38"/>
  <c r="BB649" i="38"/>
  <c r="BH648" i="38"/>
  <c r="BJ648" i="38" s="1"/>
  <c r="BD648" i="38"/>
  <c r="BF647" i="38"/>
  <c r="BB647" i="38"/>
  <c r="BH646" i="38"/>
  <c r="BJ646" i="38" s="1"/>
  <c r="BD646" i="38"/>
  <c r="BF645" i="38"/>
  <c r="BB645" i="38"/>
  <c r="BH644" i="38"/>
  <c r="BJ644" i="38" s="1"/>
  <c r="BD644" i="38"/>
  <c r="BF643" i="38"/>
  <c r="BB643" i="38"/>
  <c r="BH642" i="38"/>
  <c r="BJ642" i="38" s="1"/>
  <c r="BD642" i="38"/>
  <c r="BF641" i="38"/>
  <c r="BB641" i="38"/>
  <c r="BH640" i="38"/>
  <c r="BJ640" i="38" s="1"/>
  <c r="BD640" i="38"/>
  <c r="BF639" i="38"/>
  <c r="BB639" i="38"/>
  <c r="BH638" i="38"/>
  <c r="BJ638" i="38" s="1"/>
  <c r="BD638" i="38"/>
  <c r="BF637" i="38"/>
  <c r="BB637" i="38"/>
  <c r="BH636" i="38"/>
  <c r="BJ636" i="38" s="1"/>
  <c r="BD636" i="38"/>
  <c r="BF635" i="38"/>
  <c r="BB635" i="38"/>
  <c r="BB654" i="38"/>
  <c r="BD653" i="38"/>
  <c r="BB652" i="38"/>
  <c r="BD651" i="38"/>
  <c r="BB650" i="38"/>
  <c r="BD649" i="38"/>
  <c r="BB648" i="38"/>
  <c r="BD647" i="38"/>
  <c r="BB646" i="38"/>
  <c r="BD645" i="38"/>
  <c r="BB644" i="38"/>
  <c r="BD643" i="38"/>
  <c r="BB642" i="38"/>
  <c r="BD641" i="38"/>
  <c r="BB640" i="38"/>
  <c r="BD639" i="38"/>
  <c r="BB638" i="38"/>
  <c r="BD637" i="38"/>
  <c r="BB636" i="38"/>
  <c r="BD635" i="38"/>
  <c r="BI624" i="38"/>
  <c r="BB624" i="38"/>
  <c r="BH623" i="38"/>
  <c r="BJ623" i="38" s="1"/>
  <c r="BD623" i="38"/>
  <c r="BF622" i="38"/>
  <c r="BB622" i="38"/>
  <c r="BH619" i="38"/>
  <c r="BJ619" i="38" s="1"/>
  <c r="BD619" i="38"/>
  <c r="BF618" i="38"/>
  <c r="BB618" i="38"/>
  <c r="BH617" i="38"/>
  <c r="BJ617" i="38" s="1"/>
  <c r="BD617" i="38"/>
  <c r="BF616" i="38"/>
  <c r="BB616" i="38"/>
  <c r="BH615" i="38"/>
  <c r="BJ615" i="38" s="1"/>
  <c r="BD615" i="38"/>
  <c r="BF614" i="38"/>
  <c r="BB614" i="38"/>
  <c r="BH613" i="38"/>
  <c r="BJ613" i="38" s="1"/>
  <c r="BD613" i="38"/>
  <c r="BF612" i="38"/>
  <c r="BB612" i="38"/>
  <c r="BH611" i="38"/>
  <c r="BJ611" i="38" s="1"/>
  <c r="BD611" i="38"/>
  <c r="BH629" i="38"/>
  <c r="BJ629" i="38" s="1"/>
  <c r="BF629" i="38"/>
  <c r="BB623" i="38"/>
  <c r="BD622" i="38"/>
  <c r="BB619" i="38"/>
  <c r="BD618" i="38"/>
  <c r="BB617" i="38"/>
  <c r="BD616" i="38"/>
  <c r="BB615" i="38"/>
  <c r="BD614" i="38"/>
  <c r="BB613" i="38"/>
  <c r="BD612" i="38"/>
  <c r="BB611" i="38"/>
  <c r="BH598" i="38"/>
  <c r="BJ598" i="38" s="1"/>
  <c r="BD598" i="38"/>
  <c r="BF597" i="38"/>
  <c r="BB597" i="38"/>
  <c r="BH596" i="38"/>
  <c r="BJ596" i="38" s="1"/>
  <c r="BD596" i="38"/>
  <c r="BF595" i="38"/>
  <c r="BB595" i="38"/>
  <c r="BH594" i="38"/>
  <c r="BJ594" i="38" s="1"/>
  <c r="BD594" i="38"/>
  <c r="BF593" i="38"/>
  <c r="BB593" i="38"/>
  <c r="BH592" i="38"/>
  <c r="BJ592" i="38" s="1"/>
  <c r="BD592" i="38"/>
  <c r="BF591" i="38"/>
  <c r="BB591" i="38"/>
  <c r="BH590" i="38"/>
  <c r="BJ590" i="38" s="1"/>
  <c r="BD590" i="38"/>
  <c r="BF589" i="38"/>
  <c r="BB589" i="38"/>
  <c r="BH588" i="38"/>
  <c r="BJ588" i="38" s="1"/>
  <c r="BD588" i="38"/>
  <c r="BF587" i="38"/>
  <c r="BB587" i="38"/>
  <c r="BH586" i="38"/>
  <c r="BJ586" i="38" s="1"/>
  <c r="BD586" i="38"/>
  <c r="BH607" i="38"/>
  <c r="BJ607" i="38" s="1"/>
  <c r="BF607" i="38"/>
  <c r="BB598" i="38"/>
  <c r="BD597" i="38"/>
  <c r="BB596" i="38"/>
  <c r="BD595" i="38"/>
  <c r="BB594" i="38"/>
  <c r="BD593" i="38"/>
  <c r="BB592" i="38"/>
  <c r="BD591" i="38"/>
  <c r="BB590" i="38"/>
  <c r="BD589" i="38"/>
  <c r="BB588" i="38"/>
  <c r="BD587" i="38"/>
  <c r="BB586" i="38"/>
  <c r="BF582" i="38"/>
  <c r="BA9" i="38"/>
  <c r="BH9" i="38" s="1"/>
  <c r="BD9" i="38" l="1"/>
  <c r="BB9" i="38"/>
  <c r="BF9" i="38"/>
  <c r="BI9" i="38"/>
  <c r="BJ9" i="38" s="1"/>
  <c r="Y187" i="38" l="1"/>
  <c r="Y188" i="38"/>
  <c r="Y192" i="38" l="1"/>
  <c r="Y193" i="38"/>
  <c r="Y194" i="38"/>
  <c r="X691" i="38" l="1"/>
  <c r="W691" i="38"/>
  <c r="V691" i="38"/>
  <c r="U691" i="38"/>
  <c r="T691" i="38"/>
  <c r="S691" i="38"/>
  <c r="R691" i="38"/>
  <c r="Q691" i="38"/>
  <c r="P691" i="38"/>
  <c r="O691" i="38"/>
  <c r="X690" i="38"/>
  <c r="W690" i="38"/>
  <c r="V690" i="38"/>
  <c r="U690" i="38"/>
  <c r="T690" i="38"/>
  <c r="S690" i="38"/>
  <c r="R690" i="38"/>
  <c r="Q690" i="38"/>
  <c r="P690" i="38"/>
  <c r="O690" i="38"/>
  <c r="X689" i="38"/>
  <c r="W689" i="38"/>
  <c r="V689" i="38"/>
  <c r="U689" i="38"/>
  <c r="T689" i="38"/>
  <c r="S689" i="38"/>
  <c r="R689" i="38"/>
  <c r="Q689" i="38"/>
  <c r="P689" i="38"/>
  <c r="O689" i="38"/>
  <c r="X688" i="38"/>
  <c r="W688" i="38"/>
  <c r="V688" i="38"/>
  <c r="U688" i="38"/>
  <c r="T688" i="38"/>
  <c r="S688" i="38"/>
  <c r="R688" i="38"/>
  <c r="Q688" i="38"/>
  <c r="P688" i="38"/>
  <c r="O688" i="38"/>
  <c r="X687" i="38"/>
  <c r="W687" i="38"/>
  <c r="V687" i="38"/>
  <c r="U687" i="38"/>
  <c r="T687" i="38"/>
  <c r="S687" i="38"/>
  <c r="R687" i="38"/>
  <c r="Q687" i="38"/>
  <c r="P687" i="38"/>
  <c r="O687" i="38"/>
  <c r="N691" i="38"/>
  <c r="N690" i="38"/>
  <c r="N689" i="38"/>
  <c r="N688" i="38"/>
  <c r="N687" i="38"/>
  <c r="S686" i="38" l="1"/>
  <c r="N686" i="38"/>
  <c r="T686" i="38"/>
  <c r="X686" i="38"/>
  <c r="U686" i="38"/>
  <c r="V686" i="38"/>
  <c r="W686" i="38"/>
  <c r="Q686" i="38"/>
  <c r="P686" i="38"/>
  <c r="O686" i="38"/>
  <c r="R686" i="38"/>
  <c r="Y10" i="38" l="1"/>
  <c r="Y11" i="38"/>
  <c r="Y12" i="38"/>
  <c r="Y13" i="38"/>
  <c r="Y14" i="38"/>
  <c r="Y15" i="38"/>
  <c r="Y16" i="38"/>
  <c r="Y17" i="38"/>
  <c r="Y18" i="38"/>
  <c r="Y19" i="38"/>
  <c r="Y22" i="38"/>
  <c r="Y23" i="38"/>
  <c r="Y24" i="38"/>
  <c r="Y25" i="38"/>
  <c r="Y26" i="38"/>
  <c r="Y27" i="38"/>
  <c r="Y28" i="38"/>
  <c r="Y29" i="38"/>
  <c r="Y30" i="38"/>
  <c r="Y31" i="38"/>
  <c r="Y33" i="38"/>
  <c r="Y34" i="38"/>
  <c r="Y35" i="38"/>
  <c r="Y36" i="38"/>
  <c r="Y37" i="38"/>
  <c r="Y39" i="38"/>
  <c r="Y40" i="38"/>
  <c r="Y41" i="38"/>
  <c r="Y42" i="38"/>
  <c r="Y43" i="38"/>
  <c r="Y44" i="38"/>
  <c r="Y45" i="38"/>
  <c r="Y47" i="38"/>
  <c r="Y48" i="38"/>
  <c r="Y49" i="38"/>
  <c r="Y50" i="38"/>
  <c r="Y51" i="38"/>
  <c r="Y52" i="38"/>
  <c r="Y53" i="38"/>
  <c r="Y54" i="38"/>
  <c r="Y55" i="38"/>
  <c r="Y57" i="38"/>
  <c r="Y58" i="38"/>
  <c r="Y59" i="38"/>
  <c r="Y60" i="38"/>
  <c r="Y61" i="38"/>
  <c r="Y62" i="38"/>
  <c r="Y64" i="38"/>
  <c r="Y65" i="38"/>
  <c r="Y66" i="38"/>
  <c r="Y67" i="38"/>
  <c r="Y68" i="38"/>
  <c r="Y69" i="38"/>
  <c r="Y70" i="38"/>
  <c r="Y71" i="38"/>
  <c r="Y72" i="38"/>
  <c r="Y73" i="38"/>
  <c r="Y74" i="38"/>
  <c r="Y75" i="38"/>
  <c r="Y76" i="38"/>
  <c r="Y77" i="38"/>
  <c r="Y78" i="38"/>
  <c r="Y79" i="38"/>
  <c r="Y80" i="38"/>
  <c r="Y81" i="38"/>
  <c r="Y82" i="38"/>
  <c r="Y83" i="38"/>
  <c r="Y84" i="38"/>
  <c r="Y85" i="38"/>
  <c r="Y86" i="38"/>
  <c r="Y87" i="38"/>
  <c r="Y88" i="38"/>
  <c r="Y89" i="38"/>
  <c r="Y90" i="38"/>
  <c r="Y91" i="38"/>
  <c r="Y92" i="38"/>
  <c r="Y93" i="38"/>
  <c r="Y94" i="38"/>
  <c r="Y95" i="38"/>
  <c r="Y96" i="38"/>
  <c r="Y97" i="38"/>
  <c r="Y98" i="38"/>
  <c r="Y99" i="38"/>
  <c r="Y100" i="38"/>
  <c r="Y101" i="38"/>
  <c r="Y102" i="38"/>
  <c r="Y103" i="38"/>
  <c r="Y104" i="38"/>
  <c r="Y105" i="38"/>
  <c r="Y106" i="38"/>
  <c r="Y107" i="38"/>
  <c r="Y108" i="38"/>
  <c r="Y109" i="38"/>
  <c r="Y110" i="38"/>
  <c r="Y111" i="38"/>
  <c r="Y112" i="38"/>
  <c r="Y113" i="38"/>
  <c r="Y114" i="38"/>
  <c r="Y117" i="38"/>
  <c r="Y118" i="38"/>
  <c r="Y119" i="38"/>
  <c r="Y120" i="38"/>
  <c r="Y121" i="38"/>
  <c r="Y122" i="38"/>
  <c r="Y123" i="38"/>
  <c r="Y124" i="38"/>
  <c r="Y125" i="38"/>
  <c r="Y126" i="38"/>
  <c r="Y127" i="38"/>
  <c r="Y128" i="38"/>
  <c r="Y129" i="38"/>
  <c r="Y130" i="38"/>
  <c r="Y131" i="38"/>
  <c r="Y132" i="38"/>
  <c r="Y133" i="38"/>
  <c r="Y134" i="38"/>
  <c r="Y135" i="38"/>
  <c r="Y136" i="38"/>
  <c r="Y137" i="38"/>
  <c r="Y138" i="38"/>
  <c r="Y139" i="38"/>
  <c r="Y140" i="38"/>
  <c r="Y142" i="38"/>
  <c r="Y143" i="38"/>
  <c r="Y144" i="38"/>
  <c r="Y145" i="38"/>
  <c r="Y146" i="38"/>
  <c r="Y147" i="38"/>
  <c r="Y148" i="38"/>
  <c r="Y149" i="38"/>
  <c r="Y150" i="38"/>
  <c r="Y151" i="38"/>
  <c r="Y153" i="38"/>
  <c r="Y154" i="38"/>
  <c r="Y155" i="38"/>
  <c r="Y156" i="38"/>
  <c r="Y157" i="38"/>
  <c r="Y158" i="38"/>
  <c r="Y159" i="38"/>
  <c r="Y160" i="38"/>
  <c r="Y161" i="38"/>
  <c r="Y162" i="38"/>
  <c r="Y163" i="38"/>
  <c r="Y164" i="38"/>
  <c r="Y165" i="38"/>
  <c r="Y166" i="38"/>
  <c r="Y167" i="38"/>
  <c r="Y168" i="38"/>
  <c r="Y169" i="38"/>
  <c r="Y170" i="38"/>
  <c r="Y172" i="38"/>
  <c r="Y173" i="38"/>
  <c r="Y174" i="38"/>
  <c r="Y175" i="38"/>
  <c r="Y176" i="38"/>
  <c r="Y177" i="38"/>
  <c r="Y181" i="38"/>
  <c r="Y182" i="38"/>
  <c r="Y183" i="38"/>
  <c r="Y184" i="38"/>
  <c r="Y189" i="38"/>
  <c r="Y191" i="38"/>
  <c r="Y195" i="38"/>
  <c r="Y196" i="38"/>
  <c r="Y197" i="38"/>
  <c r="Y198" i="38"/>
  <c r="Y199" i="38"/>
  <c r="Y200" i="38"/>
  <c r="Y201" i="38"/>
  <c r="Y202" i="38"/>
  <c r="Y203" i="38"/>
  <c r="Y204" i="38"/>
  <c r="Y205" i="38"/>
  <c r="Y206" i="38"/>
  <c r="Y208" i="38"/>
  <c r="Y209" i="38"/>
  <c r="Y210" i="38"/>
  <c r="Y211" i="38"/>
  <c r="Y212" i="38"/>
  <c r="Y213" i="38"/>
  <c r="Y214" i="38"/>
  <c r="Y215" i="38"/>
  <c r="Y216" i="38"/>
  <c r="Y217" i="38"/>
  <c r="Y218" i="38"/>
  <c r="Y219" i="38"/>
  <c r="Y220" i="38"/>
  <c r="Y221" i="38"/>
  <c r="Y223" i="38"/>
  <c r="Y224" i="38"/>
  <c r="Y225" i="38"/>
  <c r="Y226" i="38"/>
  <c r="Y227" i="38"/>
  <c r="Y228" i="38"/>
  <c r="Y229" i="38"/>
  <c r="Y230" i="38"/>
  <c r="Y231" i="38"/>
  <c r="Y232" i="38"/>
  <c r="Y233" i="38"/>
  <c r="Y234" i="38"/>
  <c r="Y235" i="38"/>
  <c r="Y236" i="38"/>
  <c r="Y237" i="38"/>
  <c r="Y240" i="38"/>
  <c r="Y241" i="38"/>
  <c r="Y242" i="38"/>
  <c r="Y243" i="38"/>
  <c r="Y244" i="38"/>
  <c r="Y245" i="38"/>
  <c r="Y246" i="38"/>
  <c r="Y247" i="38"/>
  <c r="Y248" i="38"/>
  <c r="Y249" i="38"/>
  <c r="Y250" i="38"/>
  <c r="Y252" i="38"/>
  <c r="Y254" i="38"/>
  <c r="Y255" i="38"/>
  <c r="Y256" i="38"/>
  <c r="Y257" i="38"/>
  <c r="Y258" i="38"/>
  <c r="Y259" i="38"/>
  <c r="Y260" i="38"/>
  <c r="Y261" i="38"/>
  <c r="Y262" i="38"/>
  <c r="Y263" i="38"/>
  <c r="Y264" i="38"/>
  <c r="Y265" i="38"/>
  <c r="Y266" i="38"/>
  <c r="Y267" i="38"/>
  <c r="Y268" i="38"/>
  <c r="Y270" i="38"/>
  <c r="Y271" i="38"/>
  <c r="Y273" i="38"/>
  <c r="Y274" i="38"/>
  <c r="Y275" i="38"/>
  <c r="Y276" i="38"/>
  <c r="Y278" i="38"/>
  <c r="Y279" i="38"/>
  <c r="Y280" i="38"/>
  <c r="Y281" i="38"/>
  <c r="Y282" i="38"/>
  <c r="Y283" i="38"/>
  <c r="Y284" i="38"/>
  <c r="Y285" i="38"/>
  <c r="Y286" i="38"/>
  <c r="Y287" i="38"/>
  <c r="Y288" i="38"/>
  <c r="Y291" i="38"/>
  <c r="Y292" i="38"/>
  <c r="Y293" i="38"/>
  <c r="Y294" i="38"/>
  <c r="Y295" i="38"/>
  <c r="Y296" i="38"/>
  <c r="Y297" i="38"/>
  <c r="Y298" i="38"/>
  <c r="Y299" i="38"/>
  <c r="Y300" i="38"/>
  <c r="Y301" i="38"/>
  <c r="Y302" i="38"/>
  <c r="Y303" i="38"/>
  <c r="Y304" i="38"/>
  <c r="Y305" i="38"/>
  <c r="Y306" i="38"/>
  <c r="Y307" i="38"/>
  <c r="Y308" i="38"/>
  <c r="Y309" i="38"/>
  <c r="Y310" i="38"/>
  <c r="Y311" i="38"/>
  <c r="Y312" i="38"/>
  <c r="Y313" i="38"/>
  <c r="Y314" i="38"/>
  <c r="Y315" i="38"/>
  <c r="Y316" i="38"/>
  <c r="Y317" i="38"/>
  <c r="Y318" i="38"/>
  <c r="Y320" i="38"/>
  <c r="Y322" i="38"/>
  <c r="Y323" i="38"/>
  <c r="Y324" i="38"/>
  <c r="Y326" i="38"/>
  <c r="Y327" i="38"/>
  <c r="Y328" i="38"/>
  <c r="Y329" i="38"/>
  <c r="Y330" i="38"/>
  <c r="Y331" i="38"/>
  <c r="Y332" i="38"/>
  <c r="Y333" i="38"/>
  <c r="Y334" i="38"/>
  <c r="Y336" i="38"/>
  <c r="Y337" i="38"/>
  <c r="Y338" i="38"/>
  <c r="Y339" i="38"/>
  <c r="Y340" i="38"/>
  <c r="Y342" i="38"/>
  <c r="Y343" i="38"/>
  <c r="Y344" i="38"/>
  <c r="Y345" i="38"/>
  <c r="Y348" i="38"/>
  <c r="Y349" i="38"/>
  <c r="Y350" i="38"/>
  <c r="Y351" i="38"/>
  <c r="Y353" i="38"/>
  <c r="Y356" i="38"/>
  <c r="Y357" i="38"/>
  <c r="Y358" i="38"/>
  <c r="Y359" i="38"/>
  <c r="Y360" i="38"/>
  <c r="Y361" i="38"/>
  <c r="Y362" i="38"/>
  <c r="Y365" i="38"/>
  <c r="Y366" i="38"/>
  <c r="Y367" i="38"/>
  <c r="Y369" i="38"/>
  <c r="Y372" i="38"/>
  <c r="Y373" i="38"/>
  <c r="Y374" i="38"/>
  <c r="Y375" i="38"/>
  <c r="Y376" i="38"/>
  <c r="Y377" i="38"/>
  <c r="Y378" i="38"/>
  <c r="Y379" i="38"/>
  <c r="Y380" i="38"/>
  <c r="Y381" i="38"/>
  <c r="Y382" i="38"/>
  <c r="Y383" i="38"/>
  <c r="Y384" i="38"/>
  <c r="Y385" i="38"/>
  <c r="Y386" i="38"/>
  <c r="Y387" i="38"/>
  <c r="Y388" i="38"/>
  <c r="Y389" i="38"/>
  <c r="Y390" i="38"/>
  <c r="Y391" i="38"/>
  <c r="Y392" i="38"/>
  <c r="Y393" i="38"/>
  <c r="Y394" i="38"/>
  <c r="Y395" i="38"/>
  <c r="Y396" i="38"/>
  <c r="Y397" i="38"/>
  <c r="Y398" i="38"/>
  <c r="Y399" i="38"/>
  <c r="Y400" i="38"/>
  <c r="Y401" i="38"/>
  <c r="Y402" i="38"/>
  <c r="Y403" i="38"/>
  <c r="Y404" i="38"/>
  <c r="Y406" i="38"/>
  <c r="Y407" i="38"/>
  <c r="Y408" i="38"/>
  <c r="Y409" i="38"/>
  <c r="Y410" i="38"/>
  <c r="Y411" i="38"/>
  <c r="Y412" i="38"/>
  <c r="Y413" i="38"/>
  <c r="Y414" i="38"/>
  <c r="Y415" i="38"/>
  <c r="Y416" i="38"/>
  <c r="Y417" i="38"/>
  <c r="Y418" i="38"/>
  <c r="Y419" i="38"/>
  <c r="Y420" i="38"/>
  <c r="Y421" i="38"/>
  <c r="Y422" i="38"/>
  <c r="Y423" i="38"/>
  <c r="Y424" i="38"/>
  <c r="Y425" i="38"/>
  <c r="Y426" i="38"/>
  <c r="Y427" i="38"/>
  <c r="Y428" i="38"/>
  <c r="Y429" i="38"/>
  <c r="Y430" i="38"/>
  <c r="Y431" i="38"/>
  <c r="Y432" i="38"/>
  <c r="Y433" i="38"/>
  <c r="Y434" i="38"/>
  <c r="Y435" i="38"/>
  <c r="Y436" i="38"/>
  <c r="Y437" i="38"/>
  <c r="Y438" i="38"/>
  <c r="Y439" i="38"/>
  <c r="Y440" i="38"/>
  <c r="Y441" i="38"/>
  <c r="Y442" i="38"/>
  <c r="Y443" i="38"/>
  <c r="Y444" i="38"/>
  <c r="Y445" i="38"/>
  <c r="Y446" i="38"/>
  <c r="Y448" i="38"/>
  <c r="Y449" i="38"/>
  <c r="Y450" i="38"/>
  <c r="Y451" i="38"/>
  <c r="Y452" i="38"/>
  <c r="Y453" i="38"/>
  <c r="Y454" i="38"/>
  <c r="Y455" i="38"/>
  <c r="Y456" i="38"/>
  <c r="Y457" i="38"/>
  <c r="Y458" i="38"/>
  <c r="Y459" i="38"/>
  <c r="Y460" i="38"/>
  <c r="Y464" i="38"/>
  <c r="Y465" i="38"/>
  <c r="Y466" i="38"/>
  <c r="Y467" i="38"/>
  <c r="Y468" i="38"/>
  <c r="Y469" i="38"/>
  <c r="Y470" i="38"/>
  <c r="Y471" i="38"/>
  <c r="Y472" i="38"/>
  <c r="Y474" i="38"/>
  <c r="Y475" i="38"/>
  <c r="Y476" i="38"/>
  <c r="Y477" i="38"/>
  <c r="Y478" i="38"/>
  <c r="Y479" i="38"/>
  <c r="Y480" i="38"/>
  <c r="Y481" i="38"/>
  <c r="Y482" i="38"/>
  <c r="Y483" i="38"/>
  <c r="Y484" i="38"/>
  <c r="Y485" i="38"/>
  <c r="Y487" i="38"/>
  <c r="Y488" i="38"/>
  <c r="Y489" i="38"/>
  <c r="Y490" i="38"/>
  <c r="Y491" i="38"/>
  <c r="Y492" i="38"/>
  <c r="Y493" i="38"/>
  <c r="Y494" i="38"/>
  <c r="Y495" i="38"/>
  <c r="Y496" i="38"/>
  <c r="Y497" i="38"/>
  <c r="Y498" i="38"/>
  <c r="Y499" i="38"/>
  <c r="Y502" i="38"/>
  <c r="Y503" i="38"/>
  <c r="Y504" i="38"/>
  <c r="Y505" i="38"/>
  <c r="Y506" i="38"/>
  <c r="Y507" i="38"/>
  <c r="Y508" i="38"/>
  <c r="Y509" i="38"/>
  <c r="Y510" i="38"/>
  <c r="Y511" i="38"/>
  <c r="Y512" i="38"/>
  <c r="Y513" i="38"/>
  <c r="Y514" i="38"/>
  <c r="Y515" i="38"/>
  <c r="Y516" i="38"/>
  <c r="Y517" i="38"/>
  <c r="Y518" i="38"/>
  <c r="Y519" i="38"/>
  <c r="Y520" i="38"/>
  <c r="Y521" i="38"/>
  <c r="Y522" i="38"/>
  <c r="Y523" i="38"/>
  <c r="Y524" i="38"/>
  <c r="Y525" i="38"/>
  <c r="Y526" i="38"/>
  <c r="Y527" i="38"/>
  <c r="Y528" i="38"/>
  <c r="Y530" i="38"/>
  <c r="Y531" i="38"/>
  <c r="Y532" i="38"/>
  <c r="Y533" i="38"/>
  <c r="Y534" i="38"/>
  <c r="Y535" i="38"/>
  <c r="Y536" i="38"/>
  <c r="Y537" i="38"/>
  <c r="Y538" i="38"/>
  <c r="Y539" i="38"/>
  <c r="Y540" i="38"/>
  <c r="Y541" i="38"/>
  <c r="Y542" i="38"/>
  <c r="Y543" i="38"/>
  <c r="Y544" i="38"/>
  <c r="Y545" i="38"/>
  <c r="Y548" i="38"/>
  <c r="Y549" i="38"/>
  <c r="Y550" i="38"/>
  <c r="Y551" i="38"/>
  <c r="Y552" i="38"/>
  <c r="Y553" i="38"/>
  <c r="Y554" i="38"/>
  <c r="Y555" i="38"/>
  <c r="Y556" i="38"/>
  <c r="Y557" i="38"/>
  <c r="Y558" i="38"/>
  <c r="Y559" i="38"/>
  <c r="Y560" i="38"/>
  <c r="Y562" i="38"/>
  <c r="Y563" i="38"/>
  <c r="Y564" i="38"/>
  <c r="Y565" i="38"/>
  <c r="Y566" i="38"/>
  <c r="Y567" i="38"/>
  <c r="Y568" i="38"/>
  <c r="Y569" i="38"/>
  <c r="Y570" i="38"/>
  <c r="Y571" i="38"/>
  <c r="Y572" i="38"/>
  <c r="Y573" i="38"/>
  <c r="Y575" i="38"/>
  <c r="Y576" i="38"/>
  <c r="Y577" i="38"/>
  <c r="Y578" i="38"/>
  <c r="Y579" i="38"/>
  <c r="Y580" i="38"/>
  <c r="Y581" i="38"/>
  <c r="Y582" i="38"/>
  <c r="Y583" i="38"/>
  <c r="Y584" i="38"/>
  <c r="Y585" i="38"/>
  <c r="Y586" i="38"/>
  <c r="Y587" i="38"/>
  <c r="Y588" i="38"/>
  <c r="Y589" i="38"/>
  <c r="Y590" i="38"/>
  <c r="Y591" i="38"/>
  <c r="Y592" i="38"/>
  <c r="Y593" i="38"/>
  <c r="Y594" i="38"/>
  <c r="Y595" i="38"/>
  <c r="Y596" i="38"/>
  <c r="Y597" i="38"/>
  <c r="Y598" i="38"/>
  <c r="Y599" i="38"/>
  <c r="Y600" i="38"/>
  <c r="Y601" i="38"/>
  <c r="Y602" i="38"/>
  <c r="Y603" i="38"/>
  <c r="Y604" i="38"/>
  <c r="Y605" i="38"/>
  <c r="Y606" i="38"/>
  <c r="Y607" i="38"/>
  <c r="Y609" i="38"/>
  <c r="Y610" i="38"/>
  <c r="Y611" i="38"/>
  <c r="Y612" i="38"/>
  <c r="Y613" i="38"/>
  <c r="Y614" i="38"/>
  <c r="Y615" i="38"/>
  <c r="Y616" i="38"/>
  <c r="Y617" i="38"/>
  <c r="Y618" i="38"/>
  <c r="Y619" i="38"/>
  <c r="Y622" i="38"/>
  <c r="Y623" i="38"/>
  <c r="Y624" i="38"/>
  <c r="Y625" i="38"/>
  <c r="Y626" i="38"/>
  <c r="Y627" i="38"/>
  <c r="Y628" i="38"/>
  <c r="Y629" i="38"/>
  <c r="Y630" i="38"/>
  <c r="Y631" i="38"/>
  <c r="Y632" i="38"/>
  <c r="Y633" i="38"/>
  <c r="Y634" i="38"/>
  <c r="Y635" i="38"/>
  <c r="Y636" i="38"/>
  <c r="Y637" i="38"/>
  <c r="Y638" i="38"/>
  <c r="Y639" i="38"/>
  <c r="Y640" i="38"/>
  <c r="Y641" i="38"/>
  <c r="Y642" i="38"/>
  <c r="Y643" i="38"/>
  <c r="Y644" i="38"/>
  <c r="Y645" i="38"/>
  <c r="Y646" i="38"/>
  <c r="Y647" i="38"/>
  <c r="Y648" i="38"/>
  <c r="Y649" i="38"/>
  <c r="Y650" i="38"/>
  <c r="Y651" i="38"/>
  <c r="Y652" i="38"/>
  <c r="Y653" i="38"/>
  <c r="Y654" i="38"/>
  <c r="Y655" i="38"/>
  <c r="Y656" i="38"/>
  <c r="Y657" i="38"/>
  <c r="Y658" i="38"/>
  <c r="Y660" i="38"/>
  <c r="Y661" i="38"/>
  <c r="Y662" i="38"/>
  <c r="Y663" i="38"/>
  <c r="Y664" i="38"/>
  <c r="Y665" i="38"/>
  <c r="Y666" i="38"/>
  <c r="Y667" i="38"/>
  <c r="Y668" i="38"/>
  <c r="Y669" i="38"/>
  <c r="Y670" i="38"/>
  <c r="Y671" i="38"/>
  <c r="Y672" i="38"/>
  <c r="Y673" i="38"/>
  <c r="Y674" i="38"/>
  <c r="Y676" i="38"/>
  <c r="Y677" i="38"/>
  <c r="Y678" i="38"/>
  <c r="Y679" i="38"/>
  <c r="Y680" i="38"/>
  <c r="Y681" i="38"/>
  <c r="Y682" i="38"/>
  <c r="Y683" i="38"/>
  <c r="Y684" i="38"/>
  <c r="Y685" i="38"/>
  <c r="Y691" i="38" l="1"/>
  <c r="Y688" i="38"/>
  <c r="Y690" i="38"/>
  <c r="Y689" i="38"/>
  <c r="Y9" i="38"/>
  <c r="Y687" i="38" s="1"/>
  <c r="Y686" i="38" l="1"/>
  <c r="M659" i="38"/>
  <c r="L659" i="38"/>
  <c r="F659" i="38"/>
  <c r="M561" i="38"/>
  <c r="L561" i="38"/>
  <c r="F561" i="38"/>
  <c r="M547" i="38"/>
  <c r="L547" i="38"/>
  <c r="F547" i="38"/>
  <c r="M529" i="38"/>
  <c r="L529" i="38"/>
  <c r="F529" i="38"/>
  <c r="M501" i="38"/>
  <c r="L501" i="38"/>
  <c r="F501" i="38"/>
  <c r="M486" i="38"/>
  <c r="L486" i="38"/>
  <c r="F486" i="38"/>
  <c r="M473" i="38"/>
  <c r="L473" i="38"/>
  <c r="F473" i="38"/>
  <c r="M463" i="38"/>
  <c r="L463" i="38"/>
  <c r="F463" i="38"/>
  <c r="M447" i="38"/>
  <c r="L447" i="38"/>
  <c r="F447" i="38"/>
  <c r="M405" i="38"/>
  <c r="L405" i="38"/>
  <c r="F405" i="38"/>
  <c r="M364" i="38"/>
  <c r="L364" i="38"/>
  <c r="F364" i="38"/>
  <c r="M354" i="38"/>
  <c r="L354" i="38"/>
  <c r="F354" i="38"/>
  <c r="M352" i="38"/>
  <c r="L352" i="38"/>
  <c r="F352" i="38"/>
  <c r="M347" i="38"/>
  <c r="L347" i="38"/>
  <c r="F347" i="38"/>
  <c r="M341" i="38"/>
  <c r="L341" i="38"/>
  <c r="F341" i="38"/>
  <c r="M335" i="38"/>
  <c r="L335" i="38"/>
  <c r="F335" i="38"/>
  <c r="M325" i="38"/>
  <c r="L325" i="38"/>
  <c r="F325" i="38"/>
  <c r="M321" i="38"/>
  <c r="L321" i="38"/>
  <c r="F321" i="38"/>
  <c r="M319" i="38"/>
  <c r="L319" i="38"/>
  <c r="F319" i="38"/>
  <c r="M290" i="38"/>
  <c r="L290" i="38"/>
  <c r="F290" i="38"/>
  <c r="F277" i="38"/>
  <c r="M272" i="38"/>
  <c r="L272" i="38"/>
  <c r="F272" i="38"/>
  <c r="M269" i="38"/>
  <c r="L269" i="38"/>
  <c r="F269" i="38"/>
  <c r="M253" i="38"/>
  <c r="L253" i="38"/>
  <c r="F253" i="38"/>
  <c r="M251" i="38"/>
  <c r="L251" i="38"/>
  <c r="F251" i="38"/>
  <c r="M239" i="38"/>
  <c r="L239" i="38"/>
  <c r="F239" i="38"/>
  <c r="M222" i="38"/>
  <c r="L222" i="38"/>
  <c r="F222" i="38"/>
  <c r="M207" i="38"/>
  <c r="L207" i="38"/>
  <c r="F207" i="38"/>
  <c r="M186" i="38"/>
  <c r="L186" i="38"/>
  <c r="F186" i="38"/>
  <c r="M180" i="38"/>
  <c r="L180" i="38"/>
  <c r="F180" i="38"/>
  <c r="M171" i="38"/>
  <c r="L171" i="38"/>
  <c r="F171" i="38"/>
  <c r="M152" i="38"/>
  <c r="L152" i="38"/>
  <c r="F152" i="38"/>
  <c r="M141" i="38"/>
  <c r="L141" i="38"/>
  <c r="F141" i="38"/>
  <c r="M116" i="38"/>
  <c r="L116" i="38"/>
  <c r="F116" i="38"/>
  <c r="F75" i="38"/>
  <c r="M63" i="38"/>
  <c r="L63" i="38"/>
  <c r="F63" i="38"/>
  <c r="M56" i="38"/>
  <c r="L56" i="38"/>
  <c r="F56" i="38"/>
  <c r="M46" i="38"/>
  <c r="L46" i="38"/>
  <c r="F46" i="38"/>
  <c r="M38" i="38"/>
  <c r="L38" i="38"/>
  <c r="F38" i="38"/>
  <c r="M32" i="38"/>
  <c r="L32" i="38"/>
  <c r="F32" i="38"/>
  <c r="M21" i="38"/>
  <c r="L21" i="38"/>
  <c r="F21" i="38"/>
  <c r="M8" i="38"/>
  <c r="L8" i="38"/>
  <c r="F8" i="38"/>
  <c r="L546" i="38" l="1"/>
  <c r="F363" i="38"/>
  <c r="F689" i="38" s="1"/>
  <c r="L363" i="38"/>
  <c r="F500" i="38"/>
  <c r="L500" i="38"/>
  <c r="F289" i="38"/>
  <c r="L289" i="38"/>
  <c r="L462" i="38"/>
  <c r="L115" i="38"/>
  <c r="F346" i="38"/>
  <c r="L346" i="38"/>
  <c r="M500" i="38"/>
  <c r="F185" i="38"/>
  <c r="L185" i="38"/>
  <c r="M462" i="38"/>
  <c r="F462" i="38"/>
  <c r="F461" i="38" s="1"/>
  <c r="F690" i="38" s="1"/>
  <c r="L690" i="38"/>
  <c r="L691" i="38"/>
  <c r="F115" i="38"/>
  <c r="M185" i="38"/>
  <c r="M238" i="38"/>
  <c r="M363" i="38"/>
  <c r="M689" i="38" s="1"/>
  <c r="M20" i="38"/>
  <c r="M7" i="38" s="1"/>
  <c r="F20" i="38"/>
  <c r="F7" i="38" s="1"/>
  <c r="L20" i="38"/>
  <c r="M115" i="38"/>
  <c r="F238" i="38"/>
  <c r="L238" i="38"/>
  <c r="M289" i="38"/>
  <c r="M346" i="38"/>
  <c r="L689" i="38"/>
  <c r="F546" i="38"/>
  <c r="F691" i="38" s="1"/>
  <c r="M546" i="38"/>
  <c r="M691" i="38" s="1"/>
  <c r="M179" i="38" l="1"/>
  <c r="M178" i="38" s="1"/>
  <c r="M688" i="38" s="1"/>
  <c r="M461" i="38"/>
  <c r="M690" i="38" s="1"/>
  <c r="L461" i="38"/>
  <c r="L687" i="38"/>
  <c r="L7" i="38"/>
  <c r="L6" i="38" s="1"/>
  <c r="F6" i="38"/>
  <c r="F687" i="38" s="1"/>
  <c r="L179" i="38"/>
  <c r="L178" i="38" s="1"/>
  <c r="F179" i="38"/>
  <c r="F178" i="38" s="1"/>
  <c r="F688" i="38" s="1"/>
  <c r="L688" i="38"/>
  <c r="M6" i="38"/>
  <c r="M687" i="38" s="1"/>
  <c r="F686" i="38" l="1"/>
  <c r="L686" i="38"/>
  <c r="M686" i="38"/>
  <c r="BK686" i="38"/>
  <c r="BL686" i="38"/>
  <c r="BM686" i="38"/>
  <c r="AA699" i="38"/>
  <c r="AA697" i="38"/>
  <c r="AA695" i="38"/>
  <c r="AA701" i="38"/>
  <c r="AA696" i="38"/>
  <c r="AA702" i="38"/>
  <c r="AA698" i="38"/>
  <c r="AA707" i="38"/>
  <c r="AA694" i="38"/>
  <c r="AA700" i="38"/>
  <c r="Z695" i="38"/>
  <c r="Z707" i="38"/>
  <c r="Z699" i="38"/>
  <c r="Z698" i="38"/>
  <c r="Z700" i="38"/>
  <c r="Z701" i="38"/>
  <c r="Z697" i="38"/>
  <c r="Z702" i="38"/>
  <c r="Z694" i="38"/>
  <c r="Z696" i="38"/>
</calcChain>
</file>

<file path=xl/comments1.xml><?xml version="1.0" encoding="utf-8"?>
<comments xmlns="http://schemas.openxmlformats.org/spreadsheetml/2006/main">
  <authors>
    <author>admin</author>
  </authors>
  <commentList>
    <comment ref="W3" authorId="0" shapeId="0">
      <text>
        <r>
          <rPr>
            <b/>
            <sz val="9"/>
            <color indexed="81"/>
            <rFont val="Tahoma"/>
            <family val="2"/>
          </rPr>
          <t>admin:</t>
        </r>
        <r>
          <rPr>
            <sz val="9"/>
            <color indexed="81"/>
            <rFont val="Tahoma"/>
            <family val="2"/>
          </rPr>
          <t xml:space="preserve">
</t>
        </r>
      </text>
    </comment>
  </commentList>
</comments>
</file>

<file path=xl/sharedStrings.xml><?xml version="1.0" encoding="utf-8"?>
<sst xmlns="http://schemas.openxmlformats.org/spreadsheetml/2006/main" count="6299" uniqueCount="1475">
  <si>
    <t>Nội dung</t>
  </si>
  <si>
    <t>Thực hiện đúng, đủ, nhịp nhàng các động tác trong bài tập thể dục theo hiệu lệnh</t>
  </si>
  <si>
    <t>Giữ được thăng bằng cơ thể khi thực hiện vận động đi bước lùi liên tiếp khoảng 3m</t>
  </si>
  <si>
    <t>Ném được trúng đích đứng (xa 1,5m, cao 1,2m)</t>
  </si>
  <si>
    <t>Chạy được 15m liên tục theo hướng thẳng trong 10 giây</t>
  </si>
  <si>
    <t>Thực hiện được vận động cuộn - xoay tròn cổ tay</t>
  </si>
  <si>
    <t>Biết tết sợi đôi</t>
  </si>
  <si>
    <t>KQMĐ</t>
  </si>
  <si>
    <t>TLHD</t>
  </si>
  <si>
    <t>NDCT</t>
  </si>
  <si>
    <t>ĐP</t>
  </si>
  <si>
    <t>Đi thay đổi tốc độ theo hiệu lệnh</t>
  </si>
  <si>
    <t xml:space="preserve">Bò/trườn theo hướng thẳng trong đường hẹp (3m x 0,4m) không chệch ra ngoài </t>
  </si>
  <si>
    <t>Bò/trườn theo hướng thẳng trong đường hẹp (3m x 0,4m)</t>
  </si>
  <si>
    <t>Đi bằng gót chân</t>
  </si>
  <si>
    <t>Đi khụy gối</t>
  </si>
  <si>
    <t>Đi bước lùi</t>
  </si>
  <si>
    <t>Đi bằng gót chân liên tục 1,5m đúng kỹ thuật</t>
  </si>
  <si>
    <t>Đi khụy gối liên tục 2m đúng kỹ thuật</t>
  </si>
  <si>
    <t>Giữ được thăng bằng cơ thể khi thực hiện vận động bước đi liên tục trên ghế thể dục</t>
  </si>
  <si>
    <t>Giữ được thăng bằng cơ thể khi thực hiện vận động đi bước dồn trước trên ghế thể dục</t>
  </si>
  <si>
    <t>Giữ được thăng bằng cơ thể khi thực hiện vận động đi bước dồn ngang trên ghế thể dục</t>
  </si>
  <si>
    <t>Đi bước dồn trước trên ghế thể dục</t>
  </si>
  <si>
    <t>Đi bước dồn ngang trên ghế thể dục</t>
  </si>
  <si>
    <t>Đi bước thường trên ghế thể dục</t>
  </si>
  <si>
    <t>Giữ được thăng bằng cơ thể khi thực hiện vận động đi trên vạch kẻ thẳng trên sàn</t>
  </si>
  <si>
    <t>Đi trên vạch kẻ thẳng trên sàn</t>
  </si>
  <si>
    <t>Kiểm soát được vận động đi thay đổi tốc độ theo hiệu lệnh 4-5 lần</t>
  </si>
  <si>
    <t>Đi thay đổi hướng theo vật chuẩn (4-5 điểm zic zắc)</t>
  </si>
  <si>
    <t>Kiểm soát được vận động đi thay đổi hướng theo vật chuẩn (4-5 vật chuẩn đặt zic zắc)</t>
  </si>
  <si>
    <t>Kiểm soát được vận động chạy thay đổi tốc độ theo hiệu lệnh 2-3 lần</t>
  </si>
  <si>
    <t>Chạy thay đổi tốc độ theo hiệu lệnh (2-3 lần)</t>
  </si>
  <si>
    <t>Chạy thay đổi hướng theo vật chuẩn (3-4 điểm zic zắc)</t>
  </si>
  <si>
    <t>Chạy 15m liên tục theo hướng thẳng trong 10 giây</t>
  </si>
  <si>
    <t xml:space="preserve"> Chạy chậm 60-80m</t>
  </si>
  <si>
    <t>Nghe hiểu và làm theo được 2, 3 yêu cầu liên tiếp</t>
  </si>
  <si>
    <t>Có khả năng nghe hiểu và làm theo được 2, 3 yêu cầu liên tiếp</t>
  </si>
  <si>
    <t>Trả lời và đặt các câu hỏi: "Ai?"; "Cái gì?"; "Ở đâu?"; "Khi nào?"; "Để làm gì?"</t>
  </si>
  <si>
    <t>BC</t>
  </si>
  <si>
    <t>Kể lại sự việc có nhiều tình tiết</t>
  </si>
  <si>
    <t>Nhận dạng một số chữ cái</t>
  </si>
  <si>
    <t>Tập tô, tập đồ các nét chữ</t>
  </si>
  <si>
    <t>Biết cách "đọc sách" từ trái sang phải, từ trên xuống dưới, từ đầu sách đến cuối sách</t>
  </si>
  <si>
    <t>Làm quen với cách đọc và viết tiếng Việt:
+ Hướng đọc, viết: từ trái sang phải, từ dòng trên xuống dòng dưới
+ Hướng viết của các nét chữ; đọc ngắt nghỉ sau các dấu</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</si>
  <si>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</si>
  <si>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</si>
  <si>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</si>
  <si>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</si>
  <si>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</si>
  <si>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</si>
  <si>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</si>
  <si>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</si>
  <si>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Nhận xét sản phẩm tạo hình về màu sắc, hình dáng / đường nét</t>
  </si>
  <si>
    <t>Biết phối hợp các kĩ năng xếp hình để tạo thành các sản phẩm có kiểu dáng, màu sắc khác nhau</t>
  </si>
  <si>
    <t>Lựa chọn, thể hiện các hình thức vận động theo nhạc</t>
  </si>
  <si>
    <t>Lựa chọn dụng cụ âm nhạc để gõ đệm theo nhịp điệu bài hát</t>
  </si>
  <si>
    <t>Biết lựa chọn dụng cụ để gõ đệm theo nhịp điệu, tiết tấu bài hát</t>
  </si>
  <si>
    <t>Nói lên ý tưởng tạo hình của mình</t>
  </si>
  <si>
    <t>Nói được tên, tuổi, giới tính của bản thân, tên bố, mẹ.</t>
  </si>
  <si>
    <t>Nói được điều bé thích, không thích, những việc gì bé có thể làm được</t>
  </si>
  <si>
    <t>Sở thích, khả năng của bản thân</t>
  </si>
  <si>
    <t>Chủ động và độc lập trong một số hoạt động</t>
  </si>
  <si>
    <t>Biết biểu lộ một số cảm xúc: vui, buồn, sợ hãi, tức giận, ngạc nhiên</t>
  </si>
  <si>
    <t>Nhận ra hình ảnh Bác Hồ, lăng Bác Hồ. Biết thể hiện tình cảm đối với Bác Hồ qua hát, đọc thơ, cùng cô kể chuyện về Bác hồ.</t>
  </si>
  <si>
    <t>Biết nói cảm ơn, xin lỗi, chào hỏi lễ phép</t>
  </si>
  <si>
    <t>Biết chờ đến lượt khi được nhắc nhở</t>
  </si>
  <si>
    <t>Chờ đến lượt, hợp tác</t>
  </si>
  <si>
    <t>Biết phân biệt hành vi  " đúng" - " sai", " tốt" - " xấu"</t>
  </si>
  <si>
    <t xml:space="preserve">Phân biệt hành vi" đúng" - " sai", " tốt" - " xấu" </t>
  </si>
  <si>
    <t>Bỏ rác đúng nơi quy định</t>
  </si>
  <si>
    <t>Có khả năng so sánh số lượng hai nhóm đối tượng trong phạm vi 5 bằng các cách khác nhau và nói được các từ: bằng nhau, nhiều hơn, ít hơn</t>
  </si>
  <si>
    <t>Có khả năng nhận biết ý nghĩa các con số được sử dụng trong cuộc sống hằng ngày</t>
  </si>
  <si>
    <t xml:space="preserve"> Xếp tương ứng 1 - 1, ghép đôi</t>
  </si>
  <si>
    <t xml:space="preserve"> Biết xếp tương ứng 1 - 1, ghép đôi</t>
  </si>
  <si>
    <t>Sử dụng được dụng cụ để đo độ dài, dung tích của 2 đối tượng, nói kết quả đo và so sánh</t>
  </si>
  <si>
    <t>Đo độ dài một vật bằng một đơn vị đo</t>
  </si>
  <si>
    <t>Đo dung tích bằng một đơn vị đo</t>
  </si>
  <si>
    <t>Sử dụng các vật liệu khác nhau để tạo ra các hình đơn giản</t>
  </si>
  <si>
    <t>Chắp ghép các hình hình học để tạo thành các hình mới theo ý thích và theo yêu cầu</t>
  </si>
  <si>
    <t>Có khả năng chắp ghép các hình hình học để tạo thành các hình mới theo ý thích và theo yêu cầu</t>
  </si>
  <si>
    <t>Biết sử dụng các vật liệu khác nhau để tạo ra các hình đơn giản</t>
  </si>
  <si>
    <t>Xác định vị trí đồ vật so với bản thân trẻ và so với bạn khác (phía trước- phía sau, phía trên - phía dưới, phía phải - phía trái)</t>
  </si>
  <si>
    <t>Xác định được vị trí đồ vật so với bản thân trẻ và so với bạn khác (phía trước- phía sau, phía trên - phía dưới, phía phải - phía trái)</t>
  </si>
  <si>
    <t>Nhận biết được các buổi: sáng, trưa, chiều, tối</t>
  </si>
  <si>
    <t>Nhận biết  các buổi: sáng, trưa, chiều, tối</t>
  </si>
  <si>
    <t>1. Các bộ phận cơ thể con người</t>
  </si>
  <si>
    <t>Đặc điểm nổi bật, công dụng, cách sử dụng đồ dùng, đồ chơi</t>
  </si>
  <si>
    <t>Biết so sánh sự khác nhau và giống nhau của 2-3 đồ dùng, đồ chơi</t>
  </si>
  <si>
    <t>So sánh sự khác nhau và giống nhau của 2-3 đồ dùng, đồ chơi.</t>
  </si>
  <si>
    <t>Biết phân loại đồ dùng, đồ chơi theo 1-2 dấu hiệu</t>
  </si>
  <si>
    <t>Phân loại đồ dùng, đồ chơi theo 1-2 dấu hiệu</t>
  </si>
  <si>
    <t>* Phương tiện giao thông</t>
  </si>
  <si>
    <t>Biết đặc điểm, công dụng của một số PTGT và phân loại theo 1-2 dấu hiệu</t>
  </si>
  <si>
    <t>Đặc điểm, công dụng của một số PTGT và phân loại theo 1-2 dấu hiệu</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</si>
  <si>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</si>
  <si>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</si>
  <si>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</si>
  <si>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 Ngày và đêm, mặt trời, mặt trăng</t>
  </si>
  <si>
    <t>Nhận ra sự khác nhau giữa ngày và đêm</t>
  </si>
  <si>
    <t>Sự khác nhau giữa ngày và đêm</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</si>
  <si>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</si>
  <si>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</si>
  <si>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Các nguồn nước trong môi trường sống</t>
  </si>
  <si>
    <t>Ích lợi của nước với đời sống con người, con vật và cây</t>
  </si>
  <si>
    <t>Một số đặc điểm, tính chất của nước</t>
  </si>
  <si>
    <t>Nguyên nhân gây ô nhiễm nguồn nước và cách bảo vệ nguồn nước</t>
  </si>
  <si>
    <t>* Không khí, ánh sáng</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</si>
  <si>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</si>
  <si>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</si>
  <si>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</si>
  <si>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</si>
  <si>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</si>
  <si>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Họ tên, công việc của bố mẹ, những người thân trong gia đình và công việc của họ. Một số nhu cầu của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</si>
  <si>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</si>
  <si>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</si>
  <si>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</si>
  <si>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Kiểm soát được vận động chạy thay đổi hướng theo vật chuẩn (3-4 vật chuẩn đặt zic zắc để đổi hướng)</t>
  </si>
  <si>
    <t>Bền bỉ, dẻo dai, duy trì được vận động chạy chậm 60-80m</t>
  </si>
  <si>
    <t xml:space="preserve">Thể hiện sự dẻo dai, khả năng phối hợp khéo léo khi thực hiện vận động bò trong đường zic zăc (có 5 điểm zic zắc, mỗi điểm cách nhau 2m) không chệch ra ngoài </t>
  </si>
  <si>
    <t>Tung bóng thẳng lên cao và bắt bóng bằng 2 tay ở độ cao 40-50cm, không làm rơi bóng</t>
  </si>
  <si>
    <t>Tung bắt bóng 3 lần liền với cô/bạn ở khoảng cách 3m không làm rơi bóng</t>
  </si>
  <si>
    <t>Tự đập bắt bóng được 4-5 lần liên tiếp (đường kính bóng 18cm)</t>
  </si>
  <si>
    <t>Ném trúng đích đứng (xa 1,5m, cao 1,2m)</t>
  </si>
  <si>
    <t>Bật nhảy từ trên cao xuống (cao 30-35cm)</t>
  </si>
  <si>
    <t>Tô, vẽ được một số hình đơn giản, gần gũi</t>
  </si>
  <si>
    <t>Tô, vẽ hình</t>
  </si>
  <si>
    <t>Cắt, xé thành thạo theo đường thẳng</t>
  </si>
  <si>
    <t>Cắt, xé đường thẳng dài hơn 10cm</t>
  </si>
  <si>
    <t>Xếp chồng được 10-12 khối</t>
  </si>
  <si>
    <t>Xếp chồng các hình khối</t>
  </si>
  <si>
    <t>Đan tết sợi đôi</t>
  </si>
  <si>
    <t>Biết tự cài - cởi cúc, xâu - buộc dây</t>
  </si>
  <si>
    <t>Cài - cởi cúc, xâu - buộc dây</t>
  </si>
  <si>
    <t>Biết gập giấy tạo hình đơn giản theo hướng dẫn</t>
  </si>
  <si>
    <t>Gập giấy</t>
  </si>
  <si>
    <t>Biết 4 nhóm thực phẩm và phân loại một số thực phẩm theo nhóm</t>
  </si>
  <si>
    <t>Nhận biết tên một số thực phẩm thông thường và các nhóm thực phẩm (trên tháp dinh dưỡng)</t>
  </si>
  <si>
    <t>Nhận biết, phân loại được các thực phẩm theo nguồn gốc khác nhau (thực phẩm có nguồn gốc động vật/thực vật)</t>
  </si>
  <si>
    <t>Nhận biết, phân loại thực phẩm theo nguồn gốc</t>
  </si>
  <si>
    <t>Kể được tên một số thức ăn cần có trong bữa ăn hàng ngày</t>
  </si>
  <si>
    <t>Tên một số thức ăn trong bữa ăn hàng ngày</t>
  </si>
  <si>
    <t>Kể được tên và dạng chế biến của một số món ăn quen thuộc</t>
  </si>
  <si>
    <t>Kể được một số món ăn đặc trưng thường dùng trong các ngày lễ, tết</t>
  </si>
  <si>
    <t>Giá trị dinh dưỡng của một số loại thực phẩm</t>
  </si>
  <si>
    <t>Biết cách phân biệt thực phẩm/ thức ăn sạch, an toàn</t>
  </si>
  <si>
    <t>Phân biệt thực phẩm/ thức ăn sạch, an toàn</t>
  </si>
  <si>
    <t>Có kỹ năng rửa tay bằng xà phòng đúng quy trình. Biết tự rửa tay bằng xà phòng khi được nhắc nhở</t>
  </si>
  <si>
    <t xml:space="preserve">Tập luyện thao tác rửa tay bằng xà phòng </t>
  </si>
  <si>
    <t>Có kỹ năng lau mặt đúng thao tác. Biết tự lau mặt khi được nhắc nhở</t>
  </si>
  <si>
    <t>Tập luyện thao tác lau mặt</t>
  </si>
  <si>
    <t>Biết súc miệng bằng nước muối</t>
  </si>
  <si>
    <t>Tập súc miệng bằng nước muối</t>
  </si>
  <si>
    <t xml:space="preserve">Có kỹ năng đánh răng đúng thao tác. Biết tự đánh răng </t>
  </si>
  <si>
    <t>Tập luyện thao tác đánh răng</t>
  </si>
  <si>
    <t>Biết tự thay quần áo khi bị ướt/bẩn</t>
  </si>
  <si>
    <t>Cởi - mặc quần áo</t>
  </si>
  <si>
    <t>Biết tự cầm bát, thìa xúc ăn gọn gàng, không rơi vãi, không đổ thức ăn</t>
  </si>
  <si>
    <t>Cách sử dụng bát, thìa</t>
  </si>
  <si>
    <t>Mời cô, mời bạn khi ăn</t>
  </si>
  <si>
    <t>Biết một số hành vi văn minh, thói quen tốt trong ăn uống. Biết thực hiện khi được yêu cầu.</t>
  </si>
  <si>
    <t>Ăn từ tốn, không đùa nghịch làm đổ vãi thức ăn, không vừa nhai vừa nói</t>
  </si>
  <si>
    <t>Không kén chọn thức ăn, ăn hết suất</t>
  </si>
  <si>
    <t>Không uống nước lã</t>
  </si>
  <si>
    <t>Một số cách bảo quản thực phẩm/ thức ăn đơn giản</t>
  </si>
  <si>
    <t>Giữ vệ sinh thân thể</t>
  </si>
  <si>
    <t>Đi vệ sinh đúng nơi quy định</t>
  </si>
  <si>
    <t>Biết ích lợi và lựa chọn sử dụng trang phục phù hợp thời tiết</t>
  </si>
  <si>
    <t>Ích lợi và cách sử dụng trang phục phù hợp thời tiết</t>
  </si>
  <si>
    <t>Có khả năng nhận biết một số biểu hiện đặc trưng khi ốm và bước đầu biết cách phòng tránh. Biết nói với người lớn khi bị đau, chảy máu, sốt.</t>
  </si>
  <si>
    <t>Biết nhận ra và không chơi một số đồ vật có thể gây nguy hiểm</t>
  </si>
  <si>
    <t>Một số khu vực nguy hiểm</t>
  </si>
  <si>
    <t>Biết gọi người lớn khi gặp một số trường hợp khẩn cấp</t>
  </si>
  <si>
    <t>Một số trường hợp khẩn cấp (cháy, có người rơi xuống nước, ngã chảy máu,..)</t>
  </si>
  <si>
    <t xml:space="preserve"> Biết gọi người giúp đỡ khi bị lạc và cung cấp được một số thông tin để hỗ trợ tìm người thân</t>
  </si>
  <si>
    <t>Tên và số điên thoại của người thân. Địa chỉ gia đình</t>
  </si>
  <si>
    <t>A. Khám phá khoa học</t>
  </si>
  <si>
    <t>II. LĨNH VỰC GIÁO DỤC PHÁT TRIỂN NHẬN THỨC</t>
  </si>
  <si>
    <t>III. LĨNH VỰC GIÁO DỤC PHÁT TRIỂN NGÔN NGỮ</t>
  </si>
  <si>
    <t>V. LĨNH VỰC GIÁO DỤC PHÁT TRIỂN THẨM MỸ</t>
  </si>
  <si>
    <t>Nhận biết một số biểu hiện khi ốm và cách phòng tránh đơn giản</t>
  </si>
  <si>
    <t>Biết chọn thực phẩm sạch, tươi ngon có lợi cho sức khỏe</t>
  </si>
  <si>
    <t>Lựa chọn thực phẩm sạch, tươi ngon có lợi cho sức khỏe</t>
  </si>
  <si>
    <t>Làm quen một số cách bảo quản thực phẩm/ thức ăn đơn giản.</t>
  </si>
  <si>
    <t>Đá bóng vào gôn</t>
  </si>
  <si>
    <t>Đá được quả bóng vào đích ở khoảng cách xa 1,5m với đích rộng 0,6m</t>
  </si>
  <si>
    <t>Có một số hành vi tốt trong vệ sinh phòng bệnh</t>
  </si>
  <si>
    <t>Biết chấp nhận và thực hiện được một số hành vi tốt trong vệ sinh phòng bệnh khi được nhắc nhở</t>
  </si>
  <si>
    <t>Biết và thực hiện được một số quy định an toàn ở nơi công cộng</t>
  </si>
  <si>
    <t>Một số biển báo giao thông</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</si>
  <si>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</si>
  <si>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</si>
  <si>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</si>
  <si>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</si>
  <si>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Có khả năng quan sát, phán đoán để nhận biết được mối liên hệ đơn giản giữa con vật, cây với môi trường sống và cách chăm sóc bảo vệ</t>
  </si>
  <si>
    <t xml:space="preserve">Có một số hiểu biết về các nguồn ánh sáng và sự cần thiết của nó với cuộc sống con người, con vật, cây </t>
  </si>
  <si>
    <t xml:space="preserve">Các nguồn ánh sáng và sự cần thiết của nó với cuộc sống con người, con vật, cây </t>
  </si>
  <si>
    <t>Có một số hiểu biết về không khí và sự cần thiết của nó với cuộc sống con người, con vật, cây</t>
  </si>
  <si>
    <t>Không khí và sự cần thiết của nó với cuộc sống con người, con vật, cây</t>
  </si>
  <si>
    <t>Biết một số bộ phận cơ thể con người và cơ thể luôn thay đổi, phát triển</t>
  </si>
  <si>
    <t>Quan sát, phán đoán mối liên hệ đơn giản giữa con vật, cây với môi trường sống và cách chăm sóc bảo vệ</t>
  </si>
  <si>
    <t xml:space="preserve">Nhận ra được quy tắc sắp xếp của 3 đối tượng (ABC, AAB, ABB) và tiếp tục thực hiện sao chép lại </t>
  </si>
  <si>
    <t>So sánh, phát hiện quy tắc sắp xếp và sắp xếp theo quy tắc (ABC, AAB, ABB)</t>
  </si>
  <si>
    <t>Nhận biết và gọi tên được các hình thoi, hình ô van và nhận dạng các hình đó trong thực tế</t>
  </si>
  <si>
    <t>Nhận biết và gọi tên các hình thoi, hình ô van và nhận dạng các hình đó trong thực tế</t>
  </si>
  <si>
    <t>Nói được họ tên, công việc của bố mẹ, những người thân trong gia đình và công việc của họ. Một số nhu cầu của gia đình. Địa chỉ gia đình</t>
  </si>
  <si>
    <t>Nói được họ tên, tuổi, giới tính của bản thân, đặc điểm bên ngoài, sở thích của bản thân khi được hỏi, trò chuyện</t>
  </si>
  <si>
    <t xml:space="preserve">Họ tên, tuổi, giới tính, đặc điểm bên ngoài, sở thích của bản thân </t>
  </si>
  <si>
    <t>Tên và địa chỉ của trường, lớp; tên và công việc của cô giáo và các cô bác ở trường</t>
  </si>
  <si>
    <t>Nói được tên và địa chỉ của trường, lớp; tên và công việc của cô giáo và các cô bác ở trường khi được hỏi, trò chuyện.</t>
  </si>
  <si>
    <t>Nói được họ tên và một vài đặc điểm của các bạn, các hoạt động của trẻ ở trường khi được hỏi, trò chuyện</t>
  </si>
  <si>
    <t>Họ tên và một vài đặc điểm của các bạn, các hoạt động của trẻ ở trường</t>
  </si>
  <si>
    <t>Tên gọi, công việc, công cụ, sản phẩm, ích lợi… của một số nghề phổ biến</t>
  </si>
  <si>
    <t>Kể được tên, công việc, công cụ, sản phẩm/ ích lợi… của một số nghề phổ biến khi được hỏi, trò chuyện</t>
  </si>
  <si>
    <t>Kể được tên và nói được đặc điểm của một số ngày lễ hội</t>
  </si>
  <si>
    <t>Tên và đặc điểm của một số ngày lễ hội</t>
  </si>
  <si>
    <t>Kể được tên và nêu một vài đặc điểm của cảnh đẹp, di tích lịch sử ở địa phương</t>
  </si>
  <si>
    <t>Lá Cờ của 2-3 quốc gia</t>
  </si>
  <si>
    <t>Biết được Lá Cờ của 2-3 quốc gia</t>
  </si>
  <si>
    <t>5. Công nghệ</t>
  </si>
  <si>
    <t>Có khả năng nghe hiểu, sử dụng các câu đơn, câu mở rộng, câu phức trong giao tiếp</t>
  </si>
  <si>
    <t>Nghe hiểu, sử dụng các câu đơn, câu mở rộng, câu phức trong giao tiếp</t>
  </si>
  <si>
    <t>Nhận ra một số sắc thái biểu cảm của lời nói (vui, buồn, sợ hãi)</t>
  </si>
  <si>
    <t>Một số sắc thái biểu cảm của lời nói (vui, buồn, sợ hãi)</t>
  </si>
  <si>
    <t>Biết lắng nghe và trao đổi với người đối thoại</t>
  </si>
  <si>
    <t>Lắng nghe và trao đổi với người đối thoại</t>
  </si>
  <si>
    <t>Có khả năng nghe hiểu các từ khái quát chỉ đặc điểm, tính chất, công dụng và các từ biểu cảm</t>
  </si>
  <si>
    <t>Nghe hiểu các từ khái quát chỉ đặc điểm, tính chất, công dụng và các từ biểu cảm</t>
  </si>
  <si>
    <t>Nói rõ các tiếng có chứa các âm khó để người nghe có thể hiểu được</t>
  </si>
  <si>
    <t>Sử dụng được các từ chỉ sự vật, hoạt động, đặc điểm</t>
  </si>
  <si>
    <t>Sử dụng các từ chỉ sự vật, hoạt động, đặc điểm</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</si>
  <si>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</si>
  <si>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</si>
  <si>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Kể lại được sự việc có nhiều tình tiết</t>
  </si>
  <si>
    <t>Biết kể chuyện có mở đầu, kết thúc</t>
  </si>
  <si>
    <t>Kể lại chuyện đã được nghe</t>
  </si>
  <si>
    <t>Tập đóng kịch</t>
  </si>
  <si>
    <t>Biết điều chỉnh giọng nói phù hợp với hoàn cảnh khi được nhắc nhở</t>
  </si>
  <si>
    <t>Điều chỉnh giọng nói phù hợp với hoàn cảnh khi được nhắc nhở</t>
  </si>
  <si>
    <t>Biết tự chọn sách để xem</t>
  </si>
  <si>
    <t>Tự chọn sách để xem</t>
  </si>
  <si>
    <t>Biết mô tả hành động của các nhân vật trong tranh</t>
  </si>
  <si>
    <t>Mô tả hành động của các nhân vật trong tranh</t>
  </si>
  <si>
    <t>Biết cầm sách đúng chiều và giở từng trang để xem tranh ảnh. "Đọc" sách theo tranh minh họa ("đọc vẹt")</t>
  </si>
  <si>
    <t>Có khả năng nhận ra kí hiệu thông thường trong cuộc sống</t>
  </si>
  <si>
    <t>Làm quen với một số kí hiệu thông thường ở gia đình, trường lớp, nơi công cộng</t>
  </si>
  <si>
    <t>Có khả năng nhận dạng về một số chữ cái</t>
  </si>
  <si>
    <t>Biết sử dụng kí hiệu để "viết": tên, làm vé tàu, thiệp chúc mừng…</t>
  </si>
  <si>
    <t>Làm quen với cách đọc và viết tiếng Việt:
+ Hướng đọc, viết: từ trái sang phải, từ dòng trên xuống dòng dưới, từ trang đầu đến trang cuối, cách ngắt nghỉ sau các dấu câu
+ Hướng viết của các nét chữ</t>
  </si>
  <si>
    <t>Tên, tuổi, giới tính của bản thân, tên bố, mẹ.</t>
  </si>
  <si>
    <t>Biết chủ động làm một số công việc đơn giản hàng ngày</t>
  </si>
  <si>
    <t>Biết tự chọn đồ chơi, trò chơi theo ý thích</t>
  </si>
  <si>
    <t>Tự lựa chọn đồ chơi/ trò chơi theo ý thích</t>
  </si>
  <si>
    <t>Cố gắng thực hiện công việc đơn giản được giao</t>
  </si>
  <si>
    <t>Nhận biết được cảm xúc vui, buồn, sợ hãi, tức giận, ngạc nhiên qua nét mặt, lời nói, cử chỉ, qua tranh ảnh</t>
  </si>
  <si>
    <t>Biểu lộ trạng thái cảm xúc, tình cảm phù hợp qua cử chỉ, giọng nói, trò chơi, hát, vận động, vẽ, nặn, xếp hình</t>
  </si>
  <si>
    <t>Biết một vài cảnh đẹp, di tích lịch sử, lễ hội của quê hương, đất nước</t>
  </si>
  <si>
    <t xml:space="preserve">Biết trao đổi, thỏa thuận với bạn để cùng thực hiện hoạt động chung (chơi, trực nhật) </t>
  </si>
  <si>
    <t>Yêu mến, quan tâm đến người thân trong gia đình</t>
  </si>
  <si>
    <t>Biết bảo vệ môi trường xung quanh khi được nhắc nhở</t>
  </si>
  <si>
    <t>Hành vi bảo vệ môi trường</t>
  </si>
  <si>
    <t>Biết bộc lộ cảm xúc (vui sướng, vỗ tay, làm động tác mô phỏng) và sử dụng các từ gợi cảm để nói lên cảm nhận của mình khi nghe âm thanh gợi cảm, các bài hát, bản nhạc gần gũi và ngắm nhìn vẻ đẹp nổi bật của các sự vật, hiện tượng trong thiên nhiên, cuộc sống và tác phẩm nghệ thuật</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</si>
  <si>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</si>
  <si>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</si>
  <si>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Thích nghe và nhận ra các loại nhạc khác nhau (nhạc thiếu nhi, dân ca)</t>
  </si>
  <si>
    <t>Biết làm lõm, dỗ bẹt, bẻ loe, vuốt nhọn, uốn cong đất nặn để nặn thành sản phẩm có nhiều chi tiết</t>
  </si>
  <si>
    <t>Phối hợp các kĩ năng xếp hình để tạo thành các sản phẩm có kiểu dáng, màu sắc khác nhau</t>
  </si>
  <si>
    <t>Biết nhận xét các sản phẩm tạo hình về màu sắc, đường nét, hình dáng</t>
  </si>
  <si>
    <t>Có khả năng lựa chọn và tự thể hiện hình thức vận động theo bài hát, bản nhạc</t>
  </si>
  <si>
    <t>Có khả năng tự chọn dụng cụ, vật liệu để tạo ra sản phẩm theo ý thích</t>
  </si>
  <si>
    <t>Có khả năng nói lên ý tưởng và tạo ra các sản phẩm tạo hình theo ý thích</t>
  </si>
  <si>
    <t>Biết pha trộn màu để tạo ra màu mới</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</si>
  <si>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</si>
  <si>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</si>
  <si>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</si>
  <si>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</si>
  <si>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</si>
  <si>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</si>
  <si>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</si>
  <si>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</si>
  <si>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</si>
  <si>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</si>
  <si>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</si>
  <si>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</si>
  <si>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</si>
  <si>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</si>
  <si>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</si>
  <si>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</si>
  <si>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</si>
  <si>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</si>
  <si>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</si>
  <si>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</si>
  <si>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</si>
  <si>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</si>
  <si>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</si>
  <si>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</si>
  <si>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</si>
  <si>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</si>
  <si>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Nhận ra và biết tránh không chơi ở những nơi nguy hiểm</t>
  </si>
  <si>
    <t xml:space="preserve">Biết ý nghĩa của việc ăn để giúp cơ thể cao lớn, khỏe mạnh, thông minh. Biết ăn nhiều loại thức ăn khác nhau để cơ thể có đủ chất dinh dưỡng. </t>
  </si>
  <si>
    <t>Hình thành thói quen ăn uống tốt, biết ăn nhiều loại thức ăn khác nhau</t>
  </si>
  <si>
    <t>Thói quen ăn uống tốt</t>
  </si>
  <si>
    <t>Tập kết hợp 5 động tác cơ bản trong bài tập thể dục</t>
  </si>
  <si>
    <t>Nghe các bài hát, bài thơ, ca dao, đồng dao, tục ngữ, câu đố, hò, vè phù hợp với độ tuổi và chủ đề thực hiện</t>
  </si>
  <si>
    <t>Mục tiêu năm</t>
  </si>
  <si>
    <t>Nội dung năm</t>
  </si>
  <si>
    <t>Nguồn</t>
  </si>
  <si>
    <t>Biết sử dụng đúng cách một số văn phòng phẩm thông thường</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</si>
  <si>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</si>
  <si>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tránh và không làm một số hành động nguy hiểm khi được nhắc nhở phù hợp độ tuổi</t>
  </si>
  <si>
    <t>Biết sử dụng đúng giác quan, phối hợp các giác quan để xem xét, tìm hiểu đặc điểm của đối tượng (nhìn, nghe, ngửi, sờ…để nhận ra đặc điểm nổi bật của đối tượng)</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</si>
  <si>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</si>
  <si>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</si>
  <si>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</si>
  <si>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</si>
  <si>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Sử dụng các từ biểu thị sự lễ phép "Vâng ạ"; "Dạ"; "Thưa", … trong giao tiếp</t>
  </si>
  <si>
    <t>Sử dụng các từ biểu thị sự lễ phép "Mời cô"; "Mời bạn"; "Cảm ơn"; "Xin lỗi"… trong giao tiếp</t>
  </si>
  <si>
    <t>Biết đặt và trả lời các câu hỏi đơn giản</t>
  </si>
  <si>
    <t>Một số trạng thái cảm xúc ( vui, buồn, sợ hãi, tức giận, ngạc nhiên ) qua nét mặt, cử chỉ, giọng nói, tranh ảnh</t>
  </si>
  <si>
    <t>Ảnh Bác Hồ, lăng Bác Hồ. Hát, đọc thơ, cùng cô kể chuyện về Bác hồ.</t>
  </si>
  <si>
    <t>Thực hiện một số quy định ở lớp và gia đình: Dọn dẹp và sắp xếp đồ dùng, sau khi chơi cất đồ chơi vào nơi quy định, giờ ngủ không làm ồn, vâng lời ông bà, bố mẹ</t>
  </si>
  <si>
    <t>Phối hợp cùng bạn trong chơi, trực nhật</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</si>
  <si>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</si>
  <si>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</si>
  <si>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</si>
  <si>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 Đồ dùng, đồ chơi</t>
  </si>
  <si>
    <t>* Thời tiết, mùa</t>
  </si>
  <si>
    <t>1. Nhận biết tập hợp, số lượng, số thứ tự, đếm</t>
  </si>
  <si>
    <t>5. Hình dạng</t>
  </si>
  <si>
    <t>#</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</si>
  <si>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</si>
  <si>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Phân bổ có điều chỉnh
vào từng độ tuổi theo thực tế của nhà trường</t>
  </si>
  <si>
    <t xml:space="preserve">Một số đồ vật gây nguy hiểm </t>
  </si>
  <si>
    <t>Biết sử dụng các từ biểu thị sự lễ phép trong giao tiếp</t>
  </si>
  <si>
    <t>Thực hiện được một số quy định ở lớp, gia đình và nơi công cộng phù hợp độ tuổi</t>
  </si>
  <si>
    <t>Lời nói và cử chỉ lễ phép trong giao tiếp</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</si>
  <si>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</si>
  <si>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</si>
  <si>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</si>
  <si>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1. Thực hiện các động tác phát triển các nhóm cơ và hô hấp (Thể dục sáng)</t>
  </si>
  <si>
    <t>Biết đặc điểm bên ngoài của con vật gần gũi, ích lợi và tác hại đối với con người</t>
  </si>
  <si>
    <t>Đặc điểm bên ngoài của con vật gần gũi, ích lợi và tác hại đối với con người</t>
  </si>
  <si>
    <t>Đặc điểm bên ngoài của cây, hoa, quả gần gũi, ích lợi và tác hại đối với con người</t>
  </si>
  <si>
    <t>Biết đặc điểm bên ngoài của cây, hoa, quả gần gũi, ích lợi và tác hại đối với con người</t>
  </si>
  <si>
    <t xml:space="preserve"> So sánh, phân loại con vật theo 1-2 dấu hiệu</t>
  </si>
  <si>
    <t xml:space="preserve"> So sánh, phân loại  cây, hoa, quả theo 1-2 dấu hiệu</t>
  </si>
  <si>
    <t>Biết So sánh, phân loại con vật theo 1-2 dấu hiệu</t>
  </si>
  <si>
    <t xml:space="preserve"> Biết so sánh, phân loại  cây, hoa, quả theo 1-2 dấu hiệu</t>
  </si>
  <si>
    <t>Quan tâm đến số lượng, nhận biết chữ số 2,  đếm trên các đối tượng giống nhau, đếm đến 2 và đếm theo khả năng</t>
  </si>
  <si>
    <t>Quan tâm đến số lượng, nhận biết chữ số 3,  đếm trên các đối tượng giống nhau, đếm đến 3 và đếm theo khả năng</t>
  </si>
  <si>
    <t>Quan tâm đến số lượng, nhận biết chữ số 4,  đếm trên các đối tượng giống nhau, đếm đến 4 và đếm theo khả năng</t>
  </si>
  <si>
    <t>Quan tâm đến số lượng, nhận biết chữ số 5,  đếm trên các đối tượng giống nhau, đếm đến 5 và đếm theo khả năng</t>
  </si>
  <si>
    <t xml:space="preserve"> Nhận biết chữ số 2,  đếm trên các đối tượng giống nhau, đếm đến 2 và đếm theo khả năng</t>
  </si>
  <si>
    <t xml:space="preserve"> Nhận biết chữ số 3,  đếm trên các đối tượng giống nhau, đếm đến 3 và đếm theo khả năng</t>
  </si>
  <si>
    <t xml:space="preserve"> Nhận biết chữ số 4,  đếm trên các đối tượng giống nhau, đếm đến 4 và đếm theo khả năng</t>
  </si>
  <si>
    <t xml:space="preserve"> Nhận biết chữ số 5,  đếm trên các đối tượng giống nhau, đếm đến 5 và đếm theo khả năng</t>
  </si>
  <si>
    <t>Có khả năng so sánh số lượng hai nhóm đối tượng trong phạm vi 4 bằng các cách khác nhau và nói được các từ: bằng nhau, nhiều hơn, ít hơn</t>
  </si>
  <si>
    <t>So sánh số lượng hai nhóm đối tượng trong phạm vi 4 bằng các cách khác nhau và nói được các từ: bằng nhau, nhiều hơn, ít hơn</t>
  </si>
  <si>
    <t>So sánh số lượng hai nhóm đối tượng trong phạm vi 5 bằng các cách khác nhau và nói được các từ: bằng nhau, nhiều hơn, ít hơn</t>
  </si>
  <si>
    <t>Biết gộp hai nhóm đối tượng có số lượng trong phạm vi 5, đếm và nói kết quả. Biết tách một nhóm đối tượng thành các nhóm nhỏ hơn.</t>
  </si>
  <si>
    <t>Biết gộp hai nhóm đối tượng có số lượng trong phạm vi 3, đếm và nói kết quả. Biết tách một nhóm đối tượng thành các nhóm nhỏ hơn.</t>
  </si>
  <si>
    <t>Biết gộp hai nhóm đối tượng có số lượng trong phạm vi 4, đếm và nói kết quả. Biết tách một nhóm đối tượng thành các nhóm nhỏ hơn.</t>
  </si>
  <si>
    <t>Gộp hai nhóm đối tượng có số lượng trong phạm vi 3, đếm và nói kết quả. Tách một nhóm đối tượng thành các nhóm nhỏ hơn.</t>
  </si>
  <si>
    <t>Gộp hai nhóm đối tượng có số lượng trong phạm vi 4, đếm và nói kết quả. Tách một nhóm đối tượng thành các nhóm nhỏ hơn.</t>
  </si>
  <si>
    <t>Gộp hai nhóm đối tượng có số lượng trong phạm vi 5, đếm và nói kết quả. Tách một nhóm đối tượng thành các nhóm nhỏ hơn.</t>
  </si>
  <si>
    <t>Chỉ ra được các điểm giống, khác nhau giữa hai hình (vuông và chữ nhật…)</t>
  </si>
  <si>
    <t>Chỉ ra được các điểm giống, khác nhau giữa hai hình (tròn và tam giác)</t>
  </si>
  <si>
    <t>So sánh sự khác nhau và giống nhau của các hình: hình vuông, hình chữ nhật</t>
  </si>
  <si>
    <t>So sánh sự khác nhau và giống nhau của các hình:  hình tam giác, hình tròn.</t>
  </si>
  <si>
    <t>Có khả năng đọc thuộc bài thơ, ca dao, đồng dao phù hợp độ tuổi và chủ đề thực hiện. Có khả năng đọc biểu cảm bài thơ, ca dao, đồng dao phù hợp độ tuổi</t>
  </si>
  <si>
    <t>Thích chăm sóc cây</t>
  </si>
  <si>
    <t>Di tích lịch sử, cảnh đẹp, lễ hội của quê hương, đất nước: lễ hội hoa phượng đỏ</t>
  </si>
  <si>
    <t>2. Đồ vật</t>
  </si>
  <si>
    <t>Trẻ được chăm sóc sức khỏe, dinh dưỡng theo khoa học</t>
  </si>
  <si>
    <t>Quyét nhà</t>
  </si>
  <si>
    <t>Lau sàn nhà</t>
  </si>
  <si>
    <t>Gấp quần áo</t>
  </si>
  <si>
    <t>Gấp chăn nhỏ</t>
  </si>
  <si>
    <t>Hoa quả dầm</t>
  </si>
  <si>
    <t>Nhặt rau</t>
  </si>
  <si>
    <t>Đội mũ bảo hiểm</t>
  </si>
  <si>
    <t>Lên/xuống xe máy an toàn</t>
  </si>
  <si>
    <t>Thích chăm sóc con vật</t>
  </si>
  <si>
    <t>Bảo vệ, chăm sóc con vật</t>
  </si>
  <si>
    <t>Bảo vệ, chăm sóc cây</t>
  </si>
  <si>
    <t>Biết tiết kiệm điện: tắt quạt, tắt điện khi ra khỏi phòng</t>
  </si>
  <si>
    <t>Biết tiết kiệm nước: Không để tràn nước khi rửa tay, khóa vòi nước sau khi dùng</t>
  </si>
  <si>
    <t>Tiết kiệm điện</t>
  </si>
  <si>
    <t>Tiết kiệm nước</t>
  </si>
  <si>
    <t>Tên và đặc điểm của cảnh đẹp, di tích lịch sử ở địa phương</t>
  </si>
  <si>
    <t>Hát đúng giai điệu, lời ca và thể hiện sắc thái, tình cảm của bài hát 
(theo các chủ đề trọng tâm)</t>
  </si>
  <si>
    <t xml:space="preserve">Vận động nhịp nhàng theo giai điệu, nhịp điệu của các bài hát, bản nhạc / Sử dụng các dụng cụ gõ đệm theo tiết tấu </t>
  </si>
  <si>
    <t xml:space="preserve">Vẽ phối hợp các nét thẳng, xiên ngang, cong tròn tạo thành bức tranh có màu sắc và bố cục </t>
  </si>
  <si>
    <t xml:space="preserve"> Xé, cắt theo đường thẳng, đường cong… và dán thành sản phẩm có màu sắc, bố cục </t>
  </si>
  <si>
    <t>Làm lõm, dỗ bẹt, bẻ loe, vuốt nhọn, uốn cong đất nặn để nặn thành sản phẩm có nhiều chi tiết</t>
  </si>
  <si>
    <t>Làm đồ chơi</t>
  </si>
  <si>
    <t>- Hướng dẫn cách chế biến một số món ăn dành cho trẻ
- Một số chế độ ăn khi trẻ bị bệnh (táo bón, tiêu chảy, sốt, suy dinh dưỡng, thừa cân béo phì,…)
- Hướng dẫn kỹ thuật sơ cứu thông thường</t>
  </si>
  <si>
    <t xml:space="preserve">Đọc bài thơ, ca dao, đồng dao phù hợp độ tuổi và chủ đề </t>
  </si>
  <si>
    <t>Nghe hiểu nội dung truyện kể, truyện đọc phù hợp với độ tuổi và chủ đề thực hiện</t>
  </si>
  <si>
    <t xml:space="preserve">                  - Lĩnh vực nhận thức </t>
  </si>
  <si>
    <t xml:space="preserve">                  - Lĩnh vực ngôn ngữ</t>
  </si>
  <si>
    <t xml:space="preserve">                  - Lĩnh vực thẩm mỹ</t>
  </si>
  <si>
    <t>Thực hiện được một số việc đơn giản tự phục vụ trong sinh hoạt với sự giúp đỡ của người lớn: rửa tay, lau mặt, xúc miệng, tháo tất, cởi quần, áo, …</t>
  </si>
  <si>
    <t>Đi bộ sát lề đường bên phải, không tự ý chạy qua đường.</t>
  </si>
  <si>
    <t>Biết chấp hành một số luật lệ giao thông đường bộ (đi bộ sát lề đường bên phải, không tự ý chạy qua đường,)</t>
  </si>
  <si>
    <t>Biết đội mũ bảo hiểm khi ngồi trên xe máy, ngồi yên trên ô tô, không thò đầu ra ngoài</t>
  </si>
  <si>
    <t>Đội mũ bảo hiểm khi ngồi trên xe máy, ngồi yên trên ô tô, không thò đầu ra ngoài</t>
  </si>
  <si>
    <t>Chủ động tương tác với các phần mềm trò chơi trên máy tính</t>
  </si>
  <si>
    <t>Trẻ biết tên, cách chơi một số trò chơi dân gian ở địa phương .....</t>
  </si>
  <si>
    <t>T/C: Bắt vịt dưới ao, đánh pháo đất, chơi đu, đấu vật, hát đối...</t>
  </si>
  <si>
    <t>Biết một số hoạt động của các ngày lễ hội trong năm</t>
  </si>
  <si>
    <t>Hào hứng tham gia vào các hoạt động trong các ngày lễ hội (tết Trung thu, ngày hội đến trường, 22/12...</t>
  </si>
  <si>
    <t>Một số hoạt động của di tích lịch sử đình Hà Hương.</t>
  </si>
  <si>
    <t>Biết một số hoạt động của di tích lịch sử đình Hà Hương.</t>
  </si>
  <si>
    <t>Giữ được thăng bằng cơ thể khi thực hiện vận động đi nối tiếp bàn chân.</t>
  </si>
  <si>
    <t>Đi nối tiếp bàn chân.</t>
  </si>
  <si>
    <t>Trườn theo hướng thẳng.</t>
  </si>
  <si>
    <t>Bò trong đường zic zăc qua 5 điểm, mỗi điểm cách nhau 2m.</t>
  </si>
  <si>
    <t>Bò chui qua ống dài 1,2 x 0,6m liên tục, không chạm.</t>
  </si>
  <si>
    <t>Bò chui qua ống dài1,2 x 0,6m.</t>
  </si>
  <si>
    <t>Trườn thẳng hướng đích, liên tục 2m và theo khả năng.</t>
  </si>
  <si>
    <t>Trèo qua ghế dài 1,5m x 30cm khéo léo, nhanh nhẹn và đúng kỹ thuật.</t>
  </si>
  <si>
    <t>Trèo qua ghế dài 1,5m x 30cm.</t>
  </si>
  <si>
    <t>Trèo lên xuống 5 gióng thang khéo léo, nhanh nhẹn và liên tục.</t>
  </si>
  <si>
    <t>Trèo lên, xuống 5 gióng thang.</t>
  </si>
  <si>
    <t>Tung bắt bóng với người đối diện.</t>
  </si>
  <si>
    <t>Tung bóng lên cao và bắt bóng bằng 2 tay.</t>
  </si>
  <si>
    <t>Đập và bắt bóng tại chỗ.</t>
  </si>
  <si>
    <t>PTCT</t>
  </si>
  <si>
    <t>Ném xa bằng 1 tay.</t>
  </si>
  <si>
    <t>Ném vật về phía trước bằng 1 tay đúng kỹ thuật ở khoảng cách xa 1,5m.</t>
  </si>
  <si>
    <t>Ném xa bằng 2 tay.</t>
  </si>
  <si>
    <t>Ném vật về phía trước bằng 2 tay đúng kỹ thuật ở khoảng cách xa 3 m.</t>
  </si>
  <si>
    <t>Ném được trúng đích ngang ở khoảng cách xa 2m.</t>
  </si>
  <si>
    <t>Ném trúng đích ngang ở khoảng cách xa 2m.</t>
  </si>
  <si>
    <t>Biết phối hợp chuyền bắt bóng qua đầu liên tục, không làm rơi bóng.</t>
  </si>
  <si>
    <t>Chuyền, bắt bóng qua đầu.</t>
  </si>
  <si>
    <t>Biết phối hợp chuyền bắt bóng qua chân liên tục, không làm rơi bóng.</t>
  </si>
  <si>
    <t>Chuyền, bắt bóng qua chân.</t>
  </si>
  <si>
    <t>Giữ được thăng bằng cơ thể khi thực hiện vận động bật tiến liên tục về phía trước.</t>
  </si>
  <si>
    <t>Bật liên tục về phía trước.</t>
  </si>
  <si>
    <t>Giữ được thăng bằng cơ thể khi thực hiện vận động bật xa /35-40 cm.</t>
  </si>
  <si>
    <t>Bật xa/ bật sâu 35 - 40cm.</t>
  </si>
  <si>
    <t>Giữ được thăng bằng khi bật nhảy từ độ cao 30-35cm xuống.</t>
  </si>
  <si>
    <t>Bật tách chân, khép chân qua 5 ô liên tục, không dẫm vạch.</t>
  </si>
  <si>
    <t>Bật tách chân, khép chân qua 5 ô.</t>
  </si>
  <si>
    <t>Giữ được thăng bằng khi bật qua vật cản cao 10-15cm.</t>
  </si>
  <si>
    <t>Bật qua vật cản cao 10-15cm.</t>
  </si>
  <si>
    <t>Giữ được thăng bằng khi nhảy lò cò 3m.</t>
  </si>
  <si>
    <t>Nhảy lò cò 3m.</t>
  </si>
  <si>
    <t>* Trò chơi vận động.</t>
  </si>
  <si>
    <t>Thích chơi các trò chơi vận động. Biết luật chơi, cách chơi. Phối hợp với bạn trọng khi chơi.</t>
  </si>
  <si>
    <t>Chơi trò chơi vận động</t>
  </si>
  <si>
    <t>Cuộn - xoay tròn cổ tay trong các hoạt động.</t>
  </si>
  <si>
    <t>Vo, xoáy, xoắn, vặn trong các hoạt động.</t>
  </si>
  <si>
    <t>Thực hiện được vận động vo, xoáy, xoắn, vặn.</t>
  </si>
  <si>
    <t>Thực hiện được vận động véo, vuốt, miết, búng ngón tay, chạm các đầu ngón tay với nhau, ấn bàn tay.</t>
  </si>
  <si>
    <t>Véo, vuốt, miết, búng ngón tay, chạm các đầu ngón tay với nhau, ấn bàn tay.</t>
  </si>
  <si>
    <t>Sử dụng một số thiết bị văn phòng phẩm:  kéo, bút chì, bút lông, hồ dán, băng keo 2 mặt, ghim bấm...</t>
  </si>
  <si>
    <t>Tên và dạng chế biến của một số món ăn quen thuộc.</t>
  </si>
  <si>
    <t>Tìm hiểu các món ăn đặc trưng ngày lễ, tết.</t>
  </si>
  <si>
    <t>Đeo khẩu trang khi ra khỏi nhà.</t>
  </si>
  <si>
    <t>Một số bộ phận cơ thể và chức năng của chúng.</t>
  </si>
  <si>
    <t>Các giác quan và chức năng của các giác quan.</t>
  </si>
  <si>
    <t>Phân biệt hành vi đúng sai khi tham gia giao thông</t>
  </si>
  <si>
    <t>ATGT</t>
  </si>
  <si>
    <t>Phân biệt hành vi đúng sai khi tham gia giao thông đường sắt</t>
  </si>
  <si>
    <t>Phân biệt hành vi đúng sai khi tham gia giao thông.</t>
  </si>
  <si>
    <t>Phân biệt hành vi đúng sai khi tham gia giao thông đường bộ.</t>
  </si>
  <si>
    <t>Phân biệt hành vi đúng sai khi tham gia giao thông đường thuỷ.</t>
  </si>
  <si>
    <t>Phân biệt hành vi đúng sai khi tham gia giao thông đường hàng không.</t>
  </si>
  <si>
    <t>Các tình huống nguy hiểm và cách phòng tránh (xe đang chuyển hướng, chướng ngại vật trên đường, tầm nhìn bị che khuất, vội vàng đi lên xuống xe, xe ô tô đột ngột mở cửa…)</t>
  </si>
  <si>
    <t>Nhận biết một số tình huống nguy hiểm và cách phòng tránh.</t>
  </si>
  <si>
    <t>Biết môi trường sống và vận động của một số con vật gần gũi</t>
  </si>
  <si>
    <t>Môi trường sống và vận động của một số con vật</t>
  </si>
  <si>
    <t>Đặc điểm, tính chất của đất, đá, cát, sỏi</t>
  </si>
  <si>
    <t>Biết sử dụng các số từ 1 - 5 để chỉ số lượng, số thứ tự.</t>
  </si>
  <si>
    <t>Chữ số, số lượng và số thứ tự trong phạm vi 5.</t>
  </si>
  <si>
    <t>Nhận biết ý nghĩa các con số được sử dụng trong cuộc sống hằng ngày (số tuổi, số nhà, biển số xe…)</t>
  </si>
  <si>
    <t>Phát âm các tiếng có chứa các âm khó</t>
  </si>
  <si>
    <t xml:space="preserve">Phối hợp các nguyên vật liệu tạo hình, vật liệu trong thiên nhiên, các nguyên vật liệu phế thải…. để tạo ra các sản phẩm theo chủ đề </t>
  </si>
  <si>
    <t xml:space="preserve">Biết chia sẻ, nhận xét, đánh giá và  đặt tên cho sản phẩm tạo hình. </t>
  </si>
  <si>
    <t xml:space="preserve">Biết chia sẻ, nhận xét, đánh giá và đặt tên cho sản phẩm tạo hình. </t>
  </si>
  <si>
    <t>* Vận động: Đi</t>
  </si>
  <si>
    <t>* Vận động: Chạy</t>
  </si>
  <si>
    <t>* Vận động: Tung, ném, bắt</t>
  </si>
  <si>
    <t>* Vận động: Bật, nhảy</t>
  </si>
  <si>
    <t>* Vận động: Bò, trườn, trèo.</t>
  </si>
  <si>
    <t xml:space="preserve">Trong đó: - Lĩnh vực thể chất </t>
  </si>
  <si>
    <t xml:space="preserve">                  - Lĩnh vực tình cảm kỹ năng xã hội </t>
  </si>
  <si>
    <t>Dùng một số màu pha trộn để tạo thành màu mới phù hợp.</t>
  </si>
  <si>
    <t>Rửa tay trước khi ăn và sau khi đi vệ sinh.</t>
  </si>
  <si>
    <t>Làm quen cách đánh răng, lau mặt
Tâp rửa tay bằng xà phòng
Thể hiện bằng lời nói về nhu cầu ăn, ngủ, vệ sinh.</t>
  </si>
  <si>
    <t>Mục tiêu, nội dung cốt lõi</t>
  </si>
  <si>
    <t>TT
MT</t>
  </si>
  <si>
    <t>Nội dung chủ đề</t>
  </si>
  <si>
    <t>Hoạt động chủ đề</t>
  </si>
  <si>
    <t>Tài nguyên học liệu</t>
  </si>
  <si>
    <t>DỰ KIẾN PHÂN PHỐI VÀO CHỦ ĐỀ/THÁNG</t>
  </si>
  <si>
    <t>TMN</t>
  </si>
  <si>
    <t>BT</t>
  </si>
  <si>
    <t>GĐ</t>
  </si>
  <si>
    <t>ĐV</t>
  </si>
  <si>
    <t>NN</t>
  </si>
  <si>
    <t>TV</t>
  </si>
  <si>
    <t>HTTN</t>
  </si>
  <si>
    <t>TC</t>
  </si>
  <si>
    <t>MT</t>
  </si>
  <si>
    <t>QH-BH</t>
  </si>
  <si>
    <t>3</t>
  </si>
  <si>
    <t>4</t>
  </si>
  <si>
    <t>2</t>
  </si>
  <si>
    <t>Cộng</t>
  </si>
  <si>
    <t>8/9-20/9</t>
  </si>
  <si>
    <t>22/9-11/10</t>
  </si>
  <si>
    <t>13/10-01/11</t>
  </si>
  <si>
    <t>3/11-15/11</t>
  </si>
  <si>
    <t>5</t>
  </si>
  <si>
    <t>17/11-20/12</t>
  </si>
  <si>
    <t>22/12-10/01</t>
  </si>
  <si>
    <t>19/01-31/01</t>
  </si>
  <si>
    <t>2/2-14/3</t>
  </si>
  <si>
    <t>PTGT</t>
  </si>
  <si>
    <t>16/3-11/4</t>
  </si>
  <si>
    <t>13/4-2/5</t>
  </si>
  <si>
    <t>4/5-23/5</t>
  </si>
  <si>
    <t>Tập kết hợp 5 động tác cơ bản trong bài tập thể dục kết hợp với nhạc bài hát theo chủ đề "Trường mầm non"</t>
  </si>
  <si>
    <t>Tập kết hợp 5 động tác cơ bản trong bài tập thể dục kết hợp với nhạc bài hát theo chủ đề "Bản thân"</t>
  </si>
  <si>
    <t>Tập kết hợp 5 động tác cơ bản trong bài tập thể dục kết hợp với nhạc bài hát theo chủ đề "Gia đình"</t>
  </si>
  <si>
    <t>Tập kết hợp 5 động tác cơ bản trong bài tập thể dục kết hợp với nhạc bài hát theo chủ đề "Tái chế"</t>
  </si>
  <si>
    <t>Tập kết hợp 5 động tác cơ bản trong bài tập thể dục kết hợp với nhạc bài hát theo chủ đề "Nghề nghiệp"</t>
  </si>
  <si>
    <t>Tập kết hợp 5 động tác cơ bản trong bài tập thể dục kết hợp với nhạc bài hát theo chủ đề "Động vật"</t>
  </si>
  <si>
    <t>Tập kết hợp 5 động tác cơ bản trong bài tập thể dục kết hợp với nhạc bài hát theo chủ đề "Môi trường"</t>
  </si>
  <si>
    <t>Tập kết hợp 5 động tác cơ bản trong bài tập thể dục kết hợp với nhạc bài hát theo chủ đề "Thực vật"</t>
  </si>
  <si>
    <t>Tập kết hợp 5 động tác cơ bản trong bài tập thể dục kết hợp với nhạc bài hát theo chủ đề "Phương tiện giao thông"</t>
  </si>
  <si>
    <t>Tập kết hợp 5 động tác cơ bản trong bài tập thể dục kết hợp với nhạc bài hát theo chủ đề "Hiện tượng tự nhiên"</t>
  </si>
  <si>
    <t>Tập kết hợp 5 động tác cơ bản trong bài tập thể dục kết hợp với nhạc bài hát theo chủ đề "Quê hương đất nước Bác Hồ"</t>
  </si>
  <si>
    <t>TDS: Hô hấp: Thổi bóng..
- Tay: 2 tay lên cao, ra trước.
- Lưng, bụng: Nghiêng người sang 2 bên.
- Chân: Đứng, 1 chân đưa lên trước, khuỵu gối. 
- Bật: Bật chụm tách chân</t>
  </si>
  <si>
    <t xml:space="preserve">TDS: Hô hấp: Thổi nơ.
- Tay: 2 tay lên cao, ra trước, sang 2 bên.
- Lưng - bụng: Nghiêng người sang 2 bên.             
 -Chân:  Đứng, 1 chân đưa lên trước, khuỵu gối.
- Bật: Bật chụm tách chân. </t>
  </si>
  <si>
    <t>TDS: Hô hấp: Thổi bóng  bay 
- Tay: 2 tay đưa ra trước và vỗ vào nhau
- Lưng, bụng: Quay người sang 2 bên
- Chân: Đứng, 1 chân nâng cao, gập gối
- Bật: Bật chân trước chân sau.</t>
  </si>
  <si>
    <t>TDS: Hô hấp: Thổi bóng bay.
- Tay: 2 tay ra trước, về phía sau. 
- Lưng, bụng: Ngồi, cúi về trước, ngửa ra sau 
- Chân: Ngồi nâng 2 chân, duỗi thẳng.
- Bật: Tay sang ngang 2 bên, bật lên trước, ra sau.</t>
  </si>
  <si>
    <t xml:space="preserve">TDS: Hô hấp: Thổi lá cây
- Tay: 2 tay đưa ra trước, gập khuỷu tay.  
- Lưng, bụng: Đứng cúi người về trước
- Chân: Đứng, nhún chân, khuỵu gối. 
- Bật: Bật tiến lên phía trước. </t>
  </si>
  <si>
    <r>
      <t>Bài TD:</t>
    </r>
    <r>
      <rPr>
        <b/>
        <sz val="12"/>
        <rFont val="Times New Roman"/>
        <family val="2"/>
      </rPr>
      <t xml:space="preserve"> </t>
    </r>
    <r>
      <rPr>
        <sz val="12"/>
        <rFont val="Times New Roman"/>
        <family val="2"/>
      </rPr>
      <t>Hô hấp: Thổi dải lụa
+ Tay: Đánh xoay tròn 2 vai
+ Lưng, bụng: Ngồi, quay người sang 2 bên.
+ Chân: Đứng nhún chân, khuỵu gối.
- Bật: Bật lên trước, ra sau.</t>
    </r>
  </si>
  <si>
    <t>C:\Users\admin\Desktop\tds\TDS CĐ TMN.mp3</t>
  </si>
  <si>
    <t>C:\Users\admin\Desktop\tds\TDS CĐBT.mp3</t>
  </si>
  <si>
    <t>C:\Users\admin\Desktop\tds\TDSCĐ GIA ĐÌNH.mp3</t>
  </si>
  <si>
    <t>C:\Users\admin\Desktop\tds\nhạc chủ điểm động vật.mp3</t>
  </si>
  <si>
    <t>C:\Users\admin\Desktop\tds\TDS CĐ NGHỀ NGHIỆP.mp3</t>
  </si>
  <si>
    <t>C:\Users\admin\Desktop\tds\nhạc chủ điểm thực vật.mp3</t>
  </si>
  <si>
    <t>C:\Users\admin\Desktop\tds\nhạc chủ điểm PTGT.mp3</t>
  </si>
  <si>
    <t>C:\Users\admin\Desktop\tds\TDS CHUẨN CĐ HTTN.mp3</t>
  </si>
  <si>
    <t>HĐH: Đi bằng gót chân</t>
  </si>
  <si>
    <t>HĐH:: Đi khụy gối</t>
  </si>
  <si>
    <t>HĐH: Đi bước lùi</t>
  </si>
  <si>
    <t>HĐH: Đi bước thường trên ghế thể dục</t>
  </si>
  <si>
    <t>Đi nối tiếp bàn chân</t>
  </si>
  <si>
    <t xml:space="preserve">HĐH: Đi nối tiếp bàn chân.          </t>
  </si>
  <si>
    <t>HĐH: Đi bước dồn trước trên ghế thể dục</t>
  </si>
  <si>
    <t>HĐH: Đi bước dồn ngang trên ghế thể dục</t>
  </si>
  <si>
    <t xml:space="preserve"> HĐH: Đi trên vạch kẻ thẳng trên sàn</t>
  </si>
  <si>
    <t>HĐH: Đi thay đổi tốc độ theo hiệu lệnh</t>
  </si>
  <si>
    <t>HĐH: Đi thay đổi hướng theo vật chuẩn (4-5 điểm zic zắc)</t>
  </si>
  <si>
    <t>HĐH:: Chạy thay đổi tốc độ theo hiệu lệnh (2-3 lần)</t>
  </si>
  <si>
    <t>HĐH: Chạy thay đổi hướng theo vật chuẩn (3-4 điểm zic zắc)</t>
  </si>
  <si>
    <t>HĐH: Chạy 15m liên tục theo hướng thẳng trong 10 giây</t>
  </si>
  <si>
    <t>HĐH:: Chạy chậm 60-80m</t>
  </si>
  <si>
    <t xml:space="preserve"> HĐNT:
- Đá bóng vào gôn</t>
  </si>
  <si>
    <t>HĐH: Bò theo hướng thẳng trong đường hẹp</t>
  </si>
  <si>
    <t>Bò trong đường zic zăc qua 5 điểm, mỗi điểm cách nhau 2m</t>
  </si>
  <si>
    <t>HĐH: Bò trong đường zic zăc qua 5 điểm, mỗi điểm cách nhau 2m</t>
  </si>
  <si>
    <t>Bò chui qua ống dài 1,2 x 0,6m</t>
  </si>
  <si>
    <t>HĐH: Bò chui qua ống dài 1,2 x 0,6m</t>
  </si>
  <si>
    <t>Bò thấp chui qua dây</t>
  </si>
  <si>
    <t>HĐH: Bò thấp chui qua dây</t>
  </si>
  <si>
    <t>Trườn theo hướng thẳng</t>
  </si>
  <si>
    <t>HĐH: Trườn theo hướng thẳng</t>
  </si>
  <si>
    <t>Trèo qua ghế dài 1,5m x 30cm</t>
  </si>
  <si>
    <t>HĐH: Trèo qua ghế dài 1,5m x 30cm</t>
  </si>
  <si>
    <t>Trèo lên, xuống 5 gióng thang</t>
  </si>
  <si>
    <t>HĐH: Trèo lên, xuống 5 gióng thang</t>
  </si>
  <si>
    <t>Tung bắt bóng với người đối diện</t>
  </si>
  <si>
    <t>HĐH: Tung bắt bóng với người đối diện</t>
  </si>
  <si>
    <t>Tung bóng lên cao và bắt bóng bằng 2 tay</t>
  </si>
  <si>
    <t>HĐH: Tung bóng lên cao và bắt bóng bằng 2 tay</t>
  </si>
  <si>
    <t>Đập và bắt bóng tại chỗ</t>
  </si>
  <si>
    <t>HĐH: Đập và bắt bóng tại chỗ</t>
  </si>
  <si>
    <t>Ném xa bằng 1 tay</t>
  </si>
  <si>
    <t>HĐH: Ném xa bằng 1 tay</t>
  </si>
  <si>
    <t>Ném xa bằng 2 tay</t>
  </si>
  <si>
    <t>HĐH: Ném xa bằng 2 tay</t>
  </si>
  <si>
    <t>HĐH: Ném trúng đích đứng (xa 1,5m, cao 1,2m)</t>
  </si>
  <si>
    <t>Ném trúng đích ngang ở khoảng cách xa 2m</t>
  </si>
  <si>
    <t>HĐH: Ném trúng đích ngang ở khoảng cách xa 2m</t>
  </si>
  <si>
    <t>Chuyền, bắt bóng qua đầu</t>
  </si>
  <si>
    <t>HĐH: Chuyền, bắt bóng qua đầu</t>
  </si>
  <si>
    <t>Chuyền, bắt bóng qua chân</t>
  </si>
  <si>
    <t>HĐH: Chuyền, bắt bóng qua chân</t>
  </si>
  <si>
    <t>Bật liên tục về phía trước</t>
  </si>
  <si>
    <t>HĐH:  Bật liên tục về phía trước</t>
  </si>
  <si>
    <t>Bật xa 35 - 40cm</t>
  </si>
  <si>
    <t>HĐH: Bật xa 35- 40cm</t>
  </si>
  <si>
    <t xml:space="preserve">HĐH: Bật nhảy từ trên cao xuống (cao 30-35cm)               </t>
  </si>
  <si>
    <t>Bật tách chân, khép chân qua 5 ô</t>
  </si>
  <si>
    <t>HĐH: Bật chụm tách chân liên tục qua 5 ô
 TC: bật nhảy theo hình vẽ; Bật nhảy theo bước chân</t>
  </si>
  <si>
    <t>Bật qua vật cản cao 10-15cm</t>
  </si>
  <si>
    <t>HĐH: Bật qua vật cản cao 10-15cm 
 TC: Bật qua chướng ngại vật</t>
  </si>
  <si>
    <t>Nhảy lò cò 3m</t>
  </si>
  <si>
    <t xml:space="preserve"> HĐH: Nhảy lò cò 3m
TC: Nhảy lò cò; Nhảy bao bố.</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</si>
  <si>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</si>
  <si>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</si>
  <si>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Cuộn - xoay tròn cổ tay trong các hoạt động chủ đề "TMN"</t>
  </si>
  <si>
    <t>HĐNT: Ô ăn quan; rềnh rênh ràng ràng; bàn tay nắm lại; tạo bóng hình bàn tay, cắp cua, buộc gối 2 đầu.</t>
  </si>
  <si>
    <t>https://www.youtube.com/watch?v=XqvOmnOqE4E</t>
  </si>
  <si>
    <t>Cuộn - xoay tròn cổ tay trong các hoạt động chủ đề "Bản thân"</t>
  </si>
  <si>
    <t>HĐNT: Ô ăn quan; rềnh rênh ràng ràng; bàn tay nắm lại; chơi chuyền,tạo bóng hình bàn tay
Đan, cuộn, buộc gối 2 đầu;   Buộc, đan, tết;  Cuộn, tháo len; Cắt đường gấp khúc, đường viền.</t>
  </si>
  <si>
    <t>https://www.youtube.com/watch?v=O8qlyOBgeM4</t>
  </si>
  <si>
    <t>Cuộn - xoay tròn cổ tay trong các hoạt động chủ đề "Gia đình"</t>
  </si>
  <si>
    <t>Cuộn - xoay tròn cổ tay trong các hoạt động chủ đề "Động vật"</t>
  </si>
  <si>
    <t>Vo, xoáy, xoắn, vặn trong các hoạt động của chủ đề "Tái chế"</t>
  </si>
  <si>
    <t>HĐNT: Bé chơi với giấy( vo giáy, xoắn giấy)
- TC: Tháo vặn nút chai</t>
  </si>
  <si>
    <t>https://www.youtube.com/watch?v=uo9hmwQNC8A</t>
  </si>
  <si>
    <t>Véo, vuốt, miết, búng ngón tay, chạm các đầu ngón tay với nhau, ấn bàn tay</t>
  </si>
  <si>
    <r>
      <t xml:space="preserve">HĐNT/HĐG: </t>
    </r>
    <r>
      <rPr>
        <sz val="12"/>
        <rFont val="Times New Roman"/>
        <family val="2"/>
      </rPr>
      <t xml:space="preserve"> Nặn bông hoa, cái lá, nặn một số loại rau củ quả.</t>
    </r>
  </si>
  <si>
    <t>https://www.youtube.com/watch?v=nf7MUnIajY4</t>
  </si>
  <si>
    <t>Tô, vẽ hình chủ đề "Trường mầm non"</t>
  </si>
  <si>
    <t>https://www.youtube.com/watch?v=mD_IRiKOqqQ</t>
  </si>
  <si>
    <t>Tô, vẽ hình chủ đề "Bản thân"</t>
  </si>
  <si>
    <t>https://www.youtube.com/watch?v=5lX0OkZtc04</t>
  </si>
  <si>
    <t>Tô, vẽ hình chủ đề "Gia đình"</t>
  </si>
  <si>
    <t xml:space="preserve">HĐNT/HĐG:
- Vẽ ngôi nhà.
- Tô màu trang phục
- Vẽ người thân trong gia đình.
 - Vẽ hình ngôi nhà, xếp ngôi nhà bằng các nguyên vật liệu: lá cây, sỏi, đá…
</t>
  </si>
  <si>
    <t>https://www.youtube.com/watch?v=eXuLnrI_Zqo</t>
  </si>
  <si>
    <t>Tô, vẽ hình chủ đề "Động vật"</t>
  </si>
  <si>
    <t xml:space="preserve">HĐNT/HĐG:
- Tô, vẽ con vật yêu thích: Con gà, con cá, con mèo.
- Vẽ, tô màu quả trứng.
</t>
  </si>
  <si>
    <t>https://www.youtube.com/watch?v=3C95uJhf75E</t>
  </si>
  <si>
    <t>Tô, vẽ hình chủ đề "Nghề nghiệp"</t>
  </si>
  <si>
    <t>HĐNT/HĐG:
- Vẽ theo ý thích
- Vẽ, tô màu công cụ, đồ dùng , sản phẩm của các nghề: cái cuốc, cái bay, cái kéo, …</t>
  </si>
  <si>
    <t>https://www.youtube.com/watch?v=2YRaPQfRUdk</t>
  </si>
  <si>
    <t>Tô, vẽ hình chủ đề "TGTV"</t>
  </si>
  <si>
    <t>HĐNT/HĐG:
- Vẽ hoa mùa xuân
- Vẽ quả
- Vẽ vườn cây của bé
- Vẽ vườn hoa
- Vẽ theo ý thích.
- Tô màu các loài hoa, củ quả, rau…</t>
  </si>
  <si>
    <t>https://www.youtube.com/watch?v=K7DsVzA8aT8</t>
  </si>
  <si>
    <t>Tô, vẽ hình chủ đề "PTGT"</t>
  </si>
  <si>
    <t>HĐNT/HĐG:
- Vẽ các PTGT
- Vẽ theo ý thích
- Tô màu các PTGT</t>
  </si>
  <si>
    <t>https://www.youtube.com/watch?v=DdPONd30Uo0</t>
  </si>
  <si>
    <t>Tô, vẽ hình chủ đề "HTTN"</t>
  </si>
  <si>
    <t>HĐNT/HĐG:
- Vẽ  chuông gió
- Vẽ con diều
- Vẽ trang phục mùa hè</t>
  </si>
  <si>
    <t>https://www.youtube.com/watch?v=EfxjmOLYKaw</t>
  </si>
  <si>
    <t>Tô, vẽ hình chủ đề "Môi trường"</t>
  </si>
  <si>
    <t>HĐNT/HĐG:
- Vẽ trường lớp xanh, sạch, tạo hình từ lá cây</t>
  </si>
  <si>
    <t>Tô, vẽ hình chủ đề "Quê hương- Đất nước- Bác Hồ"</t>
  </si>
  <si>
    <t>HĐNT/HĐG:
- Vẽ lăng Bác
- Vẽ cánh đồng lúa</t>
  </si>
  <si>
    <t>https://www.youtube.com/watch?v=ENfHt51sFEE</t>
  </si>
  <si>
    <t>Xếp chồng các hình khối chủ đề "TMN"</t>
  </si>
  <si>
    <t>https://www.youtube.com/watch?v=BWiPAxAaGVA</t>
  </si>
  <si>
    <t>Xếp chồng các hình khối chủ đề "Bản thân"</t>
  </si>
  <si>
    <t>https://www.youtube.com/watch?v=2R8tZ6WOpaY</t>
  </si>
  <si>
    <t>Xếp chồng các hình khối chủ đề "Gia đình"</t>
  </si>
  <si>
    <t>HĐG:
- Xây ngôi nhà của bé
- Xây vườn, tường vây
- Xây cửa hàng bán quần áo.
- Xây phòng ăn, nhà bếp.</t>
  </si>
  <si>
    <t>https://www.youtube.com/watch?v=wALofO0Zsto</t>
  </si>
  <si>
    <t>Cắt, xé được theo đường viền thẳng và cong của các hình đơn giản  chủ đề NN</t>
  </si>
  <si>
    <t>HĐNT/HĐG:
- Cắt, xe dán cái quốc, cái bay.
- Cắt, xé dán trang phục của bác sĩ, trang phục bộ đội hải quân.</t>
  </si>
  <si>
    <t>Cắt, xé được theo đường viền thẳng và cong của các hình đơn giản  chủ đề TV</t>
  </si>
  <si>
    <t>HĐNT/HĐG:
- Cắt, xé dán bánh chưng, quả táo, hoa hồng</t>
  </si>
  <si>
    <t>Cắt, xé được theo đường viền thẳng và cong của các hình đơn giản  chủ đề GT</t>
  </si>
  <si>
    <t>HĐNT/HĐG:
- Cắt, xé dán ô tô, xe máy, tàu thủy, mũ bảo hiểm.</t>
  </si>
  <si>
    <t>https://www.youtube.com/watch?v=Kmi1g_1aU-I</t>
  </si>
  <si>
    <t>Cắt, xé được theo đường viền thẳng và cong của các hình đơn giản  chủ đề GĐ</t>
  </si>
  <si>
    <t>HĐNT/HĐG:
- Cắt, dán quần, áo, đồ dùng trong gia đính</t>
  </si>
  <si>
    <t>Xếp chồng các hình khối chủ đề "Động vật"</t>
  </si>
  <si>
    <t>Xếp chồng các hình khối chủ đề "Nghề nghiệp"</t>
  </si>
  <si>
    <t>Xếp chồng các hình khối chủ đề "Thực vật"</t>
  </si>
  <si>
    <t>HĐG:
- Xây dựng nhà bé ngày tết.  
- Lắp ghép bánh chưng
-  Xây vườn hoa
- Xây dựng vườn cây ăn quả.</t>
  </si>
  <si>
    <t>Xếp chồng các hình khối chủ đề "PTGT"</t>
  </si>
  <si>
    <t>HĐG:
- Xây ngã tư đường phố
- Xây dựng bãi đỗ xe, ga ra ô tô.
- Xây dựng nhà máy sản xuất mũ bảo hiểm.
- Xây dựng bến cảng
 - Xếp tàu thuỷ bằng các hình học, lắp ghép nhà bán vé tàu.</t>
  </si>
  <si>
    <t>Xếp chồng các hình khối chủ đề "HTTN"</t>
  </si>
  <si>
    <t>HĐG:
- Xây đài phun nước
- Xây bãi biển
- Xây ao cá, bể bơi, đài phun nước, giếng khơi, công viên nước  Lắp ghép con diều 
- Lắp ghép phao bơi.</t>
  </si>
  <si>
    <t>Xếp chồng các hình khối chủ đề Tái chế</t>
  </si>
  <si>
    <t xml:space="preserve">HĐG:
- Xây khu vườn sinh thái
- Xây bồn cây bằng chai, lọ nhựa.
- Xây xưởng làm giấy
- Xây ngôi nhà bìa giấy.
- Xây xưởng sản xuất khẩu trang.
</t>
  </si>
  <si>
    <t>Xếp chồng các hình khối chủ đề Môi trường</t>
  </si>
  <si>
    <t>HĐG: 
- Xây trường mầm non xanh
 - Lắp ghép nhà, cây, đồ chơi cho trường lớp.
- Xây nhà máy xử lý rác thải.
 - Lắp ghép nhà, thùng rác.</t>
  </si>
  <si>
    <t>Xếp chồng các hình khối chủ đề "QHĐN - Bác Hồ"</t>
  </si>
  <si>
    <t xml:space="preserve"> HĐG:
- Xây sưởng sản xuất nón lá.
- Xây xưởng may
- Xây Lăng Bác
- Xếp hoa, đường vào lăng Bác.</t>
  </si>
  <si>
    <t xml:space="preserve"> Thực hành: Cài - cởi cúc, xâu - buộc dây</t>
  </si>
  <si>
    <t xml:space="preserve"> SHHN: 
- Trò chuyện với trẻ về cách cài, cởi cúc áo; xem tranh ảnh, quan sát, tạo tình huống .</t>
  </si>
  <si>
    <t>Thực hành: Cài - cởi cúc, xâu - buộc dây</t>
  </si>
  <si>
    <t>SHHN:
- Xỏ dây giày, đóng, cởi cúc áo.</t>
  </si>
  <si>
    <t>Đan tết sợi đôi chủ đề "TMN"</t>
  </si>
  <si>
    <t xml:space="preserve"> HĐG:
- Tết tóc cho bạn, tết nơ tặng cô.</t>
  </si>
  <si>
    <t>Đan tết sợi đôi chủ đề "BT"</t>
  </si>
  <si>
    <t>HĐG:
- Tết tóc cho bạn, tết nơ tặng mẹ,..</t>
  </si>
  <si>
    <t>Đan tết sợi đôi chủ đề "TV"</t>
  </si>
  <si>
    <t>HĐG:
- Đan giỏ, tết tóc, tết đuôi sam, đan rổ, rá,…</t>
  </si>
  <si>
    <t>Gập giấy chủ đề "PTGT"</t>
  </si>
  <si>
    <t>HĐG: Gấp máy bay, thuyền,…</t>
  </si>
  <si>
    <t>https://www.youtube.com/watch?v=wlcyTmDLvwo</t>
  </si>
  <si>
    <t>Gập giấy chủ đề "HTTN"</t>
  </si>
  <si>
    <t>HĐG: Gấp diều, gấp quạt,…</t>
  </si>
  <si>
    <t>https://www.youtube.com/watch?v=pXsafT6ajmM</t>
  </si>
  <si>
    <t>SHHN:- Bé làm quen với kéo
- Sử dụng hồ dán đúng cách
- Tìm hiểu về cách sử dụng của một số văn phòng phẩm.</t>
  </si>
  <si>
    <t>VS-AN: Trò chuyện về 4 nhóm thực phẩm
Khám phá về một số loại rau
Thực hành trải nghiệm: Quan sát cách chề biến các món ăn</t>
  </si>
  <si>
    <t>https://www.youtube.com/watch?v=alG0Ky5ai-c</t>
  </si>
  <si>
    <t>VS-AN: Trò chuyện, xem video về các loại thực phẩm
 Trò chơi phân loại thực phẩm                  
TC: Chọn tranh hành vi đúng, sai.</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</si>
  <si>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</si>
  <si>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VS-AN: Trò chuyện các bữa ăn, món ăn
 Tổ chức cho trẻ ăn</t>
  </si>
  <si>
    <t>https://www.youtube.com/watch?v=HDqHFGOha9o</t>
  </si>
  <si>
    <t>Tên và dạng chế biến của một số món ăn quen thuộc</t>
  </si>
  <si>
    <t>HĐC: Bé làm nội trợ, sinh tố; làm nước ép hoa quả
Bé làm sinh tố.</t>
  </si>
  <si>
    <t>Tìm hiểu các món ăn đặc trưng ngày lễ, tết</t>
  </si>
  <si>
    <t>HĐC: Trò chuyện, xem video clip về thức ăn trong các ngày tết trung thu.
TC: Làm bánh trung thu</t>
  </si>
  <si>
    <t>https://www.youtube.com/watch?v=blF2q_nUWp4</t>
  </si>
  <si>
    <t>VS-AN: Trò chuyện, xem video clip về thức ăn trong các ngày tết nguyên đán.
TC: Gói bánh trưng.</t>
  </si>
  <si>
    <t>VS-AN: Trò chuyện, tìm hiểu về giá trị dinh dưỡng của các loại thực phẩm.
Xem video, tranh ảnh về tháp dinh dưỡng.</t>
  </si>
  <si>
    <t>https://www.youtube.com/watch?v=LH1kByMeyOQ</t>
  </si>
  <si>
    <t>VS-AN: Trò chuyện về thói quen ăn uống tốt,  không tốt
Thực hành:  Tổ chức giờ ăn cho trẻ.</t>
  </si>
  <si>
    <t>https://www.youtube.com/watch?v=oygaeMcpbPc</t>
  </si>
  <si>
    <t xml:space="preserve">
 ĐTT/VS-AN:  Hướng dẫn cách chăm sóc trẻ khi bị táo bón. Hướng dẫn phụ huynh nấu món súp gà cho trẻ</t>
  </si>
  <si>
    <t>https://www.youtube.com/watch?v=A4InI8YnpeY</t>
  </si>
  <si>
    <t xml:space="preserve"> ĐTT/VS-AN:
- Cách chế biến món bò sốt vang
- Tìm hiểu 1 số thực phẩm cần thiét khi trẻ bị tiêu chảy.
- Dinh dưỡng của bé
- Cách xử lý khi trẻ bị gẫy xương cẳng chân..</t>
  </si>
  <si>
    <t>C:\Users\admin\Desktop\video phòng tránh TNTT\Co dinh gay xuong cang chan.mp4</t>
  </si>
  <si>
    <t xml:space="preserve">ĐTT/VS-AN:
- Cách chế biến món sữa chua nếp cẩm.
- Cách chế biến món Trứng cuộn
- Chế dộ ăn khi trẻ bị sốt
- Chế độ ăn khi trẻ bị suy dinh dưỡng
- Kỹ thuật sơ cứu khi trẻ bị hóc dị vật.
</t>
  </si>
  <si>
    <t>C:\Users\admin\Desktop\video phòng tránh TNTT\SC hoc di vat.mp4</t>
  </si>
  <si>
    <t>ĐTT/VS-AN:
- Cách chế biến món Canh rau củ
- Tìm hiểu về tháp dinh dưỡng
- Chế độ ăn khi trẻ bị dị ứng với 1 số thực phẩm
- Cách sơ cứ khi trẻ bị bỏng nước sôi.</t>
  </si>
  <si>
    <t>C:\Users\admin\Desktop\video phòng tránh TNTT\SC bong nuoc soi.mp4</t>
  </si>
  <si>
    <t xml:space="preserve">ĐTT/VS-AN:
- Cách chế biến món: Bánh bao nhân thịt.
- Cách chế biến món: Bún riêu cua
- Chế độ ăn cho trẻ khi trẻ bị thừa cân béo phì
- Kỹ thuật sơ cứu khi trẻ bị gãy xương cánh tay, đùi.
</t>
  </si>
  <si>
    <t>C:\Users\admin\Desktop\video phòng tránh TNTT\Co dinh gay xuong canh tay, dui.mp4</t>
  </si>
  <si>
    <t>ĐTT/VS-AN:
- Cách chế biến món Chè bí ngô
- Chế độ ăn cho trẻ khi trẻ bị suy dinh dưỡng
- Tìm hiểu về các lực chọn thực phẩm tươi, ngon
- Sơ cứu khi trẻ bị vết thương ở mắt
- Sơ cứu khi trẻ bị chảy máu mũi.</t>
  </si>
  <si>
    <t>C:\Users\admin\Desktop\video phòng tránh TNTT\SC chay mau mui.mp4</t>
  </si>
  <si>
    <t>ĐTT/VS-AN:
- Cách chế biến món Bún xương thịt
- cách Chế biến món: Chè thập cẩm
- Chế độ ăn khi trẻ bị táo bón
- Trò chuyện về các nhóm thực phẩm
- Sơ cứu khi trẻ bị ngừng thở, ngừng tim.</t>
  </si>
  <si>
    <t>C:\Users\admin\Desktop\video phòng tránh TNTT\SC ngung tho, ngung tim.mp4</t>
  </si>
  <si>
    <t>ĐTT/VS-AN:
- Cách chế biến món Canh cá rau cải
- Trò chuyện về thức ăn dễ ngây dị ứng ở trẻ.
- Chế độ ăn khi trẻ bị mẩm ngứa..
- Cách sơ cứ khi trẻ có vết thương chảy máu.</t>
  </si>
  <si>
    <t>C:\Users\admin\Desktop\video phòng tránh TNTT\SC vet thuong chay mau.mp4</t>
  </si>
  <si>
    <t>VS-AN:
- Trò chuyện, xem tranh ảnh  về các thao tác rửa tay 
- Thưc hành giờ vệ sinh rửa tay</t>
  </si>
  <si>
    <t>https://www.youtube.com/watch?v=s8izh89DmOs</t>
  </si>
  <si>
    <t>VS-AN:
- Trò chuyện, xem tranh ảnh  về các thao tác lau mặt.  
- Thưc hành giờ vệ sinh lau mặt</t>
  </si>
  <si>
    <t>https://www.youtube.com/watch?v=mEULSRUiblo</t>
  </si>
  <si>
    <t xml:space="preserve">VS-AN:
- Trò chuyện về thói quen xuc miệng nước muối.
- Thực hành: Trẻ xúc miệng bằng nước muối hằng ngày </t>
  </si>
  <si>
    <t>https://www.youtube.com/watch?v=1SGvYD1diVs</t>
  </si>
  <si>
    <t>VS-AN:
- Trò chuyện, xem tranh ảnh  về các thao tác đánh răng.
- Cho trẻ tập đánh răng trên mô hình</t>
  </si>
  <si>
    <t>https://www.youtube.com/watch?v=ZR7P1qxhMvY</t>
  </si>
  <si>
    <t>VS-AN:
- Trò chuyện  về cách giữ gìn vệ sinh quần áo.
- Cho trẻ thực hành thay quần áo - và để đúng nơi quy định của cá nhân trẻ.</t>
  </si>
  <si>
    <t>https://www.youtube.com/watch?v=R78o-ntREps</t>
  </si>
  <si>
    <t>VS-AN:
- Thực hành trong giờ ăn.</t>
  </si>
  <si>
    <t>https://www.youtube.com/watch?v=mKx1MOaBj9s</t>
  </si>
  <si>
    <t>VS-AN:
- Trò chuyện với trẻ về thói quen tốt trong khi ăn:
- Mời cô, mời bạn khi ăn</t>
  </si>
  <si>
    <t>https://www.youtube.com/watch?v=vRv93BS1bWA</t>
  </si>
  <si>
    <t>VS-AN:
- Trò chuyện với trẻ về thói quen tốt trong khi ăn:
- Ăn từ tốn, không đùa nghịch làm đổ vãi thức ăn, không vừa nhai vừa nói</t>
  </si>
  <si>
    <t>VS-AN:
- Trò chuyện với trẻ về thói quen tốt trong khi ăn:
- Không kén chọn thức ăn, ăn hết suất</t>
  </si>
  <si>
    <t>VS-AN/SHHN:
- Trò chuyện với trẻ về thói quen tốt trong khi uống:
- Không uống nước lã</t>
  </si>
  <si>
    <t>VS-AN/SHHN:
- Tìm hiểu về cách lựa chọn thực phẩm sạch, tươi ngon có lợi cho sức khỏe</t>
  </si>
  <si>
    <t>VS-AN/SHHN
- Trò chuyện cách phân biệt thực phẩm/ thức ăn sạch, an toàn</t>
  </si>
  <si>
    <t xml:space="preserve">VS-AN/SHHN:
- Trò chuyện về cách bảo quản thức ăn
 </t>
  </si>
  <si>
    <t>VS-AN/SHHN:
- Trò chuyện về thói quen vệ sinh phòng bệnh.
- Tạo tình huống, cho trẻ trải nghiêm phòng bệnh.
- Xem tranh ảnh về một số thói quen vệ sinh tốt, không tốt.
- Trải nghiệm về một số thói quen vệ sinh.</t>
  </si>
  <si>
    <t>VS-AN/SHHN:
- Trò chuyện với trẻ về quy định khi đi vệ sinh
- Cho trẻ xem tranh ảnh hành vi đúng - sai khi đi vệ sinh
- Thực hành trong giờ VS</t>
  </si>
  <si>
    <t>https://www.youtube.com/watch?v=OJKX7fgyfrE</t>
  </si>
  <si>
    <t>VS-AN/SHHN:
- Xem tranh, ảnh về hành vi bỏ rác đúng nơi quy định
- Trò chuyện với trẻ trong các HĐ</t>
  </si>
  <si>
    <t>https://www.youtube.com/watch?v=q5Os_YYGEgY</t>
  </si>
  <si>
    <t>VS-AN/SHHN:
- Xem video clip
- Hướng dẫn 1 số kỹ năng: giữ gìn vệ sinh thân thể</t>
  </si>
  <si>
    <t>ttps://www.youtube.com/watch?v=iJbQjhUdGWM</t>
  </si>
  <si>
    <t>Đeo khẩu trang khi ra khỏi nhà</t>
  </si>
  <si>
    <t>VS-AN/SHHN:
- TC với trẻ vềtác dụng đeo khẩu trang khi ra khỏi nhà</t>
  </si>
  <si>
    <t xml:space="preserve"> - Làm quen cách đánh răng, lau mặt
- Tâp rửa tay bằng xà phòng
- Thể hiện bằng lời nói về nhu cầu ăn, ngủ, vệ sinh.</t>
  </si>
  <si>
    <t xml:space="preserve"> VS-AN/SHHN:
- Trò chuyện, xem tranh ảnh  về các thao tác rửa tay, đánh răng, lau mặt
- Thưc hành giờ vệ sinh rửa ta
- Tập đánh răng trên mô hình</t>
  </si>
  <si>
    <t>VS-AN/SHHN:
- Trò chuyện với trẻ về tác dụng của việc rửa tay trước khi ăn và sau khi đi vệ sinh
- Trò chuyện với trẻ về quy định khi đi vệ sinh
Cho trẻ xem tranh ảnh hành vi đúng - sai khi đi vệ sinh
Thực hành trong giờ VS</t>
  </si>
  <si>
    <t>SHHN:
- Xem tranh ảnh, video về ích lợi và cách sử dụng trang phục phù hợp thời tiết</t>
  </si>
  <si>
    <t>SHHN:
- Trò chuyện với trẻ về một số biểu hiện khi bị ốm và cách phòng bênh.</t>
  </si>
  <si>
    <t>SHHN:
- Trò chuyện về một số đồ vật, đồ chơi gây nguy hiểm? Điều gì xảy ra khi tiếp xúc với các đồ vật đó?.</t>
  </si>
  <si>
    <t xml:space="preserve"> SHHN:
- Trò chuyện về một số khu vực gây nguy hiểm? Điều gì xảy ra khi chơi ở những khu vực đó?</t>
  </si>
  <si>
    <t>SHHN:
- Trò chuyện về một số hành động gây nguy hiểm? Điều gì xảy ra khi chơi một số hành động gây nguy hiểm.</t>
  </si>
  <si>
    <t>SHHN:
- Trò chuyện, xem tranh, xem video clips về cách xử lý khi gặp nguy hiểm?
- Ghép số điện thoại khi cần trợ giúp;
- Viết số điện thoại khi cần trợ giúp hiểu một số số điện thoại nóng.</t>
  </si>
  <si>
    <t xml:space="preserve">SHHN:
- Trò chuyện, xem tranh ảnh, video clips về các quy định an tòan nơi công cộng. </t>
  </si>
  <si>
    <t>Các giác quan và chức năng của các giác quan (mắt, mũi)</t>
  </si>
  <si>
    <t>https://www.google.com.vn/search?tbm=isch&amp;q=h%C3%ACnh%20%E1%BA%A3nh%20c%C3%A1c%20gi%C3%A1c%20quan#imgrc=9hq0KNQXiD0fGM</t>
  </si>
  <si>
    <t>Một số bộ phận cơ thể và chức năng của chúng (chân, tay)</t>
  </si>
  <si>
    <t>HĐH: 
- Khám phá đôi bàn tay (5E)
- Khám phá đôi bàn chân (5E)</t>
  </si>
  <si>
    <t>https://www.google.com.vn/url?sa=i&amp;url=http%3A%2F%2Ftruongvietjsc.com%2Fsanpham%2F301%2F25%2FTranh-co-the-be.html&amp;psig=AOvVaw3tM4vV66ZGzhm15UcK0WEb&amp;ust=1631770082587000&amp;source=images&amp;cd=vfe&amp;ved=0CAkQjRxqFwoTCKD2l9GfgPMCFQAAAAAdAAAAABAK</t>
  </si>
  <si>
    <t>HĐNT: Quan sát bóng của đôi bàn tay.
- Vẽ bóng tay.
- Vẽ đôi bàn tay.
- In đôi bàn tay trên cát
- Vẽ, tô màu đôi bàn chân
- In đôi bàn chân bằng màu nước, in bàn chân lên cát ướt.</t>
  </si>
  <si>
    <t>Đặc điểm nổi bật, công dụng, cách sử dụng đồ dùng, đồ chơi chủ đề Gia đình. (Cái ấm)</t>
  </si>
  <si>
    <t>HĐH:
- Khám phá cái ấm (5E)
- Khám phá chất liệu để làm ra cái ấm (5E)</t>
  </si>
  <si>
    <t>HĐH:
- Khám phá ô tô (5E)
- Khám phá xe máy (5E)
- Khám phã mũ bảo hiểm (5E)
- Khám phá tàu thủy (5E)</t>
  </si>
  <si>
    <t>Đặc điểm nổi bật, công dụng, cách sử dụng đồ dùng, đồ chơi chủ đề QH-BH (nón lá, lá cờ)</t>
  </si>
  <si>
    <t>HĐH:
- Khám phá nón lá (5E)
- Khám phá nguyên liệu làm nón (5E)
- Khám phá lá cờ Tổ quốc (5E)</t>
  </si>
  <si>
    <t>Đặc điểm nổi bật, công dụng, cách sử dụng đồ dùng, đồ chơi chủ đề Bản thân (đèn lồng)</t>
  </si>
  <si>
    <t xml:space="preserve">Đặc điểm nổi bật, công dụng, cách sử dụng đồ dùng, đồ chơi chủ đề Nghề nghiệp. </t>
  </si>
  <si>
    <t xml:space="preserve">Đặc điểm nổi bật, công dụng, cách sử dụng đồ dùng, đồ chơi chủ đề Giao thông </t>
  </si>
  <si>
    <t>Đặc điểm nổi bật, công dụng, cách sử dụng đồ dùng, đồ chơi chủ đề HTTN</t>
  </si>
  <si>
    <t>SHHN:
- Thực hành trải nghiệm một số kỹ năng: Đi dép, mặc quần áo…</t>
  </si>
  <si>
    <t>https://www.youtube.com/watch?v=qr6lp6oSTCc</t>
  </si>
  <si>
    <t>HĐG:
- So sánh sự khác nhau và giống nhau của: Đèn lồng, đèn ông sao.</t>
  </si>
  <si>
    <t xml:space="preserve">HĐG: Gạch bỏ đối tượng không cùng loại.
</t>
  </si>
  <si>
    <t>HĐG:
- Gạch bỏ đối tượng không cùng loại.
- Phân loại một số đồ dùng, đò chơi về màu sắc, kích thước.</t>
  </si>
  <si>
    <t>HĐG:
- Khám phá một số đồ dùng, đồ chơi.
- Gạch bỏ đối tượng không cùng loại.
- Phân loại một số đồ dùng, đò chơi về màu sắc, kích thước.</t>
  </si>
  <si>
    <r>
      <t xml:space="preserve">Đặc điểm, công dụng của một số PTGT, </t>
    </r>
    <r>
      <rPr>
        <b/>
        <sz val="12"/>
        <rFont val="Times New Roman"/>
        <family val="1"/>
      </rPr>
      <t>biển báo GT</t>
    </r>
    <r>
      <rPr>
        <sz val="12"/>
        <rFont val="Times New Roman"/>
        <family val="2"/>
      </rPr>
      <t xml:space="preserve"> và phân loại theo 1-2 dấu hiệu (ô tô, xe máy, mũ bảo hiểm, tàu thủy)</t>
    </r>
  </si>
  <si>
    <t>Luật lệ phương tiện giao thông.</t>
  </si>
  <si>
    <t>HĐNT: 
- QS 1 số PTGT, biển báo giao thông
- Thực hành tham gia giao thông
- Xem tranh, ảnh , trò chuyện về 1 số luật lệ gia thông</t>
  </si>
  <si>
    <t>https://www.google.com.vn/url?sa=i&amp;url=https%3A%2F%2Fhanoimoi.com.vn%2Ftin-tuc%2Fgiao-thong%2F924092%2Fmot-so-dieu-can-luu-y-khi-tham-gia-giao-thong&amp;psig=AOvVaw2LZFCieQhqPBFVSFRn1KZN&amp;ust=1631770196352000&amp;source=images&amp;cd=vfe&amp;ved=0CAkQjRxqFwoTCOCO4oKggPMCFQAAAAAdAAAAABAY</t>
  </si>
  <si>
    <t>ĐTT/HĐNT:
- Đi bộ sát lề đường bên phải, không tự ý chạy qua đường
- Thực hành: Đi bộ trên sa hình giao thông</t>
  </si>
  <si>
    <t>HĐNT:
- Thực hành kĩ năng đội mũ bảo hiểm khi ngồi trên xe máy, ngồi yên trên ô tô, không thò đầu ra ngoài</t>
  </si>
  <si>
    <t>C:\Users\admin\Desktop\MN VINH LONG 5 TUOI.mp4</t>
  </si>
  <si>
    <t>Nhận biết một số tình huống nguy hiểm và cách phòng tránh</t>
  </si>
  <si>
    <t>ĐTT/HĐNT:
- Xem video, trò chuyện về các tình huống nguy hiểm và cách phòng tránh khi ngồi trên xe và lên xuống xe ô tô…….
- Tạo tình huống qua các trò chơi để trẻ được nhập các vai khác nhau (người điều , người thâm gia giao thông)</t>
  </si>
  <si>
    <t>ĐTT/HĐC:
- Xem video, trò chuyện về các tình huống, hành vi đúng sai khi tham gia giao thông đường sắt (không leo trèo lên hàng rào chắn tàu hỏa)</t>
  </si>
  <si>
    <t>Phân biệt hành vi đúng sai khi tham gia giao thông đường bộ</t>
  </si>
  <si>
    <t>ĐTT/HĐC:
- Xem video, trò chuyện về các tình huống, hành vi đúng sai khi tham gia giao thông đường bộ (không chơi dưới lòng, nề đường….)</t>
  </si>
  <si>
    <t>Phân biệt hành vi đúng sai khi tham gia giao thông đường thuỷ</t>
  </si>
  <si>
    <t>ĐTT/HĐC:
- Xem video, trò chuyện về các tình huống, hành vi đúng sai khi tham gia giao thông đường thủy</t>
  </si>
  <si>
    <t>Phân biệt hành vi đúng sai khi tham gia giao thông đường hàng không</t>
  </si>
  <si>
    <t>ĐTT/HĐC:
- Xem video, trò chuyện về các tình huống, hành vi đúng sai khi tham gia giao thông đường hàng không</t>
  </si>
  <si>
    <t xml:space="preserve">Đặc điểm bên ngoài của con vật gần gũi, ích lợi và tác hại đối với con người </t>
  </si>
  <si>
    <t xml:space="preserve"> HĐH: 
- Khám phá con gà (5E)
- Khám phá con cá. (5E)
- Khám phá con mèo (5E)
- Khám phá quả trứng. (5E)</t>
  </si>
  <si>
    <t xml:space="preserve">Đặc điểm bên ngoài của cây, hoa, quả gần gũi, ích lợi và tác hại đối với con người </t>
  </si>
  <si>
    <t>HĐH:
- Quá trình phát triển của cây từ hạt (5E)
- Khám phá hoa hồng (5E)
- Khám phá quả cam (5E)</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</si>
  <si>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</si>
  <si>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 Thực hành chăm sóc cây.</t>
  </si>
  <si>
    <t>HĐC:
- Xem video clip, tranh ảnh về môi trường sống và vận động của một số con vật</t>
  </si>
  <si>
    <t>https://www.youtube.com/watch?v=Io2Xl_7nbno</t>
  </si>
  <si>
    <t>HĐNT:
- Quan sát sự thay đổi của thời tiết (trời nắng, trời mưa); Quan sát ông mặt trời; Quan sát đám mây trôi; Gió ở hướng nào? Vì sao có mưa? Quan sát chiếc bóng ngộ nghĩnh.</t>
  </si>
  <si>
    <t>HĐNT:
- Quan sát bầu trời, cảnh vật ngày và đêm.</t>
  </si>
  <si>
    <t>https://www.youtube.com/watch?v=qpkujlbFkYQ</t>
  </si>
  <si>
    <t>https://www.youtube.com/watch?v=W9SX5rcojps</t>
  </si>
  <si>
    <t>HĐH: 
- Sự kì diệu của nước (5E)</t>
  </si>
  <si>
    <t xml:space="preserve">HĐNT:
- Thực hành chăm sóc cây, tưới cây. Trò chuyện về tầm quan trọng của nước đối với cây cối, con người và con vật 
 </t>
  </si>
  <si>
    <t>https://www.youtube.com/watch?v=YUbGKF3rE_8</t>
  </si>
  <si>
    <t>HĐNT:
- Quan sát sự bay hơi, dòng chảy của nước, sự đổi màu của nước…Quan sát vật chìm, nổi trong nước.
 - Chơi với cát, nước, thả thuyền giấy. Đong đo nước , pha màu nước.</t>
  </si>
  <si>
    <t xml:space="preserve"> HĐNT:
- Trò chơi chăm sóc cây, tưới cây.Trò chuyện về tầm quan trọng của nước đối với cây cối, con người và con vật </t>
  </si>
  <si>
    <t xml:space="preserve">HĐNT:
- Chơi với cát, nước, thả thuyền giấy. Đong đo nước pha màu nước </t>
  </si>
  <si>
    <t>SHHN/HĐC:
- Xem video clip, quan sát, trò chuyện, xem tranh ảnh về nguyên nhân gây ô nhiễm nguồn nước và cách bảo vệ nguồn nước</t>
  </si>
  <si>
    <t>SHHN/HĐC:
- Trò chuyện với trẻ về cách bảo vệ và sử dụng nguồn nước, tiết kiệm điện.</t>
  </si>
  <si>
    <t>https://www.youtube.com/watch?v=ANULMme_ecc</t>
  </si>
  <si>
    <t>HĐNT:
- Thí nghiệm không khĩ có ở đâu?</t>
  </si>
  <si>
    <t>https://www.youtube.com/watch?v=-Zo4hHk-dH4</t>
  </si>
  <si>
    <t>HĐNT:
- Trò chơi với đất, cát, sỏi, đá: vật chìm, vật nổi, đi trên con đường đá, xếp hình, nặn, vo, nhuộm màu cát, tranh cát, ...</t>
  </si>
  <si>
    <t>HĐG/HĐC:
- Bé vui học kid smart</t>
  </si>
  <si>
    <t xml:space="preserve"> HĐH/HĐC: 
- Đếm đến 2, nhận biết nhóm đối tượng có số lượng 1- 2, nhận biết chữ số 2</t>
  </si>
  <si>
    <t xml:space="preserve"> HĐH: Đếm đến 3, nhận biết nhóm đối tượng có số lượng là 3, nhận biết chữ số 3</t>
  </si>
  <si>
    <t xml:space="preserve"> HĐG/HĐC: Ôn đếm đến 3, nhận biết nhóm đối tượng có số lượng là 3, nhận biết chữ số 3</t>
  </si>
  <si>
    <t xml:space="preserve"> HĐH: Đếm đến 4, nhận biết nhóm đối tượng có số lượng là 4, nhận biết chữ số 4.</t>
  </si>
  <si>
    <t xml:space="preserve"> HĐC: Ôn đếm đến 4, nhận biết nhóm đối tượng có số lượng là 4, nhận biết chữ số 4.</t>
  </si>
  <si>
    <t xml:space="preserve">  HĐH: Đếm đến 5, nhận biết nhóm đối tượng có số lượng là 5, nhận biết chữ số 5.</t>
  </si>
  <si>
    <t xml:space="preserve">  HĐC: Ôn đếm đến 5, nhận biết nhóm đối tượng có số lượng là 5, nhận biết chữ số 5.</t>
  </si>
  <si>
    <t>Chữ số, số lượng và số thứ tự trong phạm vi 5</t>
  </si>
  <si>
    <t>HĐG:
- Bé nối đúng số lượng
- Bé thêm bớt cho đủ số lượng là ....
- Bé gắn đúng số lượng.
- Bé chọn cho đủ
- Khoanh nhóm có số lượng ....</t>
  </si>
  <si>
    <r>
      <t>HĐC:</t>
    </r>
    <r>
      <rPr>
        <sz val="12"/>
        <rFont val="Times New Roman"/>
        <family val="2"/>
      </rPr>
      <t xml:space="preserve"> So sánh thêm bớt, tạo sự bằng nhau trong phạm vi 4</t>
    </r>
  </si>
  <si>
    <r>
      <t>HĐC:</t>
    </r>
    <r>
      <rPr>
        <sz val="12"/>
        <rFont val="Times New Roman"/>
        <family val="2"/>
      </rPr>
      <t xml:space="preserve"> So sánh thêm bớt, tạo sự bằng nhau trong phạm vi 5</t>
    </r>
  </si>
  <si>
    <t>HĐH: 
- Tách nhóm đối tượng trong phạm vi 3
- Gộp 2 nhóm đối tượng trong phạm vi 3</t>
  </si>
  <si>
    <t>HĐG/HĐC: 
- Tách nhóm đối tượng trong phạm vi 3
- Gộp 2 nhóm đối tượng trong phạm vi 3</t>
  </si>
  <si>
    <t>HĐH: 
- Tách nhóm đối tượng trong phạm vi 4
- Gộp 2 nhóm đối tượng trong phạm vi 4</t>
  </si>
  <si>
    <t>HĐG/HĐC: 
- Tách nhóm đối tượng trong phạm vi 4
- Gộp 2 nhóm đối tượng trong phạm vi 4</t>
  </si>
  <si>
    <t>HĐH: 
- Tách nhóm đối tượng trong phạm vi 5
- Gộp 2 nhóm đối tượng trong phạm vi 5</t>
  </si>
  <si>
    <t>HĐG/HĐC: 
- Tách nhóm đối tượng trong phạm vi 5
- Gộp 2 nhóm đối tượng trong phạm vi 5</t>
  </si>
  <si>
    <t>Nhận biết ý nghĩa các con số được sử dụng trong cuộc sống hằng ngày (số nhà, biển số xe…)</t>
  </si>
  <si>
    <t>HĐG/SHHN: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</si>
  <si>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HĐH/HĐG:
- Xêp tương ứng 1:1
</t>
  </si>
  <si>
    <t>So sánh, phát hiện quy tắc sắp xếp và sắp xếp theo quy tắc (ABC)</t>
  </si>
  <si>
    <r>
      <t>HĐH/HĐG</t>
    </r>
    <r>
      <rPr>
        <sz val="12"/>
        <rFont val="Times New Roman"/>
        <family val="2"/>
      </rPr>
      <t>:
- Xếp theo quy tắc ABC</t>
    </r>
  </si>
  <si>
    <t>So sánh, phát hiện quy tắc sắp xếp và sắp xếp theo quy tắc (AAB)</t>
  </si>
  <si>
    <r>
      <t>HĐH/HĐG</t>
    </r>
    <r>
      <rPr>
        <sz val="12"/>
        <rFont val="Times New Roman"/>
        <family val="2"/>
      </rPr>
      <t>: 
- Xếp theo quy tắc AAB</t>
    </r>
  </si>
  <si>
    <t>So sánh, phát hiện quy tắc sắp xếp và sắp xếp theo quy tắc ( ABB)</t>
  </si>
  <si>
    <r>
      <t>HĐH/HĐG</t>
    </r>
    <r>
      <rPr>
        <sz val="12"/>
        <rFont val="Times New Roman"/>
        <family val="2"/>
      </rPr>
      <t>: 
- Xếp theo quy tắc ABB</t>
    </r>
  </si>
  <si>
    <t xml:space="preserve">HĐH/HĐG: 
- So sánh chiều cao của 2 đối tượng
</t>
  </si>
  <si>
    <t>HĐH/HĐG: 
- So sánh chiều cao của 3 đối tượng</t>
  </si>
  <si>
    <t>HĐH/HĐG: 
- So sánh chiều dài của 2 đối tượng (dài hơn - ngắn hơn)</t>
  </si>
  <si>
    <t>HĐH/HĐG:
- So sánh sắp xếp thứ tự chiều dài của 3 đối tượng (dài hơn - ngắn hơn - ngắn nhất)</t>
  </si>
  <si>
    <t>HĐH/HĐG: 
- So sánh chiều rộng của 2 đối tượng</t>
  </si>
  <si>
    <t>HĐH/HĐG: 
- So sánh sắp xếp thứ tự chiều rông của 3 đối tượng</t>
  </si>
  <si>
    <t>HĐH/HĐG: 
- So sánh kích thước 2 đối tượng (to hơn - nhỏ hơn)</t>
  </si>
  <si>
    <t>HĐH/HĐG: 
- Đo độ dài một vật bằng 1 đơn vị thước đo</t>
  </si>
  <si>
    <t>HĐH/HĐG:
- Đo dung tích của 2 đối tượng bằng 1 đơn vị đo</t>
  </si>
  <si>
    <t>HĐH/HĐG: 
- So sánh sự giống và khác nhau của hình vuông, hình chữ nhật</t>
  </si>
  <si>
    <t>HĐH/HĐG: 
- So sánh sự khác nhau và giống nhau của các hình:  hình tam giác, hình tròn.</t>
  </si>
  <si>
    <t>HĐG/HĐC:
- Nhận biết ,nhận dạng và gọi tên các hình thoi, hình ô van .</t>
  </si>
  <si>
    <t>HĐNT: Dùng lá cây, giấy,lõi chỉ,…tạo ra hình vuông, hình tròn, hình tam giác.</t>
  </si>
  <si>
    <t>HĐH/HĐG: Chắp ghép hình vuông, HCN, hình tròn để tạo thành ô tô</t>
  </si>
  <si>
    <r>
      <t>HĐH</t>
    </r>
    <r>
      <rPr>
        <sz val="12"/>
        <rFont val="Times New Roman"/>
        <family val="2"/>
      </rPr>
      <t>: Phân biệt các buổi trong ngày: sáng - trưa - chiều - tối.</t>
    </r>
  </si>
  <si>
    <t>HĐH: 
- Mẹ của bé
- Công việc của mẹ</t>
  </si>
  <si>
    <t xml:space="preserve"> ĐTT/HĐC:
- Trò chuyện về tên 1 số đặc điểm sở thích của các bạn trong lớp, các hoạt động vui chơi của trẻ và các bạn</t>
  </si>
  <si>
    <t>Tên gọi, công việc, công cụ, sản phẩm, ích lợi… của một số nghề phổ biến (nghề bác sĩ; nghề thợ xây, thợ mộc; Cô thợ may; chú bộ đội, nghề nông)</t>
  </si>
  <si>
    <t xml:space="preserve">HĐC:
- Tìm hiểu công việc nghề nông.
- Xem video công việc của các chú bộ đội. </t>
  </si>
  <si>
    <t xml:space="preserve"> LH:
- Ngày sinh nhật Bác Hồ (19/5)</t>
  </si>
  <si>
    <t xml:space="preserve">LH:
- Tìm hiểu ngày hội của cô giáo
- Tìm hiểu về ngày hội của các chú bộ đội </t>
  </si>
  <si>
    <t>LH:
- Ý nghĩa của Bánh chưng trong ngày tết và cách bảo quản        
- Ngày hội của bà, mẹ</t>
  </si>
  <si>
    <t>TQ:
- Trò chuyện về tên và đặc điểm của di tích lịch sử Đình làng Hà Hương</t>
  </si>
  <si>
    <t>HĐC:
- Xem video clip, tổ chức 1 số TC dân gian:Bắt vịt dưới ao, đánh pháo đất, chơi đu, đấu vật, hát đối…</t>
  </si>
  <si>
    <t>HĐH: Khám phá lá cờ tổ quốc</t>
  </si>
  <si>
    <t>ĐTT/SHHN:
- Trò chuyện, xem tranh ảnh, thực hành với trẻ về việc sử dụng các từ trái biểu cảm.</t>
  </si>
  <si>
    <t>SHHN:
- Thực hành trải nghiệm hoạt động hàng ngày</t>
  </si>
  <si>
    <t>ĐTT/SHHN:
- Trò chuyện, quan sát, đàm thoại cùng trẻ.</t>
  </si>
  <si>
    <t>Nghe hiểu nội dung truyện kể, truyện đọc chủ đề "TMN"</t>
  </si>
  <si>
    <t>https://www.youtube.com/watch?v=hu_XDKW8X94(nguoi ban tot)</t>
  </si>
  <si>
    <t>Nghe hiểu nội dung truyện kể, truyện đọc chủ đề "Bản thân"</t>
  </si>
  <si>
    <t>https://www.youtube.com/watch?v=IBz9XjwscPM(chu be lọ lem)</t>
  </si>
  <si>
    <t>Nghe hiểu nội dung truyện kể, truyện đọc chủ đề "Gia đình"</t>
  </si>
  <si>
    <r>
      <t>HĐC: Kể chuyện
- Thương mẹ
- Quà tặng mẹ
- Chiếc áo mùa xuân
- Ấm sành nở hoa.</t>
    </r>
    <r>
      <rPr>
        <sz val="12"/>
        <rFont val="Times New Roman"/>
        <family val="2"/>
      </rPr>
      <t xml:space="preserve">
</t>
    </r>
  </si>
  <si>
    <t>https://www.youtube.com/watch?v=3M4tJcWXQQE</t>
  </si>
  <si>
    <t>Nghe hiểu nội dung truyện kể, truyện đọc chủ đề "Động vật"</t>
  </si>
  <si>
    <t>https://www.youtube.com/watch?v=OPBlN7MHGyo</t>
  </si>
  <si>
    <t>Nghe hiểu nội dung truyện kể, truyện đọc chủ đề "Nghề nghiệp"</t>
  </si>
  <si>
    <t>HĐC: Kể chuyện:
- Thần sắt
- Cả nhà đều làm việc
- Bác sĩ chim
- Bác sĩ tí hon
- Bé hành đi khám bệnh  - Người thợ dệt thảm
- Người thợ may khôn ngoan
- Anh bộ đội và lũ trẻ
- Kể chuyện về người lính đảo.</t>
  </si>
  <si>
    <t>https://www.youtube.com/watch?v=u_w-7DsKmIc(ba chú heo con)</t>
  </si>
  <si>
    <t>Nghe hiểu nội dung truyện kể, truyện đọc chủ đề "Thực vật"</t>
  </si>
  <si>
    <t>https://www.youtube.com/watch?v=nZ4sLhE6WcM</t>
  </si>
  <si>
    <t>Nghe hiểu nội dung truyện kể, truyện đọc chủ đề "Giao thông"</t>
  </si>
  <si>
    <t>https://www.youtube.com/watch?v=NZSb-5EMSH4</t>
  </si>
  <si>
    <t>Nghe hiểu nội dung truyện kể, truyện đọc chủ đề "HTTN</t>
  </si>
  <si>
    <t>https://www.youtube.com/watch?v=JWGCK4XNpYY</t>
  </si>
  <si>
    <t>Nghe hiểu nội dung truyện kể, truyện đọc chủ đề Tái chế</t>
  </si>
  <si>
    <t>HĐC: Kể chuyện:
- Tâm sự của vỏ hộp
- Túi nilon phiêu lưu kí
- Chiếc khẩu trang ngầu nhất.</t>
  </si>
  <si>
    <t>Nghe hiểu nội dung truyện kể, truyện đọc chủ đề Môi trường</t>
  </si>
  <si>
    <t>Nghe hiểu nội dung truyện kể, truyện đọc chủ đề "Quê hương đất nước- Bác Hồ - TTH.</t>
  </si>
  <si>
    <t>https://www.youtube.com/watch?v=pnrexPK1A3I</t>
  </si>
  <si>
    <t xml:space="preserve"> HĐC: Kể chuyện: 
- Món quà của cô giáo
 Chiếc áo ấm
- Thỏ trắng đi học
- Người bạn tốt</t>
  </si>
  <si>
    <t>HĐC: Kể chuyện: 
- Dê con nhanh trí
- Cáo, thỏ và gà trống
- Chú vịt khàn  
- Chú rùa thông minh
- Chú chim không ngoan
- Chuột, gà trống và mèo
- Cáo, thỏ và gà trống
- Cá vàng bé nhỏ
- Chú mèo tinh nghịch
- Mèo con đi học</t>
  </si>
  <si>
    <t>HĐC: Kể chuyện:
- Cùng nhau bảo vệ môi trường
- Chuyện của 5 thùng rác</t>
  </si>
  <si>
    <t>HĐC: Kể chuyện: 
- Kiến con đi ô tô
- Một phen sợ hãi
- Xe lu và xe ca
- Mũ bảo hiểm bị lạc
- Cuộc thi mũ bảo hiểm đẹp nhất
- Tàu thuỷ dũng cảm
- Chuyến phưu lưu đến đảo bí mật
- Tàu thuỷ và cơn sóng lớn.</t>
  </si>
  <si>
    <t>HĐC: Kể chuyện;
- Hồ nước và mây
- Giọt nước tí xíu
- Cóc kiện trời
-  Con gái út của ông mặt trời
- Cô mây...
- Lời ru của trăng…</t>
  </si>
  <si>
    <t>HĐC: Kể chuyển:
- Được gặp Bác Hồ
- Thế là ngoan.
- Ai ngoan sẽ được thưởng
- Câu chuyện về lá cờ tổ quốc</t>
  </si>
  <si>
    <t>Nghe các bài hát, bài thơ, ca dao, đồng dao, tục ngữ, câu đố, hò, vè chủ đề "TMN"</t>
  </si>
  <si>
    <t>https://www.youtube.com/watch?v=y1sFGmMDKwc</t>
  </si>
  <si>
    <t>Nghe các bài hát, bài thơ, ca dao, đồng dao, tục ngữ, câu đố, hò, vè chủ đề "Bản thân"</t>
  </si>
  <si>
    <t>https://www.youtube.com/watch?v=O4bj2BBEDHM</t>
  </si>
  <si>
    <t>Nghe các bài hát, bài thơ, ca dao, đồng dao, tục ngữ, câu đố, hò, vè chủ đề "Gia đình"</t>
  </si>
  <si>
    <t>Nghe các bài hát, bài thơ, ca dao, đồng dao, tục ngữ, câu đố, hò, vè chủ đề "Động vật"</t>
  </si>
  <si>
    <t>https://www.youtube.com/watch?v=28ASl7tFrVw</t>
  </si>
  <si>
    <t>Nghe các bài hát, bài thơ, ca dao, đồng dao, tục ngữ, câu đố, hò, vè chủ đề "Nghề nghiệp"</t>
  </si>
  <si>
    <t>https://www.youtube.com/watch?v=IzKTZKBNJks</t>
  </si>
  <si>
    <t>Nghe các bài hát, bài thơ, ca dao, đồng dao, tục ngữ, câu đố, hò, vè chủ đề "Thực vật"</t>
  </si>
  <si>
    <t>https://www.youtube.com/watch?v=HeR3eNcVOUU</t>
  </si>
  <si>
    <t>Nghe các bài hát, bài thơ, ca dao, đồng dao, tục ngữ, câu đố, hò, vè chủ đề "Giao thông"</t>
  </si>
  <si>
    <t>https://www.youtube.com/watch?v=efkHfxd8qxU</t>
  </si>
  <si>
    <t>Nghe các bài hát, bài thơ, ca dao, đồng dao, tục ngữ, câu đố, hò, vè chủ đề "HTTN"</t>
  </si>
  <si>
    <t>https://www.youtube.com/watch?v=52MLzkjfpAY</t>
  </si>
  <si>
    <t>Nghe các bài hát, bài thơ, ca dao, đồng dao, tục ngữ, câu đố, hò, vè chủ đề Tái chế</t>
  </si>
  <si>
    <t>HĐC: Bài thơ:
- Chung tay
- Nói không với nilon
- Thổ cẩm.</t>
  </si>
  <si>
    <t>Nghe các bài hát, bài thơ, ca dao, đồng dao, tục ngữ, câu đố, hò, vè chủ đề Môi trường</t>
  </si>
  <si>
    <t>HĐC: Bài thơ: 
- Trường lớp sạch sẽ 
- Bé bảo vệ môi trường
- Thùng rác nhảy múa</t>
  </si>
  <si>
    <t>Nghe các bài hát, bài thơ, ca dao, đồng dao, tục ngữ, câu đố, hò, vè chủ đề "QHĐN-BH"</t>
  </si>
  <si>
    <t xml:space="preserve">HĐC: Bài thơ:
- Cô giáo của em
- Bàn tay cô giáo
- Bé tới trường
</t>
  </si>
  <si>
    <t>HĐC: Bài thơ:
- Làm nghề như bố
- Đi bừa
- Làm bác sĩ     
- Chiếc cầu mới
- Cái bát.
- Cái cuốc
- Tập Làm bác sĩ
- Nàng tiên áo trắng
- Cô thợ dệt
- Dệt vải
- Chú bộ đội hải quân
- Bố em là lính biển</t>
  </si>
  <si>
    <t>HĐC: Bài thơ:
- Bạn trai, bạn gái
- Tình bạn
- Mỗi người một vẻ
- Đôi bàn tay bé
- Trăng sáng
- Lồng đèn
- Bạn của bé</t>
  </si>
  <si>
    <t>HĐC: Bài thơ:
- Giúp mẹ
- Bàn tay mẹ
- Lòng mẹ
- Mẹ của em
- Chiếc áo
- Mẹ con ấm trà
- Em yêu nhà em
- Thăm nhà bà</t>
  </si>
  <si>
    <t>HĐC: Bài thơ:
- Đàn gà con
- Gà trống và hoa mào gà;
- Gà mẹ và gà con
-  Đàn gà mới nở
- Rong và cá;
- Đồng dao Con bống đi chợ
- Bé và mèo;
- Mèo đi câu cá
- Con mèo
- Ngỗng và vịt
- Chim chích bông</t>
  </si>
  <si>
    <t xml:space="preserve"> HĐC: Bài thơ:
- Bánh chưng tết
- Hoa hồng và giọt  sương.
Hoa cúc vàng  
- Đồng dao: "Bí ngô là cô đậu lành"
- Giàn gấc....    
- Tết đang vào nhà
- Hoa mào gà
- Lời chào của hoa </t>
  </si>
  <si>
    <t>HĐC: Bài thơ: 
- Ô tô xe  buýt
- Xe chữa cháy
- Em học biển báo giao thông
- Mũ bảo hiểm đáng yêu
- Tàu thuỷ bé nhỏ
Trên đường
- Giúp bà
- Cô dạy con
- Ước mơ của cu tí
- Gấu qua cầu…</t>
  </si>
  <si>
    <t>HĐC: Bài thơ:
 - Mưa       
 - Nước 
- Ông mặt trời óng ánh
- Mùa hạ ttuyệt vời
- Trưa hè..</t>
  </si>
  <si>
    <t>HĐC: Bài thơ:
- Bác Hồ của em
- Bác thăm nhà cháu
- Hoa quanh Lăng Bác.    
- Bé được nắm cờ
- Ảnh Bác
- Em vẽ Bác Hồ.</t>
  </si>
  <si>
    <t xml:space="preserve"> ĐTT/SHHN:
- Trò chuyện, xem tranh ảnh  về một số sắc thái biểu cảm vui, buồn, tức giận, ngạc nhiên
- Cảm xúc của bé.
- Trò  chuyện với trẻ.</t>
  </si>
  <si>
    <t>https://www.youtube.com/watch?v=AY9mbjkTaZY</t>
  </si>
  <si>
    <t>HĐNT:
- Tiệm Spa
- Tiệm Nail
- Cửa hàng may đo</t>
  </si>
  <si>
    <t>Phát âm các tiếng có chứa các câm khó</t>
  </si>
  <si>
    <t xml:space="preserve">   SHHN: Trò chuyện cùng bé.                                                                                                                  </t>
  </si>
  <si>
    <t>SHHN: Trò chuyện, xem tranh ảnh, tạo tình huống để trẻ biết cách sử đụng đúng các từ chỉ sự vật, hoạt động phù hợp</t>
  </si>
  <si>
    <r>
      <t xml:space="preserve"> SHHN: </t>
    </r>
    <r>
      <rPr>
        <sz val="12"/>
        <rFont val="Times New Roman"/>
        <family val="2"/>
      </rPr>
      <t>Trò chuyện cùng trẻ để trẻ bày tỏ cảm xúc, tình cảm của  mình</t>
    </r>
  </si>
  <si>
    <t>SHHN: Trẻ nhớ lại sự việc nào đó và kể lại bằng ngôn ngữ của trẻ theo trình tự.</t>
  </si>
  <si>
    <t>Đọc bài thơ, ca dao đồng dao chủ đề "Trường mầm non"</t>
  </si>
  <si>
    <t>Đọc bài thơ, ca dao đồng dao chủ đề "Quê hương - Bác Hồ"</t>
  </si>
  <si>
    <t>Đọc bài thơ, ca dao đồng dao chủ đề "Hiện tượng tự nhiên"</t>
  </si>
  <si>
    <t>Đọc bài thơ, ca dao đồng dao chủ đề "Phương tiện giao thông"</t>
  </si>
  <si>
    <t>Đọc bài thơ, ca dao đồng dao chủ đề "Thực vật"</t>
  </si>
  <si>
    <t>Đọc bài thơ, ca dao đồng dao chủ đề "Môi trường"</t>
  </si>
  <si>
    <t>Đọc bài thơ, ca dao đồng dao chủ đề "Động vật"</t>
  </si>
  <si>
    <t>Đọc bài thơ, ca dao đồng dao chủ đề "Nghề nghiệp"</t>
  </si>
  <si>
    <t>Đọc bài thơ, ca dao đồng dao chủ đề "Tái chế"</t>
  </si>
  <si>
    <t>Đọc bài thơ, ca dao đồng dao chủ đề "Gia đình"</t>
  </si>
  <si>
    <t>Đọc bài thơ, ca dao đồng dao chủ đề "Bản thân"</t>
  </si>
  <si>
    <t>HĐG:
- Dạy  trẻ kể lại truyện 
-TC: Bé tập kể lại truyện</t>
  </si>
  <si>
    <t>Tập đóng kịch theo nội dung chuyện chủ đề "Trường mầm non"</t>
  </si>
  <si>
    <t>Tập đóng kịch theo nội dung chuyện chủ đề "Quê hương - Bác Hồ"</t>
  </si>
  <si>
    <t>Tập đóng kịch theo nội dung chuyện chủ đề "HTTN"</t>
  </si>
  <si>
    <t>Tập đóng kịch theo nội dung chuyện chủ đề "Phương tiện giao thông"</t>
  </si>
  <si>
    <t>Tập đóng kịch theo nội dung chuyện chủ đề "Thực vật"</t>
  </si>
  <si>
    <t>Tập đóng kịch theo nội dung chuyện chủ đề "Môi trường"</t>
  </si>
  <si>
    <t>Tập đóng kịch theo nội dung chuyện chủ đề "Động vật"</t>
  </si>
  <si>
    <t>Tập đóng kịch theo nội dung chuyện chủ đề "Nghề nghiệp"</t>
  </si>
  <si>
    <t>Tập đóng kịch theo nội dung chuyện chủ đề "Tái chế"</t>
  </si>
  <si>
    <t>Tập đóng kịch theo nội dung chuyện chủ đề "Gia đình"</t>
  </si>
  <si>
    <t>Tập đóng kịch theo nội dung chuyện chủ đề "Bản thân"</t>
  </si>
  <si>
    <t xml:space="preserve">HĐH: Bài thơ:
- Cô giáo của em
- Bàn tay cô giáo
- Bé tới trường
</t>
  </si>
  <si>
    <t>HĐH: Bài thơ:
- Giúp mẹ
- Bàn tay mẹ
- Lòng mẹ
- Mẹ của em
- Chiếc áo
- Mẹ con ấm trà
- Em yêu nhà em
- Thăm nhà bà</t>
  </si>
  <si>
    <t>HĐH: Bài thơ:
- Chung tay
- Nói không với nilon
- Thổ cẩm.</t>
  </si>
  <si>
    <t>HĐH: Bài thơ:
- Làm nghề như bố
- Đi bừa
- Làm bác sĩ     
- Chiếc cầu mới
- Cái bát.
- Cái cuốc
- Tập Làm bác sĩ
- Nàng tiên áo trắng
- Cô thợ dệt
- Dệt vải
- Chú bộ đội hải quân
- Bố em là lính biển</t>
  </si>
  <si>
    <t>HĐH: Bài thơ:
- Đàn gà con
- Gà trống và hoa mào gà;
- Gà mẹ và gà con
-  Đàn gà mới nở
- Rong và cá;
- Đồng dao Con bống đi chợ
- Bé và mèo;
- Mèo đi câu cá
- Con mèo
- Ngỗng và vịt
- Chim chích bông</t>
  </si>
  <si>
    <t>HĐH: Bài thơ: 
- Trường lớp sạch sẽ 
- Bé bảo vệ môi trường
- Thùng rác nhảy múa</t>
  </si>
  <si>
    <t xml:space="preserve"> HĐH: Bài thơ:
- Bánh chưng tết
- Hoa hồng và giọt  sương.
Hoa cúc vàng  
- Đồng dao: "Bí ngô là cô đậu lành"
- Giàn gấc....    
- Tết đang vào nhà
- Hoa mào gà
- Lời chào của hoa </t>
  </si>
  <si>
    <t>HĐH: Bài thơ: 
- Ô tô xe  buýt
- Xe chữa cháy
- Em học biển báo giao thông
- Mũ bảo hiểm đáng yêu
- Tàu thuỷ bé nhỏ
Trên đường
- Giúp bà
- Cô dạy con
- Ước mơ của cu tí
- Gấu qua cầu…</t>
  </si>
  <si>
    <t>HĐH: Bài thơ:
- Bác Hồ của em
- Bác thăm nhà cháu
- Hoa quanh Lăng Bác.    
- Bé được nắm cờ
- Ảnh Bác
- Em vẽ Bác Hồ.</t>
  </si>
  <si>
    <t xml:space="preserve"> HĐH: Kể chuyện: 
- Món quà của cô giáo
 Chiếc áo ấm
- Thỏ trắng đi học
- Người bạn tốt</t>
  </si>
  <si>
    <r>
      <t xml:space="preserve"> HĐH: Kể chuyện
- Thương mẹ
- Quà tặng mẹ
- Chiếc áo mùa xuân
- Ấm sành nở hoa.</t>
    </r>
    <r>
      <rPr>
        <sz val="12"/>
        <rFont val="Times New Roman"/>
        <family val="2"/>
      </rPr>
      <t xml:space="preserve">
</t>
    </r>
  </si>
  <si>
    <t xml:space="preserve"> HĐH: Kể chuyện:
- Tâm sự của vỏ hộp
- Túi nilon phiêu lưu kí
- Chiếc khẩu trang ngầu nhất.</t>
  </si>
  <si>
    <t xml:space="preserve"> HĐH: Kể chuyện:
- Thần sắt
- Cả nhà đều làm việc
- Bác sĩ chim
- Bác sĩ tí hon
- Bé hành đi khám bệnh  - Người thợ dệt thảm
- Người thợ may khôn ngoan
- Anh bộ đội và lũ trẻ
- Kể chuyện về người lính đảo.</t>
  </si>
  <si>
    <t xml:space="preserve"> HĐH: Kể chuyện: 
- Dê con nhanh trí
- Cáo, thỏ và gà trống
- Chú vịt khàn  
- Chú rùa thông minh
- Chú chim không ngoan
- Chuột, gà trống và mèo
- Cáo, thỏ và gà trống
- Cá vàng bé nhỏ
- Chú mèo tinh nghịch
- Mèo con đi học</t>
  </si>
  <si>
    <t xml:space="preserve"> HĐH: Kể chuyện:
- Cùng nhau bảo vệ môi trường
- Chuyện của 5 thùng rác</t>
  </si>
  <si>
    <t xml:space="preserve"> HĐH: Kể chuyện: 
- Kiến con đi ô tô
- Một phen sợ hãi
- Xe lu và xe ca
- Mũ bảo hiểm bị lạc
- Cuộc thi mũ bảo hiểm đẹp nhất
- Tàu thuỷ dũng cảm
- Chuyến phưu lưu đến đảo bí mật
- Tàu thuỷ và cơn sóng lớn.</t>
  </si>
  <si>
    <t xml:space="preserve"> HĐH: Kể chuyện;
- Hồ nước và mây
- Giọt nước tí xíu
- Cóc kiện trời
-  Con gái út của ông mặt trời
- Cô mây...
- Lời ru của trăng…</t>
  </si>
  <si>
    <t xml:space="preserve"> HĐH: Kể chuyển:
- Được gặp Bác Hồ
- Thế là ngoan.
- Ai ngoan sẽ được thưởng
- Câu chuyện về lá cờ tổ quốc</t>
  </si>
  <si>
    <t xml:space="preserve"> ĐTT/SHHN:
- Dạy trẻ chào, hỏi, xưng hô lễ phép với người lớn.</t>
  </si>
  <si>
    <t>https://www.youtube.com/watch?v=K6YOH3yCz3I</t>
  </si>
  <si>
    <t xml:space="preserve"> ĐTT/SHHN:
- Nhắc nhở trẻ nói lời cảm ơn, xin lỗi phù hợp với từng tình huống cụ thể. Nhắc nhở trẻ mời cô, mời bạn trước khi ăn.</t>
  </si>
  <si>
    <t>https://www.youtube.com/watch?v=bPvhZjO9VMk</t>
  </si>
  <si>
    <t>ĐTT/SHHN:
- Nhắc nhở trẻ điều chỉnh giọng nói phù hợp với hoàn cảnh.</t>
  </si>
  <si>
    <t>ĐTT/SHHN:
- Nghe và trả lời các câu hỏi
 Giao tiếp với cô, bạn trong lớp.</t>
  </si>
  <si>
    <t>HĐG:
- Cho trẻ thực hành xem sách</t>
  </si>
  <si>
    <t>HĐG:
- Bắt chước tiếng kêu, dáng đi, hành động của các nhân vật trong truyện: "Bé hành đi khám bệnh"</t>
  </si>
  <si>
    <t>HĐG:
- Bắt chước tiếng kêu, dáng đi, hành động của các nhân vật trong truyện: "Củ cải trắng"</t>
  </si>
  <si>
    <t>HĐG:
- Bắt chước tiếng kêu, dáng đi, hành động của các nhân vật trong truyện: "Qua đường"</t>
  </si>
  <si>
    <t>HĐG:
- Bắt chước tiếng kêu, dáng đi, hành động của các nhân vật trong truyện: "Cô mây"</t>
  </si>
  <si>
    <t xml:space="preserve"> HĐG:
- Thực hành xem sách
- Tô màu chữ rỗng</t>
  </si>
  <si>
    <t>Làm quen với cách đọc và viết tiếng Việt:
+ Hướng đọc, viết: từ trái sang phải, từ dòng trên xuống dòng dưới</t>
  </si>
  <si>
    <t>HĐG: 
-Thực hành xem sách</t>
  </si>
  <si>
    <t>ĐTT/SHHN:
- Trò chuyện, quan sát, xem tranh ảnh của một số ký hiệu thông thường ở gia đình, trường lớp, nơi công cộng</t>
  </si>
  <si>
    <t xml:space="preserve"> HĐG:
- Ghép tên của mình</t>
  </si>
  <si>
    <t>HĐG:
- Tập tô, tập đồ các nét chữ</t>
  </si>
  <si>
    <t>Tên, tuổi của bạn trai, bạn gái.</t>
  </si>
  <si>
    <t xml:space="preserve">HĐC:
- Trò chuyện, trao đổi đầm thoại về sở thích và khả năng của bản thân </t>
  </si>
  <si>
    <t>Chủ động và độc lập trong một số hoạt động chủ đề Trường mầm non</t>
  </si>
  <si>
    <t>Chủ động và độc lập trong một số hoạt động chủ đề Bản thân</t>
  </si>
  <si>
    <t>Chủ động và độc lập trong một số hoạt động chủ đề Giao thông</t>
  </si>
  <si>
    <t>Chủ động và độc lập trong một số hoạt động chủ đề Thực vật</t>
  </si>
  <si>
    <t>Chủ động và độc lập trong một số hoạt động chủ đề HTTN</t>
  </si>
  <si>
    <t>HĐH
- Chọn trang phục phù hợp thời tiết
- Bé thả diều</t>
  </si>
  <si>
    <t>Chủ động và độc lập trong một số hoạt động chủ đề Tái chế</t>
  </si>
  <si>
    <t>HĐH:
- Những tờ giấy cũ kĩ
- Dạy trẻ kỹ năng đeo khẩu trang.</t>
  </si>
  <si>
    <t xml:space="preserve">HĐH:
- Bánh chưng ngày tết
- Kĩ năng cắm hoa trong các ngày lễ hội
- Bé vui đón tết </t>
  </si>
  <si>
    <t>Tự lựa chọn đồ chơi/ trò chơi, làm đồ chơi theo ý thích chủ đề Trường mầm non</t>
  </si>
  <si>
    <t>Tự lựa chọn đồ chơi/ trò chơi, làm đồ chơi theo ý thích chủ đề Nghề nghiệp</t>
  </si>
  <si>
    <t>HĐH:
- Dạy trẻ kĩ năng sử dụng cái cuốc</t>
  </si>
  <si>
    <t>HĐC/SHHN:
- Hướng dẫn và cho trẻ thực hành đội mũ bảo hiểm</t>
  </si>
  <si>
    <t>HĐC/SHHN:
- Hướng dẫn và cho trẻ thực hành: Lên/xuống xe máy an toàn</t>
  </si>
  <si>
    <t>HĐC:
- Hướng dẫn và cho trẻ thực hành: Quét nhà</t>
  </si>
  <si>
    <t>https://www.youtube.com/watch?v=xQcVWzBWQsk</t>
  </si>
  <si>
    <t>HĐH: Dạy trẻ kĩ năng quét nhà</t>
  </si>
  <si>
    <t>HĐC:
- Hướng dẫn và cho trẻ thực hành: Lau sàn nhà</t>
  </si>
  <si>
    <t>https://www.youtube.com/watch?v=t2ZZdt-IFso</t>
  </si>
  <si>
    <t>HĐC: Hướng dẫn và cho trẻ thực hành: Gấp quần áo</t>
  </si>
  <si>
    <t>https://www.youtube.com/watch?v=f33rFgxr_pw</t>
  </si>
  <si>
    <t>HĐH: Dạy trẻ gấp quần áo</t>
  </si>
  <si>
    <t>HĐC: Hướng dẫn và cho trẻ thực hành: Gấp chăn nhỏ</t>
  </si>
  <si>
    <t>https://www.youtube.com/watch?v=v9u5l0UjBqs</t>
  </si>
  <si>
    <t>https://www.youtube.com/watch?v=RjVOzphMIfU</t>
  </si>
  <si>
    <t>HĐC: Hướng dẫn và cho trẻ thực hành: Nhặt rau</t>
  </si>
  <si>
    <t>https://www.youtube.com/watch?v=MX1HTgWdsQE</t>
  </si>
  <si>
    <t>ĐTT/HĐC:
- Trò chuyện, xem tranh ảnh  về một số trạng thái cảm xúc.</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</si>
  <si>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</si>
  <si>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HĐG:
- Làm chuyện tranh về những gì bé thích</t>
  </si>
  <si>
    <t>https://www.youtube.com/watch?v=9rU_VZKPF48</t>
  </si>
  <si>
    <t>ĐTT/HĐC:
- Trò chuyện, xem tranh ảnh, video clips.về Bác Hồ.</t>
  </si>
  <si>
    <t>https://www.youtube.com/watch?v=ZGf8-jDuIrQ</t>
  </si>
  <si>
    <t>LH:
- Trò chuyện, xem tranh ảnh  về di tích lịch sử, danh lam thắng cảnh và lễ hội quê hương
.Tham quan.</t>
  </si>
  <si>
    <t>https://www.google.com.vn/search?q=xem+tranh+%E1%BA%A3nh+l%E1%BB%85+h%E1%BB%99i+hoa+ph%C6%B0%E1%BB%A3ng+%C4%91%E1%BB%8F&amp;tbm=isch&amp;ved=2ahUKEwisyNP2tILzAhVKxosBHYYnBQUQ2-UKA&amp;bih=651&amp;biw=1305&amp;hl=vi#imgrc=GRHniG_PLki-HM</t>
  </si>
  <si>
    <t>TQ: 
- Trò chuyện, xem tranh ảnh về lễ hội đình làng Hà Hương.
.Tham quan đình làng Hà Hương.</t>
  </si>
  <si>
    <t>https://www.google.com.vn/search?q=xem+tranh+%E1%BA%A3nh+%C4%91%C3%ACnh+h%C3%A0+h%C6%B0%C6%A1ng&amp;tbm=isch&amp;ved=2ahUKEwiUsvOntYLzAhVhGKYKHbVoDhQQ2-cCegQIABAA&amp;oq=xem+tranh+%E1%BA%A3nh+%C4%91%C3%ACnh+h%C3%A0+h%C6%B0%C6%A1ng&amp;gs_lcp=CgNpbWcQAzoHCCMQ7wMQJ1Cj_gFYpZkCYJqcAmgHcAB4AYABe4gB8g6SAQQyMC4ymAEAoAEBqgELZ3dzLXdpei1pbWfAAQE&amp;sclient=img&amp;ei=zadCYdSXNOGwmAW10bmgAQ&amp;bih=651&amp;biw=1305&amp;hl=vi#imgrc=Uxg5R4-zJFPAvM</t>
  </si>
  <si>
    <t>Hào hứng tham gia vào các hoạt động trong các ngày lễ hội: tết Trung thu, ngày hội đến trường..</t>
  </si>
  <si>
    <t>Hào hứng tham gia vào các hoạt động trong các ngày lễ hội của chú bộ đội, ngày hội của cô giáo</t>
  </si>
  <si>
    <t xml:space="preserve">HĐC:
- Trang trí, tạo không khí chào mừng ngày 20/11,  
Trò chuyện, xem tranh ảnh về một số hoạt động của chú bộ đội, ngày hội của cô giáo
 - Làm bưu thiếp; Gói quà; Làm lãng hoa; </t>
  </si>
  <si>
    <t>Hào hứng tham gia vào các hoạt động trong các ngày lễ hội trong ngày tết nguyên đán</t>
  </si>
  <si>
    <t>LH: 
- Trang trí, tạo môi trường chuẩn bị đón tết.
Trò chuyện về một số hoạt động trong ngày tết : Gói bánh trưng, bày mâm ngũ quả, tranh trí ngày tết, chúc tết, lễ hội pháo đất…</t>
  </si>
  <si>
    <t xml:space="preserve">Hào hứng tham gia vào các hoạt động trong ngày 19/5 </t>
  </si>
  <si>
    <t>HĐH:
- Bác Hồ kính yêu</t>
  </si>
  <si>
    <t xml:space="preserve">
 HĐG/HĐC:
- Trang trí ảnh Bác, Làm dây xúc xích, làm dép Bác Hồ</t>
  </si>
  <si>
    <t>Thực hiện một số quy định ở lớp và gia đình: Dọn dẹp và sắp xếp đồ dùng, sau khi chơi cất đồ chơi vào nơi quy định, giờ ngủ không làm ồn, vâng lời ông bà, bố mẹ, đi bên phải lề đường.</t>
  </si>
  <si>
    <t>ĐTT/SHHN:
- Thực hiện một số quy định ở lớp (Đi học đúng giờ, trang phục gọn gàng, để đồ dùng đúng nơi quy định)</t>
  </si>
  <si>
    <t>https://www.youtube.com/watch?v=tIWcNGQKfZI</t>
  </si>
  <si>
    <t>SHHN:
- Thực hiện một số quy định ở gia đình.
- Trò chuyện với trẻ: Trẻ biết vâng lời ông bà, bố mẹ, anh chị muốn đi chơi phải xin phép.</t>
  </si>
  <si>
    <t>VS-AN:
- Rèn kỹ năng trật tự khi ngủ</t>
  </si>
  <si>
    <t>VS-AN:
- Rèn kỹ năng cho trẻ trật tự khi ăn</t>
  </si>
  <si>
    <t>ĐTT/HĐC:
- Trò chuyện về luật lệ giao thông, đi bộ phải đi bên phải lề đường.</t>
  </si>
  <si>
    <t>SHHN:
- Thực hành kỹ năng dọn dẹp và sắp xếp đồ dùng sau khi chơi, cất đồ chơi đúng nơi quy định.</t>
  </si>
  <si>
    <t>HĐH:
- An toàn khi pha trà
- Kỹ năng rót nước mời khách</t>
  </si>
  <si>
    <t>ĐTT/HĐC: Trò chuyên, xem tranh ảnh với trẻ về một số thói quen chào hỏi, lễ phép với người lớn</t>
  </si>
  <si>
    <t>https://www.youtube.com/watch?v=4DMEiXJA33M</t>
  </si>
  <si>
    <t>HĐG:
- Bán hàng
- Nấu ăn
- Đóng vai cô giáo, học sinh</t>
  </si>
  <si>
    <t>HĐG:
- Bán hàng
- Nấu ăn
- Đóng vai chị em</t>
  </si>
  <si>
    <t>HĐG:
- Bán hàng
- Nấu ăn
- Đóng vai mẹ, con</t>
  </si>
  <si>
    <t>HĐG:
- Bán hàng
- Nấu ăn
- Bác sĩ thú y</t>
  </si>
  <si>
    <t>HĐG:
- Bán hàng
- Nấu ăn
- Phòng khám nhi - tai, mũi, họng</t>
  </si>
  <si>
    <t>HĐG:
- Bán hàng
- Nấu ăn</t>
  </si>
  <si>
    <t>SHHN:
- Chờ đến lượt, hợp tác cùng bạn</t>
  </si>
  <si>
    <t>https://www.google.com.vn/search?q=tranh+%E1%BA%A3nh+ch%E1%BB%9D+%C4%91%E1%BA%BFn+l%C6%B0%E1%BB%A3t+h%E1%BB%A3p+t%C3%A1c&amp;tbm=isch&amp;ved=2ahUKEwjS0evstoLzAhVIdpQKHUT3BNMQ2-cCegQIABAA&amp;oq=tranh+%E1%BA%A3nh+ch%E1%BB%9D+%C4%91%E1%BA%BFn+l%C6%B0%E1%BB%A3t+h%E1%BB%A3p+t%C3%A1c&amp;gs_lcp=CgNpbWcQAzoFCAAQgAQ6BwgjEO8DECdQv4cmWK6eJmCTpiZoAHAAeACAAXiIAcoCkgEDMC4zmAEAoAEBqgELZ3dzLXdpei1pbWfAAQE&amp;sclient=img&amp;ei=aqlCYdL0NMjs0QTE7pOYDQ#imgrc=hBi2qPedCwHPLM&amp;imgdii=-MU-InHU8WlHWM</t>
  </si>
  <si>
    <t>Phân biệt hành vi" đúng" - " sai", " tốt" - " xấu" chủ đề Tái chế</t>
  </si>
  <si>
    <t>HĐH: 
- Hành vi đúng sai khi sử dụng túi nilon.</t>
  </si>
  <si>
    <t>https://www.youtube.com/watch?v=MMCTJ7fXxHk</t>
  </si>
  <si>
    <t>HĐC:
- Hành vi đúng sai khi tham gia giao thông</t>
  </si>
  <si>
    <t>ĐTT/HĐC:
-  Xem tình huống và nhận xét, bày tỏ thái độ với hành vi đúng - sai tốt xấu với môi trường</t>
  </si>
  <si>
    <t>Yêu mến, quan tâm đến người thân (cô giáo)</t>
  </si>
  <si>
    <t>HĐH: Cô giáo của bé</t>
  </si>
  <si>
    <t>HĐH: 
- Mẹ của bé
- Gia đình yêu thương</t>
  </si>
  <si>
    <t>https://www.youtube.com/watch?v=UEAMz4VonNE</t>
  </si>
  <si>
    <t>Yêu mến, quan tâm đến người giúp ích cho xã hội (bác sĩ, chú bộ đội)</t>
  </si>
  <si>
    <t>HĐH:
- Bé yêu bác sĩ
- Chú bộ đội hải quân</t>
  </si>
  <si>
    <t>https://www.youtube.com/watch?v=_7vXgZQXKew</t>
  </si>
  <si>
    <t xml:space="preserve">Bảo vệ, chăm sóc con vật </t>
  </si>
  <si>
    <t>HĐH:
- Gà con đáng yêu
- Cách chăm sóc con cá
- Mèo con đáng yêu
- Cún con đáng yêu</t>
  </si>
  <si>
    <t>HĐNT:
- Quan sát sự lớn lên của cây, bảo vệ và chăm sóc cây: nhặt lá rụng, nhổ cỏ, bắt sâu, tưới nước cho cây.</t>
  </si>
  <si>
    <t>HĐH: Bé phân loại rác</t>
  </si>
  <si>
    <t>https://www.youtube.com/watch?v=Zibcs6V8MNM</t>
  </si>
  <si>
    <t>SHHN:
- Trò chuyện, xem tranh ảnh về một số thói quen biết tiết kiệm.</t>
  </si>
  <si>
    <t>HĐH:
- Giữ gìn, tiết kiệm và bảo vệ nguồn nước</t>
  </si>
  <si>
    <t>HĐC: Trò chuyện, xem tranh ảnh về một số thói quen biết tiết kiệm.</t>
  </si>
  <si>
    <t>https://www.youtube.com/watch?v=nu5OxCDJPpg</t>
  </si>
  <si>
    <t xml:space="preserve">ĐTT/HĐC: 
- Ngày hội nghệ thuật
 - Cho trẻ lắng nghe âm thanh trong thiên nhiên, trong cuộc sống:
 - Cho trẻ lắng nghe những bài hát, bản nhạc có giai điệu vui tươi, trong sáng, tình cảm tha thiết những làn điệu dân ca. </t>
  </si>
  <si>
    <t>https://zingmp3.vn/bai-hat/LK-Dan-Ca-Bac-Bo-lopnhacgiangsol/IWAO8FBA.html</t>
  </si>
  <si>
    <t>Nghe bài hát, bản nhạc; thơ, đồng dao, ca dao, tục ngữ; kể chuyện phù hợp với chủ đề "Trường mầm non"</t>
  </si>
  <si>
    <t>https://www.youtube.com/watch?v=7kbEExOEqMo</t>
  </si>
  <si>
    <t>Nghe bài hát, bản nhạc; thơ, đồng dao, ca dao, tục ngữ; kể chuyện phù hợp với chủ đề "Bản thân"</t>
  </si>
  <si>
    <t>https://www.youtube.com/watch?v=fFB-elx3kow</t>
  </si>
  <si>
    <t>Nghe bài hát, bản nhạc; thơ, đồng dao, ca dao, tục ngữ; kể chuyện phù hợp với chủ đề "Gia đình"</t>
  </si>
  <si>
    <t>https://www.youtube.com/watch?v=5t0kfQKWhys</t>
  </si>
  <si>
    <t>Nghe bài hát, bản nhạc; thơ, đồng dao, ca dao, tục ngữ; kể chuyện phù hợp với chủ đề "TGĐV"</t>
  </si>
  <si>
    <t>https://www.youtube.com/watch?v=MS_HaP2-J4U</t>
  </si>
  <si>
    <t>Nghe bài hát, bản nhạc; thơ, đồng dao, ca dao, tục ngữ; kể chuyện phù hợp với chủ đề "Nghề nghiệp"</t>
  </si>
  <si>
    <t>ĐTT/HN:
- Về quê cuốc đất trồng rau
- Bác sĩ về bản
- Người mẹ áo trắng
- Ngày hội lớn của dệt may 
- Chú bộ đội và cơn mưa</t>
  </si>
  <si>
    <t>https://www.youtube.com/watch?v=9Gw_ALBU8jg</t>
  </si>
  <si>
    <t>Nghe bài hát, bản nhạc; thơ, đồng dao, ca dao, tục ngữ; kể chuyện phù hợp với chủ đề "TGTV"</t>
  </si>
  <si>
    <t>https://www.youtube.com/watch?v=bvIH5KTvqHk</t>
  </si>
  <si>
    <t>Nghe bài hát, bản nhạc; thơ, đồng dao, ca dao, tục ngữ; kể chuyện phù hợp với chủ đề "PTGT"</t>
  </si>
  <si>
    <t>https://www.youtube.com/watch?v=99P1n_3rMh4</t>
  </si>
  <si>
    <t>Nghe bài hát, bản nhạc; thơ, đồng dao, ca dao, tục ngữ; kể chuyện phù hợp với chủ đề "Hiện tượng tự nhiên"</t>
  </si>
  <si>
    <t>Nghe bài hát, bản nhạc; thơ, đồng dao, ca dao, tục ngữ; kể chuyện phù hợp với chủ đề Tái chế</t>
  </si>
  <si>
    <t>ĐTT/HN: 
- Không xả rác
- Cháu yêu cô thợ dệt</t>
  </si>
  <si>
    <t>ĐTT/HN:
- Giữ gìn vệ sinh trường lớp
- Bé ngoan nhặt rác</t>
  </si>
  <si>
    <t>Nghe bài hát, bản nhạc; thơ, đồng dao, ca dao, tục ngữ; kể chuyện phù hợp với chủ đề "Quê hương- Đất nước- Bác Hồ"</t>
  </si>
  <si>
    <t>https://www.youtube.com/watch?v=_B-GCQuH6O0(ai yêu…hcm)</t>
  </si>
  <si>
    <t>ĐTT/HN:
- Cô giáo        
- Đi học
- Bài ca đi học
- Chào năm học mới.
- Mẹ và cô 
- Cô giáo em là hoa ê ban</t>
  </si>
  <si>
    <t>ĐTT/HN:
- Bàn tay mẹ
- Bé mặc quần áo
- Nhà mình rất vui
- Ngôi nà thân yêu
Ru em
- Ru con
- Em là bông hồng nhỏ...
- Bố là tất cả
- Niềm vui gia đình</t>
  </si>
  <si>
    <t>Nghe bài hát, bản nhạc; thơ, đồng dao, ca dao, tục ngữ; kể chuyện phù hợp với chủ đề "Môi trường"</t>
  </si>
  <si>
    <t>ĐTT/HN:
- Con gà gáy le te
- Thương con cá rô đồng
- Con mèo ra bờ sông
- Chú mèo con
 - Cò lả
- Chim bay
- Em là chim câu trắng....
- Chim bay
- Lý con sáo gò công</t>
  </si>
  <si>
    <t>ĐTT/HN:
- Inh lả ơi
- Mùa xuân ơi
- Xuân đã về...
- Lý cây bông
- Cây  trúc xinh
- Hoa thơm bướm lượn…</t>
  </si>
  <si>
    <t>ĐTT/HN:
-  Bài học sang đường
- Ai đúng , ai sai
- Lời cô dạy 
- Bé tìm chỗ chơi
- Màu mắt ai..
- Bé thích xe ô tô
- Nhớ lời cô dặn
- An toàn giao thông
- Đèn xanh đèn đỏ
- Tàu thuỷ đi khắp nơi</t>
  </si>
  <si>
    <t>ĐTT/HN:
- Em yêu mùa hè quê em
- Cầu vồng
- Mưa rơi
- Cánh diều bay cao
- Mưa rơi 
- Tia nắng hạt mưa...</t>
  </si>
  <si>
    <t>ĐTT/HN:
-  Ai yêu nhi đồng bằng bác Hồ Chí MInh
- Những lá cờ em yêu
- Khát vọng tuổi trẻ
-  Bác Hồ người cho em tất cả
- Nhớ Bác Hồ,
- Từ rừng xanh cháu về thăm Lăng Bác.</t>
  </si>
  <si>
    <t>HĐG: Góc nghệ thuật</t>
  </si>
  <si>
    <t>ĐTT:
-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</si>
  <si>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Hát đúng giai điệu, lời ca và thể hiện sắc thái, tình cảm của bài hát theo chủ đề "TMN"</t>
  </si>
  <si>
    <t>Hát đúng giai điệu, lời ca và thể hiện sắc thái, tình cảm của bài hát theo chủ đề "Bản thân"</t>
  </si>
  <si>
    <t>https://www.youtube.com/watch?v=l_Vq-9OCBxA</t>
  </si>
  <si>
    <t>Hát đúng giai điệu, lời ca và thể hiện sắc thái, tình cảm của bài hát theo chủ đề "Gia đình"</t>
  </si>
  <si>
    <t>Hát đúng giai điệu, lời ca và thể hiện sắc thái, tình cảm của bài hát theo chủ đề TGĐV</t>
  </si>
  <si>
    <t>https://www.youtube.com/watch?v=MMv1_wU05Qg</t>
  </si>
  <si>
    <t>Hát đúng giai điệu, lời ca và thể hiện sắc thái, tình cảm của bài hát theo chủ đề "Nghề nghiệp"</t>
  </si>
  <si>
    <t>https://www.youtube.com/watch?v=NbioGKvlFvk</t>
  </si>
  <si>
    <t>Hát đúng giai điệu, lời ca và thể hiện sắc thái, tình cảm của bài hát theo chủ đề " TGTV"</t>
  </si>
  <si>
    <t>https://www.youtube.com/watch?v=Ki2wOHNpJyQ</t>
  </si>
  <si>
    <t>Hát đúng giai điệu, lời ca và thể hiện sắc thái, tình cảm của bài hát theo chủ đề " PTGT"</t>
  </si>
  <si>
    <t>https://www.youtube.com/watch?v=ZZZmaXCRCP8</t>
  </si>
  <si>
    <t>Hát đúng giai điệu, lời ca và thể hiện sắc thái, tình cảm của bài hát theo chủ đề "Hiện tượng tự nhiên"</t>
  </si>
  <si>
    <t>https://www.youtube.com/watch?v=oyKZWiK2oqw</t>
  </si>
  <si>
    <t>Hát đúng giai điệu, lời ca và thể hiện sắc thái, tình cảm của bài hát theo chủ đề Tái chế</t>
  </si>
  <si>
    <t>HĐH/HĐC:
- Không xả rác
- Cháu yêu cô thợ dệt</t>
  </si>
  <si>
    <t>Hát đúng giai điệu, lời ca và thể hiện sắc thái, tình cảm của bài hát theo chủ đề Môi trường</t>
  </si>
  <si>
    <t xml:space="preserve"> HĐH/HĐC:
- Giữ gìn vệ sinh trường lớp
- Bé ngoan nhặt rác</t>
  </si>
  <si>
    <t>Hát đúng giai điệu, lời ca và thể hiện sắc thái, tình cảm của bài hát theo chủ đề "Quê hương- Đất nước- Bác Hồ"</t>
  </si>
  <si>
    <t>https://www.youtube.com/watch?v=gx_Ho3HHN9A</t>
  </si>
  <si>
    <t>HĐH/HĐC:
- Cô giáo, cô giáo em
- Em đi mẫu giáo.
- Vui đến trường</t>
  </si>
  <si>
    <t>HĐH/HĐC:
  Mời bạn ăn
-  Nhà của tôi
-  Cái mũi.
-  Năm ngón tay..
- Mừng sinh nhật 
- Tập đếm
- Bàn tay mẹ
- Bé mặc quần áo
- Nhà mình rất vui
- Ngôi nhà thân yêu</t>
  </si>
  <si>
    <t xml:space="preserve">HĐH/HĐC:
- Đàn gà con
- Đàn gà trong sân
- Cá vàng bơi
- Cá vàng và bé
- Ai cũng yêu chú mèo
- Rửa mặt như mèo
Cá vàng bơi
- Rì rà rì rầm
- Chú voi con ở Bản Đôn
- Vào rừng xanh
- Đố bạn ......    
-  Chú  ếch con  </t>
  </si>
  <si>
    <t>HĐH/HĐC: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</si>
  <si>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HĐH/HĐC:
- Bầu bí
- Sắp đến tết rồi
- Tết đến rồi
- Mùa xuân đến rồi
- Em yêu cây xanh
- Như những cánh hoa
- Tết sum vầy</t>
  </si>
  <si>
    <t>HĐH/HĐC:
- Bạn ơi có biết
- Đường em đi
- Bé thích xe ô tô
- Ngã tư đường phố
- Lời cô dặn
- Tàu thuỷ đi khắp nơi
- Tàu thuỷ và biển cả</t>
  </si>
  <si>
    <t>HĐH/HĐC:
- Cho tôi đi làm mưa với
- Trời nắng trời mưa
- Mây và gió
- Em yêu mùa hè quê em
- Hạt mưa xinh</t>
  </si>
  <si>
    <t>HĐH/HĐC:
-  Mơ gặp Bác
- Nhớ giọng hát Bác Hồ
- Nhớ ơn Bác...
- Yêu Hà Nội
- Quê hương tươi đẹp.
- Lá cờ tổ quốc
- Ai Yêu Bác Hồ
- Đêm qua em mơ gặp BH</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</si>
  <si>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</si>
  <si>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"Bản thân"</t>
  </si>
  <si>
    <t>Vận động nhịp nhàng theo giai điệu, nhịp điệu của các bài hát, bản nhạc / Sử dụng các dụng cụ gõ đệm theo tiết tấu theo chủ đề "Gia đình"</t>
  </si>
  <si>
    <t>Vận động nhịp nhàng theo giai điệu, nhịp điệu của các bài hát, bản nhạc / Sử dụng các dụng cụ gõ đệm theo tiết tấu theo chủ đề "PTGT"</t>
  </si>
  <si>
    <t>Vận động nhịp nhàng theo giai điệu, nhịp điệu của các bài hát, bản nhạc / Sử dụng các dụng cụ gõ đệm theo tiết tấu theo chủ đề "HTTN"</t>
  </si>
  <si>
    <t>HĐH: VĐ theo bài hát
- Không xả rác
- Cháu yêu cô thợ dệt</t>
  </si>
  <si>
    <t>HĐH: VĐ theo bài hát
- Cô giáo, cô giáo em
- Em đi mẫu giáo.
- Vui đến trường</t>
  </si>
  <si>
    <t>Vận động nhịp nhàng theo giai điệu, nhịp điệu của các bài hát, bản nhạc / Sử dụng các dụng cụ gõ đệm theo tiết tấu theo chủ đề "Tái chế"</t>
  </si>
  <si>
    <t>Vận động nhịp nhàng theo giai điệu, nhịp điệu của các bài hát, bản nhạc / Sử dụng các dụng cụ gõ đệm theo tiết tấu theo chủ đề "Nghề nghiệp"</t>
  </si>
  <si>
    <t>Vận động nhịp nhàng theo giai điệu, nhịp điệu của các bài hát, bản nhạc / Sử dụng các dụng cụ gõ đệm theo tiết tấu theo chủ đề "Trường mầm non</t>
  </si>
  <si>
    <t>HĐH: VĐ theo bài hát
- Múa cho mẹ xem
- Cho con
- Cả nhà thương nhau
- Cháu yêu bà
- Lồng đèn trung thu
- Đền lồng lung linh 
- Bánh trung thu
- Bạn trai bạn gái
- Bạn có biết tên tôi
- Mừng sinh nhật
- Bàn tay của bé
- Ngón tay nhỏ
- Bé vui khoẻ
- Mời bạn ăn</t>
  </si>
  <si>
    <t>HĐH: VĐ theo bài hát
-  Hạt gạo làng ta
- Lớn lên cháu lái máy cày
- Những con đường em yêu
- Cháu thương chú bộ đội
- Cần câu cây cuốc
- Con làm bác sĩ     
- Cháu yêu cô chú công nhân
- Cô thợ dệt
- Cháu hát về đảo xa
- Chú hải quân
- Ba em là bộ đội hải quân</t>
  </si>
  <si>
    <t xml:space="preserve">HĐH: VĐ theo bài hát
- Đàn gà con
- Đàn gà trong sân
- Cá vàng bơi
- Cá vàng và bé
- Ai cũng yêu chú mèo
- Rửa mặt như mèo
Cá vàng bơi
- Rì rà rì rầm
- Chú voi con ở Bản Đôn
- Vào rừng xanh
- Đố bạn ......    
-  Chú  ếch con  </t>
  </si>
  <si>
    <t>HĐH: VĐ theo bài hát
- Giữ gìn vệ sinh trường lớp
- Bé ngoan nhặt rác</t>
  </si>
  <si>
    <t>HĐH: VĐ theo bài hát
- Bầu bí
- Sắp đến tết rồi
- Tết đến rồi
- Mùa xuân đến rồi
- Em yêu cây xanh
- Như những cánh hoa
- Tết sum vầy</t>
  </si>
  <si>
    <t>HĐH: VĐ theo bài hát
- Bạn ơi có biết
- Đường em đi
- Bé thích xe ô tô
- Ngã tư đường phố
- Lời cô dặn
- Tàu thuỷ đi khắp nơi
- Tàu thuỷ và biển cả</t>
  </si>
  <si>
    <t>HĐH: VĐ theo bài hát
- Cho tôi đi làm mưa với
- Trời nắng trời mưa
- Mây và gió
- Em yêu mùa hè quê em
- Hạt mưa xinh</t>
  </si>
  <si>
    <t>HĐH: VĐ theo bài hát
-  Mơ gặp Bác
- Nhớ giọng hát Bác Hồ
- Nhớ ơn Bác...
- Yêu Hà Nội
- Quê hương tươi đẹp.
- Lá cờ tổ quốc
- Ai Yêu Bác Hồ
- Đêm qua em mơ gặp BH</t>
  </si>
  <si>
    <t>Vận động nhịp nhàng theo giai điệu, nhịp điệu của các bài hát, bản nhạc / Sử dụng các dụng cụ gõ đệm theo tiết tấu theo chủ đề "Động vật"</t>
  </si>
  <si>
    <t>Vận động nhịp nhàng theo giai điệu, nhịp điệu của các bài hát, bản nhạc / Sử dụng các dụng cụ gõ đệm theo tiết tấu theo chủ đề "Môi trường"</t>
  </si>
  <si>
    <t>Vận động nhịp nhàng theo giai điệu, nhịp điệu của các bài hát, bản nhạc / Sử dụng các dụng cụ gõ đệm theo tiết tấu theo chủ đề "Thực vật"</t>
  </si>
  <si>
    <t>Vận động nhịp nhàng theo giai điệu, nhịp điệu của các bài hát, bản nhạc / Sử dụng các dụng cụ gõ đệm theo tiết tấu theo chủ đề "Quê hương-Bác Hồ"</t>
  </si>
  <si>
    <t>Phối hợp các nguyên vật liệu tạo hình, vật liệu trong thiên nhiên, nguyên vật liệu phế thải... để tạo ra các sản phẩm theo chủ đề "Trường MN"</t>
  </si>
  <si>
    <t>https://www.youtube.com/watch?v=N4M8IFiIv2k</t>
  </si>
  <si>
    <t>Phối hợp các nguyên vật liệu tạo hình, vật liệu trong thiên nhiên, nguyên vật liệu phế thải... để tạo ra các sản phẩm theo chủ đề "Bản thân"</t>
  </si>
  <si>
    <t>Phối hợp các nguyên vật liệu tạo hình, vật liệu trong thiên nhiên, nguyên vật liệu phế thải... để tạo ra các sản phẩm theo chủ đề "Gia đình"</t>
  </si>
  <si>
    <t xml:space="preserve">HĐH: Steam:
- Làm ngôi nhà 
- Làm cái áo
- Làm cái ấm
 </t>
  </si>
  <si>
    <t>Phối hợp các nguyên vật liệu tạo hình, vật liệu trong thiên nhiên, nguyên vật liệu phế thải... để tạo ra các sản phẩm theo chủ đề "TGĐV"</t>
  </si>
  <si>
    <t>https://www.youtube.com/watch?v=_XnABwZ247E</t>
  </si>
  <si>
    <t>Phối hợp các nguyên vật liệu tạo hình, vật liệu trong thiên nhiên, nguyên vật liệu phế thải... để tạo ra các sản phẩm theo chủ đề "Nghề nghiệp"</t>
  </si>
  <si>
    <t>HĐH: Steam:
- Làm cái cuốc
- Thiết kế váy, áo
- Làm phụ kiện cho các trang phục
- Làm dép, súng, mũ</t>
  </si>
  <si>
    <t>https://www.youtube.com/watch?v=NZelKgN20BM</t>
  </si>
  <si>
    <t>Phối hợp các nguyên vật liệu tạo hình, vật liệu trong thiên nhiên, nguyên vật liệu phế thải... để tạo ra các sản phẩm theo chủ đề "TGTV"</t>
  </si>
  <si>
    <t>https://www.youtube.com/watch?v=_oIVYw58ejo</t>
  </si>
  <si>
    <t>Phối hợp các nguyên vật liệu tạo hình, vật liệu trong thiên nhiên, nguyên vật liệu phế thải... để tạo ra các sản phẩm theo chủ đề "PTGT"</t>
  </si>
  <si>
    <t>Phối hợp các nguyên vật liệu tạo hình, vật liệu trong thiên nhiên, nguyên vật liệu phế thải…. để tạo ra các sản phẩm theo chủ đề "HTTN"</t>
  </si>
  <si>
    <t>Phối hợp các nguyên vật liệu tạo hình, vật liệu trong thiên nhiên, nguyên vật liệu phế thải…. để tạo ra các sản phẩm theo chủ đề Tái chế</t>
  </si>
  <si>
    <t>HĐH: Steam:
- Làm túi giấy
- Làm quyên sách
- Làm áo mưa
- Làm dù
- Làm khẩu trang</t>
  </si>
  <si>
    <t>Phối hợp các nguyên vật liệu tạo hình, vật liệu trong thiên nhiên, nguyên vật liệu phế thải…. để tạo ra các sản phẩm theo chủ đề Môi trường</t>
  </si>
  <si>
    <t>HĐH: Steam:
- Làm gầu hót rác
- Làm thùng đựng rác</t>
  </si>
  <si>
    <t>Phối hợp các nguyên vật liệu tạo hình, vật liệu trong thiên nhiên, nguyên vật liệu phế thải... để tạo ra các sản phẩm theo chủ đề "QH - BH"</t>
  </si>
  <si>
    <t xml:space="preserve">HĐH: Steam:
- Làm khung ảnh Bác
- Làm nón lá
 </t>
  </si>
  <si>
    <t>https://www.youtube.com/watch?v=lqcrhvSv1P0</t>
  </si>
  <si>
    <t>HĐH: Steam:
- Làm ổ gà
- Làm nhà cho mèo
- Làm phụ kiện cho mèo
- Làm tranh cá</t>
  </si>
  <si>
    <t>HĐH: Steam:
- Làm ô tô 
- Làm mũ bảo hiểm
- Làm tàu thủy
- Làm bè nổi</t>
  </si>
  <si>
    <t>Vẽ phối hợp các nét thẳng, xiên ngang, cong tròn tạo thành bức tranh có màu sắc và bố cục theo chủ đề "Trường Mầm non"</t>
  </si>
  <si>
    <t>https://www.youtube.com/watch?v=W9G0k9_OGR8</t>
  </si>
  <si>
    <t>Vẽ phối hợp các nét thẳng, xiên ngang, cong tròn tạo thành bức tranh có màu sắc và bố cục theo chủ đề "Bản thân"</t>
  </si>
  <si>
    <t>https://www.youtube.com/watch?v=J5X_66yl9cs</t>
  </si>
  <si>
    <t>Vẽ phối hợp các nét thẳng, xiên ngang, cong tròn tạo thành bức tranh có màu sắc và bố cục theo chủ đề "Gia đình"</t>
  </si>
  <si>
    <t>HĐH/HĐG:
- Vẽ mẹ của bé
- Vẽ cái áo
- Vẽ cái ấm
- Vẽ ngôi nhà</t>
  </si>
  <si>
    <t>https://www.youtube.com/watch?v=ClTD8fxQD-A(vẽ ngôi nahf)</t>
  </si>
  <si>
    <t>Vẽ phối hợp các nét thẳng, xiên ngang, cong tròn tạo thành bức tranh có màu sắc và bố cục theo chủ đề "TGĐV"</t>
  </si>
  <si>
    <t>https://www.youtube.com/watch?v=WnvzU0-iw10</t>
  </si>
  <si>
    <t>Vẽ phối hợp các nét thẳng, xiên ngang, cong tròn tạo thành bức tranh có màu sắc và bố cục theo chủ đề "Nghề nghiệp"</t>
  </si>
  <si>
    <t>https://www.youtube.com/watch?v=7NH2V3BtX-w</t>
  </si>
  <si>
    <t>Vẽ phối hợp các nét thẳng, xiên ngang, cong tròn tạo thành bức tranh có màu sắc và bố cục theo chủ đề "TGTV"</t>
  </si>
  <si>
    <t xml:space="preserve">https://www.youtube.com/watch?v=30oTZjQJazc
</t>
  </si>
  <si>
    <t>Vẽ phối hợp các nét thẳng, xiên ngang, cong tròn tạo thành bức tranh có màu sắc và bố cục theo chủ đề "PTGT"</t>
  </si>
  <si>
    <t>HĐH/HĐG:
- Vẽ ô tô
- Vẽ biển báo
- Vẽ mũ bảo hiểm
- Vẽ xe máy
- Vẽ tàu thủy</t>
  </si>
  <si>
    <t>https://www.youtube.com/watch?v=Zd6lkLV9jg8</t>
  </si>
  <si>
    <t>Vẽ phối hợp các nét thẳng, xiên ngang, cong tròn tạo thành bức tranh có màu sắc và bố cục theo chủ đề "Hiện tượng tự nhiên"</t>
  </si>
  <si>
    <t>https://www.youtube.com/watch?v=s2INQG0TmQo</t>
  </si>
  <si>
    <t>Vẽ phối hợp các nét thẳng, xiên ngang, cong tròn tạo thành bức tranh có màu sắc và bố cục theo chủ đề Tái chế</t>
  </si>
  <si>
    <t>HĐH/HĐG:
- Vẽ khẩu trang</t>
  </si>
  <si>
    <t>Vẽ phối hợp các nét thẳng, xiên ngang, cong tròn tạo thành bức tranh có màu sắc và bố cục theo chủ đề Môi trường</t>
  </si>
  <si>
    <t>HĐH/HĐG:
- Vẽ trường lớp của bé
- Vẽ gầu hót rác
- Vẽ thùng đựng rác</t>
  </si>
  <si>
    <t>Vẽ phối hợp các nét thẳng, xiên ngang, cong tròn tạo thành bức tranh có màu sắc và bố cục theo chủ đề "Quê hương- đất nước- Bác Hồ"</t>
  </si>
  <si>
    <t>HĐH/HĐG:
- Vẽ nón lá
- Vẽ lá cờ Tổ Quốc
- Vẽ chân dung Bác Hồ</t>
  </si>
  <si>
    <t>HĐH/HĐG:
- Vẽ cái cuốc
- Vẽ chân dung bác sĩ
- Vẽ chú bội đội hải quân
 - Vẽ cô giáo
- Vẽ cánh đồng lúa</t>
  </si>
  <si>
    <t xml:space="preserve">HĐH/HĐG:
- Vẽ con gà 
- Vẽ con cá
- Vẽ con mèo
- Vẽ quả trứng
- Vẽ con voi
</t>
  </si>
  <si>
    <t>HĐH/HĐG:
- Vẽ bánh chưng
- Vẽ hoa hồng
- Vẽ quả táo
 - Vẽ cây xanh
 - Vẽ hoa mùa xuân
- Vẽ vườn hoa
- Vẽ vườn cây ăn quả</t>
  </si>
  <si>
    <t>HĐH/HĐG:
- Vẽ cảnh mùa hè
- Vẽ chuông gió
- Vẽ mưa
- Vẽ con diều
- Vẽ trang phục mùa hè</t>
  </si>
  <si>
    <t xml:space="preserve"> Xé, cắt theo đường thẳng, đường cong… và dán thành sản phẩm có màu sắc, bố cục theo chủ đề "Trường mầm non"</t>
  </si>
  <si>
    <t xml:space="preserve"> Xé, cắt theo đường thẳng, đường cong… và dán thành sản phẩm có màu sắc, bố cục theo chủ đề "Bản thân"</t>
  </si>
  <si>
    <t>https://www.youtube.com/watch?v=kBY1WuLlnwc</t>
  </si>
  <si>
    <t xml:space="preserve"> Xé, cắt theo đường thẳng, đường cong… và dán thành sản phẩm có màu sắc, bố cục theo chủ đề "Gia đình"</t>
  </si>
  <si>
    <t>HĐH/HĐG:
- Xé dán trang phục của mẹ
- Xé dán cái áo
- Xé dán cái ấm
- Xé dán ngôi nhà</t>
  </si>
  <si>
    <t xml:space="preserve"> Xé, cắt theo đường thẳng, đường cong… và dán thành sản phẩm có màu sắc, bố cục theo chủ đề "TGĐV"</t>
  </si>
  <si>
    <t>https://www.youtube.com/watch?v=gt5CF73pzRs</t>
  </si>
  <si>
    <t xml:space="preserve"> Xé, cắt theo đường thẳng, đường cong… và dán thành sản phẩm có màu sắc, bố cục theo chủ đề " Nghề nghiệp"</t>
  </si>
  <si>
    <t xml:space="preserve"> Xé, cắt theo đường thẳng, đường cong… và dán thành sản phẩm có màu sắc, bố cục theo chủ đề "TGTV"</t>
  </si>
  <si>
    <t xml:space="preserve"> Xé, cắt theo đường thẳng, đường cong… và dán thành sản phẩm có màu sắc, bố cục theo chủ đề "PTGT"</t>
  </si>
  <si>
    <t>HĐH/HĐG:
- Xé dán ô tô
- Xé dán biển báo
- Xé dán mũ bảo hiểm
- Xé dán xe máy
- Xé dán tàu thủy</t>
  </si>
  <si>
    <t xml:space="preserve"> Xé, cắt theo đường thẳng, đường cong… và dán thành sản phẩm có màu sắc, bố cục theo chủ đề "Nước- Mùa hè"</t>
  </si>
  <si>
    <t xml:space="preserve"> Xé, cắt theo đường thẳng, đường cong… và dán thành sản phẩm có màu sắc, bố cục theo chủ đề Tái chế</t>
  </si>
  <si>
    <t>HĐH/HĐG:
- Xé dán khẩu trang</t>
  </si>
  <si>
    <t xml:space="preserve"> Xé, cắt theo đường thẳng, đường cong… và dán thành sản phẩm có màu sắc, bố cục theo chủ đề Môi trường</t>
  </si>
  <si>
    <t>HĐH/HĐG:
- Xé dán gầu hót
- Xé dán thùng rác</t>
  </si>
  <si>
    <t xml:space="preserve"> Xé, cắt theo đường thẳng, đường cong… và dán thành sản phẩm có màu sắc, bố cục theo chủ đề "Quê hương- Đất nước- Bác Hồ"</t>
  </si>
  <si>
    <t>HĐH/HĐG:
- Xé dán nón lá
- Xé dán lá cờ Tổ quốc
- Xé dán lăng Bác</t>
  </si>
  <si>
    <t>https://www.youtube.com/watch?v=LTqy3aJoGOg</t>
  </si>
  <si>
    <t>HĐH/HĐG:
- Xé dán con gà
- Xé dán con cá
- Xé dán con mèo
- Xé thức ăn cho con vật nuôi
- Xé dán quả trứng</t>
  </si>
  <si>
    <t>HĐH/HĐG:
- Xé dán cái cuốc, xẻng
- Xé dán sản phẩm của một số nghề
- Xé dán chân dung bác sĩ
- Xé dán quần áo</t>
  </si>
  <si>
    <t>HĐH/HĐG
- Xé dán chiếc lá
- Xé dán các loại quả
- Xé dán cây xanh
- Xé dán hoa hồng
- Xé dán quả táo</t>
  </si>
  <si>
    <t>HĐH/HĐG:
- Xé dán đám mây
- Xé dán ông mặt trời
- Xé dán chuông gió
- Xé dán con diều</t>
  </si>
  <si>
    <t>https://www.youtube.com/watch?v=BJvRWYYPd0I</t>
  </si>
  <si>
    <t>https://www.youtube.com/watch?v=k9HE9a0-eQo</t>
  </si>
  <si>
    <t>https://www.youtube.com/watch?v=6fomjPCkVfk</t>
  </si>
  <si>
    <t>https://www.youtube.com/watch?v=djoWlctgkpg</t>
  </si>
  <si>
    <t>HĐH/HĐG:
- Nặn áo mưa
- Nặn khẩu trang</t>
  </si>
  <si>
    <t>HĐH/HĐG:
- Nặn bàn, ghế
- Nặn gầu hót rác
- Nặn thùng rác</t>
  </si>
  <si>
    <t>HĐH/HĐG:
- Nặn nón lá
- Nặn lá cờ Tổ quốc
- Nặn lăng Bác</t>
  </si>
  <si>
    <t>Làm lõm, dỗ bẹt, bẻ loe, vuốt nhọn, uốn cong đất nặn để nặn thành sản phẩm có nhiều chi tiết theo chủ đề "TMN"</t>
  </si>
  <si>
    <t>Làm lõm, dỗ bẹt, bẻ loe, vuốt nhọn, uốn cong đất nặn để nặn thành sản phẩm có nhiều chi tiết theo chủ đề "Bản thân"</t>
  </si>
  <si>
    <t>Làm lõm, dỗ bẹt, bẻ loe, vuốt nhọn, uốn cong đất nặn để nặn thành sản phẩm có nhiều chi tiết theo chủ đề "Gia đình"</t>
  </si>
  <si>
    <t>Làm lõm, dỗ bẹt, bẻ loe, vuốt nhọn, uốn cong đất nặn để nặn thành sản phẩm có nhiều chi tiết theo chủ đề "TGĐV"</t>
  </si>
  <si>
    <t>Làm lõm, dỗ bẹt, bẻ loe, vuốt nhọn, uốn cong đất nặn để nặn thành sản phẩm có nhiều chi tiết theo chủ đề "NGhề nghiệp"</t>
  </si>
  <si>
    <t>Làm lõm, dỗ bẹt, bẻ loe, vuốt nhọn, uốn cong đất nặn để nặn thành sản phẩm có nhiều chi tiết theo chủ đề "TGTV"</t>
  </si>
  <si>
    <t>Làm lõm, dỗ bẹt, bẻ loe, vuốt nhọn, uốn cong đất nặn để nặn thành sản phẩm có nhiều chi tiết theo chủ đề "PTGT"</t>
  </si>
  <si>
    <t>Làm lõm, dỗ bẹt, bẻ loe, vuốt nhọn, uốn cong đất nặn để nặn thành sản phẩm có nhiều chi tiết theo chủ đề "Hiện tượng tự nhiên"</t>
  </si>
  <si>
    <t>Làm lõm, dỗ bẹt, bẻ loe, vuốt nhọn, uốn cong đất nặn để nặn thành sản phẩm có nhiều chi tiết theo chủ đề Tái chế</t>
  </si>
  <si>
    <t>Làm lõm, dỗ bẹt, bẻ loe, vuốt nhọn, uốn cong đất nặn để nặn thành sản phẩm có nhiều chi tiết theo chủ đề Môi trường</t>
  </si>
  <si>
    <t>Làm lõm, dỗ bẹt, bẻ loe, vuốt nhọn, uốn cong đất nặn để nặn thành sản phẩm có nhiều chi tiết theo chủ đề "Quê hương- Đất nước- Bác Hồ"</t>
  </si>
  <si>
    <t>HĐH/HĐG:
- Nặn đồ chơi trong lớp
- Nặn vòng tặng bạn
- Nặn đồ chơi tặng bạn, nặn búp bê, nặn lật đật.</t>
  </si>
  <si>
    <t>HĐH/HĐG:
- Nặn cái áo
- Nặn cái ấm
- Nặn ngôi nhà
- Nặn cái bát
- Nặn cái thìa</t>
  </si>
  <si>
    <t>HĐH/HĐG:
- Nặn cái quốc
- Nặn khẩu súng
- Nặn sản phầm nghề nông: rau, củ, quả
- Nặn đồ dùng của các nghề…</t>
  </si>
  <si>
    <t>HĐH/HĐG:
- Nặn con gà
- Nặn quả trứng
- Nặn ổ gà
- Nặn con cá
- Nặn con mèo
- Nặn con voi</t>
  </si>
  <si>
    <t>HĐH/HĐG:
- Nặn quả tròn
- Nặn các loại quả
- Nặn củ cà rốt
- Nặn bánh chưng
- Nặn quả táo
- Nặn hoa hồng</t>
  </si>
  <si>
    <t>HĐH/HĐG:
- Nặn ô tô
- Nặn biển báo
- Nặn mũ bảo hiểm
- Nặn xe máy
- Nặn mũ bảo hiểm
- Nặn máy bay
- Nặn tàu thủy</t>
  </si>
  <si>
    <t>HĐH/HĐG:
- Nặn phao bơi
- Nặn bể bơi
- Nặn đám mây
- Nặn ông mặt trời</t>
  </si>
  <si>
    <t>Phối hợp các kĩ năng xếp hình để tạo thành các sản phẩm có kiểu dáng, màu sắc khác nhau theo chủ đề "Động vật"</t>
  </si>
  <si>
    <t>HĐH/HĐG:
- Làm tranh gà
- Làm tranh cá
- Làm tranh con mèo</t>
  </si>
  <si>
    <t>Phối hợp các kĩ năng xếp hình để tạo thành các sản phẩm có kiểu dáng, màu sắc khác nhau theo chủ đề "Thực vật"</t>
  </si>
  <si>
    <t xml:space="preserve">HĐH/HĐG:
- Làm tranh hoa hồng
- Làm tranh quả 
</t>
  </si>
  <si>
    <t>Phối hợp các kĩ năng xếp hình để tạo thành các sản phẩm có kiểu dáng, màu sắc khác nhau theo chủ đề "PTGT"</t>
  </si>
  <si>
    <t xml:space="preserve">HĐH/HĐG:
- Xếp hình ô tô
- Xếp hình xe máy
- Xếp hình tàu thủy
</t>
  </si>
  <si>
    <t>https://www.youtube.com/watch?v=qhuQs0ZhnMI</t>
  </si>
  <si>
    <t xml:space="preserve"> HĐNT/HĐG:
- Thí nghiệm pha màu nước.
 - Thực hành pha trộn màu nước.</t>
  </si>
  <si>
    <t>https://www.youtube.com/watch?v=e1YDqcN_zbI</t>
  </si>
  <si>
    <t xml:space="preserve">HĐG:
- Quan sát, nhận xét  về sản phẩm mà trẻ làm được                                                     </t>
  </si>
  <si>
    <t>HĐC:
- Làm quen với việc  lựa chọn, thể hiện các hình thức vận động theo nhạc</t>
  </si>
  <si>
    <t>HĐC:
- Làm quen việc Lựa chọn dụng cụ âm nhạc để gõ đệm theo nhịp điệu bài hát</t>
  </si>
  <si>
    <t>Làm đồ chơi chủ đề: "Trường mầm non"</t>
  </si>
  <si>
    <t>Làm đồ chơi chủ đề "Bản thân"</t>
  </si>
  <si>
    <t>Làm đồ chơi chủ đề "Gia đình"</t>
  </si>
  <si>
    <t>HĐH/HĐG: Steam:
- Làm bưu thiếp tặng bà, tặng mẹ.
- Làm điện thoại từ cốc giấy.</t>
  </si>
  <si>
    <t>Làm đồ chơi chủ đề "TG Động vật"</t>
  </si>
  <si>
    <t>Làm đồ chơi chủ đề "Nghề nghiệp"</t>
  </si>
  <si>
    <t>HĐH/HĐG: Steam:
- Làm cái cuốc.
- Làm tàu thủy</t>
  </si>
  <si>
    <t>Làm đồ chơi chủ đề "Thực vật"</t>
  </si>
  <si>
    <t xml:space="preserve">HĐH/HĐG: Steam:
- Làm các loại hoa  từ các nguyên vật liệu.
- Làm quả từ các nguyên vật liệu
</t>
  </si>
  <si>
    <t>Làm đồ chơi chủ đề "PT Giao thông"</t>
  </si>
  <si>
    <t xml:space="preserve">HĐH/HĐG: Steam:
- Chiếc ô tô tương lai.
- Làm ô tô mở cửa được </t>
  </si>
  <si>
    <t>HĐH/HĐG: Steam:
- Chiếc dù kỳ diệu 
- Làm chiếc ô</t>
  </si>
  <si>
    <t>Làm đồ chơi chủ đề Tái chế</t>
  </si>
  <si>
    <t>HĐH/HĐG: Steam:
- Làm trang phục từ giấy, túi nilon
- Làm khẩu trang</t>
  </si>
  <si>
    <t>Làm đồ chơi chủ đề Môi trường</t>
  </si>
  <si>
    <t>Làm đồ chơi chủ đề "Quê hương, đất nước - Bác Hồ"</t>
  </si>
  <si>
    <t>HĐH/HĐG: Steam:
- Làm quà lưu niệm từ các nguyên vật liệu.</t>
  </si>
  <si>
    <t>Làm đồ chơi chủ đề "HTTN"</t>
  </si>
  <si>
    <t>HĐH/HĐG: Steam:
- Làm các con vật từ các nguyên vật liệu.
- Làm nhà sưởi ấm cho gà
- Làm tổ chim</t>
  </si>
  <si>
    <t>HĐH/HĐG:
- Làm gầu hót rác
- Làm thùng đựng rác</t>
  </si>
  <si>
    <t xml:space="preserve">HĐG: Trò chuyện, quan sát các sản phảm tạo hình để trẻ nói lên ý tưởng của mình  </t>
  </si>
  <si>
    <r>
      <rPr>
        <b/>
        <sz val="12"/>
        <rFont val="Times New Roman"/>
        <family val="1"/>
      </rPr>
      <t>Chia sẻ, nhận xét, đánh giá</t>
    </r>
    <r>
      <rPr>
        <sz val="12"/>
        <rFont val="Times New Roman"/>
        <family val="2"/>
      </rPr>
      <t xml:space="preserve"> và đặt tên cho sản phẩm tạo hình của mình, của bạn.</t>
    </r>
  </si>
  <si>
    <t xml:space="preserve">HĐG/HĐC: Trò chuyện, quan sát, nhận xét sản phẩm và đặt tên cho sản phẩm đó </t>
  </si>
  <si>
    <t>HĐH:
- Bé làm gì khi tức giận (SEL)</t>
  </si>
  <si>
    <t>HĐH:
- Nhân biết cảm xúc vui, buồn (SEL)</t>
  </si>
  <si>
    <t>HĐH:
- Nhận diện cảm xúc giận dữ (SEL)</t>
  </si>
  <si>
    <t>HĐH:
- Giữ bình tĩnh khi phải chờ đợi (SEL)
- Kĩ năng khi đi xe buýt
- An toàn khi ngồi trên xe máy.
- Kĩ năng đội mũ bảo hiểm
- Thực hiện những quy định an toàn khi đi trên tàu thuỷ</t>
  </si>
  <si>
    <t>Chủ động và độc lập trong một số hoạt động chủ đề Gia đình</t>
  </si>
  <si>
    <t>HĐG:
- Xây trường mầm non
- Lắp ghép bàn ghế
- Lắp ghép các khu phòng của trường.</t>
  </si>
  <si>
    <t>HĐG:
- Xây ngôi nhà
- Xây trại trung thu
 - Xây vườn cây</t>
  </si>
  <si>
    <t>HĐG: 
- Xây trang trại gà, chắp ghép, xếp hình con vật
- Xây bể cá, ao cá..., lắp ráp, xếp hình con cá.
- Xây, lắp ghép chuồng mèo.
- Xây vườn bách thú</t>
  </si>
  <si>
    <t>HĐG:
- Xây vườn rau, xây ruộng lúa.
- Xây dựng Phòng khám đa khoa.
- Xây dựng xưởng may, xây khu công nghiệp.
- Xây doanh trại chú bộ đội, xây ao, vườn, lắp ghép nhà, súng.</t>
  </si>
  <si>
    <t xml:space="preserve"> HĐH:
- Khám phá  ô tô (5E)
- Khám phá mũ bảo hiểm (5E)
- Khám phá xe máy (5E)
- Khám phá tàu thủy (5E)</t>
  </si>
  <si>
    <t>HĐH:
- Khám phá cái cuốc (5E)
- Khám phá đồ dùng thợ xây, thợ mộc (5E)
- Tìm hiểu công việc nghề nông
- Tìm hiểu công việc chú bộ đội</t>
  </si>
  <si>
    <r>
      <t>TDS:</t>
    </r>
    <r>
      <rPr>
        <b/>
        <sz val="12"/>
        <rFont val="Times New Roman"/>
        <family val="2"/>
      </rPr>
      <t xml:space="preserve"> </t>
    </r>
    <r>
      <rPr>
        <sz val="12"/>
        <rFont val="Times New Roman"/>
        <family val="2"/>
      </rPr>
      <t xml:space="preserve">Hô hấp: Gà gáy
- Tay: 2 tay đưa ra trước, gập khuỷu tay. 
- Lưng, bụng: Đứng cúi người về trước
- Chân: Đứng, nhún chân, khuỵu gối
- Bật: Bật nhảy tại chỗ..  </t>
    </r>
  </si>
  <si>
    <r>
      <rPr>
        <sz val="12"/>
        <rFont val="Times New Roman"/>
        <family val="1"/>
      </rPr>
      <t xml:space="preserve">TDS: </t>
    </r>
    <r>
      <rPr>
        <sz val="12"/>
        <rFont val="Times New Roman"/>
        <family val="2"/>
      </rPr>
      <t>Hô hấp: Máy bay bay ù ù...
- Tay: 2 tay ra trước, về phía sau.  
- Lưng, bụng: Ngồi, cúi về trước, ngửa ra sau. 
- Chân: Ngồi nâng 2 chân, duỗi thẳng.
- Bật: 2 tay chống hông, bật nhảy tại chỗ.</t>
    </r>
  </si>
  <si>
    <t>Đặc điểm nổi bật, công dụng, cách sử dụng đồ dùng, đồ chơi chủ đề Trường mầm non</t>
  </si>
  <si>
    <t>Đặc điểm nổi bật, công dụng, cách sử dụng đồ dùng, đồ chơi chủ đề Tái chế</t>
  </si>
  <si>
    <t>Đặc điểm nổi bật, công dụng, cách sử dụng đồ dùng, đồ chơi chủ đề Động vật</t>
  </si>
  <si>
    <t>HĐH:
- Khám phá tổ chim (5E)
- Khám phá nguyên liệu làm tổ chim (5E)
- Khám phá nhà sưởi ấm cho gà (5E)
- Khám phá nguyên liệu làm nhà sưởi ấm cho gà (5E)</t>
  </si>
  <si>
    <t>Đặc điểm nổi bật, công dụng, cách sử dụng đồ dùng, đồ chơi chủ đề Môi trường</t>
  </si>
  <si>
    <t>HĐH:
- Khám phá thùng đựng rác (5E)
- Khám phá nguyên liệu làm thùng đựng rác (5E)</t>
  </si>
  <si>
    <t>Đặc điểm nổi bật, công dụng, cách sử dụng đồ dùng, đồ chơi chủ đề Thực vật</t>
  </si>
  <si>
    <t>HĐH:
- Khám phá chuông gió (5E)
- Khám phá nguyên liệu làm chuông gió (5E)
- Khám phá con diều (5E)
- Khám phá chất tan và không tan trong nước (5E)</t>
  </si>
  <si>
    <t>HĐH: Steam:
- Làm diều giấy
- Làm chuông gió</t>
  </si>
  <si>
    <t>HĐH:
- Khám phá khẩu trang (5E)
- Khám phá nguyên liệu làm khẩu trang (5E)
- Khám phá áo mưa (5E)
- Khám phá nguyên liệu làm áo mưa (5E)</t>
  </si>
  <si>
    <t>HĐG/HĐC:
- Trò chuyện, quan sát, khám phá  về một số con vật, môi trường sống và cách chăm sóc, bảo vệ con vật.</t>
  </si>
  <si>
    <t>HĐH:
- Khám phá nguyên liệu làm bánh chưng (5E)
- Tìm hiểu điều kiện để hạt nảy mầm (5E)
- Khám phá lọ cắm hoa (5E)</t>
  </si>
  <si>
    <t>HĐH: Steam:
 - Làm lọ hoa 
 - Làm quả 
- Làm lẵng hoa
- Làm nhà mini cho hạt bằng hộp nhự tái chế</t>
  </si>
  <si>
    <t>ĐTT/HĐC:
- Xem video, trò chuyện về các tình huống nguy hiểm và cách phòng tránh khi ngồi trên xe và lên xuống xe ô tô…….
- Tạo tình huống qua các trò chơi để trẻ được nhập các vai khác nhau (người điều , người thân gia giao thông)</t>
  </si>
  <si>
    <t>4. Một số hiện tượng tự nhiên</t>
  </si>
  <si>
    <t>HĐG:
- Bé nối đúng số lượng
- Bé thêm bớt cho đủ số lượng là ....
- Bé gắn đúng số lượng.
- Bé chọn cho đủ
- Khoanh nhóm có sl ....</t>
  </si>
  <si>
    <t>HĐC: Kể chuyện:
- Hạt đỗ sót
- Sự tích cây khoai lang
- Quả táo của ai
- Cây táo thần
- Sự tích hoa hồng
-Sự tích hoa hồng
- Củ cải trắng 
- Bé hành đi khám bệnh</t>
  </si>
  <si>
    <t>HĐH: Bài thơ:
 - Mưa       
 - Nước 
- Về quê
- Ông mặt trời óng ánh
- Mùa hạ ttuyệt vời
- Trưa hè..</t>
  </si>
  <si>
    <t xml:space="preserve"> HĐH: Kể chuyện:
- Hạt đỗ sót
- Sự tích cây khoai lang
- Quả táo của ai
- Cây táo thần
- Sự tích hoa hồng
-Sự tích hoa hồng
- Củ cải trắng 
- Bé hànhđi khám bệnh</t>
  </si>
  <si>
    <t xml:space="preserve">SHHN/HĐG:
- Tự lựa chọn đồ chơi/ trò chơi, làm đồ chơi theo ý thích </t>
  </si>
  <si>
    <t>HĐH:
- Làm nước ép táo
- Sữa chua táo</t>
  </si>
  <si>
    <t>Lưu Thị Thắm</t>
  </si>
  <si>
    <t xml:space="preserve">HĐH
- Quan tâm giúp đỡ người thân </t>
  </si>
  <si>
    <t>TRƯỜNG MẦM NON</t>
  </si>
  <si>
    <t>Trường mầm non của bé</t>
  </si>
  <si>
    <t>Lớp học của bé</t>
  </si>
  <si>
    <t>Phạm Thế Tùng Anh</t>
  </si>
  <si>
    <t>Phạm Tùng Anh</t>
  </si>
  <si>
    <t>Trần Minh Châu</t>
  </si>
  <si>
    <t>Đoàn Ngọc Ánh</t>
  </si>
  <si>
    <t>Nguyễn Trần Tuệ An</t>
  </si>
  <si>
    <t>Nguyễn Bảo Châu</t>
  </si>
  <si>
    <t>Trần Ngọc Bảo Châu</t>
  </si>
  <si>
    <t>NguyễnMinh Châu</t>
  </si>
  <si>
    <t>Trần Diệp Chi</t>
  </si>
  <si>
    <t>Trần Ngọc Ánh Dương</t>
  </si>
  <si>
    <t>Nguyễn Gia Huy</t>
  </si>
  <si>
    <t>Phạm Nhã Kim</t>
  </si>
  <si>
    <t>Trần Minh Khang</t>
  </si>
  <si>
    <t>Trần Bảo Lâm</t>
  </si>
  <si>
    <t>Trần Thảo Linh</t>
  </si>
  <si>
    <t>Nguyễn Nhật Minh</t>
  </si>
  <si>
    <t>Nguyễn Văn Phát</t>
  </si>
  <si>
    <t>Trần Tăng Minh Phúc</t>
  </si>
  <si>
    <t>Nguyễn Hồng Sơn</t>
  </si>
  <si>
    <t>Trần Anh Thư</t>
  </si>
  <si>
    <t>Phạm Anh Thư</t>
  </si>
  <si>
    <t>Trần Minh Trí</t>
  </si>
  <si>
    <t>Hoàng Thế Khoa</t>
  </si>
  <si>
    <t>Phạm Quốc Duy</t>
  </si>
  <si>
    <t>Đào Quỳnh Trang</t>
  </si>
  <si>
    <t>Kết quả đánh giá cá nhân trẻ</t>
  </si>
  <si>
    <t>Kết quả tổng hợp cả lớp</t>
  </si>
  <si>
    <t>T.số trẻ 
"Đạt"</t>
  </si>
  <si>
    <t>T.số trẻ
"Cần cố gắng"</t>
  </si>
  <si>
    <t>T.số trẻ
"Chưa Đạt"</t>
  </si>
  <si>
    <t>T.số trẻ
"Không đánh giá"</t>
  </si>
  <si>
    <t>SL</t>
  </si>
  <si>
    <t>%</t>
  </si>
  <si>
    <t>Đánh giá chung</t>
  </si>
  <si>
    <t>Đạt mức TB</t>
  </si>
  <si>
    <t>Kết luận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</si>
  <si>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</si>
  <si>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</si>
  <si>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</si>
  <si>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</si>
  <si>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</si>
  <si>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</si>
  <si>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</si>
  <si>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</si>
  <si>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</si>
  <si>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Sinh hoạt hàng ngày</t>
  </si>
  <si>
    <t xml:space="preserve">                 - Hoạt động học</t>
  </si>
  <si>
    <r>
      <t xml:space="preserve">                            </t>
    </r>
    <r>
      <rPr>
        <i/>
        <u/>
        <sz val="12"/>
        <rFont val="Times New Roman"/>
        <family val="1"/>
      </rPr>
      <t>Chia ra</t>
    </r>
    <r>
      <rPr>
        <i/>
        <sz val="12"/>
        <rFont val="Times New Roman"/>
        <family val="1"/>
      </rPr>
      <t>:   + Giờ thể chất</t>
    </r>
  </si>
  <si>
    <t xml:space="preserve"> Giờ nhận thức</t>
  </si>
  <si>
    <t xml:space="preserve"> Giờ ngôn ngữ</t>
  </si>
  <si>
    <t>Giờ TCKNXH</t>
  </si>
  <si>
    <t>Giờ thẩm mỹ</t>
  </si>
  <si>
    <t>TDS</t>
  </si>
  <si>
    <t>HĐH</t>
  </si>
  <si>
    <t>HĐNT</t>
  </si>
  <si>
    <t>HĐNT
- Vẽ đường đến trường cho cô giáo.
-  Vẽ đèn lồng bằng phấn
- Vẽ bánh trung thu bằng phấn trên sân, xếp bánh trung thu bằng lá cây, cành cây, sỏi.
 - Vẽ đồ chơi tặng bạn</t>
  </si>
  <si>
    <t>HĐG</t>
  </si>
  <si>
    <t>VSAN</t>
  </si>
  <si>
    <t>ĐTT</t>
  </si>
  <si>
    <t>HĐC</t>
  </si>
  <si>
    <t>SHHN</t>
  </si>
  <si>
    <t>SHHN:
- Trò chuyện, quan sát, xem tranh ảnh của một số ký hiệu thông thường ở gia đình, trường lớp, nơi công cộng</t>
  </si>
  <si>
    <t xml:space="preserve">HĐG:
- Xé dán trang phục của cô giáo
- Xé dán trường mầm non
</t>
  </si>
  <si>
    <t>HĐG Steam:
- Làm trang phục bạn trai, bạn gái.
- Làm bàn học</t>
  </si>
  <si>
    <r>
      <rPr>
        <sz val="12"/>
        <rFont val="Times New Roman"/>
        <family val="1"/>
      </rPr>
      <t xml:space="preserve"> HĐNT: Khám phá nguyên liệu làm cái bàn </t>
    </r>
    <r>
      <rPr>
        <b/>
        <sz val="12"/>
        <rFont val="Times New Roman"/>
        <family val="1"/>
      </rPr>
      <t>( E2,E3)</t>
    </r>
  </si>
  <si>
    <t xml:space="preserve">HĐH: 
- Khám phá bàn học (E2+E3)
</t>
  </si>
  <si>
    <t>ĐTT: Truyện: Câu chuyện về bạn Lan.(E1)</t>
  </si>
  <si>
    <t xml:space="preserve">
- Phòng tránh dịch bệnh tay chân miệng
- Ăn uống lành mạnh</t>
  </si>
  <si>
    <t>HĐG:
- Vẽ cô giáo
- Vẽ các loại thực phẩm
- Vẽ Thiết kế cái bàn( E4)</t>
  </si>
  <si>
    <t>HĐG/HĐC: Trò chuyện, quan sát, nhận xét sản phẩm và đặt tên cho sản phẩm đó ( E6)</t>
  </si>
  <si>
    <t xml:space="preserve"> HĐH/HĐG: Steam:
- Làm bàn học(E5)
- Làm khung ảnh cô giáo</t>
  </si>
  <si>
    <t>PV thực hiện</t>
  </si>
  <si>
    <t>Địa điểm tổ chức</t>
  </si>
  <si>
    <t>Tổ</t>
  </si>
  <si>
    <t>Lớp học</t>
  </si>
  <si>
    <t>CHỦ ĐỀ: BẢN THÂN</t>
  </si>
  <si>
    <t>Cơ thể tôi</t>
  </si>
  <si>
    <t>Vui hội trăng rằm</t>
  </si>
  <si>
    <t>Tôi cần gì để lớn lên và khỏe mạnh</t>
  </si>
  <si>
    <t>HĐNT
- Vẽ chân dung bạn trai trên sân.
 - Tô đèn ông sao, đèn lồng…... 
- Vẽ trang phục bạn trai bằng phấn trên sân.
 - Vẽ hình bạn gái trên sân
- Vẽ tóc bạn gái.
- Vẽ bóng tay.
 - Vẽ đôi bàn tay.</t>
  </si>
  <si>
    <t>SHHN:Trò chuyện về sự lớn lên của trẻ, tự giới thiệu về bản thân.</t>
  </si>
  <si>
    <t>LH</t>
  </si>
  <si>
    <r>
      <rPr>
        <sz val="12"/>
        <rFont val="Times New Roman"/>
        <family val="1"/>
      </rPr>
      <t>ĐTT: Xem video trò truyện về đèn lồng</t>
    </r>
    <r>
      <rPr>
        <b/>
        <sz val="12"/>
        <rFont val="Times New Roman"/>
        <family val="1"/>
      </rPr>
      <t>.(E1)</t>
    </r>
  </si>
  <si>
    <r>
      <t>HĐH: Khám phá đèn lồng</t>
    </r>
    <r>
      <rPr>
        <b/>
        <sz val="12"/>
        <rFont val="Times New Roman"/>
        <family val="1"/>
      </rPr>
      <t>.(E2,E3)</t>
    </r>
  </si>
  <si>
    <r>
      <t>HĐC: Khảo sát nguyên liệu làm đèn lồng</t>
    </r>
    <r>
      <rPr>
        <b/>
        <sz val="12"/>
        <rFont val="Times New Roman"/>
        <family val="1"/>
      </rPr>
      <t xml:space="preserve"> (E2,E3)</t>
    </r>
  </si>
  <si>
    <r>
      <t>HĐC: Chia sẻ, nhận xét, đánh giá sản phẩm.</t>
    </r>
    <r>
      <rPr>
        <b/>
        <sz val="12"/>
        <rFont val="Times New Roman"/>
        <family val="1"/>
      </rPr>
      <t>(E6)</t>
    </r>
  </si>
  <si>
    <t>HĐH
- Vẽ bàn tay</t>
  </si>
  <si>
    <t>HĐH:
- Mừng sinh nhật.</t>
  </si>
  <si>
    <t xml:space="preserve">ĐTT:
- Tình bạn tuổi thơ
- Ánh trăng tình bạn
- Hồn nhiên tình bạn
- Năm ngón tay ngoan
- Khúc hát đôi bàn tay
- 5 giác quan
- Đôi mắt của ba 
- Đôi bàn chân
- Trung thu rước đèn 
- Em đi xem hội trăng rằm,
- Rước đèn dưới trăng 
- Anh tí sún  </t>
  </si>
  <si>
    <t>HĐC:
- Ngày tết trung thu.</t>
  </si>
  <si>
    <t xml:space="preserve"> SHHN: Tạo tình huống cho trẻ thu dọn đồ chơi, cất mũ dép, thu dọn bàn ăn…</t>
  </si>
  <si>
    <t>HĐH: Bạn của bé.</t>
  </si>
  <si>
    <t xml:space="preserve">HĐH: Bài thơ:
- Lồng đèn.
</t>
  </si>
  <si>
    <t>HĐH: Kén ăn có hại.</t>
  </si>
  <si>
    <t>HĐNT: Xác định vị trí phía trên - phía dưới; phía trước - phía sau của đối tượng khác</t>
  </si>
  <si>
    <t>HĐC Xác định vị trí phía trên - phía dưới; phía trước - phía sau của bản thân</t>
  </si>
  <si>
    <t xml:space="preserve">HĐH: Phân biệt phía phải - phía trái của bản thân.
</t>
  </si>
  <si>
    <t>Sân chơi</t>
  </si>
  <si>
    <t>Lớp học + Sân chơi</t>
  </si>
  <si>
    <t xml:space="preserve"> HĐH: 
- Khám phá đôi bàn tay.</t>
  </si>
  <si>
    <t>HĐH:  Cậu bé lọ lem.</t>
  </si>
  <si>
    <r>
      <t xml:space="preserve">HĐC: Vẽ thiết kế đèn lồng
</t>
    </r>
    <r>
      <rPr>
        <b/>
        <sz val="12"/>
        <rFont val="Times New Roman"/>
        <family val="1"/>
      </rPr>
      <t xml:space="preserve"> (E4)</t>
    </r>
  </si>
  <si>
    <r>
      <t>HĐH: Steam:
- Làm đèn lông</t>
    </r>
    <r>
      <rPr>
        <b/>
        <sz val="12"/>
        <rFont val="Times New Roman"/>
        <family val="1"/>
      </rPr>
      <t xml:space="preserve"> (E5)</t>
    </r>
    <r>
      <rPr>
        <sz val="12"/>
        <rFont val="Times New Roman"/>
        <family val="2"/>
      </rPr>
      <t xml:space="preserve">
</t>
    </r>
  </si>
  <si>
    <t>TỔ TRƯỞNG CHUYÊN MÔN</t>
  </si>
  <si>
    <t>HP CHUYÊN MÔN DUYỆT</t>
  </si>
  <si>
    <t>KẾ HOẠCH GIÁO DỤC CHỦ ĐỀ BẢN THÂN
Thời gian thực hiện: 3 tuần từ ngày 22/09/2025 đến ngày 11/10/2025</t>
  </si>
  <si>
    <t>HĐNT: Ô ăn quan; rềnh rênh ràng ràng; bàn tay nắm lại; chơi chuyền,tạo bóng hình bàn tay
Đan, cuộn, buộc gối 2 đầu;   Buộc, đan, tết;   Cắt đường gấp khúc, đường viền.</t>
  </si>
  <si>
    <t>VS-AN:                      - Trò chuyện về 4 nhóm thực phẩm
- Khám phá về một số loại rau
- Thực hành trải nghiệm: Quan sát cách chề biến các món ăn</t>
  </si>
  <si>
    <t>HĐNT:Quan sát sự thay đổi của thời tiết (trời nắng, trời mưa); Quan sát ông mặt trời; Quan sát đám mây trôi; Gió ở hướng nào? Vì sao có mưa? …</t>
  </si>
  <si>
    <t>LH: Trò chuyện về đặc điểm đặc trưng của đèn lồng
Tìm hiểu nguyên liệu làm bánh trung thu</t>
  </si>
  <si>
    <t xml:space="preserve">HĐG: VĐ theo bài hát: Mời bạn ăn
-  Nhà của tôi
-  Cái mũi.
-  Năm ngón tay..
- Mừng sinh nhật 
- Tập đếm
- Bé mặc quần áo
</t>
  </si>
  <si>
    <t>HĐG:
- Vẽ bạn trai, bạn gái
- Vẽ bàn tay, bàn chân
- Vẽ đèn lồng
- Vẽ bánh trung thu</t>
  </si>
  <si>
    <t>HĐG:
- Nặn đôi bàn tay
- Nặn đôi mắt
- Nặn vòng tặng bạn
- Nặn búp bê</t>
  </si>
  <si>
    <t>HĐG
- Xé dán trang phục bạn trai, bạn gái.
- Xé dán đèn lồng
- Xé dán bánh trung thu
- Xé dán bàn tay
- Xé dán bàn chân</t>
  </si>
  <si>
    <t xml:space="preserve">             Phạm Thị Thu Huyền</t>
  </si>
  <si>
    <t xml:space="preserve">       NGƯỜI XÂY DƯNG KẾ HOẠCH </t>
  </si>
  <si>
    <t xml:space="preserve">   Bùi Thị Mến</t>
  </si>
  <si>
    <t>HĐG: Steam:
- Làm mặt nạ
- Làm đèn lồng
- Làm đồ dùng bạn gái (vòng, khuyên tai)…</t>
  </si>
  <si>
    <t>Những việc làm có thể gây nguy hiểm cho bản thân (cười đùa khi ăn uống dễ gây sặc,  tự ý uống thuốc, trêu động vật, hút thuốc lá có hại cho sức khỏe, …)</t>
  </si>
  <si>
    <t>HĐNT: QS Đôi mắt của bạn, mũi….
- Thí nghiệm với đôi mắt: Phản xạ ánh sáng của mắt; Nhìn gần và xa...
- TC: ; Vẽ mắt; Thực hành đo thị lực mắt.
- Thí nghiệm với  chiếc mũi : Phản khứu giác của mũi; ngửi xa ngửi gần...</t>
  </si>
  <si>
    <t>HĐC: Kể chuyện:
- Cô bé quàng khăn đỏ
- Đom đóm cầm đèn lồng; đèn lồng và thỏ trắng.
- Sự tích bánh trung thu
- Đôi mắt nhỏ và cuộc phiêu lưu.
- Đôi bàn chân kỳ diệu</t>
  </si>
  <si>
    <t>HĐG/HĐC: Kể chuyện:
-  Cậu bé lọ lem.
- Cô bé quàng khăn đỏ
- Đôi bàn tay thần kỳ
- Đom đóm cầm đèn lồng; đèn lồng và thỏ trắng.
- Sự tích bánh trung thu
- Đôi mắt nhỏ và cuộc phiêu lưu
- Đôi mắt của em.
- Đôi bàn chân kỳ diệu</t>
  </si>
  <si>
    <t>HĐC:
- Lồng đèn trung thu
- Đền lồng lung linh 
- Bạn trai bạn gái
- Bạn có biết tên tôi.
- Mừng sinh nhật.
- Bàn tay của bé
- Ngón tay nhỏ
- Mời bạn ăn.</t>
  </si>
  <si>
    <t>ĐTT: Nghe và nhận biết các thể loại âm nhạc khác nhau (nhạc thiếu nhi, dân ca, nhạc cổ điển)
- Khuyến khích trẻ chú ý lắng nghe, thích thú vỗ tay, làm động tác mô phỏng và sử dụng các từ gợi cảm khi nghe âm thanh gợi cảm.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</si>
</sst>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5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2"/>
      <color rgb="FFFF0000"/>
      <name val="Times New Roman"/>
      <family val="1"/>
    </font>
    <font>
      <sz val="12"/>
      <color indexed="8"/>
      <name val="Times New Roman"/>
      <family val="1"/>
    </font>
    <font>
      <sz val="10"/>
      <color indexed="8"/>
      <name val="Times New Roman"/>
      <family val="1"/>
    </font>
    <font>
      <sz val="9"/>
      <name val="Times New Roman"/>
      <family val="1"/>
    </font>
    <font>
      <b/>
      <i/>
      <sz val="11"/>
      <color rgb="FFFF0000"/>
      <name val="Times New Roman"/>
      <family val="1"/>
    </font>
    <font>
      <b/>
      <sz val="11"/>
      <color rgb="FFFF0000"/>
      <name val="Times New Roman"/>
      <family val="1"/>
    </font>
    <font>
      <sz val="12"/>
      <color rgb="FFFF0000"/>
      <name val="Times New Roman"/>
      <family val="1"/>
    </font>
    <font>
      <b/>
      <i/>
      <sz val="9"/>
      <name val="Times New Roman"/>
      <family val="1"/>
    </font>
    <font>
      <sz val="9"/>
      <color rgb="FFFF0000"/>
      <name val="Times New Roman"/>
      <family val="1"/>
    </font>
    <font>
      <b/>
      <sz val="12"/>
      <name val="Times New Roman"/>
      <family val="1"/>
    </font>
    <font>
      <b/>
      <i/>
      <sz val="12"/>
      <name val="Times New Roman"/>
      <family val="1"/>
    </font>
    <font>
      <b/>
      <sz val="11"/>
      <name val="Times New Roman"/>
      <family val="1"/>
    </font>
    <font>
      <i/>
      <sz val="12"/>
      <name val="Times New Roman"/>
      <family val="1"/>
    </font>
    <font>
      <sz val="8"/>
      <name val="Times New Roman"/>
      <family val="1"/>
    </font>
    <font>
      <sz val="12"/>
      <name val="Times New Roman"/>
      <family val="2"/>
    </font>
    <font>
      <sz val="8"/>
      <name val="Times New Roman"/>
      <family val="2"/>
    </font>
    <font>
      <b/>
      <i/>
      <sz val="8"/>
      <name val="Times New Roman"/>
      <family val="1"/>
    </font>
    <font>
      <b/>
      <sz val="14"/>
      <name val="Times New Roman"/>
      <family val="1"/>
    </font>
    <font>
      <b/>
      <i/>
      <sz val="12"/>
      <name val="Times New Roman"/>
      <family val="2"/>
    </font>
    <font>
      <b/>
      <i/>
      <sz val="11"/>
      <name val="Times New Roman"/>
      <family val="1"/>
    </font>
    <font>
      <b/>
      <sz val="12"/>
      <name val="Times New Roman"/>
      <family val="2"/>
    </font>
    <font>
      <b/>
      <sz val="9"/>
      <name val="Times New Roman"/>
      <family val="1"/>
    </font>
    <font>
      <b/>
      <sz val="9"/>
      <color indexed="81"/>
      <name val="Tahoma"/>
      <family val="2"/>
    </font>
    <font>
      <sz val="9"/>
      <color indexed="81"/>
      <name val="Tahoma"/>
      <family val="2"/>
    </font>
    <font>
      <u/>
      <sz val="11"/>
      <color theme="10"/>
      <name val="Calibri"/>
      <family val="2"/>
      <scheme val="minor"/>
    </font>
    <font>
      <u/>
      <sz val="12"/>
      <name val="Times New Roman"/>
      <family val="2"/>
    </font>
    <font>
      <sz val="12"/>
      <name val="Times New Roman"/>
      <family val="1"/>
      <charset val="163"/>
    </font>
    <font>
      <sz val="11"/>
      <name val="Times New Roman"/>
      <family val="2"/>
    </font>
    <font>
      <sz val="11"/>
      <name val="Times New Roman"/>
      <family val="1"/>
    </font>
    <font>
      <b/>
      <sz val="10"/>
      <color theme="1"/>
      <name val="Times New Roman"/>
      <family val="1"/>
    </font>
    <font>
      <b/>
      <sz val="12"/>
      <color theme="1"/>
      <name val="Times New Roman"/>
      <family val="1"/>
    </font>
    <font>
      <i/>
      <u/>
      <sz val="12"/>
      <name val="Times New Roman"/>
      <family val="1"/>
    </font>
    <font>
      <i/>
      <sz val="12"/>
      <color rgb="FFFF0000"/>
      <name val="Times New Roman"/>
      <family val="1"/>
    </font>
    <font>
      <sz val="10"/>
      <color theme="1"/>
      <name val="Times New Roman"/>
      <family val="1"/>
    </font>
    <font>
      <sz val="10"/>
      <name val="Times New Roman"/>
      <family val="1"/>
    </font>
    <font>
      <sz val="12"/>
      <color theme="1"/>
      <name val="Times New Roman"/>
      <family val="1"/>
    </font>
    <font>
      <b/>
      <sz val="14"/>
      <color indexed="8"/>
      <name val="Times New Roman"/>
      <family val="1"/>
    </font>
    <font>
      <b/>
      <sz val="8"/>
      <name val="Times New Roman"/>
      <family val="1"/>
    </font>
    <font>
      <sz val="10"/>
      <name val="Times New Roman"/>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36" fillId="0" borderId="0" applyNumberFormat="0" applyFill="0" applyBorder="0" applyAlignment="0" applyProtection="0"/>
  </cellStyleXfs>
  <cellXfs count="300">
    <xf numFmtId="0" fontId="0" fillId="0" borderId="0" xfId="0"/>
    <xf numFmtId="0" fontId="14" fillId="2" borderId="0" xfId="0" applyFont="1" applyFill="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3" fillId="2" borderId="0" xfId="0" applyFont="1" applyFill="1" applyAlignment="1">
      <alignment vertical="center" wrapText="1"/>
    </xf>
    <xf numFmtId="1" fontId="10"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22" fillId="2" borderId="3" xfId="0" applyNumberFormat="1" applyFont="1" applyFill="1" applyBorder="1" applyAlignment="1">
      <alignment vertical="center" wrapText="1"/>
    </xf>
    <xf numFmtId="49" fontId="24" fillId="2" borderId="3" xfId="0" applyNumberFormat="1" applyFont="1" applyFill="1" applyBorder="1" applyAlignment="1">
      <alignment horizontal="center" vertical="center" wrapText="1"/>
    </xf>
    <xf numFmtId="49" fontId="25"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left" vertical="center" wrapText="1"/>
    </xf>
    <xf numFmtId="49" fontId="26" fillId="2" borderId="3" xfId="0" applyNumberFormat="1" applyFont="1" applyFill="1" applyBorder="1" applyAlignment="1">
      <alignment vertical="center" wrapText="1"/>
    </xf>
    <xf numFmtId="49" fontId="27"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1" fontId="10" fillId="2" borderId="3" xfId="0" applyNumberFormat="1" applyFont="1" applyFill="1" applyBorder="1" applyAlignment="1">
      <alignment vertical="center" wrapText="1"/>
    </xf>
    <xf numFmtId="49" fontId="28" fillId="2" borderId="3" xfId="0" applyNumberFormat="1"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5" xfId="0" applyNumberFormat="1" applyFont="1" applyFill="1" applyBorder="1" applyAlignment="1">
      <alignment horizontal="center" vertical="center" wrapText="1"/>
    </xf>
    <xf numFmtId="0" fontId="26" fillId="2" borderId="3" xfId="0" applyFont="1" applyFill="1" applyBorder="1" applyAlignment="1">
      <alignment vertical="center" wrapText="1"/>
    </xf>
    <xf numFmtId="49" fontId="22" fillId="2" borderId="3" xfId="0" applyNumberFormat="1" applyFont="1" applyFill="1" applyBorder="1" applyAlignment="1" applyProtection="1">
      <alignment vertical="center" wrapText="1"/>
      <protection locked="0"/>
    </xf>
    <xf numFmtId="49" fontId="22" fillId="2" borderId="3" xfId="0" applyNumberFormat="1" applyFont="1" applyFill="1" applyBorder="1" applyAlignment="1" applyProtection="1">
      <alignment horizontal="center" vertical="center" wrapText="1"/>
      <protection locked="0"/>
    </xf>
    <xf numFmtId="49" fontId="22" fillId="2" borderId="3" xfId="0" applyNumberFormat="1" applyFont="1" applyFill="1" applyBorder="1" applyAlignment="1" applyProtection="1">
      <alignment horizontal="left" vertical="center" wrapText="1"/>
      <protection locked="0"/>
    </xf>
    <xf numFmtId="0" fontId="21" fillId="2" borderId="3" xfId="0" applyFont="1" applyFill="1" applyBorder="1" applyAlignment="1">
      <alignment horizontal="center" vertical="center" wrapText="1"/>
    </xf>
    <xf numFmtId="49" fontId="30" fillId="2" borderId="3" xfId="0" applyNumberFormat="1" applyFont="1" applyFill="1" applyBorder="1" applyAlignment="1">
      <alignment vertical="center" wrapText="1"/>
    </xf>
    <xf numFmtId="49" fontId="12" fillId="2" borderId="3"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xf numFmtId="49" fontId="26"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6" fillId="2" borderId="3" xfId="0" applyNumberFormat="1" applyFont="1" applyFill="1" applyBorder="1" applyAlignment="1">
      <alignment horizontal="left" vertical="center" wrapText="1"/>
    </xf>
    <xf numFmtId="49" fontId="37" fillId="2" borderId="3" xfId="30" applyNumberFormat="1" applyFont="1" applyFill="1" applyBorder="1" applyAlignment="1" applyProtection="1">
      <alignment horizontal="left" vertical="center" wrapText="1"/>
    </xf>
    <xf numFmtId="49" fontId="37" fillId="2" borderId="3" xfId="30" applyNumberFormat="1" applyFont="1" applyFill="1" applyBorder="1" applyAlignment="1">
      <alignment horizontal="left" vertical="center" wrapText="1"/>
    </xf>
    <xf numFmtId="49" fontId="30" fillId="2" borderId="3" xfId="0" applyNumberFormat="1" applyFont="1" applyFill="1" applyBorder="1" applyAlignment="1">
      <alignment horizontal="left" vertical="center" wrapText="1"/>
    </xf>
    <xf numFmtId="0" fontId="26" fillId="2" borderId="3" xfId="0"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0" fontId="37" fillId="2" borderId="3" xfId="30" applyFont="1" applyFill="1" applyBorder="1" applyAlignment="1">
      <alignment horizontal="left" vertical="center" wrapText="1"/>
    </xf>
    <xf numFmtId="0" fontId="37" fillId="2" borderId="3" xfId="30" applyNumberFormat="1" applyFont="1" applyFill="1" applyBorder="1" applyAlignment="1">
      <alignment horizontal="left" vertical="center" wrapText="1"/>
    </xf>
    <xf numFmtId="0" fontId="26" fillId="2" borderId="3" xfId="0" applyNumberFormat="1" applyFont="1" applyFill="1" applyBorder="1" applyAlignment="1">
      <alignment horizontal="left" vertical="center" wrapText="1"/>
    </xf>
    <xf numFmtId="49" fontId="32" fillId="2" borderId="3" xfId="0" applyNumberFormat="1" applyFont="1" applyFill="1" applyBorder="1" applyAlignment="1">
      <alignment horizontal="center" vertical="center" wrapText="1"/>
    </xf>
    <xf numFmtId="49" fontId="32" fillId="2" borderId="3" xfId="0" applyNumberFormat="1" applyFont="1" applyFill="1" applyBorder="1" applyAlignment="1">
      <alignment horizontal="left" vertical="center" wrapText="1"/>
    </xf>
    <xf numFmtId="0" fontId="30" fillId="2" borderId="3" xfId="0" applyFont="1" applyFill="1" applyBorder="1" applyAlignment="1">
      <alignment horizontal="left" vertical="center" wrapText="1"/>
    </xf>
    <xf numFmtId="0" fontId="37" fillId="2" borderId="3" xfId="30" applyNumberFormat="1" applyFont="1" applyFill="1" applyBorder="1" applyAlignment="1" applyProtection="1">
      <alignment horizontal="left" vertical="center" wrapText="1"/>
    </xf>
    <xf numFmtId="0" fontId="26" fillId="2" borderId="3" xfId="0"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left" vertical="center" wrapText="1"/>
      <protection locked="0"/>
    </xf>
    <xf numFmtId="49" fontId="26" fillId="2" borderId="3"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38" fillId="2" borderId="3" xfId="0" applyNumberFormat="1" applyFont="1" applyFill="1" applyBorder="1" applyAlignment="1" applyProtection="1">
      <alignment horizontal="left" vertical="center" wrapText="1"/>
      <protection locked="0"/>
    </xf>
    <xf numFmtId="0" fontId="13" fillId="2" borderId="0" xfId="0" applyFont="1" applyFill="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vertical="center" wrapText="1"/>
    </xf>
    <xf numFmtId="0" fontId="33" fillId="2" borderId="3" xfId="0" applyFont="1" applyFill="1" applyBorder="1" applyAlignment="1">
      <alignment horizontal="center" vertical="center" wrapText="1"/>
    </xf>
    <xf numFmtId="0" fontId="21" fillId="2" borderId="3" xfId="6"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22" fillId="2" borderId="3" xfId="0" applyFont="1" applyFill="1" applyBorder="1" applyAlignment="1">
      <alignment horizontal="center" vertical="center" wrapText="1"/>
    </xf>
    <xf numFmtId="0" fontId="26" fillId="2" borderId="3" xfId="0" applyFont="1" applyFill="1" applyBorder="1" applyAlignment="1">
      <alignment horizontal="left" vertical="top" wrapText="1"/>
    </xf>
    <xf numFmtId="0" fontId="10" fillId="2" borderId="3" xfId="0" applyNumberFormat="1" applyFont="1" applyFill="1" applyBorder="1" applyAlignment="1">
      <alignment horizontal="left" vertical="center" wrapText="1"/>
    </xf>
    <xf numFmtId="1" fontId="22" fillId="2" borderId="3" xfId="0" applyNumberFormat="1" applyFont="1" applyFill="1" applyBorder="1" applyAlignment="1">
      <alignment horizontal="center" vertical="center"/>
    </xf>
    <xf numFmtId="1" fontId="23" fillId="2" borderId="3" xfId="0" applyNumberFormat="1" applyFont="1" applyFill="1" applyBorder="1" applyAlignment="1">
      <alignment horizontal="center" vertical="center"/>
    </xf>
    <xf numFmtId="0" fontId="16" fillId="2" borderId="3" xfId="0" applyFont="1" applyFill="1" applyBorder="1" applyAlignment="1">
      <alignment horizontal="center" vertical="center"/>
    </xf>
    <xf numFmtId="1" fontId="31" fillId="2" borderId="3" xfId="0" applyNumberFormat="1" applyFont="1" applyFill="1" applyBorder="1" applyAlignment="1">
      <alignment horizontal="center" vertical="center"/>
    </xf>
    <xf numFmtId="1" fontId="10" fillId="2" borderId="0" xfId="0" applyNumberFormat="1" applyFont="1" applyFill="1" applyAlignment="1">
      <alignment horizontal="center" vertical="center" wrapText="1"/>
    </xf>
    <xf numFmtId="0" fontId="32" fillId="2" borderId="3" xfId="0" applyFont="1" applyFill="1" applyBorder="1" applyAlignment="1">
      <alignment horizontal="center" vertical="center" wrapText="1"/>
    </xf>
    <xf numFmtId="0" fontId="21" fillId="2" borderId="5" xfId="0" applyFont="1" applyFill="1" applyBorder="1" applyAlignment="1">
      <alignment horizontal="left" vertical="center" wrapText="1"/>
    </xf>
    <xf numFmtId="1" fontId="12"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left" vertical="center" wrapText="1"/>
    </xf>
    <xf numFmtId="1" fontId="10" fillId="2" borderId="3" xfId="0" applyNumberFormat="1" applyFont="1" applyFill="1" applyBorder="1" applyAlignment="1">
      <alignment horizontal="left" vertical="center" wrapText="1"/>
    </xf>
    <xf numFmtId="0" fontId="21" fillId="2" borderId="3" xfId="0" applyFont="1" applyFill="1" applyBorder="1" applyAlignment="1">
      <alignment horizontal="left" vertical="center" wrapText="1"/>
    </xf>
    <xf numFmtId="1" fontId="22" fillId="2" borderId="3" xfId="0" applyNumberFormat="1" applyFont="1" applyFill="1" applyBorder="1" applyAlignment="1">
      <alignment horizontal="left" vertical="center"/>
    </xf>
    <xf numFmtId="0" fontId="14" fillId="2" borderId="0" xfId="0" applyFont="1" applyFill="1" applyAlignment="1">
      <alignment horizontal="left"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49" fontId="21"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9"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49" fontId="20"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22" fillId="2" borderId="3" xfId="0" applyNumberFormat="1" applyFont="1" applyFill="1" applyBorder="1" applyAlignment="1">
      <alignment horizontal="left" vertical="top" wrapText="1"/>
    </xf>
    <xf numFmtId="49" fontId="10" fillId="2" borderId="3" xfId="0" applyNumberFormat="1" applyFont="1" applyFill="1" applyBorder="1" applyAlignment="1">
      <alignment horizontal="left" vertical="center" wrapText="1"/>
    </xf>
    <xf numFmtId="0" fontId="22" fillId="2" borderId="3" xfId="0" applyFont="1" applyFill="1" applyBorder="1" applyAlignment="1">
      <alignment vertical="center" wrapText="1"/>
    </xf>
    <xf numFmtId="0" fontId="32" fillId="2" borderId="3" xfId="0" applyFont="1" applyFill="1" applyBorder="1" applyAlignment="1" applyProtection="1">
      <alignment vertical="center" wrapText="1"/>
      <protection locked="0"/>
    </xf>
    <xf numFmtId="49" fontId="39" fillId="2" borderId="3" xfId="0" applyNumberFormat="1" applyFont="1" applyFill="1" applyBorder="1" applyAlignment="1">
      <alignment horizontal="left"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32" fillId="2" borderId="3" xfId="0" applyFont="1" applyFill="1" applyBorder="1" applyAlignment="1" applyProtection="1">
      <alignment horizontal="center" vertical="center" wrapText="1"/>
      <protection locked="0"/>
    </xf>
    <xf numFmtId="0" fontId="24" fillId="2" borderId="3" xfId="0" applyFont="1" applyFill="1" applyBorder="1" applyAlignment="1">
      <alignment horizontal="center" vertical="center" wrapText="1"/>
    </xf>
    <xf numFmtId="0" fontId="41" fillId="2" borderId="3" xfId="4" applyFont="1" applyFill="1" applyBorder="1" applyAlignment="1">
      <alignment vertical="center" textRotation="90"/>
    </xf>
    <xf numFmtId="0" fontId="42" fillId="2" borderId="3" xfId="6" applyFont="1" applyFill="1" applyBorder="1" applyAlignment="1" applyProtection="1">
      <alignment horizontal="center" vertical="center" wrapText="1"/>
      <protection locked="0"/>
    </xf>
    <xf numFmtId="0" fontId="14" fillId="2" borderId="3" xfId="0" applyFont="1" applyFill="1" applyBorder="1" applyAlignment="1">
      <alignment horizontal="left"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vertical="center" wrapText="1"/>
    </xf>
    <xf numFmtId="0" fontId="45" fillId="2" borderId="3" xfId="0" applyFont="1" applyFill="1" applyBorder="1" applyAlignment="1">
      <alignment horizontal="center" vertical="center"/>
    </xf>
    <xf numFmtId="9" fontId="45" fillId="2" borderId="3" xfId="0" applyNumberFormat="1" applyFont="1" applyFill="1" applyBorder="1" applyAlignment="1">
      <alignment horizontal="center" vertical="center"/>
    </xf>
    <xf numFmtId="172" fontId="45" fillId="2" borderId="3" xfId="0" applyNumberFormat="1" applyFont="1" applyFill="1" applyBorder="1" applyAlignment="1">
      <alignment horizontal="center" vertical="center" wrapText="1"/>
    </xf>
    <xf numFmtId="0" fontId="45" fillId="2" borderId="3" xfId="0" applyFont="1" applyFill="1" applyBorder="1" applyAlignment="1">
      <alignment horizontal="center" vertical="center" wrapText="1"/>
    </xf>
    <xf numFmtId="49" fontId="10" fillId="2" borderId="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10"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0" fillId="2" borderId="3" xfId="0" applyFont="1" applyFill="1" applyBorder="1" applyAlignment="1" applyProtection="1">
      <alignment horizontal="center" vertical="center" wrapText="1"/>
    </xf>
    <xf numFmtId="1" fontId="21" fillId="2" borderId="0" xfId="0" applyNumberFormat="1" applyFont="1" applyFill="1" applyAlignment="1">
      <alignment wrapText="1"/>
    </xf>
    <xf numFmtId="1" fontId="10" fillId="2" borderId="0" xfId="0" applyNumberFormat="1" applyFont="1" applyFill="1" applyAlignment="1">
      <alignment wrapText="1"/>
    </xf>
    <xf numFmtId="1" fontId="21" fillId="2" borderId="3" xfId="0" applyNumberFormat="1" applyFont="1" applyFill="1" applyBorder="1" applyAlignment="1">
      <alignment wrapText="1"/>
    </xf>
    <xf numFmtId="0" fontId="21"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32" fillId="2" borderId="3" xfId="0" applyFont="1" applyFill="1" applyBorder="1" applyAlignment="1" applyProtection="1">
      <alignment horizontal="center" vertical="center" wrapText="1"/>
      <protection locked="0"/>
    </xf>
    <xf numFmtId="1" fontId="21"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49" fontId="47" fillId="2" borderId="3" xfId="0" applyNumberFormat="1" applyFont="1" applyFill="1" applyBorder="1" applyAlignment="1" applyProtection="1">
      <alignment horizontal="center" vertical="center" wrapText="1" readingOrder="1"/>
      <protection locked="0"/>
    </xf>
    <xf numFmtId="49" fontId="45"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49" fontId="26"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10" fillId="2" borderId="3" xfId="0" applyFont="1" applyFill="1" applyBorder="1" applyAlignment="1">
      <alignment horizontal="left" vertical="top" wrapText="1"/>
    </xf>
    <xf numFmtId="49" fontId="20" fillId="2" borderId="3" xfId="0" applyNumberFormat="1" applyFont="1" applyFill="1" applyBorder="1" applyAlignment="1">
      <alignment horizontal="center" vertical="center" wrapText="1"/>
    </xf>
    <xf numFmtId="49" fontId="18" fillId="2" borderId="3" xfId="0" applyNumberFormat="1" applyFont="1" applyFill="1" applyBorder="1" applyAlignment="1">
      <alignment vertical="center" wrapText="1"/>
    </xf>
    <xf numFmtId="1" fontId="21" fillId="2" borderId="3" xfId="0" applyNumberFormat="1" applyFont="1" applyFill="1" applyBorder="1" applyAlignment="1">
      <alignment horizontal="center" vertical="center" wrapText="1"/>
    </xf>
    <xf numFmtId="0" fontId="48" fillId="2" borderId="0" xfId="0" applyFont="1" applyFill="1" applyAlignment="1">
      <alignment horizontal="left" vertical="center" wrapText="1"/>
    </xf>
    <xf numFmtId="0" fontId="48" fillId="2" borderId="0" xfId="0" applyFont="1" applyFill="1" applyAlignment="1">
      <alignment horizontal="center" vertical="center" wrapText="1"/>
    </xf>
    <xf numFmtId="1" fontId="29" fillId="2" borderId="0" xfId="0" applyNumberFormat="1" applyFont="1" applyFill="1" applyAlignment="1">
      <alignment horizontal="center" vertical="center" wrapText="1"/>
    </xf>
    <xf numFmtId="49" fontId="26" fillId="2" borderId="3" xfId="0" applyNumberFormat="1" applyFont="1" applyFill="1" applyBorder="1" applyAlignment="1">
      <alignment horizontal="left" vertical="top" wrapText="1"/>
    </xf>
    <xf numFmtId="0" fontId="49" fillId="2" borderId="3" xfId="0" applyFont="1" applyFill="1" applyBorder="1" applyAlignment="1">
      <alignment horizontal="center" vertical="center" wrapText="1"/>
    </xf>
    <xf numFmtId="49" fontId="50" fillId="2" borderId="3"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top" wrapText="1"/>
    </xf>
    <xf numFmtId="0" fontId="10" fillId="2" borderId="2" xfId="0" applyFont="1" applyFill="1" applyBorder="1" applyAlignment="1">
      <alignment horizontal="center" vertical="center" wrapText="1"/>
    </xf>
    <xf numFmtId="0" fontId="13"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horizontal="center" vertical="center" wrapText="1"/>
    </xf>
    <xf numFmtId="1" fontId="10" fillId="2" borderId="0"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1" fontId="10" fillId="2" borderId="15" xfId="0" applyNumberFormat="1"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2" borderId="4" xfId="0" applyFont="1" applyFill="1" applyBorder="1" applyAlignment="1" applyProtection="1">
      <alignment horizontal="center" vertical="center" wrapText="1"/>
      <protection locked="0"/>
    </xf>
    <xf numFmtId="0" fontId="42" fillId="2" borderId="5" xfId="0" applyFont="1" applyFill="1" applyBorder="1" applyAlignment="1">
      <alignment vertical="center" wrapText="1"/>
    </xf>
    <xf numFmtId="0" fontId="42" fillId="2" borderId="5" xfId="0" applyFont="1" applyFill="1" applyBorder="1" applyAlignment="1" applyProtection="1">
      <alignment vertical="center" wrapText="1"/>
      <protection locked="0"/>
    </xf>
    <xf numFmtId="0" fontId="32" fillId="2" borderId="4" xfId="0" applyFont="1" applyFill="1" applyBorder="1" applyAlignment="1" applyProtection="1">
      <alignment vertical="center" wrapText="1"/>
      <protection locked="0"/>
    </xf>
    <xf numFmtId="0" fontId="21" fillId="2" borderId="5" xfId="0" applyFont="1" applyFill="1" applyBorder="1" applyAlignment="1" applyProtection="1">
      <alignment vertical="center" wrapText="1"/>
      <protection locked="0"/>
    </xf>
    <xf numFmtId="0" fontId="32" fillId="2" borderId="5" xfId="0" applyFont="1" applyFill="1" applyBorder="1" applyAlignment="1" applyProtection="1">
      <alignment vertical="center" wrapText="1"/>
      <protection locked="0"/>
    </xf>
    <xf numFmtId="0" fontId="21" fillId="2" borderId="5" xfId="0" applyFont="1" applyFill="1" applyBorder="1" applyAlignment="1">
      <alignment vertical="center" wrapText="1"/>
    </xf>
    <xf numFmtId="0" fontId="21" fillId="2" borderId="11" xfId="0" applyFont="1" applyFill="1" applyBorder="1" applyAlignment="1">
      <alignment vertical="center" wrapText="1"/>
    </xf>
    <xf numFmtId="0" fontId="21" fillId="2" borderId="12" xfId="0" applyFont="1" applyFill="1" applyBorder="1" applyAlignment="1">
      <alignment vertical="center" wrapText="1"/>
    </xf>
    <xf numFmtId="49" fontId="10" fillId="2" borderId="3" xfId="0" applyNumberFormat="1" applyFont="1" applyFill="1" applyBorder="1" applyAlignment="1">
      <alignment horizontal="left" vertical="center" wrapText="1"/>
    </xf>
    <xf numFmtId="1" fontId="21" fillId="2" borderId="3" xfId="0" applyNumberFormat="1" applyFont="1" applyFill="1" applyBorder="1" applyAlignment="1">
      <alignment horizontal="center" vertical="center" wrapText="1"/>
    </xf>
    <xf numFmtId="49" fontId="10" fillId="2" borderId="6" xfId="0" applyNumberFormat="1" applyFont="1" applyFill="1" applyBorder="1" applyAlignment="1">
      <alignment vertical="center" wrapText="1"/>
    </xf>
    <xf numFmtId="0" fontId="10" fillId="2" borderId="6" xfId="0" applyFont="1" applyFill="1" applyBorder="1" applyAlignment="1">
      <alignment vertical="center" wrapText="1"/>
    </xf>
    <xf numFmtId="49" fontId="15" fillId="2" borderId="6" xfId="0" applyNumberFormat="1" applyFont="1" applyFill="1" applyBorder="1" applyAlignment="1">
      <alignment vertical="center" wrapText="1"/>
    </xf>
    <xf numFmtId="49" fontId="26" fillId="2" borderId="6" xfId="0" applyNumberFormat="1" applyFont="1" applyFill="1" applyBorder="1" applyAlignment="1">
      <alignment vertical="center" wrapText="1"/>
    </xf>
    <xf numFmtId="49" fontId="26" fillId="2" borderId="6"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49" fontId="45" fillId="2" borderId="6" xfId="0" applyNumberFormat="1" applyFont="1" applyFill="1" applyBorder="1" applyAlignment="1">
      <alignment horizontal="center" vertical="center" wrapText="1"/>
    </xf>
    <xf numFmtId="49" fontId="45" fillId="2" borderId="5" xfId="0" applyNumberFormat="1" applyFont="1" applyFill="1" applyBorder="1" applyAlignment="1">
      <alignment horizontal="center" vertical="center" wrapText="1"/>
    </xf>
    <xf numFmtId="49" fontId="47" fillId="2" borderId="6" xfId="0" applyNumberFormat="1" applyFont="1" applyFill="1" applyBorder="1" applyAlignment="1" applyProtection="1">
      <alignment horizontal="center" vertical="center" wrapText="1" readingOrder="1"/>
      <protection locked="0"/>
    </xf>
    <xf numFmtId="49" fontId="47" fillId="2" borderId="5" xfId="0" applyNumberFormat="1" applyFont="1" applyFill="1" applyBorder="1" applyAlignment="1" applyProtection="1">
      <alignment horizontal="center" vertical="center" wrapText="1" readingOrder="1"/>
      <protection locked="0"/>
    </xf>
    <xf numFmtId="1" fontId="21" fillId="2" borderId="6" xfId="0" applyNumberFormat="1" applyFont="1" applyFill="1" applyBorder="1" applyAlignment="1">
      <alignment horizontal="center" vertical="center" wrapText="1"/>
    </xf>
    <xf numFmtId="1" fontId="21" fillId="2" borderId="4" xfId="0" applyNumberFormat="1" applyFont="1" applyFill="1" applyBorder="1" applyAlignment="1">
      <alignment horizontal="center" vertical="center" wrapText="1"/>
    </xf>
    <xf numFmtId="1" fontId="21" fillId="2" borderId="5" xfId="0" applyNumberFormat="1" applyFont="1" applyFill="1" applyBorder="1" applyAlignment="1">
      <alignment horizontal="center" vertical="center" wrapText="1"/>
    </xf>
    <xf numFmtId="49" fontId="47" fillId="2" borderId="4" xfId="0" applyNumberFormat="1" applyFont="1" applyFill="1" applyBorder="1" applyAlignment="1" applyProtection="1">
      <alignment horizontal="center" vertical="center" wrapText="1" readingOrder="1"/>
      <protection locked="0"/>
    </xf>
    <xf numFmtId="0" fontId="12" fillId="2" borderId="2" xfId="0" applyFont="1" applyFill="1" applyBorder="1" applyAlignment="1">
      <alignment horizontal="left" vertical="center" wrapText="1"/>
    </xf>
    <xf numFmtId="0" fontId="12" fillId="2" borderId="8" xfId="0" applyFont="1" applyFill="1" applyBorder="1" applyAlignment="1">
      <alignment horizontal="left" vertical="center" wrapText="1"/>
    </xf>
    <xf numFmtId="49" fontId="21" fillId="2" borderId="3" xfId="0" applyNumberFormat="1" applyFont="1" applyFill="1" applyBorder="1" applyAlignment="1">
      <alignment vertical="center" wrapText="1"/>
    </xf>
    <xf numFmtId="49" fontId="21"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49" fontId="10"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0" fontId="32" fillId="2" borderId="7"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center" vertical="center" wrapText="1"/>
      <protection locked="0"/>
    </xf>
    <xf numFmtId="49" fontId="26" fillId="2" borderId="3" xfId="0" applyNumberFormat="1" applyFont="1" applyFill="1" applyBorder="1" applyAlignment="1">
      <alignment horizontal="left" vertical="center" wrapText="1"/>
    </xf>
    <xf numFmtId="49" fontId="21" fillId="2" borderId="7" xfId="0" applyNumberFormat="1" applyFont="1" applyFill="1" applyBorder="1" applyAlignment="1">
      <alignment vertical="center" wrapText="1"/>
    </xf>
    <xf numFmtId="49" fontId="21" fillId="2" borderId="2" xfId="0" applyNumberFormat="1" applyFont="1" applyFill="1" applyBorder="1" applyAlignment="1">
      <alignment horizontal="left" vertical="center" wrapText="1"/>
    </xf>
    <xf numFmtId="49" fontId="21" fillId="2" borderId="8" xfId="0" applyNumberFormat="1" applyFont="1" applyFill="1" applyBorder="1" applyAlignment="1">
      <alignment horizontal="left" vertical="center" wrapText="1"/>
    </xf>
    <xf numFmtId="49" fontId="21" fillId="2" borderId="7" xfId="0" applyNumberFormat="1" applyFont="1" applyFill="1" applyBorder="1" applyAlignment="1">
      <alignment vertical="top" wrapText="1"/>
    </xf>
    <xf numFmtId="49" fontId="21" fillId="2" borderId="2" xfId="0" applyNumberFormat="1" applyFont="1" applyFill="1" applyBorder="1" applyAlignment="1">
      <alignment horizontal="left" vertical="top" wrapText="1"/>
    </xf>
    <xf numFmtId="49" fontId="21" fillId="2" borderId="8" xfId="0" applyNumberFormat="1" applyFont="1" applyFill="1" applyBorder="1" applyAlignment="1">
      <alignment horizontal="left" vertical="top" wrapText="1"/>
    </xf>
    <xf numFmtId="49" fontId="27" fillId="2" borderId="3"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4" fillId="2" borderId="7" xfId="0" applyFont="1" applyFill="1" applyBorder="1" applyAlignment="1" applyProtection="1">
      <alignment horizontal="center" vertical="center" wrapText="1"/>
      <protection locked="0"/>
    </xf>
    <xf numFmtId="0" fontId="24" fillId="2" borderId="2" xfId="0" applyFont="1" applyFill="1" applyBorder="1" applyAlignment="1" applyProtection="1">
      <alignment vertical="center" wrapText="1"/>
      <protection locked="0"/>
    </xf>
    <xf numFmtId="0" fontId="44" fillId="2" borderId="2" xfId="0" applyFont="1" applyFill="1" applyBorder="1" applyAlignment="1" applyProtection="1">
      <alignment vertical="center" wrapText="1"/>
      <protection locked="0"/>
    </xf>
    <xf numFmtId="0" fontId="44" fillId="2" borderId="2" xfId="0" applyFont="1" applyFill="1" applyBorder="1" applyAlignment="1" applyProtection="1">
      <alignment horizontal="center" vertical="center" wrapText="1"/>
      <protection locked="0"/>
    </xf>
    <xf numFmtId="0" fontId="24" fillId="2" borderId="8" xfId="0" applyFont="1" applyFill="1" applyBorder="1" applyAlignment="1" applyProtection="1">
      <alignment vertical="center" wrapText="1"/>
      <protection locked="0"/>
    </xf>
    <xf numFmtId="0" fontId="21" fillId="2" borderId="3" xfId="0" applyFont="1" applyFill="1" applyBorder="1" applyAlignment="1" applyProtection="1">
      <alignment horizontal="left" vertical="center" wrapText="1"/>
      <protection locked="0"/>
    </xf>
    <xf numFmtId="0" fontId="21" fillId="2" borderId="3" xfId="0" applyFont="1" applyFill="1" applyBorder="1" applyAlignment="1" applyProtection="1">
      <alignment vertical="center" wrapText="1"/>
      <protection locked="0"/>
    </xf>
    <xf numFmtId="0" fontId="12" fillId="2" borderId="3" xfId="0" applyFont="1" applyFill="1" applyBorder="1" applyAlignment="1" applyProtection="1">
      <alignment vertical="center" wrapText="1"/>
      <protection locked="0"/>
    </xf>
    <xf numFmtId="0" fontId="12" fillId="2" borderId="3" xfId="0" applyFont="1" applyFill="1" applyBorder="1" applyAlignment="1" applyProtection="1">
      <alignment horizontal="center" vertical="center" wrapText="1"/>
      <protection locked="0"/>
    </xf>
    <xf numFmtId="0" fontId="21" fillId="2" borderId="7" xfId="0" applyFont="1" applyFill="1" applyBorder="1" applyAlignment="1" applyProtection="1">
      <alignment vertical="center" wrapText="1"/>
      <protection locked="0"/>
    </xf>
    <xf numFmtId="0" fontId="10" fillId="2" borderId="3" xfId="0" applyFont="1" applyFill="1" applyBorder="1" applyAlignment="1" applyProtection="1">
      <alignment horizontal="left" vertical="center" wrapText="1"/>
      <protection locked="0"/>
    </xf>
    <xf numFmtId="0" fontId="10" fillId="2" borderId="3" xfId="0" applyFont="1" applyFill="1" applyBorder="1" applyAlignment="1" applyProtection="1">
      <alignment vertical="center" wrapText="1"/>
      <protection locked="0"/>
    </xf>
    <xf numFmtId="0" fontId="18" fillId="2" borderId="3" xfId="0" applyFont="1" applyFill="1" applyBorder="1" applyAlignment="1" applyProtection="1">
      <alignment vertical="center" wrapText="1"/>
      <protection locked="0"/>
    </xf>
    <xf numFmtId="0" fontId="18" fillId="2" borderId="3" xfId="0" applyFont="1" applyFill="1" applyBorder="1" applyAlignment="1" applyProtection="1">
      <alignment horizontal="center" vertical="center" wrapText="1"/>
      <protection locked="0"/>
    </xf>
    <xf numFmtId="0" fontId="10" fillId="2" borderId="7" xfId="0" applyFont="1" applyFill="1" applyBorder="1" applyAlignment="1" applyProtection="1">
      <alignment vertical="center" wrapText="1"/>
      <protection locked="0"/>
    </xf>
    <xf numFmtId="0" fontId="10" fillId="2" borderId="7" xfId="0" applyFont="1" applyFill="1" applyBorder="1" applyAlignment="1" applyProtection="1">
      <alignment horizontal="left" vertical="center" wrapText="1"/>
      <protection locked="0"/>
    </xf>
    <xf numFmtId="0" fontId="10" fillId="2" borderId="2" xfId="0" applyFont="1" applyFill="1" applyBorder="1" applyAlignment="1" applyProtection="1">
      <alignment vertical="center" wrapText="1"/>
      <protection locked="0"/>
    </xf>
    <xf numFmtId="0" fontId="18" fillId="2" borderId="2" xfId="0" applyFont="1" applyFill="1" applyBorder="1" applyAlignment="1" applyProtection="1">
      <alignment vertical="center" wrapText="1"/>
      <protection locked="0"/>
    </xf>
    <xf numFmtId="0" fontId="18" fillId="2" borderId="2" xfId="0" applyFont="1" applyFill="1" applyBorder="1" applyAlignment="1" applyProtection="1">
      <alignment horizontal="center" vertical="center" wrapText="1"/>
      <protection locked="0"/>
    </xf>
    <xf numFmtId="0" fontId="42" fillId="2" borderId="6"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32" fillId="2" borderId="3"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2" borderId="3" xfId="0" applyFont="1" applyFill="1" applyBorder="1" applyAlignment="1">
      <alignment horizontal="center" vertical="center" wrapText="1"/>
    </xf>
    <xf numFmtId="49" fontId="26" fillId="2" borderId="3" xfId="0" applyNumberFormat="1" applyFont="1" applyFill="1" applyBorder="1" applyAlignment="1">
      <alignment vertical="center" wrapText="1"/>
    </xf>
    <xf numFmtId="49" fontId="12" fillId="2" borderId="3" xfId="0" applyNumberFormat="1" applyFont="1" applyFill="1" applyBorder="1" applyAlignment="1">
      <alignment vertical="center" wrapText="1"/>
    </xf>
    <xf numFmtId="49" fontId="12" fillId="2" borderId="3" xfId="0" applyNumberFormat="1"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10" fillId="2" borderId="3"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2" fillId="2" borderId="3" xfId="6" applyFont="1" applyFill="1" applyBorder="1" applyAlignment="1" applyProtection="1">
      <alignment horizontal="center" vertical="center" wrapText="1"/>
      <protection locked="0"/>
    </xf>
    <xf numFmtId="0" fontId="21" fillId="2" borderId="6" xfId="0" applyFont="1" applyFill="1" applyBorder="1" applyAlignment="1">
      <alignment horizontal="center" vertical="top" wrapText="1"/>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1" fontId="21" fillId="2" borderId="6" xfId="0" applyNumberFormat="1" applyFont="1" applyFill="1" applyBorder="1" applyAlignment="1">
      <alignment horizontal="center" vertical="top" wrapText="1"/>
    </xf>
    <xf numFmtId="1" fontId="21" fillId="2" borderId="4" xfId="0" applyNumberFormat="1" applyFont="1" applyFill="1" applyBorder="1" applyAlignment="1">
      <alignment horizontal="center" vertical="top" wrapText="1"/>
    </xf>
    <xf numFmtId="1" fontId="21" fillId="2" borderId="5" xfId="0" applyNumberFormat="1" applyFont="1" applyFill="1" applyBorder="1" applyAlignment="1">
      <alignment horizontal="center" vertical="top" wrapText="1"/>
    </xf>
    <xf numFmtId="0" fontId="18" fillId="2" borderId="3" xfId="0"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5" fillId="2" borderId="4" xfId="0" applyNumberFormat="1" applyFont="1" applyFill="1" applyBorder="1" applyAlignment="1">
      <alignment horizontal="center" vertical="center" wrapText="1"/>
    </xf>
    <xf numFmtId="49" fontId="30"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vertical="center" wrapText="1"/>
    </xf>
    <xf numFmtId="1" fontId="21" fillId="2" borderId="3" xfId="0" applyNumberFormat="1" applyFont="1" applyFill="1" applyBorder="1" applyAlignment="1">
      <alignment horizontal="center" vertical="center" wrapText="1"/>
    </xf>
    <xf numFmtId="49" fontId="26" fillId="2" borderId="6" xfId="0" applyNumberFormat="1" applyFont="1" applyFill="1" applyBorder="1" applyAlignment="1">
      <alignment horizontal="left" vertical="center" wrapText="1"/>
    </xf>
    <xf numFmtId="49" fontId="26" fillId="2" borderId="5" xfId="0" applyNumberFormat="1" applyFont="1" applyFill="1" applyBorder="1" applyAlignment="1">
      <alignment horizontal="left" vertical="center" wrapText="1"/>
    </xf>
    <xf numFmtId="49" fontId="45" fillId="2" borderId="4"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1" fontId="29" fillId="2" borderId="0" xfId="0" applyNumberFormat="1" applyFont="1" applyFill="1" applyAlignment="1">
      <alignment horizontal="center" vertical="center" wrapText="1"/>
    </xf>
    <xf numFmtId="49" fontId="29" fillId="2" borderId="15" xfId="0" applyNumberFormat="1" applyFont="1" applyFill="1" applyBorder="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left" vertical="center" wrapText="1"/>
    </xf>
    <xf numFmtId="0" fontId="48" fillId="2" borderId="0" xfId="0" applyFont="1" applyFill="1" applyAlignment="1">
      <alignment horizontal="left" vertical="center" wrapText="1"/>
    </xf>
    <xf numFmtId="0" fontId="48" fillId="2" borderId="0" xfId="0" applyFont="1" applyFill="1" applyAlignment="1">
      <alignment horizontal="center" vertical="center" wrapText="1"/>
    </xf>
    <xf numFmtId="49" fontId="40" fillId="2" borderId="6" xfId="0" applyNumberFormat="1" applyFont="1" applyFill="1" applyBorder="1" applyAlignment="1">
      <alignment horizontal="center" vertical="center" wrapText="1"/>
    </xf>
    <xf numFmtId="49" fontId="40" fillId="2" borderId="5" xfId="0" applyNumberFormat="1" applyFont="1" applyFill="1" applyBorder="1" applyAlignment="1">
      <alignment horizontal="center" vertical="center" wrapText="1"/>
    </xf>
    <xf numFmtId="1" fontId="29" fillId="2" borderId="0" xfId="0" applyNumberFormat="1" applyFont="1" applyFill="1" applyBorder="1" applyAlignment="1">
      <alignment horizontal="center" vertical="center" wrapText="1"/>
    </xf>
    <xf numFmtId="0" fontId="21" fillId="2" borderId="7"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10" fillId="2" borderId="6" xfId="0" applyNumberFormat="1" applyFont="1" applyFill="1" applyBorder="1" applyAlignment="1">
      <alignment horizontal="left" vertical="center" wrapText="1"/>
    </xf>
    <xf numFmtId="49" fontId="15" fillId="2" borderId="6" xfId="0" applyNumberFormat="1" applyFont="1" applyFill="1" applyBorder="1" applyAlignment="1">
      <alignment horizontal="left" vertical="center" wrapText="1"/>
    </xf>
    <xf numFmtId="49" fontId="10" fillId="2" borderId="4" xfId="0" applyNumberFormat="1" applyFont="1" applyFill="1" applyBorder="1" applyAlignment="1">
      <alignment horizontal="left" vertical="center" wrapText="1"/>
    </xf>
    <xf numFmtId="49" fontId="15" fillId="2" borderId="4" xfId="0" applyNumberFormat="1" applyFont="1" applyFill="1" applyBorder="1" applyAlignment="1">
      <alignment horizontal="left" vertical="center" wrapText="1"/>
    </xf>
    <xf numFmtId="49" fontId="10" fillId="2" borderId="5" xfId="0" applyNumberFormat="1" applyFont="1" applyFill="1" applyBorder="1" applyAlignment="1">
      <alignment horizontal="left" vertical="center" wrapText="1"/>
    </xf>
    <xf numFmtId="49" fontId="15" fillId="2" borderId="5" xfId="0" applyNumberFormat="1" applyFont="1" applyFill="1" applyBorder="1" applyAlignment="1">
      <alignment horizontal="left" vertical="center" wrapText="1"/>
    </xf>
    <xf numFmtId="1" fontId="21" fillId="2" borderId="6" xfId="0" applyNumberFormat="1" applyFont="1" applyFill="1" applyBorder="1" applyAlignment="1">
      <alignment horizontal="left" vertical="center" wrapText="1"/>
    </xf>
    <xf numFmtId="1" fontId="21" fillId="2" borderId="4" xfId="0" applyNumberFormat="1" applyFont="1" applyFill="1" applyBorder="1" applyAlignment="1">
      <alignment horizontal="left" vertical="center" wrapText="1"/>
    </xf>
    <xf numFmtId="1" fontId="21" fillId="2" borderId="5" xfId="0" applyNumberFormat="1" applyFont="1" applyFill="1" applyBorder="1" applyAlignment="1">
      <alignment horizontal="left"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Administrator/admin/Desktop/video%20ph&#242;ng%20tr&#225;nh%20TNTT/SC%20hoc%20di%20vat.mp4" TargetMode="External"/><Relationship Id="rId13" Type="http://schemas.openxmlformats.org/officeDocument/2006/relationships/hyperlink" Target="../Administrator/admin/Desktop/video%20ph&#242;ng%20tr&#225;nh%20TNTT/SC%20vet%20thuong%20chay%20mau.mp4" TargetMode="External"/><Relationship Id="rId18" Type="http://schemas.openxmlformats.org/officeDocument/2006/relationships/hyperlink" Target="https://www.youtube.com/watch?v=hu_XDKW8X94(nguoi%20ban%20tot)" TargetMode="External"/><Relationship Id="rId26" Type="http://schemas.openxmlformats.org/officeDocument/2006/relationships/hyperlink" Target="https://www.youtube.com/watch?v=ClTD8fxQD-A(v&#7869;%20ng&#244;i%20nahf)" TargetMode="External"/><Relationship Id="rId3" Type="http://schemas.openxmlformats.org/officeDocument/2006/relationships/hyperlink" Target="../Administrator/admin/Desktop/tds/nh&#7841;c%20ch&#7911;%20&#273;i&#7875;m%20th&#7921;c%20v&#7853;t.mp3" TargetMode="External"/><Relationship Id="rId21" Type="http://schemas.openxmlformats.org/officeDocument/2006/relationships/hyperlink" Target="https://www.youtube.com/watch?v=nZ4sLhE6WcM" TargetMode="External"/><Relationship Id="rId7" Type="http://schemas.openxmlformats.org/officeDocument/2006/relationships/hyperlink" Target="../Administrator/admin/Desktop/video%20ph&#242;ng%20tr&#225;nh%20TNTT/Co%20dinh%20gay%20xuong%20cang%20chan.mp4" TargetMode="External"/><Relationship Id="rId12" Type="http://schemas.openxmlformats.org/officeDocument/2006/relationships/hyperlink" Target="../Administrator/admin/Desktop/video%20ph&#242;ng%20tr&#225;nh%20TNTT/SC%20ngung%20tho,%20ngung%20tim.mp4" TargetMode="External"/><Relationship Id="rId17" Type="http://schemas.openxmlformats.org/officeDocument/2006/relationships/hyperlink" Target="https://www.youtube.com/watch?v=OPBlN7MHGyo" TargetMode="External"/><Relationship Id="rId25" Type="http://schemas.openxmlformats.org/officeDocument/2006/relationships/hyperlink" Target="https://www.youtube.com/watch?v=_B-GCQuH6O0(ai%20y&#234;u&#8230;hcm)" TargetMode="External"/><Relationship Id="rId2" Type="http://schemas.openxmlformats.org/officeDocument/2006/relationships/hyperlink" Target="../Administrator/admin/Desktop/tds/TDS%20C&#272;BT.mp3" TargetMode="External"/><Relationship Id="rId16" Type="http://schemas.openxmlformats.org/officeDocument/2006/relationships/hyperlink" Target="../Administrator/admin/Desktop/MN%20VINH%20LONG%205%20TUOI.mp4" TargetMode="External"/><Relationship Id="rId20" Type="http://schemas.openxmlformats.org/officeDocument/2006/relationships/hyperlink" Target="https://www.youtube.com/watch?v=u_w-7DsKmIc(ba%20ch&#250;%20heo%20con)" TargetMode="External"/><Relationship Id="rId29" Type="http://schemas.openxmlformats.org/officeDocument/2006/relationships/vmlDrawing" Target="../drawings/vmlDrawing1.vml"/><Relationship Id="rId1" Type="http://schemas.openxmlformats.org/officeDocument/2006/relationships/hyperlink" Target="../Administrator/admin/Desktop/tds/TDS%20C&#272;%20TMN.mp3" TargetMode="External"/><Relationship Id="rId6" Type="http://schemas.openxmlformats.org/officeDocument/2006/relationships/hyperlink" Target="https://www.youtube.com/watch?v=5lX0OkZtc04" TargetMode="External"/><Relationship Id="rId11" Type="http://schemas.openxmlformats.org/officeDocument/2006/relationships/hyperlink" Target="../Administrator/admin/Desktop/video%20ph&#242;ng%20tr&#225;nh%20TNTT/SC%20chay%20mau%20mui.mp4" TargetMode="External"/><Relationship Id="rId24" Type="http://schemas.openxmlformats.org/officeDocument/2006/relationships/hyperlink" Target="https://www.youtube.com/watch?v=7kbEExOEqMo" TargetMode="External"/><Relationship Id="rId5" Type="http://schemas.openxmlformats.org/officeDocument/2006/relationships/hyperlink" Target="https://www.youtube.com/watch?v=XqvOmnOqE4E" TargetMode="External"/><Relationship Id="rId15" Type="http://schemas.openxmlformats.org/officeDocument/2006/relationships/hyperlink" Target="https://www.google.com.vn/search?tbm=isch&amp;q=h%C3%ACnh%20%E1%BA%A3nh%20c%C3%A1c%20gi%C3%A1c%20quan" TargetMode="External"/><Relationship Id="rId23" Type="http://schemas.openxmlformats.org/officeDocument/2006/relationships/hyperlink" Target="https://zingmp3.vn/bai-hat/LK-Dan-Ca-Bac-Bo-lopnhacgiangsol/IWAO8FBA.html" TargetMode="External"/><Relationship Id="rId28" Type="http://schemas.openxmlformats.org/officeDocument/2006/relationships/printerSettings" Target="../printerSettings/printerSettings1.bin"/><Relationship Id="rId10" Type="http://schemas.openxmlformats.org/officeDocument/2006/relationships/hyperlink" Target="../Administrator/admin/Desktop/video%20ph&#242;ng%20tr&#225;nh%20TNTT/Co%20dinh%20gay%20xuong%20canh%20tay,%20dui.mp4" TargetMode="External"/><Relationship Id="rId19" Type="http://schemas.openxmlformats.org/officeDocument/2006/relationships/hyperlink" Target="https://www.youtube.com/watch?v=IBz9XjwscPM(chu%20be%20l&#7885;%20lem)" TargetMode="External"/><Relationship Id="rId4" Type="http://schemas.openxmlformats.org/officeDocument/2006/relationships/hyperlink" Target="../Administrator/admin/Desktop/tds/nh&#7841;c%20ch&#7911;%20&#273;i&#7875;m%20&#273;&#7897;ng%20v&#7853;t.mp3" TargetMode="External"/><Relationship Id="rId9" Type="http://schemas.openxmlformats.org/officeDocument/2006/relationships/hyperlink" Target="../Administrator/admin/Desktop/video%20ph&#242;ng%20tr&#225;nh%20TNTT/SC%20bong%20nuoc%20soi.mp4" TargetMode="External"/><Relationship Id="rId14" Type="http://schemas.openxmlformats.org/officeDocument/2006/relationships/hyperlink" Target="../Administrator/admin/Desktop/video%20ph&#242;ng%20tr&#225;nh%20TNTT/SC%20vet%20thuong%20chay%20mau.mp4" TargetMode="External"/><Relationship Id="rId22" Type="http://schemas.openxmlformats.org/officeDocument/2006/relationships/hyperlink" Target="https://www.google.com.vn/search?q=xem+tranh+%E1%BA%A3nh+l%E1%BB%85+h%E1%BB%99i+hoa+ph%C6%B0%E1%BB%A3ng+%C4%91%E1%BB%8F&amp;tbm=isch&amp;ved=2ahUKEwisyNP2tILzAhVKxosBHYYnBQUQ2-UKA&amp;bih=651&amp;biw=1305&amp;hl=vi" TargetMode="External"/><Relationship Id="rId27" Type="http://schemas.openxmlformats.org/officeDocument/2006/relationships/hyperlink" Target="https://www.youtube.com/watch?v=30oTZjQJazc"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O712"/>
  <sheetViews>
    <sheetView tabSelected="1" view="pageBreakPreview" zoomScale="80" zoomScaleNormal="70" zoomScaleSheetLayoutView="80" workbookViewId="0">
      <pane ySplit="4" topLeftCell="A5" activePane="bottomLeft" state="frozen"/>
      <selection pane="bottomLeft" activeCell="F6" sqref="F6:F8"/>
    </sheetView>
  </sheetViews>
  <sheetFormatPr defaultRowHeight="15.75"/>
  <cols>
    <col min="1" max="1" width="6" style="53" customWidth="1"/>
    <col min="2" max="2" width="20.140625" style="82" customWidth="1"/>
    <col min="3" max="3" width="6.42578125" style="1" customWidth="1"/>
    <col min="4" max="4" width="23.5703125" style="5" hidden="1" customWidth="1"/>
    <col min="5" max="5" width="0.5703125" style="1" hidden="1" customWidth="1"/>
    <col min="6" max="6" width="5.140625" style="1" customWidth="1"/>
    <col min="7" max="7" width="19.85546875" style="76" customWidth="1"/>
    <col min="8" max="8" width="20.85546875" style="76" customWidth="1"/>
    <col min="9" max="9" width="9.140625" style="1" customWidth="1"/>
    <col min="10" max="10" width="7.140625" style="1" customWidth="1"/>
    <col min="11" max="11" width="6.7109375" style="1" customWidth="1"/>
    <col min="12" max="12" width="7.28515625" style="11" hidden="1" customWidth="1"/>
    <col min="13" max="13" width="7.28515625" style="68" hidden="1" customWidth="1"/>
    <col min="14" max="14" width="6.42578125" style="68" hidden="1" customWidth="1"/>
    <col min="15" max="15" width="0.140625" style="68" hidden="1" customWidth="1"/>
    <col min="16" max="16" width="13.28515625" style="68" hidden="1" customWidth="1"/>
    <col min="17" max="17" width="11.85546875" style="68" hidden="1" customWidth="1"/>
    <col min="18" max="18" width="13.7109375" style="68" hidden="1" customWidth="1"/>
    <col min="19" max="19" width="14.140625" style="68" hidden="1" customWidth="1"/>
    <col min="20" max="20" width="18.7109375" style="68" hidden="1" customWidth="1"/>
    <col min="21" max="21" width="10.85546875" style="68" hidden="1" customWidth="1"/>
    <col min="22" max="22" width="11.28515625" style="68" hidden="1" customWidth="1"/>
    <col min="23" max="23" width="10.85546875" style="68" hidden="1" customWidth="1"/>
    <col min="24" max="24" width="11.28515625" style="68" hidden="1" customWidth="1"/>
    <col min="25" max="25" width="9" style="68" hidden="1" customWidth="1"/>
    <col min="26" max="26" width="32.7109375" style="68" hidden="1" customWidth="1"/>
    <col min="27" max="27" width="21.5703125" style="68" hidden="1" customWidth="1"/>
    <col min="28" max="53" width="5.5703125" style="68" hidden="1" customWidth="1"/>
    <col min="54" max="54" width="8.7109375" style="68" hidden="1" customWidth="1"/>
    <col min="55" max="55" width="5.5703125" style="68" hidden="1" customWidth="1"/>
    <col min="56" max="56" width="8.7109375" style="68" hidden="1" customWidth="1"/>
    <col min="57" max="57" width="5.5703125" style="68" hidden="1" customWidth="1"/>
    <col min="58" max="58" width="8.7109375" style="68" hidden="1" customWidth="1"/>
    <col min="59" max="59" width="5.5703125" style="68" hidden="1" customWidth="1"/>
    <col min="60" max="60" width="8.7109375" style="68" hidden="1" customWidth="1"/>
    <col min="61" max="61" width="15.5703125" style="68" hidden="1" customWidth="1"/>
    <col min="62" max="62" width="12" style="68" hidden="1" customWidth="1"/>
    <col min="63" max="63" width="8.140625" style="68" customWidth="1"/>
    <col min="64" max="64" width="9.85546875" style="68" customWidth="1"/>
    <col min="65" max="65" width="10.140625" style="68" customWidth="1"/>
    <col min="66" max="66" width="11" style="53" customWidth="1"/>
    <col min="67" max="67" width="0.140625" style="53" customWidth="1"/>
    <col min="68" max="202" width="9.140625" style="53"/>
    <col min="203" max="203" width="20.140625" style="53" customWidth="1"/>
    <col min="204" max="204" width="4.28515625" style="53" customWidth="1"/>
    <col min="205" max="205" width="39" style="53" customWidth="1"/>
    <col min="206" max="206" width="53.5703125" style="53" customWidth="1"/>
    <col min="207" max="210" width="7.7109375" style="53" customWidth="1"/>
    <col min="211" max="211" width="10" style="53" customWidth="1"/>
    <col min="212" max="213" width="9.28515625" style="53" customWidth="1"/>
    <col min="214" max="214" width="8" style="53" customWidth="1"/>
    <col min="215" max="458" width="9.140625" style="53"/>
    <col min="459" max="459" width="20.140625" style="53" customWidth="1"/>
    <col min="460" max="460" width="4.28515625" style="53" customWidth="1"/>
    <col min="461" max="461" width="39" style="53" customWidth="1"/>
    <col min="462" max="462" width="53.5703125" style="53" customWidth="1"/>
    <col min="463" max="466" width="7.7109375" style="53" customWidth="1"/>
    <col min="467" max="467" width="10" style="53" customWidth="1"/>
    <col min="468" max="469" width="9.28515625" style="53" customWidth="1"/>
    <col min="470" max="470" width="8" style="53" customWidth="1"/>
    <col min="471" max="714" width="9.140625" style="53"/>
    <col min="715" max="715" width="20.140625" style="53" customWidth="1"/>
    <col min="716" max="716" width="4.28515625" style="53" customWidth="1"/>
    <col min="717" max="717" width="39" style="53" customWidth="1"/>
    <col min="718" max="718" width="53.5703125" style="53" customWidth="1"/>
    <col min="719" max="722" width="7.7109375" style="53" customWidth="1"/>
    <col min="723" max="723" width="10" style="53" customWidth="1"/>
    <col min="724" max="725" width="9.28515625" style="53" customWidth="1"/>
    <col min="726" max="726" width="8" style="53" customWidth="1"/>
    <col min="727" max="970" width="9.140625" style="53"/>
    <col min="971" max="971" width="20.140625" style="53" customWidth="1"/>
    <col min="972" max="972" width="4.28515625" style="53" customWidth="1"/>
    <col min="973" max="973" width="39" style="53" customWidth="1"/>
    <col min="974" max="974" width="53.5703125" style="53" customWidth="1"/>
    <col min="975" max="978" width="7.7109375" style="53" customWidth="1"/>
    <col min="979" max="979" width="10" style="53" customWidth="1"/>
    <col min="980" max="981" width="9.28515625" style="53" customWidth="1"/>
    <col min="982" max="982" width="8" style="53" customWidth="1"/>
    <col min="983" max="1226" width="9.140625" style="53"/>
    <col min="1227" max="1227" width="20.140625" style="53" customWidth="1"/>
    <col min="1228" max="1228" width="4.28515625" style="53" customWidth="1"/>
    <col min="1229" max="1229" width="39" style="53" customWidth="1"/>
    <col min="1230" max="1230" width="53.5703125" style="53" customWidth="1"/>
    <col min="1231" max="1234" width="7.7109375" style="53" customWidth="1"/>
    <col min="1235" max="1235" width="10" style="53" customWidth="1"/>
    <col min="1236" max="1237" width="9.28515625" style="53" customWidth="1"/>
    <col min="1238" max="1238" width="8" style="53" customWidth="1"/>
    <col min="1239" max="1482" width="9.140625" style="53"/>
    <col min="1483" max="1483" width="20.140625" style="53" customWidth="1"/>
    <col min="1484" max="1484" width="4.28515625" style="53" customWidth="1"/>
    <col min="1485" max="1485" width="39" style="53" customWidth="1"/>
    <col min="1486" max="1486" width="53.5703125" style="53" customWidth="1"/>
    <col min="1487" max="1490" width="7.7109375" style="53" customWidth="1"/>
    <col min="1491" max="1491" width="10" style="53" customWidth="1"/>
    <col min="1492" max="1493" width="9.28515625" style="53" customWidth="1"/>
    <col min="1494" max="1494" width="8" style="53" customWidth="1"/>
    <col min="1495" max="1738" width="9.140625" style="53"/>
    <col min="1739" max="1739" width="20.140625" style="53" customWidth="1"/>
    <col min="1740" max="1740" width="4.28515625" style="53" customWidth="1"/>
    <col min="1741" max="1741" width="39" style="53" customWidth="1"/>
    <col min="1742" max="1742" width="53.5703125" style="53" customWidth="1"/>
    <col min="1743" max="1746" width="7.7109375" style="53" customWidth="1"/>
    <col min="1747" max="1747" width="10" style="53" customWidth="1"/>
    <col min="1748" max="1749" width="9.28515625" style="53" customWidth="1"/>
    <col min="1750" max="1750" width="8" style="53" customWidth="1"/>
    <col min="1751" max="1994" width="9.140625" style="53"/>
    <col min="1995" max="1995" width="20.140625" style="53" customWidth="1"/>
    <col min="1996" max="1996" width="4.28515625" style="53" customWidth="1"/>
    <col min="1997" max="1997" width="39" style="53" customWidth="1"/>
    <col min="1998" max="1998" width="53.5703125" style="53" customWidth="1"/>
    <col min="1999" max="2002" width="7.7109375" style="53" customWidth="1"/>
    <col min="2003" max="2003" width="10" style="53" customWidth="1"/>
    <col min="2004" max="2005" width="9.28515625" style="53" customWidth="1"/>
    <col min="2006" max="2006" width="8" style="53" customWidth="1"/>
    <col min="2007" max="2250" width="9.140625" style="53"/>
    <col min="2251" max="2251" width="20.140625" style="53" customWidth="1"/>
    <col min="2252" max="2252" width="4.28515625" style="53" customWidth="1"/>
    <col min="2253" max="2253" width="39" style="53" customWidth="1"/>
    <col min="2254" max="2254" width="53.5703125" style="53" customWidth="1"/>
    <col min="2255" max="2258" width="7.7109375" style="53" customWidth="1"/>
    <col min="2259" max="2259" width="10" style="53" customWidth="1"/>
    <col min="2260" max="2261" width="9.28515625" style="53" customWidth="1"/>
    <col min="2262" max="2262" width="8" style="53" customWidth="1"/>
    <col min="2263" max="2506" width="9.140625" style="53"/>
    <col min="2507" max="2507" width="20.140625" style="53" customWidth="1"/>
    <col min="2508" max="2508" width="4.28515625" style="53" customWidth="1"/>
    <col min="2509" max="2509" width="39" style="53" customWidth="1"/>
    <col min="2510" max="2510" width="53.5703125" style="53" customWidth="1"/>
    <col min="2511" max="2514" width="7.7109375" style="53" customWidth="1"/>
    <col min="2515" max="2515" width="10" style="53" customWidth="1"/>
    <col min="2516" max="2517" width="9.28515625" style="53" customWidth="1"/>
    <col min="2518" max="2518" width="8" style="53" customWidth="1"/>
    <col min="2519" max="2762" width="9.140625" style="53"/>
    <col min="2763" max="2763" width="20.140625" style="53" customWidth="1"/>
    <col min="2764" max="2764" width="4.28515625" style="53" customWidth="1"/>
    <col min="2765" max="2765" width="39" style="53" customWidth="1"/>
    <col min="2766" max="2766" width="53.5703125" style="53" customWidth="1"/>
    <col min="2767" max="2770" width="7.7109375" style="53" customWidth="1"/>
    <col min="2771" max="2771" width="10" style="53" customWidth="1"/>
    <col min="2772" max="2773" width="9.28515625" style="53" customWidth="1"/>
    <col min="2774" max="2774" width="8" style="53" customWidth="1"/>
    <col min="2775" max="3018" width="9.140625" style="53"/>
    <col min="3019" max="3019" width="20.140625" style="53" customWidth="1"/>
    <col min="3020" max="3020" width="4.28515625" style="53" customWidth="1"/>
    <col min="3021" max="3021" width="39" style="53" customWidth="1"/>
    <col min="3022" max="3022" width="53.5703125" style="53" customWidth="1"/>
    <col min="3023" max="3026" width="7.7109375" style="53" customWidth="1"/>
    <col min="3027" max="3027" width="10" style="53" customWidth="1"/>
    <col min="3028" max="3029" width="9.28515625" style="53" customWidth="1"/>
    <col min="3030" max="3030" width="8" style="53" customWidth="1"/>
    <col min="3031" max="3274" width="9.140625" style="53"/>
    <col min="3275" max="3275" width="20.140625" style="53" customWidth="1"/>
    <col min="3276" max="3276" width="4.28515625" style="53" customWidth="1"/>
    <col min="3277" max="3277" width="39" style="53" customWidth="1"/>
    <col min="3278" max="3278" width="53.5703125" style="53" customWidth="1"/>
    <col min="3279" max="3282" width="7.7109375" style="53" customWidth="1"/>
    <col min="3283" max="3283" width="10" style="53" customWidth="1"/>
    <col min="3284" max="3285" width="9.28515625" style="53" customWidth="1"/>
    <col min="3286" max="3286" width="8" style="53" customWidth="1"/>
    <col min="3287" max="3530" width="9.140625" style="53"/>
    <col min="3531" max="3531" width="20.140625" style="53" customWidth="1"/>
    <col min="3532" max="3532" width="4.28515625" style="53" customWidth="1"/>
    <col min="3533" max="3533" width="39" style="53" customWidth="1"/>
    <col min="3534" max="3534" width="53.5703125" style="53" customWidth="1"/>
    <col min="3535" max="3538" width="7.7109375" style="53" customWidth="1"/>
    <col min="3539" max="3539" width="10" style="53" customWidth="1"/>
    <col min="3540" max="3541" width="9.28515625" style="53" customWidth="1"/>
    <col min="3542" max="3542" width="8" style="53" customWidth="1"/>
    <col min="3543" max="3786" width="9.140625" style="53"/>
    <col min="3787" max="3787" width="20.140625" style="53" customWidth="1"/>
    <col min="3788" max="3788" width="4.28515625" style="53" customWidth="1"/>
    <col min="3789" max="3789" width="39" style="53" customWidth="1"/>
    <col min="3790" max="3790" width="53.5703125" style="53" customWidth="1"/>
    <col min="3791" max="3794" width="7.7109375" style="53" customWidth="1"/>
    <col min="3795" max="3795" width="10" style="53" customWidth="1"/>
    <col min="3796" max="3797" width="9.28515625" style="53" customWidth="1"/>
    <col min="3798" max="3798" width="8" style="53" customWidth="1"/>
    <col min="3799" max="4042" width="9.140625" style="53"/>
    <col min="4043" max="4043" width="20.140625" style="53" customWidth="1"/>
    <col min="4044" max="4044" width="4.28515625" style="53" customWidth="1"/>
    <col min="4045" max="4045" width="39" style="53" customWidth="1"/>
    <col min="4046" max="4046" width="53.5703125" style="53" customWidth="1"/>
    <col min="4047" max="4050" width="7.7109375" style="53" customWidth="1"/>
    <col min="4051" max="4051" width="10" style="53" customWidth="1"/>
    <col min="4052" max="4053" width="9.28515625" style="53" customWidth="1"/>
    <col min="4054" max="4054" width="8" style="53" customWidth="1"/>
    <col min="4055" max="4298" width="9.140625" style="53"/>
    <col min="4299" max="4299" width="20.140625" style="53" customWidth="1"/>
    <col min="4300" max="4300" width="4.28515625" style="53" customWidth="1"/>
    <col min="4301" max="4301" width="39" style="53" customWidth="1"/>
    <col min="4302" max="4302" width="53.5703125" style="53" customWidth="1"/>
    <col min="4303" max="4306" width="7.7109375" style="53" customWidth="1"/>
    <col min="4307" max="4307" width="10" style="53" customWidth="1"/>
    <col min="4308" max="4309" width="9.28515625" style="53" customWidth="1"/>
    <col min="4310" max="4310" width="8" style="53" customWidth="1"/>
    <col min="4311" max="4554" width="9.140625" style="53"/>
    <col min="4555" max="4555" width="20.140625" style="53" customWidth="1"/>
    <col min="4556" max="4556" width="4.28515625" style="53" customWidth="1"/>
    <col min="4557" max="4557" width="39" style="53" customWidth="1"/>
    <col min="4558" max="4558" width="53.5703125" style="53" customWidth="1"/>
    <col min="4559" max="4562" width="7.7109375" style="53" customWidth="1"/>
    <col min="4563" max="4563" width="10" style="53" customWidth="1"/>
    <col min="4564" max="4565" width="9.28515625" style="53" customWidth="1"/>
    <col min="4566" max="4566" width="8" style="53" customWidth="1"/>
    <col min="4567" max="4810" width="9.140625" style="53"/>
    <col min="4811" max="4811" width="20.140625" style="53" customWidth="1"/>
    <col min="4812" max="4812" width="4.28515625" style="53" customWidth="1"/>
    <col min="4813" max="4813" width="39" style="53" customWidth="1"/>
    <col min="4814" max="4814" width="53.5703125" style="53" customWidth="1"/>
    <col min="4815" max="4818" width="7.7109375" style="53" customWidth="1"/>
    <col min="4819" max="4819" width="10" style="53" customWidth="1"/>
    <col min="4820" max="4821" width="9.28515625" style="53" customWidth="1"/>
    <col min="4822" max="4822" width="8" style="53" customWidth="1"/>
    <col min="4823" max="5066" width="9.140625" style="53"/>
    <col min="5067" max="5067" width="20.140625" style="53" customWidth="1"/>
    <col min="5068" max="5068" width="4.28515625" style="53" customWidth="1"/>
    <col min="5069" max="5069" width="39" style="53" customWidth="1"/>
    <col min="5070" max="5070" width="53.5703125" style="53" customWidth="1"/>
    <col min="5071" max="5074" width="7.7109375" style="53" customWidth="1"/>
    <col min="5075" max="5075" width="10" style="53" customWidth="1"/>
    <col min="5076" max="5077" width="9.28515625" style="53" customWidth="1"/>
    <col min="5078" max="5078" width="8" style="53" customWidth="1"/>
    <col min="5079" max="5322" width="9.140625" style="53"/>
    <col min="5323" max="5323" width="20.140625" style="53" customWidth="1"/>
    <col min="5324" max="5324" width="4.28515625" style="53" customWidth="1"/>
    <col min="5325" max="5325" width="39" style="53" customWidth="1"/>
    <col min="5326" max="5326" width="53.5703125" style="53" customWidth="1"/>
    <col min="5327" max="5330" width="7.7109375" style="53" customWidth="1"/>
    <col min="5331" max="5331" width="10" style="53" customWidth="1"/>
    <col min="5332" max="5333" width="9.28515625" style="53" customWidth="1"/>
    <col min="5334" max="5334" width="8" style="53" customWidth="1"/>
    <col min="5335" max="5578" width="9.140625" style="53"/>
    <col min="5579" max="5579" width="20.140625" style="53" customWidth="1"/>
    <col min="5580" max="5580" width="4.28515625" style="53" customWidth="1"/>
    <col min="5581" max="5581" width="39" style="53" customWidth="1"/>
    <col min="5582" max="5582" width="53.5703125" style="53" customWidth="1"/>
    <col min="5583" max="5586" width="7.7109375" style="53" customWidth="1"/>
    <col min="5587" max="5587" width="10" style="53" customWidth="1"/>
    <col min="5588" max="5589" width="9.28515625" style="53" customWidth="1"/>
    <col min="5590" max="5590" width="8" style="53" customWidth="1"/>
    <col min="5591" max="5834" width="9.140625" style="53"/>
    <col min="5835" max="5835" width="20.140625" style="53" customWidth="1"/>
    <col min="5836" max="5836" width="4.28515625" style="53" customWidth="1"/>
    <col min="5837" max="5837" width="39" style="53" customWidth="1"/>
    <col min="5838" max="5838" width="53.5703125" style="53" customWidth="1"/>
    <col min="5839" max="5842" width="7.7109375" style="53" customWidth="1"/>
    <col min="5843" max="5843" width="10" style="53" customWidth="1"/>
    <col min="5844" max="5845" width="9.28515625" style="53" customWidth="1"/>
    <col min="5846" max="5846" width="8" style="53" customWidth="1"/>
    <col min="5847" max="6090" width="9.140625" style="53"/>
    <col min="6091" max="6091" width="20.140625" style="53" customWidth="1"/>
    <col min="6092" max="6092" width="4.28515625" style="53" customWidth="1"/>
    <col min="6093" max="6093" width="39" style="53" customWidth="1"/>
    <col min="6094" max="6094" width="53.5703125" style="53" customWidth="1"/>
    <col min="6095" max="6098" width="7.7109375" style="53" customWidth="1"/>
    <col min="6099" max="6099" width="10" style="53" customWidth="1"/>
    <col min="6100" max="6101" width="9.28515625" style="53" customWidth="1"/>
    <col min="6102" max="6102" width="8" style="53" customWidth="1"/>
    <col min="6103" max="6346" width="9.140625" style="53"/>
    <col min="6347" max="6347" width="20.140625" style="53" customWidth="1"/>
    <col min="6348" max="6348" width="4.28515625" style="53" customWidth="1"/>
    <col min="6349" max="6349" width="39" style="53" customWidth="1"/>
    <col min="6350" max="6350" width="53.5703125" style="53" customWidth="1"/>
    <col min="6351" max="6354" width="7.7109375" style="53" customWidth="1"/>
    <col min="6355" max="6355" width="10" style="53" customWidth="1"/>
    <col min="6356" max="6357" width="9.28515625" style="53" customWidth="1"/>
    <col min="6358" max="6358" width="8" style="53" customWidth="1"/>
    <col min="6359" max="6602" width="9.140625" style="53"/>
    <col min="6603" max="6603" width="20.140625" style="53" customWidth="1"/>
    <col min="6604" max="6604" width="4.28515625" style="53" customWidth="1"/>
    <col min="6605" max="6605" width="39" style="53" customWidth="1"/>
    <col min="6606" max="6606" width="53.5703125" style="53" customWidth="1"/>
    <col min="6607" max="6610" width="7.7109375" style="53" customWidth="1"/>
    <col min="6611" max="6611" width="10" style="53" customWidth="1"/>
    <col min="6612" max="6613" width="9.28515625" style="53" customWidth="1"/>
    <col min="6614" max="6614" width="8" style="53" customWidth="1"/>
    <col min="6615" max="6858" width="9.140625" style="53"/>
    <col min="6859" max="6859" width="20.140625" style="53" customWidth="1"/>
    <col min="6860" max="6860" width="4.28515625" style="53" customWidth="1"/>
    <col min="6861" max="6861" width="39" style="53" customWidth="1"/>
    <col min="6862" max="6862" width="53.5703125" style="53" customWidth="1"/>
    <col min="6863" max="6866" width="7.7109375" style="53" customWidth="1"/>
    <col min="6867" max="6867" width="10" style="53" customWidth="1"/>
    <col min="6868" max="6869" width="9.28515625" style="53" customWidth="1"/>
    <col min="6870" max="6870" width="8" style="53" customWidth="1"/>
    <col min="6871" max="7114" width="9.140625" style="53"/>
    <col min="7115" max="7115" width="20.140625" style="53" customWidth="1"/>
    <col min="7116" max="7116" width="4.28515625" style="53" customWidth="1"/>
    <col min="7117" max="7117" width="39" style="53" customWidth="1"/>
    <col min="7118" max="7118" width="53.5703125" style="53" customWidth="1"/>
    <col min="7119" max="7122" width="7.7109375" style="53" customWidth="1"/>
    <col min="7123" max="7123" width="10" style="53" customWidth="1"/>
    <col min="7124" max="7125" width="9.28515625" style="53" customWidth="1"/>
    <col min="7126" max="7126" width="8" style="53" customWidth="1"/>
    <col min="7127" max="7370" width="9.140625" style="53"/>
    <col min="7371" max="7371" width="20.140625" style="53" customWidth="1"/>
    <col min="7372" max="7372" width="4.28515625" style="53" customWidth="1"/>
    <col min="7373" max="7373" width="39" style="53" customWidth="1"/>
    <col min="7374" max="7374" width="53.5703125" style="53" customWidth="1"/>
    <col min="7375" max="7378" width="7.7109375" style="53" customWidth="1"/>
    <col min="7379" max="7379" width="10" style="53" customWidth="1"/>
    <col min="7380" max="7381" width="9.28515625" style="53" customWidth="1"/>
    <col min="7382" max="7382" width="8" style="53" customWidth="1"/>
    <col min="7383" max="7626" width="9.140625" style="53"/>
    <col min="7627" max="7627" width="20.140625" style="53" customWidth="1"/>
    <col min="7628" max="7628" width="4.28515625" style="53" customWidth="1"/>
    <col min="7629" max="7629" width="39" style="53" customWidth="1"/>
    <col min="7630" max="7630" width="53.5703125" style="53" customWidth="1"/>
    <col min="7631" max="7634" width="7.7109375" style="53" customWidth="1"/>
    <col min="7635" max="7635" width="10" style="53" customWidth="1"/>
    <col min="7636" max="7637" width="9.28515625" style="53" customWidth="1"/>
    <col min="7638" max="7638" width="8" style="53" customWidth="1"/>
    <col min="7639" max="7882" width="9.140625" style="53"/>
    <col min="7883" max="7883" width="20.140625" style="53" customWidth="1"/>
    <col min="7884" max="7884" width="4.28515625" style="53" customWidth="1"/>
    <col min="7885" max="7885" width="39" style="53" customWidth="1"/>
    <col min="7886" max="7886" width="53.5703125" style="53" customWidth="1"/>
    <col min="7887" max="7890" width="7.7109375" style="53" customWidth="1"/>
    <col min="7891" max="7891" width="10" style="53" customWidth="1"/>
    <col min="7892" max="7893" width="9.28515625" style="53" customWidth="1"/>
    <col min="7894" max="7894" width="8" style="53" customWidth="1"/>
    <col min="7895" max="8138" width="9.140625" style="53"/>
    <col min="8139" max="8139" width="20.140625" style="53" customWidth="1"/>
    <col min="8140" max="8140" width="4.28515625" style="53" customWidth="1"/>
    <col min="8141" max="8141" width="39" style="53" customWidth="1"/>
    <col min="8142" max="8142" width="53.5703125" style="53" customWidth="1"/>
    <col min="8143" max="8146" width="7.7109375" style="53" customWidth="1"/>
    <col min="8147" max="8147" width="10" style="53" customWidth="1"/>
    <col min="8148" max="8149" width="9.28515625" style="53" customWidth="1"/>
    <col min="8150" max="8150" width="8" style="53" customWidth="1"/>
    <col min="8151" max="8394" width="9.140625" style="53"/>
    <col min="8395" max="8395" width="20.140625" style="53" customWidth="1"/>
    <col min="8396" max="8396" width="4.28515625" style="53" customWidth="1"/>
    <col min="8397" max="8397" width="39" style="53" customWidth="1"/>
    <col min="8398" max="8398" width="53.5703125" style="53" customWidth="1"/>
    <col min="8399" max="8402" width="7.7109375" style="53" customWidth="1"/>
    <col min="8403" max="8403" width="10" style="53" customWidth="1"/>
    <col min="8404" max="8405" width="9.28515625" style="53" customWidth="1"/>
    <col min="8406" max="8406" width="8" style="53" customWidth="1"/>
    <col min="8407" max="8650" width="9.140625" style="53"/>
    <col min="8651" max="8651" width="20.140625" style="53" customWidth="1"/>
    <col min="8652" max="8652" width="4.28515625" style="53" customWidth="1"/>
    <col min="8653" max="8653" width="39" style="53" customWidth="1"/>
    <col min="8654" max="8654" width="53.5703125" style="53" customWidth="1"/>
    <col min="8655" max="8658" width="7.7109375" style="53" customWidth="1"/>
    <col min="8659" max="8659" width="10" style="53" customWidth="1"/>
    <col min="8660" max="8661" width="9.28515625" style="53" customWidth="1"/>
    <col min="8662" max="8662" width="8" style="53" customWidth="1"/>
    <col min="8663" max="8906" width="9.140625" style="53"/>
    <col min="8907" max="8907" width="20.140625" style="53" customWidth="1"/>
    <col min="8908" max="8908" width="4.28515625" style="53" customWidth="1"/>
    <col min="8909" max="8909" width="39" style="53" customWidth="1"/>
    <col min="8910" max="8910" width="53.5703125" style="53" customWidth="1"/>
    <col min="8911" max="8914" width="7.7109375" style="53" customWidth="1"/>
    <col min="8915" max="8915" width="10" style="53" customWidth="1"/>
    <col min="8916" max="8917" width="9.28515625" style="53" customWidth="1"/>
    <col min="8918" max="8918" width="8" style="53" customWidth="1"/>
    <col min="8919" max="9162" width="9.140625" style="53"/>
    <col min="9163" max="9163" width="20.140625" style="53" customWidth="1"/>
    <col min="9164" max="9164" width="4.28515625" style="53" customWidth="1"/>
    <col min="9165" max="9165" width="39" style="53" customWidth="1"/>
    <col min="9166" max="9166" width="53.5703125" style="53" customWidth="1"/>
    <col min="9167" max="9170" width="7.7109375" style="53" customWidth="1"/>
    <col min="9171" max="9171" width="10" style="53" customWidth="1"/>
    <col min="9172" max="9173" width="9.28515625" style="53" customWidth="1"/>
    <col min="9174" max="9174" width="8" style="53" customWidth="1"/>
    <col min="9175" max="9418" width="9.140625" style="53"/>
    <col min="9419" max="9419" width="20.140625" style="53" customWidth="1"/>
    <col min="9420" max="9420" width="4.28515625" style="53" customWidth="1"/>
    <col min="9421" max="9421" width="39" style="53" customWidth="1"/>
    <col min="9422" max="9422" width="53.5703125" style="53" customWidth="1"/>
    <col min="9423" max="9426" width="7.7109375" style="53" customWidth="1"/>
    <col min="9427" max="9427" width="10" style="53" customWidth="1"/>
    <col min="9428" max="9429" width="9.28515625" style="53" customWidth="1"/>
    <col min="9430" max="9430" width="8" style="53" customWidth="1"/>
    <col min="9431" max="9674" width="9.140625" style="53"/>
    <col min="9675" max="9675" width="20.140625" style="53" customWidth="1"/>
    <col min="9676" max="9676" width="4.28515625" style="53" customWidth="1"/>
    <col min="9677" max="9677" width="39" style="53" customWidth="1"/>
    <col min="9678" max="9678" width="53.5703125" style="53" customWidth="1"/>
    <col min="9679" max="9682" width="7.7109375" style="53" customWidth="1"/>
    <col min="9683" max="9683" width="10" style="53" customWidth="1"/>
    <col min="9684" max="9685" width="9.28515625" style="53" customWidth="1"/>
    <col min="9686" max="9686" width="8" style="53" customWidth="1"/>
    <col min="9687" max="9930" width="9.140625" style="53"/>
    <col min="9931" max="9931" width="20.140625" style="53" customWidth="1"/>
    <col min="9932" max="9932" width="4.28515625" style="53" customWidth="1"/>
    <col min="9933" max="9933" width="39" style="53" customWidth="1"/>
    <col min="9934" max="9934" width="53.5703125" style="53" customWidth="1"/>
    <col min="9935" max="9938" width="7.7109375" style="53" customWidth="1"/>
    <col min="9939" max="9939" width="10" style="53" customWidth="1"/>
    <col min="9940" max="9941" width="9.28515625" style="53" customWidth="1"/>
    <col min="9942" max="9942" width="8" style="53" customWidth="1"/>
    <col min="9943" max="10186" width="9.140625" style="53"/>
    <col min="10187" max="10187" width="20.140625" style="53" customWidth="1"/>
    <col min="10188" max="10188" width="4.28515625" style="53" customWidth="1"/>
    <col min="10189" max="10189" width="39" style="53" customWidth="1"/>
    <col min="10190" max="10190" width="53.5703125" style="53" customWidth="1"/>
    <col min="10191" max="10194" width="7.7109375" style="53" customWidth="1"/>
    <col min="10195" max="10195" width="10" style="53" customWidth="1"/>
    <col min="10196" max="10197" width="9.28515625" style="53" customWidth="1"/>
    <col min="10198" max="10198" width="8" style="53" customWidth="1"/>
    <col min="10199" max="10442" width="9.140625" style="53"/>
    <col min="10443" max="10443" width="20.140625" style="53" customWidth="1"/>
    <col min="10444" max="10444" width="4.28515625" style="53" customWidth="1"/>
    <col min="10445" max="10445" width="39" style="53" customWidth="1"/>
    <col min="10446" max="10446" width="53.5703125" style="53" customWidth="1"/>
    <col min="10447" max="10450" width="7.7109375" style="53" customWidth="1"/>
    <col min="10451" max="10451" width="10" style="53" customWidth="1"/>
    <col min="10452" max="10453" width="9.28515625" style="53" customWidth="1"/>
    <col min="10454" max="10454" width="8" style="53" customWidth="1"/>
    <col min="10455" max="10698" width="9.140625" style="53"/>
    <col min="10699" max="10699" width="20.140625" style="53" customWidth="1"/>
    <col min="10700" max="10700" width="4.28515625" style="53" customWidth="1"/>
    <col min="10701" max="10701" width="39" style="53" customWidth="1"/>
    <col min="10702" max="10702" width="53.5703125" style="53" customWidth="1"/>
    <col min="10703" max="10706" width="7.7109375" style="53" customWidth="1"/>
    <col min="10707" max="10707" width="10" style="53" customWidth="1"/>
    <col min="10708" max="10709" width="9.28515625" style="53" customWidth="1"/>
    <col min="10710" max="10710" width="8" style="53" customWidth="1"/>
    <col min="10711" max="10954" width="9.140625" style="53"/>
    <col min="10955" max="10955" width="20.140625" style="53" customWidth="1"/>
    <col min="10956" max="10956" width="4.28515625" style="53" customWidth="1"/>
    <col min="10957" max="10957" width="39" style="53" customWidth="1"/>
    <col min="10958" max="10958" width="53.5703125" style="53" customWidth="1"/>
    <col min="10959" max="10962" width="7.7109375" style="53" customWidth="1"/>
    <col min="10963" max="10963" width="10" style="53" customWidth="1"/>
    <col min="10964" max="10965" width="9.28515625" style="53" customWidth="1"/>
    <col min="10966" max="10966" width="8" style="53" customWidth="1"/>
    <col min="10967" max="11210" width="9.140625" style="53"/>
    <col min="11211" max="11211" width="20.140625" style="53" customWidth="1"/>
    <col min="11212" max="11212" width="4.28515625" style="53" customWidth="1"/>
    <col min="11213" max="11213" width="39" style="53" customWidth="1"/>
    <col min="11214" max="11214" width="53.5703125" style="53" customWidth="1"/>
    <col min="11215" max="11218" width="7.7109375" style="53" customWidth="1"/>
    <col min="11219" max="11219" width="10" style="53" customWidth="1"/>
    <col min="11220" max="11221" width="9.28515625" style="53" customWidth="1"/>
    <col min="11222" max="11222" width="8" style="53" customWidth="1"/>
    <col min="11223" max="11466" width="9.140625" style="53"/>
    <col min="11467" max="11467" width="20.140625" style="53" customWidth="1"/>
    <col min="11468" max="11468" width="4.28515625" style="53" customWidth="1"/>
    <col min="11469" max="11469" width="39" style="53" customWidth="1"/>
    <col min="11470" max="11470" width="53.5703125" style="53" customWidth="1"/>
    <col min="11471" max="11474" width="7.7109375" style="53" customWidth="1"/>
    <col min="11475" max="11475" width="10" style="53" customWidth="1"/>
    <col min="11476" max="11477" width="9.28515625" style="53" customWidth="1"/>
    <col min="11478" max="11478" width="8" style="53" customWidth="1"/>
    <col min="11479" max="11722" width="9.140625" style="53"/>
    <col min="11723" max="11723" width="20.140625" style="53" customWidth="1"/>
    <col min="11724" max="11724" width="4.28515625" style="53" customWidth="1"/>
    <col min="11725" max="11725" width="39" style="53" customWidth="1"/>
    <col min="11726" max="11726" width="53.5703125" style="53" customWidth="1"/>
    <col min="11727" max="11730" width="7.7109375" style="53" customWidth="1"/>
    <col min="11731" max="11731" width="10" style="53" customWidth="1"/>
    <col min="11732" max="11733" width="9.28515625" style="53" customWidth="1"/>
    <col min="11734" max="11734" width="8" style="53" customWidth="1"/>
    <col min="11735" max="11978" width="9.140625" style="53"/>
    <col min="11979" max="11979" width="20.140625" style="53" customWidth="1"/>
    <col min="11980" max="11980" width="4.28515625" style="53" customWidth="1"/>
    <col min="11981" max="11981" width="39" style="53" customWidth="1"/>
    <col min="11982" max="11982" width="53.5703125" style="53" customWidth="1"/>
    <col min="11983" max="11986" width="7.7109375" style="53" customWidth="1"/>
    <col min="11987" max="11987" width="10" style="53" customWidth="1"/>
    <col min="11988" max="11989" width="9.28515625" style="53" customWidth="1"/>
    <col min="11990" max="11990" width="8" style="53" customWidth="1"/>
    <col min="11991" max="12234" width="9.140625" style="53"/>
    <col min="12235" max="12235" width="20.140625" style="53" customWidth="1"/>
    <col min="12236" max="12236" width="4.28515625" style="53" customWidth="1"/>
    <col min="12237" max="12237" width="39" style="53" customWidth="1"/>
    <col min="12238" max="12238" width="53.5703125" style="53" customWidth="1"/>
    <col min="12239" max="12242" width="7.7109375" style="53" customWidth="1"/>
    <col min="12243" max="12243" width="10" style="53" customWidth="1"/>
    <col min="12244" max="12245" width="9.28515625" style="53" customWidth="1"/>
    <col min="12246" max="12246" width="8" style="53" customWidth="1"/>
    <col min="12247" max="12490" width="9.140625" style="53"/>
    <col min="12491" max="12491" width="20.140625" style="53" customWidth="1"/>
    <col min="12492" max="12492" width="4.28515625" style="53" customWidth="1"/>
    <col min="12493" max="12493" width="39" style="53" customWidth="1"/>
    <col min="12494" max="12494" width="53.5703125" style="53" customWidth="1"/>
    <col min="12495" max="12498" width="7.7109375" style="53" customWidth="1"/>
    <col min="12499" max="12499" width="10" style="53" customWidth="1"/>
    <col min="12500" max="12501" width="9.28515625" style="53" customWidth="1"/>
    <col min="12502" max="12502" width="8" style="53" customWidth="1"/>
    <col min="12503" max="12746" width="9.140625" style="53"/>
    <col min="12747" max="12747" width="20.140625" style="53" customWidth="1"/>
    <col min="12748" max="12748" width="4.28515625" style="53" customWidth="1"/>
    <col min="12749" max="12749" width="39" style="53" customWidth="1"/>
    <col min="12750" max="12750" width="53.5703125" style="53" customWidth="1"/>
    <col min="12751" max="12754" width="7.7109375" style="53" customWidth="1"/>
    <col min="12755" max="12755" width="10" style="53" customWidth="1"/>
    <col min="12756" max="12757" width="9.28515625" style="53" customWidth="1"/>
    <col min="12758" max="12758" width="8" style="53" customWidth="1"/>
    <col min="12759" max="13002" width="9.140625" style="53"/>
    <col min="13003" max="13003" width="20.140625" style="53" customWidth="1"/>
    <col min="13004" max="13004" width="4.28515625" style="53" customWidth="1"/>
    <col min="13005" max="13005" width="39" style="53" customWidth="1"/>
    <col min="13006" max="13006" width="53.5703125" style="53" customWidth="1"/>
    <col min="13007" max="13010" width="7.7109375" style="53" customWidth="1"/>
    <col min="13011" max="13011" width="10" style="53" customWidth="1"/>
    <col min="13012" max="13013" width="9.28515625" style="53" customWidth="1"/>
    <col min="13014" max="13014" width="8" style="53" customWidth="1"/>
    <col min="13015" max="13258" width="9.140625" style="53"/>
    <col min="13259" max="13259" width="20.140625" style="53" customWidth="1"/>
    <col min="13260" max="13260" width="4.28515625" style="53" customWidth="1"/>
    <col min="13261" max="13261" width="39" style="53" customWidth="1"/>
    <col min="13262" max="13262" width="53.5703125" style="53" customWidth="1"/>
    <col min="13263" max="13266" width="7.7109375" style="53" customWidth="1"/>
    <col min="13267" max="13267" width="10" style="53" customWidth="1"/>
    <col min="13268" max="13269" width="9.28515625" style="53" customWidth="1"/>
    <col min="13270" max="13270" width="8" style="53" customWidth="1"/>
    <col min="13271" max="13514" width="9.140625" style="53"/>
    <col min="13515" max="13515" width="20.140625" style="53" customWidth="1"/>
    <col min="13516" max="13516" width="4.28515625" style="53" customWidth="1"/>
    <col min="13517" max="13517" width="39" style="53" customWidth="1"/>
    <col min="13518" max="13518" width="53.5703125" style="53" customWidth="1"/>
    <col min="13519" max="13522" width="7.7109375" style="53" customWidth="1"/>
    <col min="13523" max="13523" width="10" style="53" customWidth="1"/>
    <col min="13524" max="13525" width="9.28515625" style="53" customWidth="1"/>
    <col min="13526" max="13526" width="8" style="53" customWidth="1"/>
    <col min="13527" max="13770" width="9.140625" style="53"/>
    <col min="13771" max="13771" width="20.140625" style="53" customWidth="1"/>
    <col min="13772" max="13772" width="4.28515625" style="53" customWidth="1"/>
    <col min="13773" max="13773" width="39" style="53" customWidth="1"/>
    <col min="13774" max="13774" width="53.5703125" style="53" customWidth="1"/>
    <col min="13775" max="13778" width="7.7109375" style="53" customWidth="1"/>
    <col min="13779" max="13779" width="10" style="53" customWidth="1"/>
    <col min="13780" max="13781" width="9.28515625" style="53" customWidth="1"/>
    <col min="13782" max="13782" width="8" style="53" customWidth="1"/>
    <col min="13783" max="14026" width="9.140625" style="53"/>
    <col min="14027" max="14027" width="20.140625" style="53" customWidth="1"/>
    <col min="14028" max="14028" width="4.28515625" style="53" customWidth="1"/>
    <col min="14029" max="14029" width="39" style="53" customWidth="1"/>
    <col min="14030" max="14030" width="53.5703125" style="53" customWidth="1"/>
    <col min="14031" max="14034" width="7.7109375" style="53" customWidth="1"/>
    <col min="14035" max="14035" width="10" style="53" customWidth="1"/>
    <col min="14036" max="14037" width="9.28515625" style="53" customWidth="1"/>
    <col min="14038" max="14038" width="8" style="53" customWidth="1"/>
    <col min="14039" max="14282" width="9.140625" style="53"/>
    <col min="14283" max="14283" width="20.140625" style="53" customWidth="1"/>
    <col min="14284" max="14284" width="4.28515625" style="53" customWidth="1"/>
    <col min="14285" max="14285" width="39" style="53" customWidth="1"/>
    <col min="14286" max="14286" width="53.5703125" style="53" customWidth="1"/>
    <col min="14287" max="14290" width="7.7109375" style="53" customWidth="1"/>
    <col min="14291" max="14291" width="10" style="53" customWidth="1"/>
    <col min="14292" max="14293" width="9.28515625" style="53" customWidth="1"/>
    <col min="14294" max="14294" width="8" style="53" customWidth="1"/>
    <col min="14295" max="14538" width="9.140625" style="53"/>
    <col min="14539" max="14539" width="20.140625" style="53" customWidth="1"/>
    <col min="14540" max="14540" width="4.28515625" style="53" customWidth="1"/>
    <col min="14541" max="14541" width="39" style="53" customWidth="1"/>
    <col min="14542" max="14542" width="53.5703125" style="53" customWidth="1"/>
    <col min="14543" max="14546" width="7.7109375" style="53" customWidth="1"/>
    <col min="14547" max="14547" width="10" style="53" customWidth="1"/>
    <col min="14548" max="14549" width="9.28515625" style="53" customWidth="1"/>
    <col min="14550" max="14550" width="8" style="53" customWidth="1"/>
    <col min="14551" max="14794" width="9.140625" style="53"/>
    <col min="14795" max="14795" width="20.140625" style="53" customWidth="1"/>
    <col min="14796" max="14796" width="4.28515625" style="53" customWidth="1"/>
    <col min="14797" max="14797" width="39" style="53" customWidth="1"/>
    <col min="14798" max="14798" width="53.5703125" style="53" customWidth="1"/>
    <col min="14799" max="14802" width="7.7109375" style="53" customWidth="1"/>
    <col min="14803" max="14803" width="10" style="53" customWidth="1"/>
    <col min="14804" max="14805" width="9.28515625" style="53" customWidth="1"/>
    <col min="14806" max="14806" width="8" style="53" customWidth="1"/>
    <col min="14807" max="15050" width="9.140625" style="53"/>
    <col min="15051" max="15051" width="20.140625" style="53" customWidth="1"/>
    <col min="15052" max="15052" width="4.28515625" style="53" customWidth="1"/>
    <col min="15053" max="15053" width="39" style="53" customWidth="1"/>
    <col min="15054" max="15054" width="53.5703125" style="53" customWidth="1"/>
    <col min="15055" max="15058" width="7.7109375" style="53" customWidth="1"/>
    <col min="15059" max="15059" width="10" style="53" customWidth="1"/>
    <col min="15060" max="15061" width="9.28515625" style="53" customWidth="1"/>
    <col min="15062" max="15062" width="8" style="53" customWidth="1"/>
    <col min="15063" max="15306" width="9.140625" style="53"/>
    <col min="15307" max="15307" width="20.140625" style="53" customWidth="1"/>
    <col min="15308" max="15308" width="4.28515625" style="53" customWidth="1"/>
    <col min="15309" max="15309" width="39" style="53" customWidth="1"/>
    <col min="15310" max="15310" width="53.5703125" style="53" customWidth="1"/>
    <col min="15311" max="15314" width="7.7109375" style="53" customWidth="1"/>
    <col min="15315" max="15315" width="10" style="53" customWidth="1"/>
    <col min="15316" max="15317" width="9.28515625" style="53" customWidth="1"/>
    <col min="15318" max="15318" width="8" style="53" customWidth="1"/>
    <col min="15319" max="15562" width="9.140625" style="53"/>
    <col min="15563" max="15563" width="20.140625" style="53" customWidth="1"/>
    <col min="15564" max="15564" width="4.28515625" style="53" customWidth="1"/>
    <col min="15565" max="15565" width="39" style="53" customWidth="1"/>
    <col min="15566" max="15566" width="53.5703125" style="53" customWidth="1"/>
    <col min="15567" max="15570" width="7.7109375" style="53" customWidth="1"/>
    <col min="15571" max="15571" width="10" style="53" customWidth="1"/>
    <col min="15572" max="15573" width="9.28515625" style="53" customWidth="1"/>
    <col min="15574" max="15574" width="8" style="53" customWidth="1"/>
    <col min="15575" max="15818" width="9.140625" style="53"/>
    <col min="15819" max="15819" width="20.140625" style="53" customWidth="1"/>
    <col min="15820" max="15820" width="4.28515625" style="53" customWidth="1"/>
    <col min="15821" max="15821" width="39" style="53" customWidth="1"/>
    <col min="15822" max="15822" width="53.5703125" style="53" customWidth="1"/>
    <col min="15823" max="15826" width="7.7109375" style="53" customWidth="1"/>
    <col min="15827" max="15827" width="10" style="53" customWidth="1"/>
    <col min="15828" max="15829" width="9.28515625" style="53" customWidth="1"/>
    <col min="15830" max="15830" width="8" style="53" customWidth="1"/>
    <col min="15831" max="16074" width="9.140625" style="53"/>
    <col min="16075" max="16075" width="20.140625" style="53" customWidth="1"/>
    <col min="16076" max="16076" width="4.28515625" style="53" customWidth="1"/>
    <col min="16077" max="16077" width="39" style="53" customWidth="1"/>
    <col min="16078" max="16078" width="53.5703125" style="53" customWidth="1"/>
    <col min="16079" max="16082" width="7.7109375" style="53" customWidth="1"/>
    <col min="16083" max="16083" width="10" style="53" customWidth="1"/>
    <col min="16084" max="16085" width="9.28515625" style="53" customWidth="1"/>
    <col min="16086" max="16086" width="8" style="53" customWidth="1"/>
    <col min="16087" max="16384" width="9.140625" style="53"/>
  </cols>
  <sheetData>
    <row r="1" spans="1:67" ht="51" customHeight="1">
      <c r="A1" s="279" t="s">
        <v>1456</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row>
    <row r="2" spans="1:67" s="11" customFormat="1" ht="39.75" customHeight="1">
      <c r="A2" s="245" t="s">
        <v>493</v>
      </c>
      <c r="B2" s="245" t="s">
        <v>303</v>
      </c>
      <c r="C2" s="245"/>
      <c r="D2" s="249" t="s">
        <v>304</v>
      </c>
      <c r="E2" s="250"/>
      <c r="F2" s="245" t="s">
        <v>427</v>
      </c>
      <c r="G2" s="241" t="s">
        <v>494</v>
      </c>
      <c r="H2" s="243" t="s">
        <v>495</v>
      </c>
      <c r="I2" s="240" t="s">
        <v>496</v>
      </c>
      <c r="J2" s="236" t="s">
        <v>1422</v>
      </c>
      <c r="K2" s="238" t="s">
        <v>1423</v>
      </c>
      <c r="L2" s="259" t="s">
        <v>330</v>
      </c>
      <c r="M2" s="262" t="s">
        <v>492</v>
      </c>
      <c r="N2" s="255" t="s">
        <v>497</v>
      </c>
      <c r="O2" s="255"/>
      <c r="P2" s="256"/>
      <c r="Q2" s="256"/>
      <c r="R2" s="256"/>
      <c r="S2" s="256"/>
      <c r="T2" s="256"/>
      <c r="U2" s="256"/>
      <c r="V2" s="255"/>
      <c r="W2" s="255"/>
      <c r="X2" s="255"/>
      <c r="Y2" s="243" t="s">
        <v>511</v>
      </c>
      <c r="Z2" s="205" t="s">
        <v>1348</v>
      </c>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57"/>
      <c r="BK2" s="205" t="s">
        <v>1426</v>
      </c>
      <c r="BL2" s="206"/>
      <c r="BM2" s="206"/>
      <c r="BN2" s="245" t="s">
        <v>336</v>
      </c>
      <c r="BO2" s="10"/>
    </row>
    <row r="3" spans="1:67" s="11" customFormat="1" ht="73.5" customHeight="1">
      <c r="A3" s="245"/>
      <c r="B3" s="245"/>
      <c r="C3" s="245"/>
      <c r="D3" s="251"/>
      <c r="E3" s="252"/>
      <c r="F3" s="245"/>
      <c r="G3" s="242"/>
      <c r="H3" s="244"/>
      <c r="I3" s="240"/>
      <c r="J3" s="237"/>
      <c r="K3" s="239"/>
      <c r="L3" s="260"/>
      <c r="M3" s="263"/>
      <c r="N3" s="100" t="s">
        <v>498</v>
      </c>
      <c r="O3" s="100" t="s">
        <v>499</v>
      </c>
      <c r="P3" s="29" t="s">
        <v>500</v>
      </c>
      <c r="Q3" s="29" t="s">
        <v>505</v>
      </c>
      <c r="R3" s="29" t="s">
        <v>502</v>
      </c>
      <c r="S3" s="29" t="s">
        <v>501</v>
      </c>
      <c r="T3" s="29" t="s">
        <v>506</v>
      </c>
      <c r="U3" s="29" t="s">
        <v>503</v>
      </c>
      <c r="V3" s="100" t="s">
        <v>521</v>
      </c>
      <c r="W3" s="100" t="s">
        <v>504</v>
      </c>
      <c r="X3" s="100" t="s">
        <v>507</v>
      </c>
      <c r="Y3" s="244"/>
      <c r="Z3" s="105" t="s">
        <v>1349</v>
      </c>
      <c r="AA3" s="105" t="s">
        <v>1350</v>
      </c>
      <c r="AB3" s="205" t="s">
        <v>1376</v>
      </c>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57"/>
      <c r="BA3" s="205" t="s">
        <v>1377</v>
      </c>
      <c r="BB3" s="206"/>
      <c r="BC3" s="206"/>
      <c r="BD3" s="206"/>
      <c r="BE3" s="206"/>
      <c r="BF3" s="206"/>
      <c r="BG3" s="206"/>
      <c r="BH3" s="206"/>
      <c r="BI3" s="206"/>
      <c r="BJ3" s="257"/>
      <c r="BK3" s="105" t="s">
        <v>1427</v>
      </c>
      <c r="BL3" s="132" t="s">
        <v>1428</v>
      </c>
      <c r="BM3" s="105" t="s">
        <v>1429</v>
      </c>
      <c r="BN3" s="245"/>
      <c r="BO3" s="10"/>
    </row>
    <row r="4" spans="1:67" s="11" customFormat="1" ht="33" hidden="1" customHeight="1">
      <c r="A4" s="172"/>
      <c r="B4" s="173"/>
      <c r="C4" s="174"/>
      <c r="D4" s="253"/>
      <c r="E4" s="254"/>
      <c r="F4" s="172"/>
      <c r="G4" s="170"/>
      <c r="H4" s="171"/>
      <c r="I4" s="169"/>
      <c r="J4" s="165"/>
      <c r="K4" s="166"/>
      <c r="L4" s="260"/>
      <c r="M4" s="263"/>
      <c r="N4" s="9" t="s">
        <v>510</v>
      </c>
      <c r="O4" s="9" t="s">
        <v>508</v>
      </c>
      <c r="P4" s="33" t="s">
        <v>508</v>
      </c>
      <c r="Q4" s="33" t="s">
        <v>510</v>
      </c>
      <c r="R4" s="33" t="s">
        <v>516</v>
      </c>
      <c r="S4" s="33" t="s">
        <v>508</v>
      </c>
      <c r="T4" s="33" t="s">
        <v>510</v>
      </c>
      <c r="U4" s="33" t="s">
        <v>516</v>
      </c>
      <c r="V4" s="9" t="s">
        <v>509</v>
      </c>
      <c r="W4" s="9" t="s">
        <v>508</v>
      </c>
      <c r="X4" s="9" t="s">
        <v>508</v>
      </c>
      <c r="Y4" s="97"/>
      <c r="Z4" s="97"/>
      <c r="AA4" s="97"/>
      <c r="AB4" s="107" t="s">
        <v>1351</v>
      </c>
      <c r="AC4" s="107" t="s">
        <v>1352</v>
      </c>
      <c r="AD4" s="107" t="s">
        <v>1353</v>
      </c>
      <c r="AE4" s="107" t="s">
        <v>1354</v>
      </c>
      <c r="AF4" s="107" t="s">
        <v>1355</v>
      </c>
      <c r="AG4" s="107" t="s">
        <v>1357</v>
      </c>
      <c r="AH4" s="107" t="s">
        <v>1356</v>
      </c>
      <c r="AI4" s="107" t="s">
        <v>1358</v>
      </c>
      <c r="AJ4" s="107" t="s">
        <v>1359</v>
      </c>
      <c r="AK4" s="107" t="s">
        <v>1360</v>
      </c>
      <c r="AL4" s="107" t="s">
        <v>1361</v>
      </c>
      <c r="AM4" s="107" t="s">
        <v>1362</v>
      </c>
      <c r="AN4" s="107" t="s">
        <v>1363</v>
      </c>
      <c r="AO4" s="107" t="s">
        <v>1364</v>
      </c>
      <c r="AP4" s="107" t="s">
        <v>1365</v>
      </c>
      <c r="AQ4" s="107" t="s">
        <v>1366</v>
      </c>
      <c r="AR4" s="107" t="s">
        <v>1367</v>
      </c>
      <c r="AS4" s="107" t="s">
        <v>1368</v>
      </c>
      <c r="AT4" s="107" t="s">
        <v>1369</v>
      </c>
      <c r="AU4" s="107" t="s">
        <v>1370</v>
      </c>
      <c r="AV4" s="107" t="s">
        <v>1371</v>
      </c>
      <c r="AW4" s="107" t="s">
        <v>1372</v>
      </c>
      <c r="AX4" s="107" t="s">
        <v>1373</v>
      </c>
      <c r="AY4" s="107" t="s">
        <v>1374</v>
      </c>
      <c r="AZ4" s="107" t="s">
        <v>1375</v>
      </c>
      <c r="BA4" s="258" t="s">
        <v>1378</v>
      </c>
      <c r="BB4" s="258"/>
      <c r="BC4" s="258" t="s">
        <v>1379</v>
      </c>
      <c r="BD4" s="258"/>
      <c r="BE4" s="258" t="s">
        <v>1380</v>
      </c>
      <c r="BF4" s="258"/>
      <c r="BG4" s="258" t="s">
        <v>1381</v>
      </c>
      <c r="BH4" s="258"/>
      <c r="BI4" s="205" t="s">
        <v>1384</v>
      </c>
      <c r="BJ4" s="257"/>
      <c r="BK4" s="97"/>
      <c r="BL4" s="97"/>
      <c r="BM4" s="97"/>
      <c r="BN4" s="245"/>
      <c r="BO4" s="10"/>
    </row>
    <row r="5" spans="1:67" s="11" customFormat="1" ht="24.75" customHeight="1">
      <c r="A5" s="81"/>
      <c r="B5" s="81" t="s">
        <v>296</v>
      </c>
      <c r="C5" s="155" t="s">
        <v>305</v>
      </c>
      <c r="D5" s="81" t="s">
        <v>0</v>
      </c>
      <c r="E5" s="56" t="s">
        <v>305</v>
      </c>
      <c r="F5" s="55"/>
      <c r="G5" s="70"/>
      <c r="H5" s="70"/>
      <c r="I5" s="54"/>
      <c r="J5" s="167"/>
      <c r="K5" s="168"/>
      <c r="L5" s="261"/>
      <c r="M5" s="264"/>
      <c r="N5" s="9" t="s">
        <v>512</v>
      </c>
      <c r="O5" s="9" t="s">
        <v>513</v>
      </c>
      <c r="P5" s="33" t="s">
        <v>514</v>
      </c>
      <c r="Q5" s="33" t="s">
        <v>515</v>
      </c>
      <c r="R5" s="33" t="s">
        <v>517</v>
      </c>
      <c r="S5" s="33" t="s">
        <v>518</v>
      </c>
      <c r="T5" s="33" t="s">
        <v>519</v>
      </c>
      <c r="U5" s="33" t="s">
        <v>520</v>
      </c>
      <c r="V5" s="9" t="s">
        <v>522</v>
      </c>
      <c r="W5" s="9" t="s">
        <v>523</v>
      </c>
      <c r="X5" s="9" t="s">
        <v>524</v>
      </c>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108" t="s">
        <v>1382</v>
      </c>
      <c r="BB5" s="108" t="s">
        <v>1383</v>
      </c>
      <c r="BC5" s="108" t="s">
        <v>1382</v>
      </c>
      <c r="BD5" s="108" t="s">
        <v>1383</v>
      </c>
      <c r="BE5" s="108" t="s">
        <v>1382</v>
      </c>
      <c r="BF5" s="108" t="s">
        <v>1383</v>
      </c>
      <c r="BG5" s="108" t="s">
        <v>1382</v>
      </c>
      <c r="BH5" s="108" t="s">
        <v>1383</v>
      </c>
      <c r="BI5" s="108" t="s">
        <v>1385</v>
      </c>
      <c r="BJ5" s="108" t="s">
        <v>1386</v>
      </c>
      <c r="BK5" s="97"/>
      <c r="BL5" s="97"/>
      <c r="BM5" s="97"/>
      <c r="BN5" s="57"/>
      <c r="BO5" s="10"/>
    </row>
    <row r="6" spans="1:67" s="11" customFormat="1" ht="43.5" customHeight="1">
      <c r="A6" s="32"/>
      <c r="B6" s="208" t="s">
        <v>115</v>
      </c>
      <c r="C6" s="209"/>
      <c r="D6" s="210"/>
      <c r="E6" s="34"/>
      <c r="F6" s="176">
        <f>F7+F115</f>
        <v>11</v>
      </c>
      <c r="G6" s="71"/>
      <c r="H6" s="71"/>
      <c r="I6" s="58"/>
      <c r="J6" s="58"/>
      <c r="K6" s="58"/>
      <c r="L6" s="18">
        <f>L7+L115</f>
        <v>74</v>
      </c>
      <c r="M6" s="29">
        <f>M7+M115</f>
        <v>73</v>
      </c>
      <c r="N6" s="58">
        <f t="shared" ref="N6:X6" si="0">N7+N115</f>
        <v>9</v>
      </c>
      <c r="O6" s="58">
        <f t="shared" si="0"/>
        <v>16</v>
      </c>
      <c r="P6" s="58">
        <f t="shared" si="0"/>
        <v>12</v>
      </c>
      <c r="Q6" s="58">
        <f t="shared" si="0"/>
        <v>9</v>
      </c>
      <c r="R6" s="58">
        <f t="shared" si="0"/>
        <v>11</v>
      </c>
      <c r="S6" s="58">
        <f t="shared" si="0"/>
        <v>9</v>
      </c>
      <c r="T6" s="58">
        <f t="shared" si="0"/>
        <v>9</v>
      </c>
      <c r="U6" s="58">
        <f t="shared" si="0"/>
        <v>15</v>
      </c>
      <c r="V6" s="58">
        <f t="shared" si="0"/>
        <v>13</v>
      </c>
      <c r="W6" s="58">
        <f t="shared" si="0"/>
        <v>13</v>
      </c>
      <c r="X6" s="58">
        <f t="shared" si="0"/>
        <v>12</v>
      </c>
      <c r="Y6" s="29"/>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31"/>
      <c r="BM6" s="103"/>
      <c r="BN6" s="40"/>
    </row>
    <row r="7" spans="1:67" s="11" customFormat="1" ht="30" customHeight="1">
      <c r="A7" s="32"/>
      <c r="B7" s="208" t="s">
        <v>271</v>
      </c>
      <c r="C7" s="209"/>
      <c r="D7" s="210"/>
      <c r="E7" s="34"/>
      <c r="F7" s="176">
        <f>F8+F20+F75</f>
        <v>3</v>
      </c>
      <c r="G7" s="71"/>
      <c r="H7" s="71"/>
      <c r="I7" s="58"/>
      <c r="J7" s="58"/>
      <c r="K7" s="58"/>
      <c r="L7" s="18">
        <f>L8+L20+L75</f>
        <v>38</v>
      </c>
      <c r="M7" s="18">
        <f>M8+M20+M75</f>
        <v>27</v>
      </c>
      <c r="N7" s="58">
        <f t="shared" ref="N7:X7" si="1">N8+N20+N75</f>
        <v>3</v>
      </c>
      <c r="O7" s="58">
        <f t="shared" si="1"/>
        <v>7</v>
      </c>
      <c r="P7" s="58">
        <f t="shared" si="1"/>
        <v>6</v>
      </c>
      <c r="Q7" s="58">
        <f t="shared" si="1"/>
        <v>5</v>
      </c>
      <c r="R7" s="58">
        <f t="shared" si="1"/>
        <v>8</v>
      </c>
      <c r="S7" s="58">
        <f t="shared" si="1"/>
        <v>6</v>
      </c>
      <c r="T7" s="58">
        <f t="shared" si="1"/>
        <v>4</v>
      </c>
      <c r="U7" s="58">
        <f t="shared" si="1"/>
        <v>11</v>
      </c>
      <c r="V7" s="58">
        <f t="shared" si="1"/>
        <v>8</v>
      </c>
      <c r="W7" s="58">
        <f t="shared" si="1"/>
        <v>7</v>
      </c>
      <c r="X7" s="58">
        <f t="shared" si="1"/>
        <v>7</v>
      </c>
      <c r="Y7" s="18"/>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33"/>
      <c r="BM7" s="101"/>
      <c r="BN7" s="40"/>
    </row>
    <row r="8" spans="1:67" s="11" customFormat="1" ht="54" customHeight="1">
      <c r="A8" s="32"/>
      <c r="B8" s="208" t="s">
        <v>338</v>
      </c>
      <c r="C8" s="209"/>
      <c r="D8" s="210"/>
      <c r="E8" s="34"/>
      <c r="F8" s="176">
        <f>COUNTIF(F19:F19,"x")</f>
        <v>0</v>
      </c>
      <c r="G8" s="71"/>
      <c r="H8" s="71"/>
      <c r="I8" s="58"/>
      <c r="J8" s="58"/>
      <c r="K8" s="58"/>
      <c r="L8" s="18">
        <f>COUNTIF(L19:L19,"x")</f>
        <v>1</v>
      </c>
      <c r="M8" s="18">
        <f>SUM(M19:M19)</f>
        <v>11</v>
      </c>
      <c r="N8" s="58">
        <f t="shared" ref="N8:X8" si="2">COUNTIF(N19:N19,"x")</f>
        <v>0</v>
      </c>
      <c r="O8" s="58">
        <f t="shared" si="2"/>
        <v>0</v>
      </c>
      <c r="P8" s="58">
        <f t="shared" si="2"/>
        <v>0</v>
      </c>
      <c r="Q8" s="58">
        <f t="shared" si="2"/>
        <v>0</v>
      </c>
      <c r="R8" s="58">
        <f t="shared" si="2"/>
        <v>0</v>
      </c>
      <c r="S8" s="58">
        <f t="shared" si="2"/>
        <v>0</v>
      </c>
      <c r="T8" s="58">
        <f t="shared" si="2"/>
        <v>0</v>
      </c>
      <c r="U8" s="58">
        <f t="shared" si="2"/>
        <v>0</v>
      </c>
      <c r="V8" s="58">
        <f t="shared" si="2"/>
        <v>0</v>
      </c>
      <c r="W8" s="58">
        <f t="shared" si="2"/>
        <v>0</v>
      </c>
      <c r="X8" s="58">
        <f t="shared" si="2"/>
        <v>1</v>
      </c>
      <c r="Y8" s="18"/>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33"/>
      <c r="BM8" s="101"/>
      <c r="BN8" s="40"/>
    </row>
    <row r="9" spans="1:67" s="11" customFormat="1" ht="3" hidden="1" customHeight="1">
      <c r="A9" s="79">
        <v>1</v>
      </c>
      <c r="B9" s="2" t="s">
        <v>1</v>
      </c>
      <c r="C9" s="3" t="s">
        <v>7</v>
      </c>
      <c r="D9" s="4" t="s">
        <v>301</v>
      </c>
      <c r="E9" s="3" t="s">
        <v>8</v>
      </c>
      <c r="F9" s="58"/>
      <c r="G9" s="35" t="s">
        <v>525</v>
      </c>
      <c r="H9" s="35" t="s">
        <v>536</v>
      </c>
      <c r="I9" s="36" t="s">
        <v>542</v>
      </c>
      <c r="J9" s="138" t="s">
        <v>1424</v>
      </c>
      <c r="K9" s="139" t="s">
        <v>1425</v>
      </c>
      <c r="L9" s="18"/>
      <c r="M9" s="18"/>
      <c r="N9" s="6" t="s">
        <v>189</v>
      </c>
      <c r="O9" s="18"/>
      <c r="P9" s="18"/>
      <c r="Q9" s="18"/>
      <c r="R9" s="18"/>
      <c r="S9" s="18"/>
      <c r="T9" s="18"/>
      <c r="U9" s="18"/>
      <c r="V9" s="18"/>
      <c r="W9" s="18"/>
      <c r="X9" s="18"/>
      <c r="Y9" s="7">
        <f>COUNTIF($N9:$X9,"x")</f>
        <v>1</v>
      </c>
      <c r="Z9" s="117" t="s">
        <v>1403</v>
      </c>
      <c r="AA9" s="117" t="s">
        <v>1403</v>
      </c>
      <c r="AB9" s="102"/>
      <c r="AC9" s="102"/>
      <c r="AD9" s="102"/>
      <c r="AE9" s="102"/>
      <c r="AF9" s="102"/>
      <c r="AG9" s="102"/>
      <c r="AH9" s="102"/>
      <c r="AI9" s="102"/>
      <c r="AJ9" s="102"/>
      <c r="AK9" s="102"/>
      <c r="AL9" s="102"/>
      <c r="AM9" s="102"/>
      <c r="AN9" s="102"/>
      <c r="AO9" s="102"/>
      <c r="AP9" s="102"/>
      <c r="AQ9" s="102"/>
      <c r="AR9" s="102"/>
      <c r="AS9" s="102"/>
      <c r="AT9" s="102"/>
      <c r="AU9" s="102"/>
      <c r="AV9" s="102">
        <v>2</v>
      </c>
      <c r="AW9" s="102">
        <v>1</v>
      </c>
      <c r="AX9" s="102"/>
      <c r="AY9" s="102"/>
      <c r="AZ9" s="102"/>
      <c r="BA9" s="113">
        <f>COUNTIF(AB9:AZ9,"2")</f>
        <v>1</v>
      </c>
      <c r="BB9" s="114">
        <f>BA9/(BA9+BC9+BE9+BG9)</f>
        <v>0.5</v>
      </c>
      <c r="BC9" s="113">
        <f>COUNTIF(AB9:AZ9,"1")</f>
        <v>1</v>
      </c>
      <c r="BD9" s="114">
        <f>BC9/(BA9+BC9+BE9+BG9)</f>
        <v>0.5</v>
      </c>
      <c r="BE9" s="113">
        <f>COUNTIF(AB9:AZ9,"0")</f>
        <v>0</v>
      </c>
      <c r="BF9" s="114">
        <f>BE9/(BA9+BC9+BE9+BG9)</f>
        <v>0</v>
      </c>
      <c r="BG9" s="113">
        <f>COUNTIF(AB9:AZ9,"KĐG")</f>
        <v>0</v>
      </c>
      <c r="BH9" s="114">
        <f>BG9/(BA9+BC9+BE9+BG9)</f>
        <v>0</v>
      </c>
      <c r="BI9" s="115">
        <f>(((BA9*2)+(BC9*1)+(BE9*0)))/(BA9+BC9+BE9)</f>
        <v>1.5</v>
      </c>
      <c r="BJ9" s="116" t="str">
        <f>IF(BH9&gt;=50%,"KĐG",IF(BI9&gt;=1.6,"Đạt mục tiêu",IF(BI9&gt;=1,"Cần cố gắng","Chưa đạt")))</f>
        <v>Cần cố gắng</v>
      </c>
      <c r="BK9" s="102"/>
      <c r="BL9" s="129"/>
      <c r="BM9" s="102"/>
      <c r="BN9" s="40"/>
    </row>
    <row r="10" spans="1:67" s="11" customFormat="1" ht="129" customHeight="1">
      <c r="A10" s="79">
        <v>1</v>
      </c>
      <c r="B10" s="2" t="s">
        <v>1</v>
      </c>
      <c r="C10" s="3" t="s">
        <v>7</v>
      </c>
      <c r="D10" s="4" t="s">
        <v>301</v>
      </c>
      <c r="E10" s="3" t="s">
        <v>8</v>
      </c>
      <c r="F10" s="58"/>
      <c r="G10" s="35" t="s">
        <v>526</v>
      </c>
      <c r="H10" s="154" t="s">
        <v>537</v>
      </c>
      <c r="I10" s="36" t="s">
        <v>543</v>
      </c>
      <c r="J10" s="138" t="s">
        <v>1424</v>
      </c>
      <c r="K10" s="139" t="s">
        <v>1448</v>
      </c>
      <c r="L10" s="18"/>
      <c r="M10" s="18"/>
      <c r="N10" s="18"/>
      <c r="O10" s="6" t="s">
        <v>189</v>
      </c>
      <c r="P10" s="18"/>
      <c r="Q10" s="18"/>
      <c r="R10" s="18"/>
      <c r="S10" s="18"/>
      <c r="T10" s="18"/>
      <c r="U10" s="18"/>
      <c r="V10" s="18"/>
      <c r="W10" s="18"/>
      <c r="X10" s="18"/>
      <c r="Y10" s="7">
        <f t="shared" ref="Y10:Y73" si="3">COUNTIF($N10:$X10,"x")</f>
        <v>1</v>
      </c>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13">
        <f t="shared" ref="BA10:BA73" si="4">COUNTIF(AB10:AZ10,"2")</f>
        <v>0</v>
      </c>
      <c r="BB10" s="114" t="e">
        <f t="shared" ref="BB10:BB73" si="5">BA10/(BA10+BC10+BE10+BG10)</f>
        <v>#DIV/0!</v>
      </c>
      <c r="BC10" s="113">
        <f t="shared" ref="BC10:BC73" si="6">COUNTIF(AB10:AZ10,"1")</f>
        <v>0</v>
      </c>
      <c r="BD10" s="114" t="e">
        <f t="shared" ref="BD10:BD73" si="7">BC10/(BA10+BC10+BE10+BG10)</f>
        <v>#DIV/0!</v>
      </c>
      <c r="BE10" s="113">
        <f t="shared" ref="BE10:BE73" si="8">COUNTIF(AB10:AZ10,"0")</f>
        <v>0</v>
      </c>
      <c r="BF10" s="114" t="e">
        <f t="shared" ref="BF10:BF73" si="9">BE10/(BA10+BC10+BE10+BG10)</f>
        <v>#DIV/0!</v>
      </c>
      <c r="BG10" s="113">
        <f t="shared" ref="BG10:BG73" si="10">COUNTIF(AB10:AZ10,"KĐG")</f>
        <v>0</v>
      </c>
      <c r="BH10" s="114" t="e">
        <f t="shared" ref="BH10:BH73" si="11">BG10/(BA10+BC10+BE10+BG10)</f>
        <v>#DIV/0!</v>
      </c>
      <c r="BI10" s="115" t="e">
        <f t="shared" ref="BI10:BI73" si="12">(((BA10*2)+(BC10*1)+(BE10*0)))/(BA10+BC10+BE10)</f>
        <v>#DIV/0!</v>
      </c>
      <c r="BJ10" s="116" t="e">
        <f t="shared" ref="BJ10:BJ73" si="13">IF(BH10&gt;=50%,"KĐG",IF(BI10&gt;=1.6,"Đạt mục tiêu",IF(BI10&gt;=1,"Cần cố gắng","Chưa đạt")))</f>
        <v>#DIV/0!</v>
      </c>
      <c r="BK10" s="117" t="s">
        <v>1403</v>
      </c>
      <c r="BL10" s="117" t="s">
        <v>1403</v>
      </c>
      <c r="BM10" s="117" t="s">
        <v>1403</v>
      </c>
      <c r="BN10" s="40"/>
    </row>
    <row r="11" spans="1:67" s="11" customFormat="1" ht="118.5" hidden="1" customHeight="1">
      <c r="A11" s="79">
        <v>1</v>
      </c>
      <c r="B11" s="2" t="s">
        <v>1</v>
      </c>
      <c r="C11" s="3" t="s">
        <v>7</v>
      </c>
      <c r="D11" s="4" t="s">
        <v>301</v>
      </c>
      <c r="E11" s="3" t="s">
        <v>8</v>
      </c>
      <c r="F11" s="58"/>
      <c r="G11" s="35" t="s">
        <v>527</v>
      </c>
      <c r="H11" s="2" t="s">
        <v>1323</v>
      </c>
      <c r="I11" s="37" t="s">
        <v>544</v>
      </c>
      <c r="J11" s="138" t="s">
        <v>1424</v>
      </c>
      <c r="K11" s="139" t="s">
        <v>1425</v>
      </c>
      <c r="L11" s="18"/>
      <c r="M11" s="18"/>
      <c r="N11" s="18"/>
      <c r="O11" s="18"/>
      <c r="P11" s="6" t="s">
        <v>189</v>
      </c>
      <c r="Q11" s="18"/>
      <c r="R11" s="18"/>
      <c r="S11" s="18"/>
      <c r="T11" s="18"/>
      <c r="U11" s="18"/>
      <c r="V11" s="18"/>
      <c r="W11" s="18"/>
      <c r="X11" s="18"/>
      <c r="Y11" s="7">
        <f t="shared" si="3"/>
        <v>1</v>
      </c>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13">
        <f t="shared" si="4"/>
        <v>0</v>
      </c>
      <c r="BB11" s="114" t="e">
        <f t="shared" si="5"/>
        <v>#DIV/0!</v>
      </c>
      <c r="BC11" s="113">
        <f t="shared" si="6"/>
        <v>0</v>
      </c>
      <c r="BD11" s="114" t="e">
        <f t="shared" si="7"/>
        <v>#DIV/0!</v>
      </c>
      <c r="BE11" s="113">
        <f t="shared" si="8"/>
        <v>0</v>
      </c>
      <c r="BF11" s="114" t="e">
        <f t="shared" si="9"/>
        <v>#DIV/0!</v>
      </c>
      <c r="BG11" s="113">
        <f t="shared" si="10"/>
        <v>0</v>
      </c>
      <c r="BH11" s="114" t="e">
        <f t="shared" si="11"/>
        <v>#DIV/0!</v>
      </c>
      <c r="BI11" s="115" t="e">
        <f t="shared" si="12"/>
        <v>#DIV/0!</v>
      </c>
      <c r="BJ11" s="116" t="e">
        <f t="shared" si="13"/>
        <v>#DIV/0!</v>
      </c>
      <c r="BK11" s="102"/>
      <c r="BL11" s="129"/>
      <c r="BM11" s="102"/>
      <c r="BN11" s="40"/>
    </row>
    <row r="12" spans="1:67" s="11" customFormat="1" ht="146.25" hidden="1" customHeight="1">
      <c r="A12" s="79">
        <v>1</v>
      </c>
      <c r="B12" s="2" t="s">
        <v>1</v>
      </c>
      <c r="C12" s="3" t="s">
        <v>7</v>
      </c>
      <c r="D12" s="4" t="s">
        <v>301</v>
      </c>
      <c r="E12" s="3" t="s">
        <v>8</v>
      </c>
      <c r="F12" s="58"/>
      <c r="G12" s="35" t="s">
        <v>528</v>
      </c>
      <c r="H12" s="35" t="s">
        <v>538</v>
      </c>
      <c r="I12" s="79"/>
      <c r="J12" s="138" t="s">
        <v>1424</v>
      </c>
      <c r="K12" s="139" t="s">
        <v>1425</v>
      </c>
      <c r="L12" s="18"/>
      <c r="M12" s="18"/>
      <c r="N12" s="18"/>
      <c r="O12" s="18"/>
      <c r="P12" s="18"/>
      <c r="Q12" s="18" t="s">
        <v>189</v>
      </c>
      <c r="R12" s="18"/>
      <c r="S12" s="18"/>
      <c r="T12" s="18"/>
      <c r="U12" s="18"/>
      <c r="V12" s="18"/>
      <c r="W12" s="18"/>
      <c r="X12" s="18"/>
      <c r="Y12" s="7">
        <f t="shared" si="3"/>
        <v>1</v>
      </c>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13">
        <f t="shared" si="4"/>
        <v>0</v>
      </c>
      <c r="BB12" s="114" t="e">
        <f t="shared" si="5"/>
        <v>#DIV/0!</v>
      </c>
      <c r="BC12" s="113">
        <f t="shared" si="6"/>
        <v>0</v>
      </c>
      <c r="BD12" s="114" t="e">
        <f t="shared" si="7"/>
        <v>#DIV/0!</v>
      </c>
      <c r="BE12" s="113">
        <f t="shared" si="8"/>
        <v>0</v>
      </c>
      <c r="BF12" s="114" t="e">
        <f t="shared" si="9"/>
        <v>#DIV/0!</v>
      </c>
      <c r="BG12" s="113">
        <f t="shared" si="10"/>
        <v>0</v>
      </c>
      <c r="BH12" s="114" t="e">
        <f t="shared" si="11"/>
        <v>#DIV/0!</v>
      </c>
      <c r="BI12" s="115" t="e">
        <f t="shared" si="12"/>
        <v>#DIV/0!</v>
      </c>
      <c r="BJ12" s="116" t="e">
        <f t="shared" si="13"/>
        <v>#DIV/0!</v>
      </c>
      <c r="BK12" s="102"/>
      <c r="BL12" s="129"/>
      <c r="BM12" s="102"/>
      <c r="BN12" s="40"/>
    </row>
    <row r="13" spans="1:67" s="11" customFormat="1" ht="132.75" hidden="1" customHeight="1">
      <c r="A13" s="79">
        <v>1</v>
      </c>
      <c r="B13" s="2" t="s">
        <v>1</v>
      </c>
      <c r="C13" s="3" t="s">
        <v>7</v>
      </c>
      <c r="D13" s="4" t="s">
        <v>301</v>
      </c>
      <c r="E13" s="3" t="s">
        <v>8</v>
      </c>
      <c r="F13" s="58"/>
      <c r="G13" s="35" t="s">
        <v>529</v>
      </c>
      <c r="H13" s="35" t="s">
        <v>539</v>
      </c>
      <c r="I13" s="37" t="s">
        <v>546</v>
      </c>
      <c r="J13" s="138" t="s">
        <v>1424</v>
      </c>
      <c r="K13" s="139" t="s">
        <v>1425</v>
      </c>
      <c r="L13" s="18"/>
      <c r="M13" s="18"/>
      <c r="N13" s="18"/>
      <c r="O13" s="18"/>
      <c r="P13" s="18"/>
      <c r="Q13" s="18"/>
      <c r="R13" s="6" t="s">
        <v>189</v>
      </c>
      <c r="S13" s="18"/>
      <c r="T13" s="18"/>
      <c r="U13" s="18"/>
      <c r="V13" s="18"/>
      <c r="W13" s="18"/>
      <c r="X13" s="18"/>
      <c r="Y13" s="7">
        <f t="shared" si="3"/>
        <v>1</v>
      </c>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13">
        <f t="shared" si="4"/>
        <v>0</v>
      </c>
      <c r="BB13" s="114" t="e">
        <f t="shared" si="5"/>
        <v>#DIV/0!</v>
      </c>
      <c r="BC13" s="113">
        <f t="shared" si="6"/>
        <v>0</v>
      </c>
      <c r="BD13" s="114" t="e">
        <f t="shared" si="7"/>
        <v>#DIV/0!</v>
      </c>
      <c r="BE13" s="113">
        <f t="shared" si="8"/>
        <v>0</v>
      </c>
      <c r="BF13" s="114" t="e">
        <f t="shared" si="9"/>
        <v>#DIV/0!</v>
      </c>
      <c r="BG13" s="113">
        <f t="shared" si="10"/>
        <v>0</v>
      </c>
      <c r="BH13" s="114" t="e">
        <f t="shared" si="11"/>
        <v>#DIV/0!</v>
      </c>
      <c r="BI13" s="115" t="e">
        <f t="shared" si="12"/>
        <v>#DIV/0!</v>
      </c>
      <c r="BJ13" s="116" t="e">
        <f t="shared" si="13"/>
        <v>#DIV/0!</v>
      </c>
      <c r="BK13" s="102"/>
      <c r="BL13" s="129"/>
      <c r="BM13" s="102"/>
      <c r="BN13" s="40"/>
    </row>
    <row r="14" spans="1:67" s="11" customFormat="1" ht="130.5" hidden="1" customHeight="1">
      <c r="A14" s="79">
        <v>1</v>
      </c>
      <c r="B14" s="2" t="s">
        <v>1</v>
      </c>
      <c r="C14" s="3" t="s">
        <v>7</v>
      </c>
      <c r="D14" s="4" t="s">
        <v>301</v>
      </c>
      <c r="E14" s="3" t="s">
        <v>8</v>
      </c>
      <c r="F14" s="58"/>
      <c r="G14" s="35" t="s">
        <v>530</v>
      </c>
      <c r="H14" s="35" t="s">
        <v>540</v>
      </c>
      <c r="I14" s="37" t="s">
        <v>545</v>
      </c>
      <c r="J14" s="138" t="s">
        <v>1424</v>
      </c>
      <c r="K14" s="139" t="s">
        <v>1425</v>
      </c>
      <c r="L14" s="18"/>
      <c r="M14" s="18"/>
      <c r="N14" s="18"/>
      <c r="O14" s="18"/>
      <c r="P14" s="18"/>
      <c r="Q14" s="18"/>
      <c r="R14" s="18"/>
      <c r="S14" s="6" t="s">
        <v>189</v>
      </c>
      <c r="T14" s="18"/>
      <c r="U14" s="18"/>
      <c r="V14" s="18"/>
      <c r="W14" s="18"/>
      <c r="X14" s="18"/>
      <c r="Y14" s="7">
        <f t="shared" si="3"/>
        <v>1</v>
      </c>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13">
        <f t="shared" si="4"/>
        <v>0</v>
      </c>
      <c r="BB14" s="114" t="e">
        <f t="shared" si="5"/>
        <v>#DIV/0!</v>
      </c>
      <c r="BC14" s="113">
        <f t="shared" si="6"/>
        <v>0</v>
      </c>
      <c r="BD14" s="114" t="e">
        <f t="shared" si="7"/>
        <v>#DIV/0!</v>
      </c>
      <c r="BE14" s="113">
        <f t="shared" si="8"/>
        <v>0</v>
      </c>
      <c r="BF14" s="114" t="e">
        <f t="shared" si="9"/>
        <v>#DIV/0!</v>
      </c>
      <c r="BG14" s="113">
        <f t="shared" si="10"/>
        <v>0</v>
      </c>
      <c r="BH14" s="114" t="e">
        <f t="shared" si="11"/>
        <v>#DIV/0!</v>
      </c>
      <c r="BI14" s="115" t="e">
        <f t="shared" si="12"/>
        <v>#DIV/0!</v>
      </c>
      <c r="BJ14" s="116" t="e">
        <f t="shared" si="13"/>
        <v>#DIV/0!</v>
      </c>
      <c r="BK14" s="102"/>
      <c r="BL14" s="129"/>
      <c r="BM14" s="102"/>
      <c r="BN14" s="40"/>
    </row>
    <row r="15" spans="1:67" s="11" customFormat="1" ht="135" hidden="1" customHeight="1">
      <c r="A15" s="79">
        <v>1</v>
      </c>
      <c r="B15" s="2" t="s">
        <v>1</v>
      </c>
      <c r="C15" s="3" t="s">
        <v>7</v>
      </c>
      <c r="D15" s="4" t="s">
        <v>301</v>
      </c>
      <c r="E15" s="3" t="s">
        <v>8</v>
      </c>
      <c r="F15" s="58"/>
      <c r="G15" s="35" t="s">
        <v>531</v>
      </c>
      <c r="H15" s="2" t="s">
        <v>1324</v>
      </c>
      <c r="I15" s="79"/>
      <c r="J15" s="138" t="s">
        <v>1424</v>
      </c>
      <c r="K15" s="139" t="s">
        <v>1425</v>
      </c>
      <c r="L15" s="18"/>
      <c r="M15" s="18"/>
      <c r="N15" s="18"/>
      <c r="O15" s="18"/>
      <c r="P15" s="18"/>
      <c r="Q15" s="18"/>
      <c r="R15" s="18"/>
      <c r="S15" s="18"/>
      <c r="T15" s="6" t="s">
        <v>189</v>
      </c>
      <c r="U15" s="18"/>
      <c r="V15" s="18"/>
      <c r="W15" s="18"/>
      <c r="X15" s="18"/>
      <c r="Y15" s="7">
        <f t="shared" si="3"/>
        <v>1</v>
      </c>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13">
        <f t="shared" si="4"/>
        <v>0</v>
      </c>
      <c r="BB15" s="114" t="e">
        <f t="shared" si="5"/>
        <v>#DIV/0!</v>
      </c>
      <c r="BC15" s="113">
        <f t="shared" si="6"/>
        <v>0</v>
      </c>
      <c r="BD15" s="114" t="e">
        <f t="shared" si="7"/>
        <v>#DIV/0!</v>
      </c>
      <c r="BE15" s="113">
        <f t="shared" si="8"/>
        <v>0</v>
      </c>
      <c r="BF15" s="114" t="e">
        <f t="shared" si="9"/>
        <v>#DIV/0!</v>
      </c>
      <c r="BG15" s="113">
        <f t="shared" si="10"/>
        <v>0</v>
      </c>
      <c r="BH15" s="114" t="e">
        <f t="shared" si="11"/>
        <v>#DIV/0!</v>
      </c>
      <c r="BI15" s="115" t="e">
        <f t="shared" si="12"/>
        <v>#DIV/0!</v>
      </c>
      <c r="BJ15" s="116" t="e">
        <f t="shared" si="13"/>
        <v>#DIV/0!</v>
      </c>
      <c r="BK15" s="102"/>
      <c r="BL15" s="129"/>
      <c r="BM15" s="102"/>
      <c r="BN15" s="40"/>
    </row>
    <row r="16" spans="1:67" s="11" customFormat="1" ht="131.25" hidden="1" customHeight="1">
      <c r="A16" s="79">
        <v>1</v>
      </c>
      <c r="B16" s="2" t="s">
        <v>1</v>
      </c>
      <c r="C16" s="3" t="s">
        <v>7</v>
      </c>
      <c r="D16" s="4" t="s">
        <v>301</v>
      </c>
      <c r="E16" s="3" t="s">
        <v>8</v>
      </c>
      <c r="F16" s="58"/>
      <c r="G16" s="35" t="s">
        <v>532</v>
      </c>
      <c r="H16" s="35" t="s">
        <v>539</v>
      </c>
      <c r="I16" s="37" t="s">
        <v>547</v>
      </c>
      <c r="J16" s="138" t="s">
        <v>1424</v>
      </c>
      <c r="K16" s="139" t="s">
        <v>1425</v>
      </c>
      <c r="L16" s="18"/>
      <c r="M16" s="18"/>
      <c r="N16" s="18"/>
      <c r="O16" s="18"/>
      <c r="P16" s="18"/>
      <c r="Q16" s="18"/>
      <c r="R16" s="18"/>
      <c r="S16" s="18"/>
      <c r="T16" s="18"/>
      <c r="U16" s="6" t="s">
        <v>189</v>
      </c>
      <c r="V16" s="18"/>
      <c r="W16" s="18"/>
      <c r="X16" s="18"/>
      <c r="Y16" s="7">
        <f t="shared" si="3"/>
        <v>1</v>
      </c>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13">
        <f t="shared" si="4"/>
        <v>0</v>
      </c>
      <c r="BB16" s="114" t="e">
        <f t="shared" si="5"/>
        <v>#DIV/0!</v>
      </c>
      <c r="BC16" s="113">
        <f t="shared" si="6"/>
        <v>0</v>
      </c>
      <c r="BD16" s="114" t="e">
        <f t="shared" si="7"/>
        <v>#DIV/0!</v>
      </c>
      <c r="BE16" s="113">
        <f t="shared" si="8"/>
        <v>0</v>
      </c>
      <c r="BF16" s="114" t="e">
        <f t="shared" si="9"/>
        <v>#DIV/0!</v>
      </c>
      <c r="BG16" s="113">
        <f t="shared" si="10"/>
        <v>0</v>
      </c>
      <c r="BH16" s="114" t="e">
        <f t="shared" si="11"/>
        <v>#DIV/0!</v>
      </c>
      <c r="BI16" s="115" t="e">
        <f t="shared" si="12"/>
        <v>#DIV/0!</v>
      </c>
      <c r="BJ16" s="116" t="e">
        <f t="shared" si="13"/>
        <v>#DIV/0!</v>
      </c>
      <c r="BK16" s="102"/>
      <c r="BL16" s="129"/>
      <c r="BM16" s="102"/>
      <c r="BN16" s="40"/>
    </row>
    <row r="17" spans="1:66" s="11" customFormat="1" ht="131.25" hidden="1" customHeight="1">
      <c r="A17" s="79">
        <v>1</v>
      </c>
      <c r="B17" s="2" t="s">
        <v>1</v>
      </c>
      <c r="C17" s="3" t="s">
        <v>7</v>
      </c>
      <c r="D17" s="4" t="s">
        <v>301</v>
      </c>
      <c r="E17" s="3" t="s">
        <v>8</v>
      </c>
      <c r="F17" s="58"/>
      <c r="G17" s="35" t="s">
        <v>533</v>
      </c>
      <c r="H17" s="35" t="s">
        <v>539</v>
      </c>
      <c r="I17" s="36" t="s">
        <v>548</v>
      </c>
      <c r="J17" s="138" t="s">
        <v>1424</v>
      </c>
      <c r="K17" s="139" t="s">
        <v>1425</v>
      </c>
      <c r="L17" s="18"/>
      <c r="M17" s="18"/>
      <c r="N17" s="18"/>
      <c r="O17" s="18"/>
      <c r="P17" s="18"/>
      <c r="Q17" s="18"/>
      <c r="R17" s="18"/>
      <c r="S17" s="18"/>
      <c r="T17" s="18"/>
      <c r="U17" s="18"/>
      <c r="V17" s="6" t="s">
        <v>189</v>
      </c>
      <c r="W17" s="18"/>
      <c r="X17" s="18"/>
      <c r="Y17" s="7">
        <f t="shared" si="3"/>
        <v>1</v>
      </c>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13">
        <f t="shared" si="4"/>
        <v>0</v>
      </c>
      <c r="BB17" s="114" t="e">
        <f t="shared" si="5"/>
        <v>#DIV/0!</v>
      </c>
      <c r="BC17" s="113">
        <f t="shared" si="6"/>
        <v>0</v>
      </c>
      <c r="BD17" s="114" t="e">
        <f t="shared" si="7"/>
        <v>#DIV/0!</v>
      </c>
      <c r="BE17" s="113">
        <f t="shared" si="8"/>
        <v>0</v>
      </c>
      <c r="BF17" s="114" t="e">
        <f t="shared" si="9"/>
        <v>#DIV/0!</v>
      </c>
      <c r="BG17" s="113">
        <f t="shared" si="10"/>
        <v>0</v>
      </c>
      <c r="BH17" s="114" t="e">
        <f t="shared" si="11"/>
        <v>#DIV/0!</v>
      </c>
      <c r="BI17" s="115" t="e">
        <f t="shared" si="12"/>
        <v>#DIV/0!</v>
      </c>
      <c r="BJ17" s="116" t="e">
        <f t="shared" si="13"/>
        <v>#DIV/0!</v>
      </c>
      <c r="BK17" s="102"/>
      <c r="BL17" s="129"/>
      <c r="BM17" s="102"/>
      <c r="BN17" s="40"/>
    </row>
    <row r="18" spans="1:66" s="11" customFormat="1" ht="131.25" hidden="1" customHeight="1">
      <c r="A18" s="79">
        <v>1</v>
      </c>
      <c r="B18" s="2" t="s">
        <v>1</v>
      </c>
      <c r="C18" s="3" t="s">
        <v>7</v>
      </c>
      <c r="D18" s="4" t="s">
        <v>301</v>
      </c>
      <c r="E18" s="3" t="s">
        <v>8</v>
      </c>
      <c r="F18" s="58"/>
      <c r="G18" s="35" t="s">
        <v>534</v>
      </c>
      <c r="H18" s="35" t="s">
        <v>539</v>
      </c>
      <c r="I18" s="37" t="s">
        <v>549</v>
      </c>
      <c r="J18" s="138" t="s">
        <v>1424</v>
      </c>
      <c r="K18" s="139" t="s">
        <v>1425</v>
      </c>
      <c r="L18" s="18"/>
      <c r="M18" s="18"/>
      <c r="N18" s="18"/>
      <c r="O18" s="18"/>
      <c r="P18" s="18"/>
      <c r="Q18" s="18"/>
      <c r="R18" s="18"/>
      <c r="S18" s="18"/>
      <c r="T18" s="18"/>
      <c r="U18" s="18"/>
      <c r="V18" s="18"/>
      <c r="W18" s="6" t="s">
        <v>189</v>
      </c>
      <c r="X18" s="18"/>
      <c r="Y18" s="7">
        <f t="shared" si="3"/>
        <v>1</v>
      </c>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13">
        <f t="shared" si="4"/>
        <v>0</v>
      </c>
      <c r="BB18" s="114" t="e">
        <f t="shared" si="5"/>
        <v>#DIV/0!</v>
      </c>
      <c r="BC18" s="113">
        <f t="shared" si="6"/>
        <v>0</v>
      </c>
      <c r="BD18" s="114" t="e">
        <f t="shared" si="7"/>
        <v>#DIV/0!</v>
      </c>
      <c r="BE18" s="113">
        <f t="shared" si="8"/>
        <v>0</v>
      </c>
      <c r="BF18" s="114" t="e">
        <f t="shared" si="9"/>
        <v>#DIV/0!</v>
      </c>
      <c r="BG18" s="113">
        <f t="shared" si="10"/>
        <v>0</v>
      </c>
      <c r="BH18" s="114" t="e">
        <f t="shared" si="11"/>
        <v>#DIV/0!</v>
      </c>
      <c r="BI18" s="115" t="e">
        <f t="shared" si="12"/>
        <v>#DIV/0!</v>
      </c>
      <c r="BJ18" s="116" t="e">
        <f t="shared" si="13"/>
        <v>#DIV/0!</v>
      </c>
      <c r="BK18" s="102"/>
      <c r="BL18" s="129"/>
      <c r="BM18" s="102"/>
      <c r="BN18" s="40"/>
    </row>
    <row r="19" spans="1:66" s="11" customFormat="1" ht="131.25" hidden="1" customHeight="1">
      <c r="A19" s="79">
        <v>1</v>
      </c>
      <c r="B19" s="2" t="s">
        <v>1</v>
      </c>
      <c r="C19" s="3" t="s">
        <v>7</v>
      </c>
      <c r="D19" s="4" t="s">
        <v>301</v>
      </c>
      <c r="E19" s="3" t="s">
        <v>8</v>
      </c>
      <c r="F19" s="3"/>
      <c r="G19" s="35" t="s">
        <v>535</v>
      </c>
      <c r="H19" s="2" t="s">
        <v>541</v>
      </c>
      <c r="I19" s="79"/>
      <c r="J19" s="138" t="s">
        <v>1424</v>
      </c>
      <c r="K19" s="139" t="s">
        <v>1425</v>
      </c>
      <c r="L19" s="7" t="s">
        <v>189</v>
      </c>
      <c r="M19" s="6">
        <v>11</v>
      </c>
      <c r="N19" s="6"/>
      <c r="O19" s="6"/>
      <c r="P19" s="6"/>
      <c r="Q19" s="6"/>
      <c r="R19" s="6"/>
      <c r="S19" s="6"/>
      <c r="T19" s="6"/>
      <c r="U19" s="6"/>
      <c r="V19" s="6"/>
      <c r="W19" s="6"/>
      <c r="X19" s="6" t="s">
        <v>189</v>
      </c>
      <c r="Y19" s="7">
        <f t="shared" si="3"/>
        <v>1</v>
      </c>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13">
        <f t="shared" si="4"/>
        <v>0</v>
      </c>
      <c r="BB19" s="114" t="e">
        <f t="shared" si="5"/>
        <v>#DIV/0!</v>
      </c>
      <c r="BC19" s="113">
        <f t="shared" si="6"/>
        <v>0</v>
      </c>
      <c r="BD19" s="114" t="e">
        <f t="shared" si="7"/>
        <v>#DIV/0!</v>
      </c>
      <c r="BE19" s="113">
        <f t="shared" si="8"/>
        <v>0</v>
      </c>
      <c r="BF19" s="114" t="e">
        <f t="shared" si="9"/>
        <v>#DIV/0!</v>
      </c>
      <c r="BG19" s="113">
        <f t="shared" si="10"/>
        <v>0</v>
      </c>
      <c r="BH19" s="114" t="e">
        <f t="shared" si="11"/>
        <v>#DIV/0!</v>
      </c>
      <c r="BI19" s="115" t="e">
        <f t="shared" si="12"/>
        <v>#DIV/0!</v>
      </c>
      <c r="BJ19" s="116" t="e">
        <f t="shared" si="13"/>
        <v>#DIV/0!</v>
      </c>
      <c r="BK19" s="102"/>
      <c r="BL19" s="129"/>
      <c r="BM19" s="102"/>
      <c r="BN19" s="93"/>
    </row>
    <row r="20" spans="1:66" s="11" customFormat="1" ht="54.75" customHeight="1">
      <c r="A20" s="80"/>
      <c r="B20" s="211" t="s">
        <v>272</v>
      </c>
      <c r="C20" s="212"/>
      <c r="D20" s="213"/>
      <c r="E20" s="34"/>
      <c r="F20" s="18">
        <f>F21+F32+F38+F46+F56+F63</f>
        <v>2</v>
      </c>
      <c r="G20" s="72"/>
      <c r="H20" s="72"/>
      <c r="I20" s="18"/>
      <c r="J20" s="145"/>
      <c r="K20" s="145"/>
      <c r="L20" s="18">
        <f>L21+L32+L38+L46+L56+L63</f>
        <v>37</v>
      </c>
      <c r="M20" s="18">
        <f>M21+M32+M38+M46+M56</f>
        <v>16</v>
      </c>
      <c r="N20" s="126">
        <f t="shared" ref="N20:X20" si="14">N21+N32+N38+N46+N56+N63</f>
        <v>3</v>
      </c>
      <c r="O20" s="126">
        <f t="shared" si="14"/>
        <v>3</v>
      </c>
      <c r="P20" s="126">
        <f t="shared" si="14"/>
        <v>3</v>
      </c>
      <c r="Q20" s="126">
        <f t="shared" si="14"/>
        <v>2</v>
      </c>
      <c r="R20" s="126">
        <f t="shared" si="14"/>
        <v>5</v>
      </c>
      <c r="S20" s="126">
        <f t="shared" si="14"/>
        <v>3</v>
      </c>
      <c r="T20" s="126">
        <f t="shared" si="14"/>
        <v>2</v>
      </c>
      <c r="U20" s="126">
        <f t="shared" si="14"/>
        <v>6</v>
      </c>
      <c r="V20" s="126">
        <f t="shared" si="14"/>
        <v>4</v>
      </c>
      <c r="W20" s="126">
        <f t="shared" si="14"/>
        <v>3</v>
      </c>
      <c r="X20" s="126">
        <f t="shared" si="14"/>
        <v>4</v>
      </c>
      <c r="Y20" s="7"/>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13">
        <f t="shared" si="4"/>
        <v>0</v>
      </c>
      <c r="BB20" s="114" t="e">
        <f t="shared" si="5"/>
        <v>#DIV/0!</v>
      </c>
      <c r="BC20" s="113">
        <f t="shared" si="6"/>
        <v>0</v>
      </c>
      <c r="BD20" s="114" t="e">
        <f t="shared" si="7"/>
        <v>#DIV/0!</v>
      </c>
      <c r="BE20" s="113">
        <f t="shared" si="8"/>
        <v>0</v>
      </c>
      <c r="BF20" s="114" t="e">
        <f t="shared" si="9"/>
        <v>#DIV/0!</v>
      </c>
      <c r="BG20" s="113">
        <f t="shared" si="10"/>
        <v>0</v>
      </c>
      <c r="BH20" s="114" t="e">
        <f t="shared" si="11"/>
        <v>#DIV/0!</v>
      </c>
      <c r="BI20" s="115" t="e">
        <f t="shared" si="12"/>
        <v>#DIV/0!</v>
      </c>
      <c r="BJ20" s="116" t="e">
        <f t="shared" si="13"/>
        <v>#DIV/0!</v>
      </c>
      <c r="BK20" s="102"/>
      <c r="BL20" s="129"/>
      <c r="BM20" s="102"/>
      <c r="BN20" s="40"/>
    </row>
    <row r="21" spans="1:66" s="11" customFormat="1" ht="37.5" customHeight="1">
      <c r="A21" s="80"/>
      <c r="B21" s="199" t="s">
        <v>482</v>
      </c>
      <c r="C21" s="200"/>
      <c r="D21" s="200"/>
      <c r="E21" s="34"/>
      <c r="F21" s="18">
        <f>COUNTIF(F22:F31,"x")</f>
        <v>0</v>
      </c>
      <c r="G21" s="72"/>
      <c r="H21" s="72"/>
      <c r="I21" s="18"/>
      <c r="J21" s="145"/>
      <c r="K21" s="145"/>
      <c r="L21" s="18">
        <f>COUNTIF(L22:L31,"x")</f>
        <v>10</v>
      </c>
      <c r="M21" s="18">
        <f>SUM(M22:M31)</f>
        <v>3</v>
      </c>
      <c r="N21" s="126">
        <f t="shared" ref="N21:X21" si="15">COUNTIF(N22:N31,"x")</f>
        <v>1</v>
      </c>
      <c r="O21" s="126">
        <f t="shared" si="15"/>
        <v>2</v>
      </c>
      <c r="P21" s="126">
        <f t="shared" si="15"/>
        <v>1</v>
      </c>
      <c r="Q21" s="126">
        <f t="shared" si="15"/>
        <v>1</v>
      </c>
      <c r="R21" s="126">
        <f t="shared" si="15"/>
        <v>1</v>
      </c>
      <c r="S21" s="126">
        <f t="shared" si="15"/>
        <v>1</v>
      </c>
      <c r="T21" s="126">
        <f t="shared" si="15"/>
        <v>0</v>
      </c>
      <c r="U21" s="126">
        <f t="shared" si="15"/>
        <v>1</v>
      </c>
      <c r="V21" s="126">
        <f t="shared" si="15"/>
        <v>1</v>
      </c>
      <c r="W21" s="126">
        <f t="shared" si="15"/>
        <v>1</v>
      </c>
      <c r="X21" s="126">
        <f t="shared" si="15"/>
        <v>0</v>
      </c>
      <c r="Y21" s="7"/>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13">
        <f t="shared" si="4"/>
        <v>0</v>
      </c>
      <c r="BB21" s="114" t="e">
        <f t="shared" si="5"/>
        <v>#DIV/0!</v>
      </c>
      <c r="BC21" s="113">
        <f t="shared" si="6"/>
        <v>0</v>
      </c>
      <c r="BD21" s="114" t="e">
        <f t="shared" si="7"/>
        <v>#DIV/0!</v>
      </c>
      <c r="BE21" s="113">
        <f t="shared" si="8"/>
        <v>0</v>
      </c>
      <c r="BF21" s="114" t="e">
        <f t="shared" si="9"/>
        <v>#DIV/0!</v>
      </c>
      <c r="BG21" s="113">
        <f t="shared" si="10"/>
        <v>0</v>
      </c>
      <c r="BH21" s="114" t="e">
        <f t="shared" si="11"/>
        <v>#DIV/0!</v>
      </c>
      <c r="BI21" s="115" t="e">
        <f t="shared" si="12"/>
        <v>#DIV/0!</v>
      </c>
      <c r="BJ21" s="116" t="e">
        <f t="shared" si="13"/>
        <v>#DIV/0!</v>
      </c>
      <c r="BK21" s="102"/>
      <c r="BL21" s="129"/>
      <c r="BM21" s="102"/>
      <c r="BN21" s="40"/>
    </row>
    <row r="22" spans="1:66" ht="36" hidden="1" customHeight="1">
      <c r="A22" s="79">
        <v>2</v>
      </c>
      <c r="B22" s="2" t="s">
        <v>17</v>
      </c>
      <c r="C22" s="3" t="s">
        <v>9</v>
      </c>
      <c r="D22" s="4" t="s">
        <v>14</v>
      </c>
      <c r="E22" s="3" t="s">
        <v>9</v>
      </c>
      <c r="F22" s="3"/>
      <c r="G22" s="35" t="s">
        <v>14</v>
      </c>
      <c r="H22" s="35" t="s">
        <v>550</v>
      </c>
      <c r="I22" s="3"/>
      <c r="J22" s="138" t="s">
        <v>1424</v>
      </c>
      <c r="K22" s="139" t="s">
        <v>1425</v>
      </c>
      <c r="L22" s="7" t="s">
        <v>189</v>
      </c>
      <c r="M22" s="6">
        <v>1</v>
      </c>
      <c r="N22" s="6" t="s">
        <v>189</v>
      </c>
      <c r="O22" s="6"/>
      <c r="P22" s="6"/>
      <c r="Q22" s="6"/>
      <c r="R22" s="6"/>
      <c r="S22" s="6"/>
      <c r="T22" s="6"/>
      <c r="U22" s="6"/>
      <c r="V22" s="6"/>
      <c r="W22" s="6"/>
      <c r="X22" s="6"/>
      <c r="Y22" s="7">
        <f t="shared" si="3"/>
        <v>1</v>
      </c>
      <c r="Z22" s="117" t="s">
        <v>1404</v>
      </c>
      <c r="AA22" s="117"/>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13">
        <f t="shared" si="4"/>
        <v>0</v>
      </c>
      <c r="BB22" s="114" t="e">
        <f t="shared" si="5"/>
        <v>#DIV/0!</v>
      </c>
      <c r="BC22" s="113">
        <f t="shared" si="6"/>
        <v>0</v>
      </c>
      <c r="BD22" s="114" t="e">
        <f t="shared" si="7"/>
        <v>#DIV/0!</v>
      </c>
      <c r="BE22" s="113">
        <f t="shared" si="8"/>
        <v>0</v>
      </c>
      <c r="BF22" s="114" t="e">
        <f t="shared" si="9"/>
        <v>#DIV/0!</v>
      </c>
      <c r="BG22" s="113">
        <f t="shared" si="10"/>
        <v>0</v>
      </c>
      <c r="BH22" s="114" t="e">
        <f t="shared" si="11"/>
        <v>#DIV/0!</v>
      </c>
      <c r="BI22" s="115" t="e">
        <f t="shared" si="12"/>
        <v>#DIV/0!</v>
      </c>
      <c r="BJ22" s="116" t="e">
        <f t="shared" si="13"/>
        <v>#DIV/0!</v>
      </c>
      <c r="BK22" s="102"/>
      <c r="BL22" s="129"/>
      <c r="BM22" s="102"/>
      <c r="BN22" s="91"/>
    </row>
    <row r="23" spans="1:66" ht="65.25" customHeight="1">
      <c r="A23" s="79">
        <v>3</v>
      </c>
      <c r="B23" s="2" t="s">
        <v>18</v>
      </c>
      <c r="C23" s="3" t="s">
        <v>9</v>
      </c>
      <c r="D23" s="4" t="s">
        <v>15</v>
      </c>
      <c r="E23" s="3" t="s">
        <v>9</v>
      </c>
      <c r="F23" s="3"/>
      <c r="G23" s="35" t="s">
        <v>15</v>
      </c>
      <c r="H23" s="35" t="s">
        <v>551</v>
      </c>
      <c r="I23" s="3"/>
      <c r="J23" s="138" t="s">
        <v>1424</v>
      </c>
      <c r="K23" s="139" t="s">
        <v>1425</v>
      </c>
      <c r="L23" s="7" t="s">
        <v>189</v>
      </c>
      <c r="M23" s="6"/>
      <c r="N23" s="6"/>
      <c r="O23" s="6" t="s">
        <v>189</v>
      </c>
      <c r="P23" s="6"/>
      <c r="Q23" s="6"/>
      <c r="R23" s="6"/>
      <c r="S23" s="6"/>
      <c r="T23" s="6"/>
      <c r="U23" s="6"/>
      <c r="V23" s="6"/>
      <c r="W23" s="6"/>
      <c r="X23" s="6"/>
      <c r="Y23" s="7">
        <f t="shared" si="3"/>
        <v>1</v>
      </c>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13">
        <f t="shared" si="4"/>
        <v>0</v>
      </c>
      <c r="BB23" s="114" t="e">
        <f t="shared" si="5"/>
        <v>#DIV/0!</v>
      </c>
      <c r="BC23" s="113">
        <f t="shared" si="6"/>
        <v>0</v>
      </c>
      <c r="BD23" s="114" t="e">
        <f t="shared" si="7"/>
        <v>#DIV/0!</v>
      </c>
      <c r="BE23" s="113">
        <f t="shared" si="8"/>
        <v>0</v>
      </c>
      <c r="BF23" s="114" t="e">
        <f t="shared" si="9"/>
        <v>#DIV/0!</v>
      </c>
      <c r="BG23" s="113">
        <f t="shared" si="10"/>
        <v>0</v>
      </c>
      <c r="BH23" s="114" t="e">
        <f t="shared" si="11"/>
        <v>#DIV/0!</v>
      </c>
      <c r="BI23" s="115" t="e">
        <f t="shared" si="12"/>
        <v>#DIV/0!</v>
      </c>
      <c r="BJ23" s="116" t="e">
        <f t="shared" si="13"/>
        <v>#DIV/0!</v>
      </c>
      <c r="BK23" s="117" t="s">
        <v>1404</v>
      </c>
      <c r="BL23" s="117"/>
      <c r="BM23" s="117"/>
      <c r="BN23" s="91"/>
    </row>
    <row r="24" spans="1:66" ht="99.75" customHeight="1">
      <c r="A24" s="79">
        <v>4</v>
      </c>
      <c r="B24" s="2" t="s">
        <v>2</v>
      </c>
      <c r="C24" s="3" t="s">
        <v>7</v>
      </c>
      <c r="D24" s="4" t="s">
        <v>16</v>
      </c>
      <c r="E24" s="3" t="s">
        <v>9</v>
      </c>
      <c r="F24" s="3"/>
      <c r="G24" s="35" t="s">
        <v>16</v>
      </c>
      <c r="H24" s="35" t="s">
        <v>552</v>
      </c>
      <c r="I24" s="3"/>
      <c r="J24" s="138" t="s">
        <v>1424</v>
      </c>
      <c r="K24" s="139" t="s">
        <v>1425</v>
      </c>
      <c r="L24" s="7" t="s">
        <v>189</v>
      </c>
      <c r="M24" s="6">
        <v>1</v>
      </c>
      <c r="N24" s="6"/>
      <c r="O24" s="6" t="s">
        <v>189</v>
      </c>
      <c r="P24" s="6"/>
      <c r="Q24" s="6"/>
      <c r="R24" s="6"/>
      <c r="S24" s="6"/>
      <c r="T24" s="6"/>
      <c r="U24" s="6"/>
      <c r="V24" s="6"/>
      <c r="W24" s="6"/>
      <c r="X24" s="6"/>
      <c r="Y24" s="7">
        <f t="shared" si="3"/>
        <v>1</v>
      </c>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13">
        <f t="shared" si="4"/>
        <v>0</v>
      </c>
      <c r="BB24" s="114" t="e">
        <f t="shared" si="5"/>
        <v>#DIV/0!</v>
      </c>
      <c r="BC24" s="113">
        <f t="shared" si="6"/>
        <v>0</v>
      </c>
      <c r="BD24" s="114" t="e">
        <f t="shared" si="7"/>
        <v>#DIV/0!</v>
      </c>
      <c r="BE24" s="113">
        <f t="shared" si="8"/>
        <v>0</v>
      </c>
      <c r="BF24" s="114" t="e">
        <f t="shared" si="9"/>
        <v>#DIV/0!</v>
      </c>
      <c r="BG24" s="113">
        <f t="shared" si="10"/>
        <v>0</v>
      </c>
      <c r="BH24" s="114" t="e">
        <f t="shared" si="11"/>
        <v>#DIV/0!</v>
      </c>
      <c r="BI24" s="115" t="e">
        <f t="shared" si="12"/>
        <v>#DIV/0!</v>
      </c>
      <c r="BJ24" s="116" t="e">
        <f t="shared" si="13"/>
        <v>#DIV/0!</v>
      </c>
      <c r="BK24" s="117"/>
      <c r="BL24" s="117" t="s">
        <v>1404</v>
      </c>
      <c r="BM24" s="117"/>
      <c r="BN24" s="91"/>
    </row>
    <row r="25" spans="1:66" ht="67.5" hidden="1" customHeight="1">
      <c r="A25" s="79">
        <v>5</v>
      </c>
      <c r="B25" s="2" t="s">
        <v>19</v>
      </c>
      <c r="C25" s="3" t="s">
        <v>7</v>
      </c>
      <c r="D25" s="4" t="s">
        <v>24</v>
      </c>
      <c r="E25" s="3" t="s">
        <v>7</v>
      </c>
      <c r="F25" s="3"/>
      <c r="G25" s="35" t="s">
        <v>24</v>
      </c>
      <c r="H25" s="35" t="s">
        <v>553</v>
      </c>
      <c r="I25" s="3"/>
      <c r="J25" s="138" t="s">
        <v>1424</v>
      </c>
      <c r="K25" s="139" t="s">
        <v>1425</v>
      </c>
      <c r="L25" s="7" t="s">
        <v>189</v>
      </c>
      <c r="M25" s="6"/>
      <c r="N25" s="6"/>
      <c r="O25" s="6"/>
      <c r="P25" s="6" t="s">
        <v>189</v>
      </c>
      <c r="Q25" s="6"/>
      <c r="R25" s="6"/>
      <c r="S25" s="6"/>
      <c r="T25" s="6"/>
      <c r="U25" s="6"/>
      <c r="V25" s="6"/>
      <c r="W25" s="6"/>
      <c r="X25" s="6"/>
      <c r="Y25" s="7">
        <f t="shared" si="3"/>
        <v>1</v>
      </c>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13">
        <f t="shared" si="4"/>
        <v>0</v>
      </c>
      <c r="BB25" s="114" t="e">
        <f t="shared" si="5"/>
        <v>#DIV/0!</v>
      </c>
      <c r="BC25" s="113">
        <f t="shared" si="6"/>
        <v>0</v>
      </c>
      <c r="BD25" s="114" t="e">
        <f t="shared" si="7"/>
        <v>#DIV/0!</v>
      </c>
      <c r="BE25" s="113">
        <f t="shared" si="8"/>
        <v>0</v>
      </c>
      <c r="BF25" s="114" t="e">
        <f t="shared" si="9"/>
        <v>#DIV/0!</v>
      </c>
      <c r="BG25" s="113">
        <f t="shared" si="10"/>
        <v>0</v>
      </c>
      <c r="BH25" s="114" t="e">
        <f t="shared" si="11"/>
        <v>#DIV/0!</v>
      </c>
      <c r="BI25" s="115" t="e">
        <f t="shared" si="12"/>
        <v>#DIV/0!</v>
      </c>
      <c r="BJ25" s="116" t="e">
        <f t="shared" si="13"/>
        <v>#DIV/0!</v>
      </c>
      <c r="BK25" s="102"/>
      <c r="BL25" s="129"/>
      <c r="BM25" s="102"/>
      <c r="BN25" s="91"/>
    </row>
    <row r="26" spans="1:66" ht="67.5" hidden="1" customHeight="1">
      <c r="A26" s="79">
        <v>6</v>
      </c>
      <c r="B26" s="2" t="s">
        <v>413</v>
      </c>
      <c r="C26" s="14" t="s">
        <v>7</v>
      </c>
      <c r="D26" s="4" t="s">
        <v>414</v>
      </c>
      <c r="E26" s="14" t="s">
        <v>7</v>
      </c>
      <c r="F26" s="14"/>
      <c r="G26" s="35" t="s">
        <v>554</v>
      </c>
      <c r="H26" s="35" t="s">
        <v>555</v>
      </c>
      <c r="I26" s="14"/>
      <c r="J26" s="138" t="s">
        <v>1424</v>
      </c>
      <c r="K26" s="139" t="s">
        <v>1425</v>
      </c>
      <c r="L26" s="7" t="s">
        <v>189</v>
      </c>
      <c r="M26" s="6"/>
      <c r="N26" s="6"/>
      <c r="O26" s="6"/>
      <c r="P26" s="6"/>
      <c r="Q26" s="6" t="s">
        <v>189</v>
      </c>
      <c r="R26" s="6"/>
      <c r="S26" s="6"/>
      <c r="T26" s="6"/>
      <c r="U26" s="6"/>
      <c r="V26" s="6"/>
      <c r="W26" s="6"/>
      <c r="X26" s="6"/>
      <c r="Y26" s="7">
        <f t="shared" si="3"/>
        <v>1</v>
      </c>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13">
        <f t="shared" si="4"/>
        <v>0</v>
      </c>
      <c r="BB26" s="114" t="e">
        <f t="shared" si="5"/>
        <v>#DIV/0!</v>
      </c>
      <c r="BC26" s="113">
        <f t="shared" si="6"/>
        <v>0</v>
      </c>
      <c r="BD26" s="114" t="e">
        <f t="shared" si="7"/>
        <v>#DIV/0!</v>
      </c>
      <c r="BE26" s="113">
        <f t="shared" si="8"/>
        <v>0</v>
      </c>
      <c r="BF26" s="114" t="e">
        <f t="shared" si="9"/>
        <v>#DIV/0!</v>
      </c>
      <c r="BG26" s="113">
        <f t="shared" si="10"/>
        <v>0</v>
      </c>
      <c r="BH26" s="114" t="e">
        <f t="shared" si="11"/>
        <v>#DIV/0!</v>
      </c>
      <c r="BI26" s="115" t="e">
        <f t="shared" si="12"/>
        <v>#DIV/0!</v>
      </c>
      <c r="BJ26" s="116" t="e">
        <f t="shared" si="13"/>
        <v>#DIV/0!</v>
      </c>
      <c r="BK26" s="102"/>
      <c r="BL26" s="129"/>
      <c r="BM26" s="102"/>
      <c r="BN26" s="91"/>
    </row>
    <row r="27" spans="1:66" s="11" customFormat="1" ht="67.5" hidden="1" customHeight="1">
      <c r="A27" s="79">
        <v>7</v>
      </c>
      <c r="B27" s="2" t="s">
        <v>20</v>
      </c>
      <c r="C27" s="3" t="s">
        <v>8</v>
      </c>
      <c r="D27" s="4" t="s">
        <v>22</v>
      </c>
      <c r="E27" s="3" t="s">
        <v>8</v>
      </c>
      <c r="F27" s="3"/>
      <c r="G27" s="35" t="s">
        <v>22</v>
      </c>
      <c r="H27" s="35" t="s">
        <v>556</v>
      </c>
      <c r="I27" s="3"/>
      <c r="J27" s="138" t="s">
        <v>1424</v>
      </c>
      <c r="K27" s="139" t="s">
        <v>1425</v>
      </c>
      <c r="L27" s="7" t="s">
        <v>189</v>
      </c>
      <c r="M27" s="6"/>
      <c r="N27" s="6"/>
      <c r="O27" s="6"/>
      <c r="P27" s="6"/>
      <c r="Q27" s="6"/>
      <c r="R27" s="6" t="s">
        <v>189</v>
      </c>
      <c r="S27" s="6"/>
      <c r="T27" s="6"/>
      <c r="U27" s="6"/>
      <c r="V27" s="6"/>
      <c r="W27" s="6"/>
      <c r="X27" s="6"/>
      <c r="Y27" s="7">
        <f t="shared" si="3"/>
        <v>1</v>
      </c>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13">
        <f t="shared" si="4"/>
        <v>0</v>
      </c>
      <c r="BB27" s="114" t="e">
        <f t="shared" si="5"/>
        <v>#DIV/0!</v>
      </c>
      <c r="BC27" s="113">
        <f t="shared" si="6"/>
        <v>0</v>
      </c>
      <c r="BD27" s="114" t="e">
        <f t="shared" si="7"/>
        <v>#DIV/0!</v>
      </c>
      <c r="BE27" s="113">
        <f t="shared" si="8"/>
        <v>0</v>
      </c>
      <c r="BF27" s="114" t="e">
        <f t="shared" si="9"/>
        <v>#DIV/0!</v>
      </c>
      <c r="BG27" s="113">
        <f t="shared" si="10"/>
        <v>0</v>
      </c>
      <c r="BH27" s="114" t="e">
        <f t="shared" si="11"/>
        <v>#DIV/0!</v>
      </c>
      <c r="BI27" s="115" t="e">
        <f t="shared" si="12"/>
        <v>#DIV/0!</v>
      </c>
      <c r="BJ27" s="116" t="e">
        <f t="shared" si="13"/>
        <v>#DIV/0!</v>
      </c>
      <c r="BK27" s="102"/>
      <c r="BL27" s="129"/>
      <c r="BM27" s="102"/>
      <c r="BN27" s="91"/>
    </row>
    <row r="28" spans="1:66" s="11" customFormat="1" ht="74.25" hidden="1" customHeight="1">
      <c r="A28" s="79">
        <v>8</v>
      </c>
      <c r="B28" s="2" t="s">
        <v>21</v>
      </c>
      <c r="C28" s="3" t="s">
        <v>8</v>
      </c>
      <c r="D28" s="4" t="s">
        <v>23</v>
      </c>
      <c r="E28" s="3" t="s">
        <v>8</v>
      </c>
      <c r="F28" s="3"/>
      <c r="G28" s="35" t="s">
        <v>23</v>
      </c>
      <c r="H28" s="35" t="s">
        <v>557</v>
      </c>
      <c r="I28" s="3"/>
      <c r="J28" s="138" t="s">
        <v>1424</v>
      </c>
      <c r="K28" s="139" t="s">
        <v>1425</v>
      </c>
      <c r="L28" s="7" t="s">
        <v>189</v>
      </c>
      <c r="M28" s="6"/>
      <c r="N28" s="6"/>
      <c r="O28" s="6"/>
      <c r="P28" s="6"/>
      <c r="Q28" s="6"/>
      <c r="R28" s="6"/>
      <c r="S28" s="6" t="s">
        <v>189</v>
      </c>
      <c r="T28" s="6"/>
      <c r="U28" s="6"/>
      <c r="V28" s="6"/>
      <c r="W28" s="6"/>
      <c r="X28" s="6"/>
      <c r="Y28" s="7">
        <f t="shared" si="3"/>
        <v>1</v>
      </c>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13">
        <f t="shared" si="4"/>
        <v>0</v>
      </c>
      <c r="BB28" s="114" t="e">
        <f t="shared" si="5"/>
        <v>#DIV/0!</v>
      </c>
      <c r="BC28" s="113">
        <f t="shared" si="6"/>
        <v>0</v>
      </c>
      <c r="BD28" s="114" t="e">
        <f t="shared" si="7"/>
        <v>#DIV/0!</v>
      </c>
      <c r="BE28" s="113">
        <f t="shared" si="8"/>
        <v>0</v>
      </c>
      <c r="BF28" s="114" t="e">
        <f t="shared" si="9"/>
        <v>#DIV/0!</v>
      </c>
      <c r="BG28" s="113">
        <f t="shared" si="10"/>
        <v>0</v>
      </c>
      <c r="BH28" s="114" t="e">
        <f t="shared" si="11"/>
        <v>#DIV/0!</v>
      </c>
      <c r="BI28" s="115" t="e">
        <f t="shared" si="12"/>
        <v>#DIV/0!</v>
      </c>
      <c r="BJ28" s="116" t="e">
        <f t="shared" si="13"/>
        <v>#DIV/0!</v>
      </c>
      <c r="BK28" s="102"/>
      <c r="BL28" s="129"/>
      <c r="BM28" s="102"/>
      <c r="BN28" s="91"/>
    </row>
    <row r="29" spans="1:66" s="11" customFormat="1" ht="74.25" hidden="1" customHeight="1">
      <c r="A29" s="79">
        <v>9</v>
      </c>
      <c r="B29" s="2" t="s">
        <v>25</v>
      </c>
      <c r="C29" s="3" t="s">
        <v>7</v>
      </c>
      <c r="D29" s="4" t="s">
        <v>26</v>
      </c>
      <c r="E29" s="3" t="s">
        <v>9</v>
      </c>
      <c r="F29" s="3"/>
      <c r="G29" s="35" t="s">
        <v>26</v>
      </c>
      <c r="H29" s="35" t="s">
        <v>558</v>
      </c>
      <c r="I29" s="3"/>
      <c r="J29" s="138" t="s">
        <v>1424</v>
      </c>
      <c r="K29" s="139" t="s">
        <v>1425</v>
      </c>
      <c r="L29" s="7" t="s">
        <v>189</v>
      </c>
      <c r="M29" s="6">
        <v>1</v>
      </c>
      <c r="N29" s="6"/>
      <c r="O29" s="6"/>
      <c r="P29" s="6"/>
      <c r="Q29" s="6"/>
      <c r="R29" s="6"/>
      <c r="S29" s="6"/>
      <c r="T29" s="6"/>
      <c r="U29" s="6" t="s">
        <v>189</v>
      </c>
      <c r="V29" s="6"/>
      <c r="W29" s="6"/>
      <c r="X29" s="6"/>
      <c r="Y29" s="7">
        <f t="shared" si="3"/>
        <v>1</v>
      </c>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13">
        <f t="shared" si="4"/>
        <v>0</v>
      </c>
      <c r="BB29" s="114" t="e">
        <f t="shared" si="5"/>
        <v>#DIV/0!</v>
      </c>
      <c r="BC29" s="113">
        <f t="shared" si="6"/>
        <v>0</v>
      </c>
      <c r="BD29" s="114" t="e">
        <f t="shared" si="7"/>
        <v>#DIV/0!</v>
      </c>
      <c r="BE29" s="113">
        <f t="shared" si="8"/>
        <v>0</v>
      </c>
      <c r="BF29" s="114" t="e">
        <f t="shared" si="9"/>
        <v>#DIV/0!</v>
      </c>
      <c r="BG29" s="113">
        <f t="shared" si="10"/>
        <v>0</v>
      </c>
      <c r="BH29" s="114" t="e">
        <f t="shared" si="11"/>
        <v>#DIV/0!</v>
      </c>
      <c r="BI29" s="115" t="e">
        <f t="shared" si="12"/>
        <v>#DIV/0!</v>
      </c>
      <c r="BJ29" s="116" t="e">
        <f t="shared" si="13"/>
        <v>#DIV/0!</v>
      </c>
      <c r="BK29" s="102"/>
      <c r="BL29" s="129"/>
      <c r="BM29" s="102"/>
      <c r="BN29" s="91"/>
    </row>
    <row r="30" spans="1:66" ht="74.25" hidden="1" customHeight="1">
      <c r="A30" s="79">
        <v>10</v>
      </c>
      <c r="B30" s="2" t="s">
        <v>27</v>
      </c>
      <c r="C30" s="3" t="s">
        <v>9</v>
      </c>
      <c r="D30" s="4" t="s">
        <v>11</v>
      </c>
      <c r="E30" s="3" t="s">
        <v>9</v>
      </c>
      <c r="F30" s="3"/>
      <c r="G30" s="35" t="s">
        <v>11</v>
      </c>
      <c r="H30" s="35" t="s">
        <v>559</v>
      </c>
      <c r="I30" s="3"/>
      <c r="J30" s="138" t="s">
        <v>1424</v>
      </c>
      <c r="K30" s="139" t="s">
        <v>1425</v>
      </c>
      <c r="L30" s="7" t="s">
        <v>189</v>
      </c>
      <c r="M30" s="6"/>
      <c r="N30" s="6"/>
      <c r="O30" s="6"/>
      <c r="P30" s="6"/>
      <c r="Q30" s="6"/>
      <c r="R30" s="6"/>
      <c r="S30" s="6"/>
      <c r="T30" s="6"/>
      <c r="U30" s="6"/>
      <c r="V30" s="6" t="s">
        <v>189</v>
      </c>
      <c r="W30" s="6"/>
      <c r="X30" s="6"/>
      <c r="Y30" s="7">
        <f t="shared" si="3"/>
        <v>1</v>
      </c>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13">
        <f t="shared" si="4"/>
        <v>0</v>
      </c>
      <c r="BB30" s="114" t="e">
        <f t="shared" si="5"/>
        <v>#DIV/0!</v>
      </c>
      <c r="BC30" s="113">
        <f t="shared" si="6"/>
        <v>0</v>
      </c>
      <c r="BD30" s="114" t="e">
        <f t="shared" si="7"/>
        <v>#DIV/0!</v>
      </c>
      <c r="BE30" s="113">
        <f t="shared" si="8"/>
        <v>0</v>
      </c>
      <c r="BF30" s="114" t="e">
        <f t="shared" si="9"/>
        <v>#DIV/0!</v>
      </c>
      <c r="BG30" s="113">
        <f t="shared" si="10"/>
        <v>0</v>
      </c>
      <c r="BH30" s="114" t="e">
        <f t="shared" si="11"/>
        <v>#DIV/0!</v>
      </c>
      <c r="BI30" s="115" t="e">
        <f t="shared" si="12"/>
        <v>#DIV/0!</v>
      </c>
      <c r="BJ30" s="116" t="e">
        <f t="shared" si="13"/>
        <v>#DIV/0!</v>
      </c>
      <c r="BK30" s="102"/>
      <c r="BL30" s="129"/>
      <c r="BM30" s="102"/>
      <c r="BN30" s="93"/>
    </row>
    <row r="31" spans="1:66" ht="74.25" hidden="1" customHeight="1">
      <c r="A31" s="79">
        <v>11</v>
      </c>
      <c r="B31" s="2" t="s">
        <v>29</v>
      </c>
      <c r="C31" s="3" t="s">
        <v>7</v>
      </c>
      <c r="D31" s="4" t="s">
        <v>28</v>
      </c>
      <c r="E31" s="3" t="s">
        <v>9</v>
      </c>
      <c r="F31" s="3"/>
      <c r="G31" s="35" t="s">
        <v>28</v>
      </c>
      <c r="H31" s="35" t="s">
        <v>560</v>
      </c>
      <c r="I31" s="3"/>
      <c r="J31" s="138" t="s">
        <v>1424</v>
      </c>
      <c r="K31" s="139" t="s">
        <v>1425</v>
      </c>
      <c r="L31" s="7" t="s">
        <v>189</v>
      </c>
      <c r="M31" s="6"/>
      <c r="N31" s="6"/>
      <c r="O31" s="6"/>
      <c r="P31" s="6"/>
      <c r="Q31" s="6"/>
      <c r="R31" s="6"/>
      <c r="S31" s="6"/>
      <c r="T31" s="6"/>
      <c r="U31" s="6"/>
      <c r="V31" s="6"/>
      <c r="W31" s="6" t="s">
        <v>189</v>
      </c>
      <c r="X31" s="6"/>
      <c r="Y31" s="7">
        <f t="shared" si="3"/>
        <v>1</v>
      </c>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13">
        <f t="shared" si="4"/>
        <v>0</v>
      </c>
      <c r="BB31" s="114" t="e">
        <f t="shared" si="5"/>
        <v>#DIV/0!</v>
      </c>
      <c r="BC31" s="113">
        <f t="shared" si="6"/>
        <v>0</v>
      </c>
      <c r="BD31" s="114" t="e">
        <f t="shared" si="7"/>
        <v>#DIV/0!</v>
      </c>
      <c r="BE31" s="113">
        <f t="shared" si="8"/>
        <v>0</v>
      </c>
      <c r="BF31" s="114" t="e">
        <f t="shared" si="9"/>
        <v>#DIV/0!</v>
      </c>
      <c r="BG31" s="113">
        <f t="shared" si="10"/>
        <v>0</v>
      </c>
      <c r="BH31" s="114" t="e">
        <f t="shared" si="11"/>
        <v>#DIV/0!</v>
      </c>
      <c r="BI31" s="115" t="e">
        <f t="shared" si="12"/>
        <v>#DIV/0!</v>
      </c>
      <c r="BJ31" s="116" t="e">
        <f t="shared" si="13"/>
        <v>#DIV/0!</v>
      </c>
      <c r="BK31" s="102"/>
      <c r="BL31" s="129"/>
      <c r="BM31" s="102"/>
      <c r="BN31" s="93"/>
    </row>
    <row r="32" spans="1:66" s="11" customFormat="1" ht="49.5" customHeight="1">
      <c r="A32" s="80"/>
      <c r="B32" s="199" t="s">
        <v>483</v>
      </c>
      <c r="C32" s="200"/>
      <c r="D32" s="200"/>
      <c r="E32" s="34"/>
      <c r="F32" s="18">
        <f>COUNTIF(F33:F37,"x")</f>
        <v>1</v>
      </c>
      <c r="G32" s="72"/>
      <c r="H32" s="72"/>
      <c r="I32" s="18"/>
      <c r="J32" s="145"/>
      <c r="K32" s="145"/>
      <c r="L32" s="18">
        <f>COUNTIF(L33:L37,"x")</f>
        <v>5</v>
      </c>
      <c r="M32" s="18">
        <f>SUM(M33:M37)</f>
        <v>2</v>
      </c>
      <c r="N32" s="126">
        <f t="shared" ref="N32:X32" si="16">COUNTIF(N33:N37,"x")</f>
        <v>1</v>
      </c>
      <c r="O32" s="126">
        <f t="shared" si="16"/>
        <v>1</v>
      </c>
      <c r="P32" s="126">
        <f t="shared" si="16"/>
        <v>1</v>
      </c>
      <c r="Q32" s="126">
        <f t="shared" si="16"/>
        <v>0</v>
      </c>
      <c r="R32" s="126">
        <f t="shared" si="16"/>
        <v>1</v>
      </c>
      <c r="S32" s="126">
        <f t="shared" si="16"/>
        <v>1</v>
      </c>
      <c r="T32" s="126">
        <f t="shared" si="16"/>
        <v>0</v>
      </c>
      <c r="U32" s="126">
        <f t="shared" si="16"/>
        <v>0</v>
      </c>
      <c r="V32" s="126">
        <f t="shared" si="16"/>
        <v>0</v>
      </c>
      <c r="W32" s="126">
        <f t="shared" si="16"/>
        <v>0</v>
      </c>
      <c r="X32" s="126">
        <f t="shared" si="16"/>
        <v>0</v>
      </c>
      <c r="Y32" s="7"/>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13">
        <f t="shared" si="4"/>
        <v>0</v>
      </c>
      <c r="BB32" s="114" t="e">
        <f t="shared" si="5"/>
        <v>#DIV/0!</v>
      </c>
      <c r="BC32" s="113">
        <f t="shared" si="6"/>
        <v>0</v>
      </c>
      <c r="BD32" s="114" t="e">
        <f t="shared" si="7"/>
        <v>#DIV/0!</v>
      </c>
      <c r="BE32" s="113">
        <f t="shared" si="8"/>
        <v>0</v>
      </c>
      <c r="BF32" s="114" t="e">
        <f t="shared" si="9"/>
        <v>#DIV/0!</v>
      </c>
      <c r="BG32" s="113">
        <f t="shared" si="10"/>
        <v>0</v>
      </c>
      <c r="BH32" s="114" t="e">
        <f t="shared" si="11"/>
        <v>#DIV/0!</v>
      </c>
      <c r="BI32" s="115" t="e">
        <f t="shared" si="12"/>
        <v>#DIV/0!</v>
      </c>
      <c r="BJ32" s="116" t="e">
        <f t="shared" si="13"/>
        <v>#DIV/0!</v>
      </c>
      <c r="BK32" s="102"/>
      <c r="BL32" s="129"/>
      <c r="BM32" s="102"/>
      <c r="BN32" s="40"/>
    </row>
    <row r="33" spans="1:66" s="11" customFormat="1" ht="111" customHeight="1">
      <c r="A33" s="79">
        <v>12</v>
      </c>
      <c r="B33" s="2" t="s">
        <v>30</v>
      </c>
      <c r="C33" s="3" t="s">
        <v>9</v>
      </c>
      <c r="D33" s="4" t="s">
        <v>31</v>
      </c>
      <c r="E33" s="3" t="s">
        <v>9</v>
      </c>
      <c r="F33" s="3"/>
      <c r="G33" s="35" t="s">
        <v>31</v>
      </c>
      <c r="H33" s="35" t="s">
        <v>561</v>
      </c>
      <c r="I33" s="3"/>
      <c r="J33" s="138" t="s">
        <v>1424</v>
      </c>
      <c r="K33" s="139" t="s">
        <v>1425</v>
      </c>
      <c r="L33" s="7" t="s">
        <v>189</v>
      </c>
      <c r="M33" s="6">
        <v>1</v>
      </c>
      <c r="N33" s="6"/>
      <c r="O33" s="6" t="s">
        <v>189</v>
      </c>
      <c r="P33" s="6"/>
      <c r="Q33" s="6"/>
      <c r="R33" s="6"/>
      <c r="S33" s="6"/>
      <c r="T33" s="6"/>
      <c r="U33" s="6"/>
      <c r="V33" s="6"/>
      <c r="W33" s="6"/>
      <c r="X33" s="6"/>
      <c r="Y33" s="7">
        <f t="shared" si="3"/>
        <v>1</v>
      </c>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13">
        <f t="shared" si="4"/>
        <v>0</v>
      </c>
      <c r="BB33" s="114" t="e">
        <f t="shared" si="5"/>
        <v>#DIV/0!</v>
      </c>
      <c r="BC33" s="113">
        <f t="shared" si="6"/>
        <v>0</v>
      </c>
      <c r="BD33" s="114" t="e">
        <f t="shared" si="7"/>
        <v>#DIV/0!</v>
      </c>
      <c r="BE33" s="113">
        <f t="shared" si="8"/>
        <v>0</v>
      </c>
      <c r="BF33" s="114" t="e">
        <f t="shared" si="9"/>
        <v>#DIV/0!</v>
      </c>
      <c r="BG33" s="113">
        <f t="shared" si="10"/>
        <v>0</v>
      </c>
      <c r="BH33" s="114" t="e">
        <f t="shared" si="11"/>
        <v>#DIV/0!</v>
      </c>
      <c r="BI33" s="115" t="e">
        <f t="shared" si="12"/>
        <v>#DIV/0!</v>
      </c>
      <c r="BJ33" s="116" t="e">
        <f t="shared" si="13"/>
        <v>#DIV/0!</v>
      </c>
      <c r="BK33" s="117"/>
      <c r="BL33" s="117"/>
      <c r="BM33" s="117" t="s">
        <v>1404</v>
      </c>
      <c r="BN33" s="91"/>
    </row>
    <row r="34" spans="1:66" s="11" customFormat="1" ht="74.25" hidden="1" customHeight="1">
      <c r="A34" s="79">
        <v>13</v>
      </c>
      <c r="B34" s="2" t="s">
        <v>116</v>
      </c>
      <c r="C34" s="3" t="s">
        <v>7</v>
      </c>
      <c r="D34" s="4" t="s">
        <v>32</v>
      </c>
      <c r="E34" s="3" t="s">
        <v>9</v>
      </c>
      <c r="F34" s="3"/>
      <c r="G34" s="35" t="s">
        <v>32</v>
      </c>
      <c r="H34" s="35" t="s">
        <v>562</v>
      </c>
      <c r="I34" s="3"/>
      <c r="J34" s="138" t="s">
        <v>1424</v>
      </c>
      <c r="K34" s="139" t="s">
        <v>1425</v>
      </c>
      <c r="L34" s="7" t="s">
        <v>189</v>
      </c>
      <c r="M34" s="6"/>
      <c r="N34" s="6"/>
      <c r="O34" s="6"/>
      <c r="P34" s="6" t="s">
        <v>189</v>
      </c>
      <c r="Q34" s="6"/>
      <c r="R34" s="6"/>
      <c r="S34" s="6"/>
      <c r="T34" s="6"/>
      <c r="U34" s="6"/>
      <c r="V34" s="6"/>
      <c r="W34" s="6"/>
      <c r="X34" s="6"/>
      <c r="Y34" s="7">
        <f t="shared" si="3"/>
        <v>1</v>
      </c>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13">
        <f t="shared" si="4"/>
        <v>0</v>
      </c>
      <c r="BB34" s="114" t="e">
        <f t="shared" si="5"/>
        <v>#DIV/0!</v>
      </c>
      <c r="BC34" s="113">
        <f t="shared" si="6"/>
        <v>0</v>
      </c>
      <c r="BD34" s="114" t="e">
        <f t="shared" si="7"/>
        <v>#DIV/0!</v>
      </c>
      <c r="BE34" s="113">
        <f t="shared" si="8"/>
        <v>0</v>
      </c>
      <c r="BF34" s="114" t="e">
        <f t="shared" si="9"/>
        <v>#DIV/0!</v>
      </c>
      <c r="BG34" s="113">
        <f t="shared" si="10"/>
        <v>0</v>
      </c>
      <c r="BH34" s="114" t="e">
        <f t="shared" si="11"/>
        <v>#DIV/0!</v>
      </c>
      <c r="BI34" s="115" t="e">
        <f t="shared" si="12"/>
        <v>#DIV/0!</v>
      </c>
      <c r="BJ34" s="116" t="e">
        <f t="shared" si="13"/>
        <v>#DIV/0!</v>
      </c>
      <c r="BK34" s="102"/>
      <c r="BL34" s="129"/>
      <c r="BM34" s="102"/>
      <c r="BN34" s="91"/>
    </row>
    <row r="35" spans="1:66" s="11" customFormat="1" ht="69.75" hidden="1" customHeight="1">
      <c r="A35" s="79">
        <v>14</v>
      </c>
      <c r="B35" s="2" t="s">
        <v>4</v>
      </c>
      <c r="C35" s="3" t="s">
        <v>7</v>
      </c>
      <c r="D35" s="4" t="s">
        <v>33</v>
      </c>
      <c r="E35" s="3" t="s">
        <v>9</v>
      </c>
      <c r="F35" s="3"/>
      <c r="G35" s="35" t="s">
        <v>33</v>
      </c>
      <c r="H35" s="35" t="s">
        <v>563</v>
      </c>
      <c r="I35" s="3"/>
      <c r="J35" s="138" t="s">
        <v>1424</v>
      </c>
      <c r="K35" s="139" t="s">
        <v>1425</v>
      </c>
      <c r="L35" s="7" t="s">
        <v>189</v>
      </c>
      <c r="M35" s="6">
        <v>1</v>
      </c>
      <c r="N35" s="6"/>
      <c r="O35" s="6"/>
      <c r="P35" s="6"/>
      <c r="Q35" s="6"/>
      <c r="R35" s="6" t="s">
        <v>189</v>
      </c>
      <c r="S35" s="6"/>
      <c r="T35" s="6"/>
      <c r="U35" s="6"/>
      <c r="V35" s="6"/>
      <c r="W35" s="6"/>
      <c r="X35" s="6"/>
      <c r="Y35" s="7">
        <f t="shared" si="3"/>
        <v>1</v>
      </c>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13">
        <f t="shared" si="4"/>
        <v>0</v>
      </c>
      <c r="BB35" s="114" t="e">
        <f t="shared" si="5"/>
        <v>#DIV/0!</v>
      </c>
      <c r="BC35" s="113">
        <f t="shared" si="6"/>
        <v>0</v>
      </c>
      <c r="BD35" s="114" t="e">
        <f t="shared" si="7"/>
        <v>#DIV/0!</v>
      </c>
      <c r="BE35" s="113">
        <f t="shared" si="8"/>
        <v>0</v>
      </c>
      <c r="BF35" s="114" t="e">
        <f t="shared" si="9"/>
        <v>#DIV/0!</v>
      </c>
      <c r="BG35" s="113">
        <f t="shared" si="10"/>
        <v>0</v>
      </c>
      <c r="BH35" s="114" t="e">
        <f t="shared" si="11"/>
        <v>#DIV/0!</v>
      </c>
      <c r="BI35" s="115" t="e">
        <f t="shared" si="12"/>
        <v>#DIV/0!</v>
      </c>
      <c r="BJ35" s="116" t="e">
        <f t="shared" si="13"/>
        <v>#DIV/0!</v>
      </c>
      <c r="BK35" s="102"/>
      <c r="BL35" s="129"/>
      <c r="BM35" s="102"/>
      <c r="BN35" s="91"/>
    </row>
    <row r="36" spans="1:66" s="11" customFormat="1" ht="69.75" hidden="1" customHeight="1">
      <c r="A36" s="79">
        <v>15</v>
      </c>
      <c r="B36" s="2" t="s">
        <v>117</v>
      </c>
      <c r="C36" s="3" t="s">
        <v>9</v>
      </c>
      <c r="D36" s="4" t="s">
        <v>34</v>
      </c>
      <c r="E36" s="3" t="s">
        <v>9</v>
      </c>
      <c r="F36" s="3"/>
      <c r="G36" s="35" t="s">
        <v>34</v>
      </c>
      <c r="H36" s="35" t="s">
        <v>564</v>
      </c>
      <c r="I36" s="3"/>
      <c r="J36" s="138" t="s">
        <v>1424</v>
      </c>
      <c r="K36" s="139" t="s">
        <v>1425</v>
      </c>
      <c r="L36" s="7" t="s">
        <v>189</v>
      </c>
      <c r="M36" s="6"/>
      <c r="N36" s="6"/>
      <c r="O36" s="6"/>
      <c r="P36" s="6"/>
      <c r="Q36" s="6"/>
      <c r="R36" s="6"/>
      <c r="S36" s="6" t="s">
        <v>189</v>
      </c>
      <c r="T36" s="6"/>
      <c r="U36" s="6"/>
      <c r="V36" s="6"/>
      <c r="W36" s="6"/>
      <c r="X36" s="6"/>
      <c r="Y36" s="7">
        <f t="shared" si="3"/>
        <v>1</v>
      </c>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13">
        <f t="shared" si="4"/>
        <v>0</v>
      </c>
      <c r="BB36" s="114" t="e">
        <f t="shared" si="5"/>
        <v>#DIV/0!</v>
      </c>
      <c r="BC36" s="113">
        <f t="shared" si="6"/>
        <v>0</v>
      </c>
      <c r="BD36" s="114" t="e">
        <f t="shared" si="7"/>
        <v>#DIV/0!</v>
      </c>
      <c r="BE36" s="113">
        <f t="shared" si="8"/>
        <v>0</v>
      </c>
      <c r="BF36" s="114" t="e">
        <f t="shared" si="9"/>
        <v>#DIV/0!</v>
      </c>
      <c r="BG36" s="113">
        <f t="shared" si="10"/>
        <v>0</v>
      </c>
      <c r="BH36" s="114" t="e">
        <f t="shared" si="11"/>
        <v>#DIV/0!</v>
      </c>
      <c r="BI36" s="115" t="e">
        <f t="shared" si="12"/>
        <v>#DIV/0!</v>
      </c>
      <c r="BJ36" s="116" t="e">
        <f t="shared" si="13"/>
        <v>#DIV/0!</v>
      </c>
      <c r="BK36" s="102"/>
      <c r="BL36" s="129"/>
      <c r="BM36" s="102"/>
      <c r="BN36" s="91"/>
    </row>
    <row r="37" spans="1:66" s="11" customFormat="1" ht="74.25" hidden="1" customHeight="1">
      <c r="A37" s="79">
        <v>16</v>
      </c>
      <c r="B37" s="15" t="s">
        <v>184</v>
      </c>
      <c r="C37" s="3" t="s">
        <v>10</v>
      </c>
      <c r="D37" s="12" t="s">
        <v>183</v>
      </c>
      <c r="E37" s="3" t="s">
        <v>10</v>
      </c>
      <c r="F37" s="79" t="s">
        <v>189</v>
      </c>
      <c r="G37" s="38" t="s">
        <v>183</v>
      </c>
      <c r="H37" s="35" t="s">
        <v>565</v>
      </c>
      <c r="I37" s="79"/>
      <c r="J37" s="138" t="s">
        <v>1424</v>
      </c>
      <c r="K37" s="139" t="s">
        <v>1425</v>
      </c>
      <c r="L37" s="7" t="s">
        <v>189</v>
      </c>
      <c r="M37" s="6"/>
      <c r="N37" s="6" t="s">
        <v>189</v>
      </c>
      <c r="O37" s="6"/>
      <c r="P37" s="6"/>
      <c r="Q37" s="6"/>
      <c r="R37" s="6"/>
      <c r="S37" s="6"/>
      <c r="T37" s="6"/>
      <c r="U37" s="6"/>
      <c r="V37" s="6"/>
      <c r="W37" s="6"/>
      <c r="X37" s="6"/>
      <c r="Y37" s="7">
        <f t="shared" si="3"/>
        <v>1</v>
      </c>
      <c r="Z37" s="117" t="s">
        <v>1405</v>
      </c>
      <c r="AA37" s="117" t="s">
        <v>1405</v>
      </c>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13">
        <f t="shared" si="4"/>
        <v>0</v>
      </c>
      <c r="BB37" s="114" t="e">
        <f t="shared" si="5"/>
        <v>#DIV/0!</v>
      </c>
      <c r="BC37" s="113">
        <f t="shared" si="6"/>
        <v>0</v>
      </c>
      <c r="BD37" s="114" t="e">
        <f t="shared" si="7"/>
        <v>#DIV/0!</v>
      </c>
      <c r="BE37" s="113">
        <f t="shared" si="8"/>
        <v>0</v>
      </c>
      <c r="BF37" s="114" t="e">
        <f t="shared" si="9"/>
        <v>#DIV/0!</v>
      </c>
      <c r="BG37" s="113">
        <f t="shared" si="10"/>
        <v>0</v>
      </c>
      <c r="BH37" s="114" t="e">
        <f t="shared" si="11"/>
        <v>#DIV/0!</v>
      </c>
      <c r="BI37" s="115" t="e">
        <f t="shared" si="12"/>
        <v>#DIV/0!</v>
      </c>
      <c r="BJ37" s="116" t="e">
        <f t="shared" si="13"/>
        <v>#DIV/0!</v>
      </c>
      <c r="BK37" s="102"/>
      <c r="BL37" s="129"/>
      <c r="BM37" s="102"/>
      <c r="BN37" s="91"/>
    </row>
    <row r="38" spans="1:66" s="11" customFormat="1" ht="28.5" hidden="1" customHeight="1">
      <c r="A38" s="80"/>
      <c r="B38" s="199" t="s">
        <v>486</v>
      </c>
      <c r="C38" s="200"/>
      <c r="D38" s="200"/>
      <c r="E38" s="34"/>
      <c r="F38" s="18">
        <f>COUNTIF(F39:F45,"x")</f>
        <v>0</v>
      </c>
      <c r="G38" s="72"/>
      <c r="H38" s="72"/>
      <c r="I38" s="18"/>
      <c r="J38" s="138"/>
      <c r="K38" s="139"/>
      <c r="L38" s="18">
        <f>COUNTIF(L39:L45,"x")</f>
        <v>6</v>
      </c>
      <c r="M38" s="18">
        <f>SUM(M39:M45)</f>
        <v>3</v>
      </c>
      <c r="N38" s="126">
        <f t="shared" ref="N38:X38" si="17">COUNTIF(N39:N45,"x")</f>
        <v>1</v>
      </c>
      <c r="O38" s="126"/>
      <c r="P38" s="126">
        <f t="shared" si="17"/>
        <v>1</v>
      </c>
      <c r="Q38" s="126">
        <f t="shared" si="17"/>
        <v>0</v>
      </c>
      <c r="R38" s="126">
        <f t="shared" si="17"/>
        <v>1</v>
      </c>
      <c r="S38" s="126">
        <f t="shared" si="17"/>
        <v>1</v>
      </c>
      <c r="T38" s="126">
        <f t="shared" si="17"/>
        <v>1</v>
      </c>
      <c r="U38" s="126">
        <f t="shared" si="17"/>
        <v>1</v>
      </c>
      <c r="V38" s="126">
        <f t="shared" si="17"/>
        <v>1</v>
      </c>
      <c r="W38" s="126">
        <f t="shared" si="17"/>
        <v>0</v>
      </c>
      <c r="X38" s="126">
        <f t="shared" si="17"/>
        <v>0</v>
      </c>
      <c r="Y38" s="7"/>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13">
        <f t="shared" si="4"/>
        <v>0</v>
      </c>
      <c r="BB38" s="114" t="e">
        <f t="shared" si="5"/>
        <v>#DIV/0!</v>
      </c>
      <c r="BC38" s="113">
        <f t="shared" si="6"/>
        <v>0</v>
      </c>
      <c r="BD38" s="114" t="e">
        <f t="shared" si="7"/>
        <v>#DIV/0!</v>
      </c>
      <c r="BE38" s="113">
        <f t="shared" si="8"/>
        <v>0</v>
      </c>
      <c r="BF38" s="114" t="e">
        <f t="shared" si="9"/>
        <v>#DIV/0!</v>
      </c>
      <c r="BG38" s="113">
        <f t="shared" si="10"/>
        <v>0</v>
      </c>
      <c r="BH38" s="114" t="e">
        <f t="shared" si="11"/>
        <v>#DIV/0!</v>
      </c>
      <c r="BI38" s="115" t="e">
        <f t="shared" si="12"/>
        <v>#DIV/0!</v>
      </c>
      <c r="BJ38" s="116" t="e">
        <f t="shared" si="13"/>
        <v>#DIV/0!</v>
      </c>
      <c r="BK38" s="102"/>
      <c r="BL38" s="129"/>
      <c r="BM38" s="102"/>
      <c r="BN38" s="40"/>
    </row>
    <row r="39" spans="1:66" s="11" customFormat="1" ht="78.75" hidden="1" customHeight="1">
      <c r="A39" s="79">
        <v>17</v>
      </c>
      <c r="B39" s="2" t="s">
        <v>12</v>
      </c>
      <c r="C39" s="3" t="s">
        <v>7</v>
      </c>
      <c r="D39" s="4" t="s">
        <v>13</v>
      </c>
      <c r="E39" s="3" t="s">
        <v>7</v>
      </c>
      <c r="F39" s="3"/>
      <c r="G39" s="2" t="s">
        <v>13</v>
      </c>
      <c r="H39" s="73" t="s">
        <v>566</v>
      </c>
      <c r="I39" s="3"/>
      <c r="J39" s="138" t="s">
        <v>1424</v>
      </c>
      <c r="K39" s="139" t="s">
        <v>1425</v>
      </c>
      <c r="L39" s="7" t="s">
        <v>189</v>
      </c>
      <c r="M39" s="6"/>
      <c r="N39" s="6" t="s">
        <v>189</v>
      </c>
      <c r="O39" s="6"/>
      <c r="P39" s="6"/>
      <c r="Q39" s="6"/>
      <c r="R39" s="6"/>
      <c r="S39" s="6"/>
      <c r="T39" s="6"/>
      <c r="U39" s="6"/>
      <c r="V39" s="6"/>
      <c r="W39" s="6"/>
      <c r="X39" s="6"/>
      <c r="Y39" s="7">
        <f t="shared" si="3"/>
        <v>1</v>
      </c>
      <c r="Z39" s="117"/>
      <c r="AA39" s="117" t="s">
        <v>1404</v>
      </c>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13">
        <f t="shared" si="4"/>
        <v>0</v>
      </c>
      <c r="BB39" s="114" t="e">
        <f t="shared" si="5"/>
        <v>#DIV/0!</v>
      </c>
      <c r="BC39" s="113">
        <f t="shared" si="6"/>
        <v>0</v>
      </c>
      <c r="BD39" s="114" t="e">
        <f t="shared" si="7"/>
        <v>#DIV/0!</v>
      </c>
      <c r="BE39" s="113">
        <f t="shared" si="8"/>
        <v>0</v>
      </c>
      <c r="BF39" s="114" t="e">
        <f t="shared" si="9"/>
        <v>#DIV/0!</v>
      </c>
      <c r="BG39" s="113">
        <f t="shared" si="10"/>
        <v>0</v>
      </c>
      <c r="BH39" s="114" t="e">
        <f t="shared" si="11"/>
        <v>#DIV/0!</v>
      </c>
      <c r="BI39" s="115" t="e">
        <f t="shared" si="12"/>
        <v>#DIV/0!</v>
      </c>
      <c r="BJ39" s="116" t="e">
        <f t="shared" si="13"/>
        <v>#DIV/0!</v>
      </c>
      <c r="BK39" s="102"/>
      <c r="BL39" s="129"/>
      <c r="BM39" s="102"/>
      <c r="BN39" s="91"/>
    </row>
    <row r="40" spans="1:66" s="11" customFormat="1" ht="141.75" hidden="1">
      <c r="A40" s="79">
        <v>18</v>
      </c>
      <c r="B40" s="2" t="s">
        <v>118</v>
      </c>
      <c r="C40" s="14" t="s">
        <v>7</v>
      </c>
      <c r="D40" s="4" t="s">
        <v>416</v>
      </c>
      <c r="E40" s="14" t="s">
        <v>9</v>
      </c>
      <c r="F40" s="14"/>
      <c r="G40" s="35" t="s">
        <v>567</v>
      </c>
      <c r="H40" s="35" t="s">
        <v>568</v>
      </c>
      <c r="I40" s="14"/>
      <c r="J40" s="138" t="s">
        <v>1424</v>
      </c>
      <c r="K40" s="139" t="s">
        <v>1425</v>
      </c>
      <c r="L40" s="7" t="s">
        <v>189</v>
      </c>
      <c r="M40" s="6">
        <v>1</v>
      </c>
      <c r="N40" s="6"/>
      <c r="O40" s="6"/>
      <c r="P40" s="6" t="s">
        <v>189</v>
      </c>
      <c r="Q40" s="6"/>
      <c r="R40" s="6"/>
      <c r="S40" s="6"/>
      <c r="T40" s="6"/>
      <c r="U40" s="6"/>
      <c r="V40" s="6"/>
      <c r="W40" s="6"/>
      <c r="X40" s="6"/>
      <c r="Y40" s="7">
        <f t="shared" si="3"/>
        <v>1</v>
      </c>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13">
        <f t="shared" si="4"/>
        <v>0</v>
      </c>
      <c r="BB40" s="114" t="e">
        <f t="shared" si="5"/>
        <v>#DIV/0!</v>
      </c>
      <c r="BC40" s="113">
        <f t="shared" si="6"/>
        <v>0</v>
      </c>
      <c r="BD40" s="114" t="e">
        <f t="shared" si="7"/>
        <v>#DIV/0!</v>
      </c>
      <c r="BE40" s="113">
        <f t="shared" si="8"/>
        <v>0</v>
      </c>
      <c r="BF40" s="114" t="e">
        <f t="shared" si="9"/>
        <v>#DIV/0!</v>
      </c>
      <c r="BG40" s="113">
        <f t="shared" si="10"/>
        <v>0</v>
      </c>
      <c r="BH40" s="114" t="e">
        <f t="shared" si="11"/>
        <v>#DIV/0!</v>
      </c>
      <c r="BI40" s="115" t="e">
        <f t="shared" si="12"/>
        <v>#DIV/0!</v>
      </c>
      <c r="BJ40" s="116" t="e">
        <f t="shared" si="13"/>
        <v>#DIV/0!</v>
      </c>
      <c r="BK40" s="102"/>
      <c r="BL40" s="129"/>
      <c r="BM40" s="102"/>
      <c r="BN40" s="91"/>
    </row>
    <row r="41" spans="1:66" ht="45.75" hidden="1" customHeight="1">
      <c r="A41" s="203">
        <v>19</v>
      </c>
      <c r="B41" s="207" t="s">
        <v>417</v>
      </c>
      <c r="C41" s="214" t="s">
        <v>9</v>
      </c>
      <c r="D41" s="246" t="s">
        <v>418</v>
      </c>
      <c r="E41" s="214" t="s">
        <v>9</v>
      </c>
      <c r="F41" s="214"/>
      <c r="G41" s="35" t="s">
        <v>569</v>
      </c>
      <c r="H41" s="35" t="s">
        <v>570</v>
      </c>
      <c r="I41" s="17"/>
      <c r="J41" s="138" t="s">
        <v>1424</v>
      </c>
      <c r="K41" s="139" t="s">
        <v>1425</v>
      </c>
      <c r="L41" s="7" t="s">
        <v>189</v>
      </c>
      <c r="M41" s="6">
        <v>1</v>
      </c>
      <c r="N41" s="6"/>
      <c r="O41" s="6"/>
      <c r="P41" s="6"/>
      <c r="Q41" s="6"/>
      <c r="R41" s="6" t="s">
        <v>189</v>
      </c>
      <c r="S41" s="6"/>
      <c r="T41" s="6"/>
      <c r="U41" s="6"/>
      <c r="V41" s="6"/>
      <c r="W41" s="6"/>
      <c r="X41" s="6"/>
      <c r="Y41" s="7">
        <f t="shared" si="3"/>
        <v>1</v>
      </c>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13">
        <f t="shared" si="4"/>
        <v>0</v>
      </c>
      <c r="BB41" s="114" t="e">
        <f t="shared" si="5"/>
        <v>#DIV/0!</v>
      </c>
      <c r="BC41" s="113">
        <f t="shared" si="6"/>
        <v>0</v>
      </c>
      <c r="BD41" s="114" t="e">
        <f t="shared" si="7"/>
        <v>#DIV/0!</v>
      </c>
      <c r="BE41" s="113">
        <f t="shared" si="8"/>
        <v>0</v>
      </c>
      <c r="BF41" s="114" t="e">
        <f t="shared" si="9"/>
        <v>#DIV/0!</v>
      </c>
      <c r="BG41" s="113">
        <f t="shared" si="10"/>
        <v>0</v>
      </c>
      <c r="BH41" s="114" t="e">
        <f t="shared" si="11"/>
        <v>#DIV/0!</v>
      </c>
      <c r="BI41" s="115" t="e">
        <f t="shared" si="12"/>
        <v>#DIV/0!</v>
      </c>
      <c r="BJ41" s="116" t="e">
        <f t="shared" si="13"/>
        <v>#DIV/0!</v>
      </c>
      <c r="BK41" s="102"/>
      <c r="BL41" s="129"/>
      <c r="BM41" s="102"/>
      <c r="BN41" s="93"/>
    </row>
    <row r="42" spans="1:66" ht="45.75" hidden="1" customHeight="1">
      <c r="A42" s="203"/>
      <c r="B42" s="207"/>
      <c r="C42" s="214"/>
      <c r="D42" s="246"/>
      <c r="E42" s="214"/>
      <c r="F42" s="214"/>
      <c r="G42" s="35" t="s">
        <v>571</v>
      </c>
      <c r="H42" s="35" t="s">
        <v>572</v>
      </c>
      <c r="I42" s="17"/>
      <c r="J42" s="138" t="s">
        <v>1424</v>
      </c>
      <c r="K42" s="139" t="s">
        <v>1425</v>
      </c>
      <c r="L42" s="7"/>
      <c r="M42" s="6"/>
      <c r="N42" s="6"/>
      <c r="O42" s="6"/>
      <c r="P42" s="6"/>
      <c r="Q42" s="6"/>
      <c r="R42" s="6"/>
      <c r="S42" s="6" t="s">
        <v>189</v>
      </c>
      <c r="T42" s="6"/>
      <c r="U42" s="6"/>
      <c r="V42" s="6"/>
      <c r="W42" s="6"/>
      <c r="X42" s="6"/>
      <c r="Y42" s="7">
        <f t="shared" si="3"/>
        <v>1</v>
      </c>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13">
        <f t="shared" si="4"/>
        <v>0</v>
      </c>
      <c r="BB42" s="114" t="e">
        <f t="shared" si="5"/>
        <v>#DIV/0!</v>
      </c>
      <c r="BC42" s="113">
        <f t="shared" si="6"/>
        <v>0</v>
      </c>
      <c r="BD42" s="114" t="e">
        <f t="shared" si="7"/>
        <v>#DIV/0!</v>
      </c>
      <c r="BE42" s="113">
        <f t="shared" si="8"/>
        <v>0</v>
      </c>
      <c r="BF42" s="114" t="e">
        <f t="shared" si="9"/>
        <v>#DIV/0!</v>
      </c>
      <c r="BG42" s="113">
        <f t="shared" si="10"/>
        <v>0</v>
      </c>
      <c r="BH42" s="114" t="e">
        <f t="shared" si="11"/>
        <v>#DIV/0!</v>
      </c>
      <c r="BI42" s="115" t="e">
        <f t="shared" si="12"/>
        <v>#DIV/0!</v>
      </c>
      <c r="BJ42" s="116" t="e">
        <f t="shared" si="13"/>
        <v>#DIV/0!</v>
      </c>
      <c r="BK42" s="102"/>
      <c r="BL42" s="129"/>
      <c r="BM42" s="102"/>
      <c r="BN42" s="93"/>
    </row>
    <row r="43" spans="1:66" s="11" customFormat="1" ht="54.75" hidden="1" customHeight="1">
      <c r="A43" s="79">
        <v>20</v>
      </c>
      <c r="B43" s="2" t="s">
        <v>419</v>
      </c>
      <c r="C43" s="14" t="s">
        <v>9</v>
      </c>
      <c r="D43" s="4" t="s">
        <v>415</v>
      </c>
      <c r="E43" s="14" t="s">
        <v>9</v>
      </c>
      <c r="F43" s="14"/>
      <c r="G43" s="35" t="s">
        <v>573</v>
      </c>
      <c r="H43" s="35" t="s">
        <v>574</v>
      </c>
      <c r="I43" s="14"/>
      <c r="J43" s="138" t="s">
        <v>1424</v>
      </c>
      <c r="K43" s="139" t="s">
        <v>1425</v>
      </c>
      <c r="L43" s="7" t="s">
        <v>189</v>
      </c>
      <c r="M43" s="6">
        <v>1</v>
      </c>
      <c r="N43" s="6"/>
      <c r="O43" s="6"/>
      <c r="P43" s="6"/>
      <c r="Q43" s="6"/>
      <c r="R43" s="6"/>
      <c r="S43" s="6"/>
      <c r="T43" s="6" t="s">
        <v>189</v>
      </c>
      <c r="U43" s="6"/>
      <c r="V43" s="6"/>
      <c r="W43" s="6"/>
      <c r="X43" s="6"/>
      <c r="Y43" s="7">
        <f t="shared" si="3"/>
        <v>1</v>
      </c>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13">
        <f t="shared" si="4"/>
        <v>0</v>
      </c>
      <c r="BB43" s="114" t="e">
        <f t="shared" si="5"/>
        <v>#DIV/0!</v>
      </c>
      <c r="BC43" s="113">
        <f t="shared" si="6"/>
        <v>0</v>
      </c>
      <c r="BD43" s="114" t="e">
        <f t="shared" si="7"/>
        <v>#DIV/0!</v>
      </c>
      <c r="BE43" s="113">
        <f t="shared" si="8"/>
        <v>0</v>
      </c>
      <c r="BF43" s="114" t="e">
        <f t="shared" si="9"/>
        <v>#DIV/0!</v>
      </c>
      <c r="BG43" s="113">
        <f t="shared" si="10"/>
        <v>0</v>
      </c>
      <c r="BH43" s="114" t="e">
        <f t="shared" si="11"/>
        <v>#DIV/0!</v>
      </c>
      <c r="BI43" s="115" t="e">
        <f t="shared" si="12"/>
        <v>#DIV/0!</v>
      </c>
      <c r="BJ43" s="116" t="e">
        <f t="shared" si="13"/>
        <v>#DIV/0!</v>
      </c>
      <c r="BK43" s="102"/>
      <c r="BL43" s="129"/>
      <c r="BM43" s="102"/>
      <c r="BN43" s="91"/>
    </row>
    <row r="44" spans="1:66" ht="60" hidden="1" customHeight="1">
      <c r="A44" s="79">
        <v>21</v>
      </c>
      <c r="B44" s="2" t="s">
        <v>420</v>
      </c>
      <c r="C44" s="14" t="s">
        <v>9</v>
      </c>
      <c r="D44" s="4" t="s">
        <v>421</v>
      </c>
      <c r="E44" s="14" t="s">
        <v>9</v>
      </c>
      <c r="F44" s="14"/>
      <c r="G44" s="35" t="s">
        <v>575</v>
      </c>
      <c r="H44" s="35" t="s">
        <v>576</v>
      </c>
      <c r="I44" s="14"/>
      <c r="J44" s="138" t="s">
        <v>1424</v>
      </c>
      <c r="K44" s="139" t="s">
        <v>1425</v>
      </c>
      <c r="L44" s="7" t="s">
        <v>189</v>
      </c>
      <c r="M44" s="6"/>
      <c r="N44" s="6"/>
      <c r="O44" s="6"/>
      <c r="P44" s="6"/>
      <c r="Q44" s="6"/>
      <c r="R44" s="6"/>
      <c r="S44" s="6"/>
      <c r="T44" s="6"/>
      <c r="U44" s="6" t="s">
        <v>189</v>
      </c>
      <c r="V44" s="6"/>
      <c r="W44" s="6"/>
      <c r="X44" s="6"/>
      <c r="Y44" s="7">
        <f t="shared" si="3"/>
        <v>1</v>
      </c>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13">
        <f t="shared" si="4"/>
        <v>0</v>
      </c>
      <c r="BB44" s="114" t="e">
        <f t="shared" si="5"/>
        <v>#DIV/0!</v>
      </c>
      <c r="BC44" s="113">
        <f t="shared" si="6"/>
        <v>0</v>
      </c>
      <c r="BD44" s="114" t="e">
        <f t="shared" si="7"/>
        <v>#DIV/0!</v>
      </c>
      <c r="BE44" s="113">
        <f t="shared" si="8"/>
        <v>0</v>
      </c>
      <c r="BF44" s="114" t="e">
        <f t="shared" si="9"/>
        <v>#DIV/0!</v>
      </c>
      <c r="BG44" s="113">
        <f t="shared" si="10"/>
        <v>0</v>
      </c>
      <c r="BH44" s="114" t="e">
        <f t="shared" si="11"/>
        <v>#DIV/0!</v>
      </c>
      <c r="BI44" s="115" t="e">
        <f t="shared" si="12"/>
        <v>#DIV/0!</v>
      </c>
      <c r="BJ44" s="116" t="e">
        <f t="shared" si="13"/>
        <v>#DIV/0!</v>
      </c>
      <c r="BK44" s="102"/>
      <c r="BL44" s="129"/>
      <c r="BM44" s="102"/>
      <c r="BN44" s="93"/>
    </row>
    <row r="45" spans="1:66" ht="52.5" hidden="1" customHeight="1">
      <c r="A45" s="79">
        <v>22</v>
      </c>
      <c r="B45" s="2" t="s">
        <v>422</v>
      </c>
      <c r="C45" s="14" t="s">
        <v>9</v>
      </c>
      <c r="D45" s="4" t="s">
        <v>423</v>
      </c>
      <c r="E45" s="14" t="s">
        <v>9</v>
      </c>
      <c r="F45" s="14"/>
      <c r="G45" s="35" t="s">
        <v>577</v>
      </c>
      <c r="H45" s="35" t="s">
        <v>578</v>
      </c>
      <c r="I45" s="14"/>
      <c r="J45" s="138" t="s">
        <v>1424</v>
      </c>
      <c r="K45" s="139" t="s">
        <v>1425</v>
      </c>
      <c r="L45" s="7" t="s">
        <v>189</v>
      </c>
      <c r="M45" s="6"/>
      <c r="N45" s="6"/>
      <c r="O45" s="6"/>
      <c r="P45" s="6"/>
      <c r="Q45" s="6"/>
      <c r="R45" s="6"/>
      <c r="S45" s="6"/>
      <c r="T45" s="6"/>
      <c r="U45" s="6"/>
      <c r="V45" s="6" t="s">
        <v>189</v>
      </c>
      <c r="W45" s="6"/>
      <c r="X45" s="6"/>
      <c r="Y45" s="7">
        <f t="shared" si="3"/>
        <v>1</v>
      </c>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13">
        <f t="shared" si="4"/>
        <v>0</v>
      </c>
      <c r="BB45" s="114" t="e">
        <f t="shared" si="5"/>
        <v>#DIV/0!</v>
      </c>
      <c r="BC45" s="113">
        <f t="shared" si="6"/>
        <v>0</v>
      </c>
      <c r="BD45" s="114" t="e">
        <f t="shared" si="7"/>
        <v>#DIV/0!</v>
      </c>
      <c r="BE45" s="113">
        <f t="shared" si="8"/>
        <v>0</v>
      </c>
      <c r="BF45" s="114" t="e">
        <f t="shared" si="9"/>
        <v>#DIV/0!</v>
      </c>
      <c r="BG45" s="113">
        <f t="shared" si="10"/>
        <v>0</v>
      </c>
      <c r="BH45" s="114" t="e">
        <f t="shared" si="11"/>
        <v>#DIV/0!</v>
      </c>
      <c r="BI45" s="115" t="e">
        <f t="shared" si="12"/>
        <v>#DIV/0!</v>
      </c>
      <c r="BJ45" s="116" t="e">
        <f t="shared" si="13"/>
        <v>#DIV/0!</v>
      </c>
      <c r="BK45" s="102"/>
      <c r="BL45" s="129"/>
      <c r="BM45" s="102"/>
      <c r="BN45" s="93"/>
    </row>
    <row r="46" spans="1:66" s="11" customFormat="1" ht="25.5" hidden="1" customHeight="1">
      <c r="A46" s="80"/>
      <c r="B46" s="199" t="s">
        <v>484</v>
      </c>
      <c r="C46" s="200"/>
      <c r="D46" s="200"/>
      <c r="E46" s="34"/>
      <c r="F46" s="18">
        <f>COUNTIF(F47:F55,"x")</f>
        <v>0</v>
      </c>
      <c r="G46" s="72"/>
      <c r="H46" s="72"/>
      <c r="I46" s="18"/>
      <c r="J46" s="138"/>
      <c r="K46" s="139"/>
      <c r="L46" s="18">
        <f>COUNTIF(L47:L55,"x")</f>
        <v>9</v>
      </c>
      <c r="M46" s="18">
        <f>SUM(M47:M55)</f>
        <v>5</v>
      </c>
      <c r="N46" s="126">
        <f t="shared" ref="N46:X46" si="18">COUNTIF(N47:N55,"x")</f>
        <v>0</v>
      </c>
      <c r="O46" s="126"/>
      <c r="P46" s="126">
        <f t="shared" si="18"/>
        <v>0</v>
      </c>
      <c r="Q46" s="126">
        <f t="shared" si="18"/>
        <v>1</v>
      </c>
      <c r="R46" s="126">
        <f t="shared" si="18"/>
        <v>1</v>
      </c>
      <c r="S46" s="126">
        <f t="shared" si="18"/>
        <v>0</v>
      </c>
      <c r="T46" s="126">
        <f t="shared" si="18"/>
        <v>1</v>
      </c>
      <c r="U46" s="126">
        <f t="shared" si="18"/>
        <v>1</v>
      </c>
      <c r="V46" s="126">
        <f t="shared" si="18"/>
        <v>1</v>
      </c>
      <c r="W46" s="126">
        <f t="shared" si="18"/>
        <v>2</v>
      </c>
      <c r="X46" s="126">
        <f t="shared" si="18"/>
        <v>2</v>
      </c>
      <c r="Y46" s="7"/>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13">
        <f t="shared" si="4"/>
        <v>0</v>
      </c>
      <c r="BB46" s="114" t="e">
        <f t="shared" si="5"/>
        <v>#DIV/0!</v>
      </c>
      <c r="BC46" s="113">
        <f t="shared" si="6"/>
        <v>0</v>
      </c>
      <c r="BD46" s="114" t="e">
        <f t="shared" si="7"/>
        <v>#DIV/0!</v>
      </c>
      <c r="BE46" s="113">
        <f t="shared" si="8"/>
        <v>0</v>
      </c>
      <c r="BF46" s="114" t="e">
        <f t="shared" si="9"/>
        <v>#DIV/0!</v>
      </c>
      <c r="BG46" s="113">
        <f t="shared" si="10"/>
        <v>0</v>
      </c>
      <c r="BH46" s="114" t="e">
        <f t="shared" si="11"/>
        <v>#DIV/0!</v>
      </c>
      <c r="BI46" s="115" t="e">
        <f t="shared" si="12"/>
        <v>#DIV/0!</v>
      </c>
      <c r="BJ46" s="116" t="e">
        <f t="shared" si="13"/>
        <v>#DIV/0!</v>
      </c>
      <c r="BK46" s="102"/>
      <c r="BL46" s="129"/>
      <c r="BM46" s="102"/>
      <c r="BN46" s="40"/>
    </row>
    <row r="47" spans="1:66" ht="63.75" hidden="1" customHeight="1">
      <c r="A47" s="79">
        <v>23</v>
      </c>
      <c r="B47" s="2" t="s">
        <v>120</v>
      </c>
      <c r="C47" s="14" t="s">
        <v>7</v>
      </c>
      <c r="D47" s="4" t="s">
        <v>424</v>
      </c>
      <c r="E47" s="14" t="s">
        <v>9</v>
      </c>
      <c r="F47" s="14"/>
      <c r="G47" s="35" t="s">
        <v>579</v>
      </c>
      <c r="H47" s="35" t="s">
        <v>580</v>
      </c>
      <c r="I47" s="14"/>
      <c r="J47" s="138" t="s">
        <v>1424</v>
      </c>
      <c r="K47" s="139" t="s">
        <v>1425</v>
      </c>
      <c r="L47" s="7" t="s">
        <v>189</v>
      </c>
      <c r="M47" s="6">
        <v>1</v>
      </c>
      <c r="N47" s="6"/>
      <c r="O47" s="6"/>
      <c r="P47" s="6"/>
      <c r="Q47" s="6" t="s">
        <v>189</v>
      </c>
      <c r="R47" s="6"/>
      <c r="S47" s="6"/>
      <c r="T47" s="6"/>
      <c r="U47" s="6"/>
      <c r="V47" s="6"/>
      <c r="W47" s="6"/>
      <c r="X47" s="6"/>
      <c r="Y47" s="7">
        <f t="shared" si="3"/>
        <v>1</v>
      </c>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13">
        <f t="shared" si="4"/>
        <v>0</v>
      </c>
      <c r="BB47" s="114" t="e">
        <f t="shared" si="5"/>
        <v>#DIV/0!</v>
      </c>
      <c r="BC47" s="113">
        <f t="shared" si="6"/>
        <v>0</v>
      </c>
      <c r="BD47" s="114" t="e">
        <f t="shared" si="7"/>
        <v>#DIV/0!</v>
      </c>
      <c r="BE47" s="113">
        <f t="shared" si="8"/>
        <v>0</v>
      </c>
      <c r="BF47" s="114" t="e">
        <f t="shared" si="9"/>
        <v>#DIV/0!</v>
      </c>
      <c r="BG47" s="113">
        <f t="shared" si="10"/>
        <v>0</v>
      </c>
      <c r="BH47" s="114" t="e">
        <f t="shared" si="11"/>
        <v>#DIV/0!</v>
      </c>
      <c r="BI47" s="115" t="e">
        <f t="shared" si="12"/>
        <v>#DIV/0!</v>
      </c>
      <c r="BJ47" s="116" t="e">
        <f t="shared" si="13"/>
        <v>#DIV/0!</v>
      </c>
      <c r="BK47" s="102"/>
      <c r="BL47" s="129"/>
      <c r="BM47" s="102"/>
      <c r="BN47" s="93"/>
    </row>
    <row r="48" spans="1:66" ht="71.25" hidden="1" customHeight="1">
      <c r="A48" s="79">
        <v>24</v>
      </c>
      <c r="B48" s="2" t="s">
        <v>119</v>
      </c>
      <c r="C48" s="14" t="s">
        <v>9</v>
      </c>
      <c r="D48" s="4" t="s">
        <v>425</v>
      </c>
      <c r="E48" s="14" t="s">
        <v>9</v>
      </c>
      <c r="F48" s="14"/>
      <c r="G48" s="35" t="s">
        <v>581</v>
      </c>
      <c r="H48" s="35" t="s">
        <v>582</v>
      </c>
      <c r="I48" s="14"/>
      <c r="J48" s="138" t="s">
        <v>1424</v>
      </c>
      <c r="K48" s="139" t="s">
        <v>1425</v>
      </c>
      <c r="L48" s="7" t="s">
        <v>189</v>
      </c>
      <c r="M48" s="6">
        <v>1</v>
      </c>
      <c r="N48" s="6"/>
      <c r="O48" s="6"/>
      <c r="P48" s="6"/>
      <c r="Q48" s="6"/>
      <c r="R48" s="6" t="s">
        <v>189</v>
      </c>
      <c r="S48" s="6"/>
      <c r="T48" s="6"/>
      <c r="U48" s="6"/>
      <c r="V48" s="6"/>
      <c r="W48" s="6"/>
      <c r="X48" s="6"/>
      <c r="Y48" s="7">
        <f t="shared" si="3"/>
        <v>1</v>
      </c>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13">
        <f t="shared" si="4"/>
        <v>0</v>
      </c>
      <c r="BB48" s="114" t="e">
        <f t="shared" si="5"/>
        <v>#DIV/0!</v>
      </c>
      <c r="BC48" s="113">
        <f t="shared" si="6"/>
        <v>0</v>
      </c>
      <c r="BD48" s="114" t="e">
        <f t="shared" si="7"/>
        <v>#DIV/0!</v>
      </c>
      <c r="BE48" s="113">
        <f t="shared" si="8"/>
        <v>0</v>
      </c>
      <c r="BF48" s="114" t="e">
        <f t="shared" si="9"/>
        <v>#DIV/0!</v>
      </c>
      <c r="BG48" s="113">
        <f t="shared" si="10"/>
        <v>0</v>
      </c>
      <c r="BH48" s="114" t="e">
        <f t="shared" si="11"/>
        <v>#DIV/0!</v>
      </c>
      <c r="BI48" s="115" t="e">
        <f t="shared" si="12"/>
        <v>#DIV/0!</v>
      </c>
      <c r="BJ48" s="116" t="e">
        <f t="shared" si="13"/>
        <v>#DIV/0!</v>
      </c>
      <c r="BK48" s="102"/>
      <c r="BL48" s="129"/>
      <c r="BM48" s="102"/>
      <c r="BN48" s="93"/>
    </row>
    <row r="49" spans="1:66" ht="71.25" hidden="1" customHeight="1">
      <c r="A49" s="79">
        <v>25</v>
      </c>
      <c r="B49" s="2" t="s">
        <v>121</v>
      </c>
      <c r="C49" s="14" t="s">
        <v>7</v>
      </c>
      <c r="D49" s="4" t="s">
        <v>426</v>
      </c>
      <c r="E49" s="14" t="s">
        <v>9</v>
      </c>
      <c r="F49" s="14"/>
      <c r="G49" s="35" t="s">
        <v>583</v>
      </c>
      <c r="H49" s="35" t="s">
        <v>584</v>
      </c>
      <c r="I49" s="14"/>
      <c r="J49" s="138" t="s">
        <v>1424</v>
      </c>
      <c r="K49" s="139" t="s">
        <v>1425</v>
      </c>
      <c r="L49" s="7" t="s">
        <v>189</v>
      </c>
      <c r="M49" s="6"/>
      <c r="N49" s="6"/>
      <c r="O49" s="6"/>
      <c r="P49" s="6"/>
      <c r="Q49" s="6"/>
      <c r="R49" s="6"/>
      <c r="S49" s="6"/>
      <c r="T49" s="6" t="s">
        <v>189</v>
      </c>
      <c r="U49" s="6"/>
      <c r="V49" s="6"/>
      <c r="W49" s="6"/>
      <c r="X49" s="6"/>
      <c r="Y49" s="7">
        <f t="shared" si="3"/>
        <v>1</v>
      </c>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13">
        <f t="shared" si="4"/>
        <v>0</v>
      </c>
      <c r="BB49" s="114" t="e">
        <f t="shared" si="5"/>
        <v>#DIV/0!</v>
      </c>
      <c r="BC49" s="113">
        <f t="shared" si="6"/>
        <v>0</v>
      </c>
      <c r="BD49" s="114" t="e">
        <f t="shared" si="7"/>
        <v>#DIV/0!</v>
      </c>
      <c r="BE49" s="113">
        <f t="shared" si="8"/>
        <v>0</v>
      </c>
      <c r="BF49" s="114" t="e">
        <f t="shared" si="9"/>
        <v>#DIV/0!</v>
      </c>
      <c r="BG49" s="113">
        <f t="shared" si="10"/>
        <v>0</v>
      </c>
      <c r="BH49" s="114" t="e">
        <f t="shared" si="11"/>
        <v>#DIV/0!</v>
      </c>
      <c r="BI49" s="115" t="e">
        <f t="shared" si="12"/>
        <v>#DIV/0!</v>
      </c>
      <c r="BJ49" s="116" t="e">
        <f t="shared" si="13"/>
        <v>#DIV/0!</v>
      </c>
      <c r="BK49" s="102"/>
      <c r="BL49" s="129"/>
      <c r="BM49" s="102"/>
      <c r="BN49" s="93"/>
    </row>
    <row r="50" spans="1:66" s="11" customFormat="1" ht="63.75" hidden="1" customHeight="1">
      <c r="A50" s="79">
        <v>26</v>
      </c>
      <c r="B50" s="2" t="s">
        <v>429</v>
      </c>
      <c r="C50" s="14" t="s">
        <v>9</v>
      </c>
      <c r="D50" s="4" t="s">
        <v>428</v>
      </c>
      <c r="E50" s="14" t="s">
        <v>9</v>
      </c>
      <c r="F50" s="79"/>
      <c r="G50" s="35" t="s">
        <v>585</v>
      </c>
      <c r="H50" s="35" t="s">
        <v>586</v>
      </c>
      <c r="I50" s="79"/>
      <c r="J50" s="138" t="s">
        <v>1424</v>
      </c>
      <c r="K50" s="139" t="s">
        <v>1425</v>
      </c>
      <c r="L50" s="7" t="s">
        <v>189</v>
      </c>
      <c r="M50" s="6">
        <v>1</v>
      </c>
      <c r="N50" s="6"/>
      <c r="O50" s="6"/>
      <c r="P50" s="6"/>
      <c r="Q50" s="6"/>
      <c r="R50" s="6"/>
      <c r="S50" s="6"/>
      <c r="T50" s="6"/>
      <c r="U50" s="6" t="s">
        <v>189</v>
      </c>
      <c r="V50" s="6"/>
      <c r="W50" s="6"/>
      <c r="X50" s="6"/>
      <c r="Y50" s="7">
        <f t="shared" si="3"/>
        <v>1</v>
      </c>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13">
        <f t="shared" si="4"/>
        <v>0</v>
      </c>
      <c r="BB50" s="114" t="e">
        <f t="shared" si="5"/>
        <v>#DIV/0!</v>
      </c>
      <c r="BC50" s="113">
        <f t="shared" si="6"/>
        <v>0</v>
      </c>
      <c r="BD50" s="114" t="e">
        <f t="shared" si="7"/>
        <v>#DIV/0!</v>
      </c>
      <c r="BE50" s="113">
        <f t="shared" si="8"/>
        <v>0</v>
      </c>
      <c r="BF50" s="114" t="e">
        <f t="shared" si="9"/>
        <v>#DIV/0!</v>
      </c>
      <c r="BG50" s="113">
        <f t="shared" si="10"/>
        <v>0</v>
      </c>
      <c r="BH50" s="114" t="e">
        <f t="shared" si="11"/>
        <v>#DIV/0!</v>
      </c>
      <c r="BI50" s="115" t="e">
        <f t="shared" si="12"/>
        <v>#DIV/0!</v>
      </c>
      <c r="BJ50" s="116" t="e">
        <f t="shared" si="13"/>
        <v>#DIV/0!</v>
      </c>
      <c r="BK50" s="102"/>
      <c r="BL50" s="129"/>
      <c r="BM50" s="102"/>
      <c r="BN50" s="91"/>
    </row>
    <row r="51" spans="1:66" s="11" customFormat="1" ht="63.75" hidden="1" customHeight="1">
      <c r="A51" s="79">
        <v>27</v>
      </c>
      <c r="B51" s="2" t="s">
        <v>431</v>
      </c>
      <c r="C51" s="14" t="s">
        <v>9</v>
      </c>
      <c r="D51" s="4" t="s">
        <v>430</v>
      </c>
      <c r="E51" s="14" t="s">
        <v>9</v>
      </c>
      <c r="F51" s="79"/>
      <c r="G51" s="35" t="s">
        <v>587</v>
      </c>
      <c r="H51" s="35" t="s">
        <v>588</v>
      </c>
      <c r="I51" s="79"/>
      <c r="J51" s="138" t="s">
        <v>1424</v>
      </c>
      <c r="K51" s="139" t="s">
        <v>1425</v>
      </c>
      <c r="L51" s="7" t="s">
        <v>189</v>
      </c>
      <c r="M51" s="6">
        <v>1</v>
      </c>
      <c r="N51" s="6"/>
      <c r="O51" s="6"/>
      <c r="P51" s="6"/>
      <c r="Q51" s="6"/>
      <c r="R51" s="6"/>
      <c r="S51" s="6"/>
      <c r="T51" s="6"/>
      <c r="U51" s="6"/>
      <c r="V51" s="6" t="s">
        <v>189</v>
      </c>
      <c r="W51" s="6"/>
      <c r="X51" s="6"/>
      <c r="Y51" s="7">
        <f t="shared" si="3"/>
        <v>1</v>
      </c>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13">
        <f t="shared" si="4"/>
        <v>0</v>
      </c>
      <c r="BB51" s="114" t="e">
        <f t="shared" si="5"/>
        <v>#DIV/0!</v>
      </c>
      <c r="BC51" s="113">
        <f t="shared" si="6"/>
        <v>0</v>
      </c>
      <c r="BD51" s="114" t="e">
        <f t="shared" si="7"/>
        <v>#DIV/0!</v>
      </c>
      <c r="BE51" s="113">
        <f t="shared" si="8"/>
        <v>0</v>
      </c>
      <c r="BF51" s="114" t="e">
        <f t="shared" si="9"/>
        <v>#DIV/0!</v>
      </c>
      <c r="BG51" s="113">
        <f t="shared" si="10"/>
        <v>0</v>
      </c>
      <c r="BH51" s="114" t="e">
        <f t="shared" si="11"/>
        <v>#DIV/0!</v>
      </c>
      <c r="BI51" s="115" t="e">
        <f t="shared" si="12"/>
        <v>#DIV/0!</v>
      </c>
      <c r="BJ51" s="116" t="e">
        <f t="shared" si="13"/>
        <v>#DIV/0!</v>
      </c>
      <c r="BK51" s="102"/>
      <c r="BL51" s="129"/>
      <c r="BM51" s="102"/>
      <c r="BN51" s="91"/>
    </row>
    <row r="52" spans="1:66" s="11" customFormat="1" ht="63.75" hidden="1" customHeight="1">
      <c r="A52" s="79">
        <v>28</v>
      </c>
      <c r="B52" s="2" t="s">
        <v>3</v>
      </c>
      <c r="C52" s="14" t="s">
        <v>7</v>
      </c>
      <c r="D52" s="4" t="s">
        <v>122</v>
      </c>
      <c r="E52" s="14" t="s">
        <v>9</v>
      </c>
      <c r="F52" s="3"/>
      <c r="G52" s="35" t="s">
        <v>122</v>
      </c>
      <c r="H52" s="35" t="s">
        <v>589</v>
      </c>
      <c r="I52" s="3"/>
      <c r="J52" s="138" t="s">
        <v>1424</v>
      </c>
      <c r="K52" s="139" t="s">
        <v>1425</v>
      </c>
      <c r="L52" s="7" t="s">
        <v>189</v>
      </c>
      <c r="M52" s="6"/>
      <c r="N52" s="6"/>
      <c r="O52" s="6"/>
      <c r="P52" s="6"/>
      <c r="Q52" s="6"/>
      <c r="R52" s="6"/>
      <c r="S52" s="6"/>
      <c r="T52" s="6"/>
      <c r="U52" s="6"/>
      <c r="V52" s="6"/>
      <c r="W52" s="6" t="s">
        <v>189</v>
      </c>
      <c r="X52" s="6"/>
      <c r="Y52" s="7">
        <f t="shared" si="3"/>
        <v>1</v>
      </c>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13">
        <f t="shared" si="4"/>
        <v>0</v>
      </c>
      <c r="BB52" s="114" t="e">
        <f t="shared" si="5"/>
        <v>#DIV/0!</v>
      </c>
      <c r="BC52" s="113">
        <f t="shared" si="6"/>
        <v>0</v>
      </c>
      <c r="BD52" s="114" t="e">
        <f t="shared" si="7"/>
        <v>#DIV/0!</v>
      </c>
      <c r="BE52" s="113">
        <f t="shared" si="8"/>
        <v>0</v>
      </c>
      <c r="BF52" s="114" t="e">
        <f t="shared" si="9"/>
        <v>#DIV/0!</v>
      </c>
      <c r="BG52" s="113">
        <f t="shared" si="10"/>
        <v>0</v>
      </c>
      <c r="BH52" s="114" t="e">
        <f t="shared" si="11"/>
        <v>#DIV/0!</v>
      </c>
      <c r="BI52" s="115" t="e">
        <f t="shared" si="12"/>
        <v>#DIV/0!</v>
      </c>
      <c r="BJ52" s="116" t="e">
        <f t="shared" si="13"/>
        <v>#DIV/0!</v>
      </c>
      <c r="BK52" s="102"/>
      <c r="BL52" s="129"/>
      <c r="BM52" s="102"/>
      <c r="BN52" s="91"/>
    </row>
    <row r="53" spans="1:66" ht="45.75" hidden="1" customHeight="1">
      <c r="A53" s="79">
        <v>29</v>
      </c>
      <c r="B53" s="2" t="s">
        <v>432</v>
      </c>
      <c r="C53" s="14" t="s">
        <v>7</v>
      </c>
      <c r="D53" s="4" t="s">
        <v>433</v>
      </c>
      <c r="E53" s="14" t="s">
        <v>9</v>
      </c>
      <c r="F53" s="79"/>
      <c r="G53" s="35" t="s">
        <v>590</v>
      </c>
      <c r="H53" s="35" t="s">
        <v>591</v>
      </c>
      <c r="I53" s="79"/>
      <c r="J53" s="138" t="s">
        <v>1424</v>
      </c>
      <c r="K53" s="139" t="s">
        <v>1425</v>
      </c>
      <c r="L53" s="7" t="s">
        <v>189</v>
      </c>
      <c r="M53" s="6"/>
      <c r="N53" s="6"/>
      <c r="O53" s="6"/>
      <c r="P53" s="6"/>
      <c r="Q53" s="6"/>
      <c r="R53" s="6"/>
      <c r="S53" s="6"/>
      <c r="T53" s="6"/>
      <c r="U53" s="6"/>
      <c r="V53" s="6"/>
      <c r="W53" s="6"/>
      <c r="X53" s="6" t="s">
        <v>189</v>
      </c>
      <c r="Y53" s="7">
        <f t="shared" si="3"/>
        <v>1</v>
      </c>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13">
        <f t="shared" si="4"/>
        <v>0</v>
      </c>
      <c r="BB53" s="114" t="e">
        <f t="shared" si="5"/>
        <v>#DIV/0!</v>
      </c>
      <c r="BC53" s="113">
        <f t="shared" si="6"/>
        <v>0</v>
      </c>
      <c r="BD53" s="114" t="e">
        <f t="shared" si="7"/>
        <v>#DIV/0!</v>
      </c>
      <c r="BE53" s="113">
        <f t="shared" si="8"/>
        <v>0</v>
      </c>
      <c r="BF53" s="114" t="e">
        <f t="shared" si="9"/>
        <v>#DIV/0!</v>
      </c>
      <c r="BG53" s="113">
        <f t="shared" si="10"/>
        <v>0</v>
      </c>
      <c r="BH53" s="114" t="e">
        <f t="shared" si="11"/>
        <v>#DIV/0!</v>
      </c>
      <c r="BI53" s="115" t="e">
        <f t="shared" si="12"/>
        <v>#DIV/0!</v>
      </c>
      <c r="BJ53" s="116" t="e">
        <f t="shared" si="13"/>
        <v>#DIV/0!</v>
      </c>
      <c r="BK53" s="102"/>
      <c r="BL53" s="129"/>
      <c r="BM53" s="102"/>
      <c r="BN53" s="93"/>
    </row>
    <row r="54" spans="1:66" ht="64.5" hidden="1" customHeight="1">
      <c r="A54" s="79">
        <v>30</v>
      </c>
      <c r="B54" s="2" t="s">
        <v>434</v>
      </c>
      <c r="C54" s="14" t="s">
        <v>9</v>
      </c>
      <c r="D54" s="4" t="s">
        <v>435</v>
      </c>
      <c r="E54" s="14" t="s">
        <v>9</v>
      </c>
      <c r="F54" s="79"/>
      <c r="G54" s="35" t="s">
        <v>592</v>
      </c>
      <c r="H54" s="35" t="s">
        <v>593</v>
      </c>
      <c r="I54" s="79"/>
      <c r="J54" s="138" t="s">
        <v>1424</v>
      </c>
      <c r="K54" s="139" t="s">
        <v>1425</v>
      </c>
      <c r="L54" s="7" t="s">
        <v>189</v>
      </c>
      <c r="M54" s="6"/>
      <c r="N54" s="6"/>
      <c r="O54" s="6"/>
      <c r="P54" s="6"/>
      <c r="Q54" s="6"/>
      <c r="R54" s="6"/>
      <c r="S54" s="6"/>
      <c r="T54" s="6"/>
      <c r="U54" s="6"/>
      <c r="V54" s="6"/>
      <c r="W54" s="6"/>
      <c r="X54" s="6" t="s">
        <v>189</v>
      </c>
      <c r="Y54" s="7">
        <f t="shared" si="3"/>
        <v>1</v>
      </c>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13">
        <f t="shared" si="4"/>
        <v>0</v>
      </c>
      <c r="BB54" s="114" t="e">
        <f t="shared" si="5"/>
        <v>#DIV/0!</v>
      </c>
      <c r="BC54" s="113">
        <f t="shared" si="6"/>
        <v>0</v>
      </c>
      <c r="BD54" s="114" t="e">
        <f t="shared" si="7"/>
        <v>#DIV/0!</v>
      </c>
      <c r="BE54" s="113">
        <f t="shared" si="8"/>
        <v>0</v>
      </c>
      <c r="BF54" s="114" t="e">
        <f t="shared" si="9"/>
        <v>#DIV/0!</v>
      </c>
      <c r="BG54" s="113">
        <f t="shared" si="10"/>
        <v>0</v>
      </c>
      <c r="BH54" s="114" t="e">
        <f t="shared" si="11"/>
        <v>#DIV/0!</v>
      </c>
      <c r="BI54" s="115" t="e">
        <f t="shared" si="12"/>
        <v>#DIV/0!</v>
      </c>
      <c r="BJ54" s="116" t="e">
        <f t="shared" si="13"/>
        <v>#DIV/0!</v>
      </c>
      <c r="BK54" s="102"/>
      <c r="BL54" s="129"/>
      <c r="BM54" s="102"/>
      <c r="BN54" s="93"/>
    </row>
    <row r="55" spans="1:66" ht="61.5" hidden="1" customHeight="1">
      <c r="A55" s="79">
        <v>31</v>
      </c>
      <c r="B55" s="2" t="s">
        <v>436</v>
      </c>
      <c r="C55" s="14" t="s">
        <v>9</v>
      </c>
      <c r="D55" s="4" t="s">
        <v>437</v>
      </c>
      <c r="E55" s="14" t="s">
        <v>9</v>
      </c>
      <c r="F55" s="79"/>
      <c r="G55" s="35" t="s">
        <v>594</v>
      </c>
      <c r="H55" s="35" t="s">
        <v>595</v>
      </c>
      <c r="I55" s="79"/>
      <c r="J55" s="138" t="s">
        <v>1424</v>
      </c>
      <c r="K55" s="139" t="s">
        <v>1425</v>
      </c>
      <c r="L55" s="7" t="s">
        <v>189</v>
      </c>
      <c r="M55" s="6">
        <v>1</v>
      </c>
      <c r="N55" s="6"/>
      <c r="O55" s="6"/>
      <c r="P55" s="6"/>
      <c r="Q55" s="6"/>
      <c r="R55" s="6"/>
      <c r="S55" s="6"/>
      <c r="T55" s="6"/>
      <c r="U55" s="6"/>
      <c r="V55" s="6"/>
      <c r="W55" s="6" t="s">
        <v>189</v>
      </c>
      <c r="X55" s="6"/>
      <c r="Y55" s="7">
        <f t="shared" si="3"/>
        <v>1</v>
      </c>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13">
        <f t="shared" si="4"/>
        <v>0</v>
      </c>
      <c r="BB55" s="114" t="e">
        <f t="shared" si="5"/>
        <v>#DIV/0!</v>
      </c>
      <c r="BC55" s="113">
        <f t="shared" si="6"/>
        <v>0</v>
      </c>
      <c r="BD55" s="114" t="e">
        <f t="shared" si="7"/>
        <v>#DIV/0!</v>
      </c>
      <c r="BE55" s="113">
        <f t="shared" si="8"/>
        <v>0</v>
      </c>
      <c r="BF55" s="114" t="e">
        <f t="shared" si="9"/>
        <v>#DIV/0!</v>
      </c>
      <c r="BG55" s="113">
        <f t="shared" si="10"/>
        <v>0</v>
      </c>
      <c r="BH55" s="114" t="e">
        <f t="shared" si="11"/>
        <v>#DIV/0!</v>
      </c>
      <c r="BI55" s="115" t="e">
        <f t="shared" si="12"/>
        <v>#DIV/0!</v>
      </c>
      <c r="BJ55" s="116" t="e">
        <f t="shared" si="13"/>
        <v>#DIV/0!</v>
      </c>
      <c r="BK55" s="102"/>
      <c r="BL55" s="129"/>
      <c r="BM55" s="102"/>
      <c r="BN55" s="93"/>
    </row>
    <row r="56" spans="1:66" ht="22.5" hidden="1" customHeight="1">
      <c r="A56" s="77"/>
      <c r="B56" s="247" t="s">
        <v>485</v>
      </c>
      <c r="C56" s="248"/>
      <c r="D56" s="248"/>
      <c r="E56" s="59" t="s">
        <v>328</v>
      </c>
      <c r="F56" s="18">
        <f>COUNTIF(F57:F62,"x")</f>
        <v>0</v>
      </c>
      <c r="G56" s="72"/>
      <c r="H56" s="72"/>
      <c r="I56" s="18"/>
      <c r="J56" s="138"/>
      <c r="K56" s="139"/>
      <c r="L56" s="18">
        <f>COUNTIF(L57:L62,"x")</f>
        <v>6</v>
      </c>
      <c r="M56" s="18">
        <f>SUM(M57:M62)</f>
        <v>3</v>
      </c>
      <c r="N56" s="126">
        <f t="shared" ref="N56:X56" si="19">COUNTIF(N57:N62,"x")</f>
        <v>0</v>
      </c>
      <c r="O56" s="126"/>
      <c r="P56" s="126">
        <f t="shared" si="19"/>
        <v>0</v>
      </c>
      <c r="Q56" s="126">
        <f t="shared" si="19"/>
        <v>0</v>
      </c>
      <c r="R56" s="126">
        <f t="shared" si="19"/>
        <v>1</v>
      </c>
      <c r="S56" s="126">
        <f t="shared" si="19"/>
        <v>0</v>
      </c>
      <c r="T56" s="126">
        <f t="shared" si="19"/>
        <v>0</v>
      </c>
      <c r="U56" s="126">
        <f t="shared" si="19"/>
        <v>3</v>
      </c>
      <c r="V56" s="126">
        <f t="shared" si="19"/>
        <v>1</v>
      </c>
      <c r="W56" s="126">
        <f t="shared" si="19"/>
        <v>0</v>
      </c>
      <c r="X56" s="126">
        <f t="shared" si="19"/>
        <v>1</v>
      </c>
      <c r="Y56" s="7"/>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13">
        <f t="shared" si="4"/>
        <v>0</v>
      </c>
      <c r="BB56" s="114" t="e">
        <f t="shared" si="5"/>
        <v>#DIV/0!</v>
      </c>
      <c r="BC56" s="113">
        <f t="shared" si="6"/>
        <v>0</v>
      </c>
      <c r="BD56" s="114" t="e">
        <f t="shared" si="7"/>
        <v>#DIV/0!</v>
      </c>
      <c r="BE56" s="113">
        <f t="shared" si="8"/>
        <v>0</v>
      </c>
      <c r="BF56" s="114" t="e">
        <f t="shared" si="9"/>
        <v>#DIV/0!</v>
      </c>
      <c r="BG56" s="113">
        <f t="shared" si="10"/>
        <v>0</v>
      </c>
      <c r="BH56" s="114" t="e">
        <f t="shared" si="11"/>
        <v>#DIV/0!</v>
      </c>
      <c r="BI56" s="115" t="e">
        <f t="shared" si="12"/>
        <v>#DIV/0!</v>
      </c>
      <c r="BJ56" s="116" t="e">
        <f t="shared" si="13"/>
        <v>#DIV/0!</v>
      </c>
      <c r="BK56" s="102"/>
      <c r="BL56" s="129"/>
      <c r="BM56" s="102"/>
      <c r="BN56" s="31"/>
    </row>
    <row r="57" spans="1:66" ht="70.5" hidden="1" customHeight="1">
      <c r="A57" s="79">
        <v>32</v>
      </c>
      <c r="B57" s="2" t="s">
        <v>438</v>
      </c>
      <c r="C57" s="14" t="s">
        <v>9</v>
      </c>
      <c r="D57" s="4" t="s">
        <v>439</v>
      </c>
      <c r="E57" s="14" t="s">
        <v>9</v>
      </c>
      <c r="F57" s="79"/>
      <c r="G57" s="35" t="s">
        <v>596</v>
      </c>
      <c r="H57" s="35" t="s">
        <v>597</v>
      </c>
      <c r="I57" s="79"/>
      <c r="J57" s="138" t="s">
        <v>1424</v>
      </c>
      <c r="K57" s="139" t="s">
        <v>1425</v>
      </c>
      <c r="L57" s="7" t="s">
        <v>189</v>
      </c>
      <c r="M57" s="6"/>
      <c r="N57" s="6"/>
      <c r="O57" s="6"/>
      <c r="P57" s="6"/>
      <c r="Q57" s="6"/>
      <c r="R57" s="6" t="s">
        <v>189</v>
      </c>
      <c r="S57" s="6"/>
      <c r="T57" s="6"/>
      <c r="U57" s="6"/>
      <c r="V57" s="6"/>
      <c r="W57" s="6"/>
      <c r="X57" s="6"/>
      <c r="Y57" s="7">
        <f t="shared" si="3"/>
        <v>1</v>
      </c>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13">
        <f t="shared" si="4"/>
        <v>0</v>
      </c>
      <c r="BB57" s="114" t="e">
        <f t="shared" si="5"/>
        <v>#DIV/0!</v>
      </c>
      <c r="BC57" s="113">
        <f t="shared" si="6"/>
        <v>0</v>
      </c>
      <c r="BD57" s="114" t="e">
        <f t="shared" si="7"/>
        <v>#DIV/0!</v>
      </c>
      <c r="BE57" s="113">
        <f t="shared" si="8"/>
        <v>0</v>
      </c>
      <c r="BF57" s="114" t="e">
        <f t="shared" si="9"/>
        <v>#DIV/0!</v>
      </c>
      <c r="BG57" s="113">
        <f t="shared" si="10"/>
        <v>0</v>
      </c>
      <c r="BH57" s="114" t="e">
        <f t="shared" si="11"/>
        <v>#DIV/0!</v>
      </c>
      <c r="BI57" s="115" t="e">
        <f t="shared" si="12"/>
        <v>#DIV/0!</v>
      </c>
      <c r="BJ57" s="116" t="e">
        <f t="shared" si="13"/>
        <v>#DIV/0!</v>
      </c>
      <c r="BK57" s="102"/>
      <c r="BL57" s="129"/>
      <c r="BM57" s="102"/>
      <c r="BN57" s="93"/>
    </row>
    <row r="58" spans="1:66" ht="63.75" hidden="1" customHeight="1">
      <c r="A58" s="79">
        <v>33</v>
      </c>
      <c r="B58" s="2" t="s">
        <v>440</v>
      </c>
      <c r="C58" s="14" t="s">
        <v>9</v>
      </c>
      <c r="D58" s="4" t="s">
        <v>441</v>
      </c>
      <c r="E58" s="14" t="s">
        <v>9</v>
      </c>
      <c r="F58" s="79"/>
      <c r="G58" s="35" t="s">
        <v>598</v>
      </c>
      <c r="H58" s="35" t="s">
        <v>599</v>
      </c>
      <c r="I58" s="79"/>
      <c r="J58" s="138" t="s">
        <v>1424</v>
      </c>
      <c r="K58" s="139" t="s">
        <v>1425</v>
      </c>
      <c r="L58" s="7" t="s">
        <v>189</v>
      </c>
      <c r="M58" s="6"/>
      <c r="N58" s="6"/>
      <c r="O58" s="6"/>
      <c r="P58" s="6"/>
      <c r="Q58" s="6"/>
      <c r="R58" s="6"/>
      <c r="S58" s="6"/>
      <c r="T58" s="6"/>
      <c r="U58" s="6" t="s">
        <v>189</v>
      </c>
      <c r="V58" s="6"/>
      <c r="W58" s="6"/>
      <c r="X58" s="6"/>
      <c r="Y58" s="7">
        <f t="shared" si="3"/>
        <v>1</v>
      </c>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13">
        <f t="shared" si="4"/>
        <v>0</v>
      </c>
      <c r="BB58" s="114" t="e">
        <f t="shared" si="5"/>
        <v>#DIV/0!</v>
      </c>
      <c r="BC58" s="113">
        <f t="shared" si="6"/>
        <v>0</v>
      </c>
      <c r="BD58" s="114" t="e">
        <f t="shared" si="7"/>
        <v>#DIV/0!</v>
      </c>
      <c r="BE58" s="113">
        <f t="shared" si="8"/>
        <v>0</v>
      </c>
      <c r="BF58" s="114" t="e">
        <f t="shared" si="9"/>
        <v>#DIV/0!</v>
      </c>
      <c r="BG58" s="113">
        <f t="shared" si="10"/>
        <v>0</v>
      </c>
      <c r="BH58" s="114" t="e">
        <f t="shared" si="11"/>
        <v>#DIV/0!</v>
      </c>
      <c r="BI58" s="115" t="e">
        <f t="shared" si="12"/>
        <v>#DIV/0!</v>
      </c>
      <c r="BJ58" s="116" t="e">
        <f t="shared" si="13"/>
        <v>#DIV/0!</v>
      </c>
      <c r="BK58" s="102"/>
      <c r="BL58" s="129"/>
      <c r="BM58" s="102"/>
      <c r="BN58" s="93"/>
    </row>
    <row r="59" spans="1:66" ht="63.75" hidden="1" customHeight="1">
      <c r="A59" s="79">
        <v>34</v>
      </c>
      <c r="B59" s="2" t="s">
        <v>442</v>
      </c>
      <c r="C59" s="14" t="s">
        <v>9</v>
      </c>
      <c r="D59" s="4" t="s">
        <v>123</v>
      </c>
      <c r="E59" s="14" t="s">
        <v>9</v>
      </c>
      <c r="F59" s="79"/>
      <c r="G59" s="35" t="s">
        <v>123</v>
      </c>
      <c r="H59" s="35" t="s">
        <v>600</v>
      </c>
      <c r="I59" s="79"/>
      <c r="J59" s="138" t="s">
        <v>1424</v>
      </c>
      <c r="K59" s="139" t="s">
        <v>1425</v>
      </c>
      <c r="L59" s="7" t="s">
        <v>189</v>
      </c>
      <c r="M59" s="6"/>
      <c r="N59" s="6"/>
      <c r="O59" s="6"/>
      <c r="P59" s="6"/>
      <c r="Q59" s="6"/>
      <c r="R59" s="6"/>
      <c r="S59" s="6"/>
      <c r="T59" s="6"/>
      <c r="U59" s="6" t="s">
        <v>189</v>
      </c>
      <c r="V59" s="6"/>
      <c r="W59" s="6"/>
      <c r="X59" s="6"/>
      <c r="Y59" s="7">
        <f t="shared" si="3"/>
        <v>1</v>
      </c>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13">
        <f t="shared" si="4"/>
        <v>0</v>
      </c>
      <c r="BB59" s="114" t="e">
        <f t="shared" si="5"/>
        <v>#DIV/0!</v>
      </c>
      <c r="BC59" s="113">
        <f t="shared" si="6"/>
        <v>0</v>
      </c>
      <c r="BD59" s="114" t="e">
        <f t="shared" si="7"/>
        <v>#DIV/0!</v>
      </c>
      <c r="BE59" s="113">
        <f t="shared" si="8"/>
        <v>0</v>
      </c>
      <c r="BF59" s="114" t="e">
        <f t="shared" si="9"/>
        <v>#DIV/0!</v>
      </c>
      <c r="BG59" s="113">
        <f t="shared" si="10"/>
        <v>0</v>
      </c>
      <c r="BH59" s="114" t="e">
        <f t="shared" si="11"/>
        <v>#DIV/0!</v>
      </c>
      <c r="BI59" s="115" t="e">
        <f t="shared" si="12"/>
        <v>#DIV/0!</v>
      </c>
      <c r="BJ59" s="116" t="e">
        <f t="shared" si="13"/>
        <v>#DIV/0!</v>
      </c>
      <c r="BK59" s="102"/>
      <c r="BL59" s="129"/>
      <c r="BM59" s="102"/>
      <c r="BN59" s="93"/>
    </row>
    <row r="60" spans="1:66" ht="57.75" hidden="1" customHeight="1">
      <c r="A60" s="79">
        <v>35</v>
      </c>
      <c r="B60" s="2" t="s">
        <v>443</v>
      </c>
      <c r="C60" s="14" t="s">
        <v>9</v>
      </c>
      <c r="D60" s="4" t="s">
        <v>444</v>
      </c>
      <c r="E60" s="14" t="s">
        <v>9</v>
      </c>
      <c r="F60" s="79"/>
      <c r="G60" s="35" t="s">
        <v>601</v>
      </c>
      <c r="H60" s="39" t="s">
        <v>602</v>
      </c>
      <c r="I60" s="79"/>
      <c r="J60" s="138" t="s">
        <v>1424</v>
      </c>
      <c r="K60" s="139" t="s">
        <v>1425</v>
      </c>
      <c r="L60" s="7" t="s">
        <v>189</v>
      </c>
      <c r="M60" s="6">
        <v>1</v>
      </c>
      <c r="N60" s="6"/>
      <c r="O60" s="6"/>
      <c r="P60" s="6"/>
      <c r="Q60" s="6"/>
      <c r="R60" s="6"/>
      <c r="S60" s="6"/>
      <c r="T60" s="6"/>
      <c r="U60" s="6"/>
      <c r="V60" s="6" t="s">
        <v>189</v>
      </c>
      <c r="W60" s="6"/>
      <c r="X60" s="6"/>
      <c r="Y60" s="7">
        <f t="shared" si="3"/>
        <v>1</v>
      </c>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13">
        <f t="shared" si="4"/>
        <v>0</v>
      </c>
      <c r="BB60" s="114" t="e">
        <f t="shared" si="5"/>
        <v>#DIV/0!</v>
      </c>
      <c r="BC60" s="113">
        <f t="shared" si="6"/>
        <v>0</v>
      </c>
      <c r="BD60" s="114" t="e">
        <f t="shared" si="7"/>
        <v>#DIV/0!</v>
      </c>
      <c r="BE60" s="113">
        <f t="shared" si="8"/>
        <v>0</v>
      </c>
      <c r="BF60" s="114" t="e">
        <f t="shared" si="9"/>
        <v>#DIV/0!</v>
      </c>
      <c r="BG60" s="113">
        <f t="shared" si="10"/>
        <v>0</v>
      </c>
      <c r="BH60" s="114" t="e">
        <f t="shared" si="11"/>
        <v>#DIV/0!</v>
      </c>
      <c r="BI60" s="115" t="e">
        <f t="shared" si="12"/>
        <v>#DIV/0!</v>
      </c>
      <c r="BJ60" s="116" t="e">
        <f t="shared" si="13"/>
        <v>#DIV/0!</v>
      </c>
      <c r="BK60" s="102"/>
      <c r="BL60" s="129"/>
      <c r="BM60" s="102"/>
      <c r="BN60" s="93"/>
    </row>
    <row r="61" spans="1:66" ht="53.25" hidden="1" customHeight="1">
      <c r="A61" s="79">
        <v>36</v>
      </c>
      <c r="B61" s="2" t="s">
        <v>445</v>
      </c>
      <c r="C61" s="14" t="s">
        <v>9</v>
      </c>
      <c r="D61" s="4" t="s">
        <v>446</v>
      </c>
      <c r="E61" s="14" t="s">
        <v>9</v>
      </c>
      <c r="F61" s="79"/>
      <c r="G61" s="35" t="s">
        <v>603</v>
      </c>
      <c r="H61" s="39" t="s">
        <v>604</v>
      </c>
      <c r="I61" s="79"/>
      <c r="J61" s="138" t="s">
        <v>1424</v>
      </c>
      <c r="K61" s="139" t="s">
        <v>1425</v>
      </c>
      <c r="L61" s="7" t="s">
        <v>189</v>
      </c>
      <c r="M61" s="6">
        <v>1</v>
      </c>
      <c r="N61" s="6"/>
      <c r="O61" s="6"/>
      <c r="P61" s="6"/>
      <c r="Q61" s="6"/>
      <c r="R61" s="6"/>
      <c r="S61" s="6"/>
      <c r="T61" s="6"/>
      <c r="U61" s="6" t="s">
        <v>189</v>
      </c>
      <c r="V61" s="6"/>
      <c r="W61" s="6"/>
      <c r="X61" s="6"/>
      <c r="Y61" s="7">
        <f t="shared" si="3"/>
        <v>1</v>
      </c>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13">
        <f t="shared" si="4"/>
        <v>0</v>
      </c>
      <c r="BB61" s="114" t="e">
        <f t="shared" si="5"/>
        <v>#DIV/0!</v>
      </c>
      <c r="BC61" s="113">
        <f t="shared" si="6"/>
        <v>0</v>
      </c>
      <c r="BD61" s="114" t="e">
        <f t="shared" si="7"/>
        <v>#DIV/0!</v>
      </c>
      <c r="BE61" s="113">
        <f t="shared" si="8"/>
        <v>0</v>
      </c>
      <c r="BF61" s="114" t="e">
        <f t="shared" si="9"/>
        <v>#DIV/0!</v>
      </c>
      <c r="BG61" s="113">
        <f t="shared" si="10"/>
        <v>0</v>
      </c>
      <c r="BH61" s="114" t="e">
        <f t="shared" si="11"/>
        <v>#DIV/0!</v>
      </c>
      <c r="BI61" s="115" t="e">
        <f t="shared" si="12"/>
        <v>#DIV/0!</v>
      </c>
      <c r="BJ61" s="116" t="e">
        <f t="shared" si="13"/>
        <v>#DIV/0!</v>
      </c>
      <c r="BK61" s="102"/>
      <c r="BL61" s="129"/>
      <c r="BM61" s="102"/>
      <c r="BN61" s="93"/>
    </row>
    <row r="62" spans="1:66" ht="38.25" hidden="1" customHeight="1">
      <c r="A62" s="79">
        <v>37</v>
      </c>
      <c r="B62" s="2" t="s">
        <v>447</v>
      </c>
      <c r="C62" s="14" t="s">
        <v>9</v>
      </c>
      <c r="D62" s="4" t="s">
        <v>448</v>
      </c>
      <c r="E62" s="14" t="s">
        <v>9</v>
      </c>
      <c r="F62" s="79"/>
      <c r="G62" s="35" t="s">
        <v>605</v>
      </c>
      <c r="H62" s="39" t="s">
        <v>606</v>
      </c>
      <c r="I62" s="79"/>
      <c r="J62" s="138" t="s">
        <v>1424</v>
      </c>
      <c r="K62" s="139" t="s">
        <v>1425</v>
      </c>
      <c r="L62" s="7" t="s">
        <v>189</v>
      </c>
      <c r="M62" s="6">
        <v>1</v>
      </c>
      <c r="N62" s="6"/>
      <c r="O62" s="6"/>
      <c r="P62" s="6"/>
      <c r="Q62" s="6"/>
      <c r="R62" s="6"/>
      <c r="S62" s="6"/>
      <c r="T62" s="6"/>
      <c r="U62" s="6"/>
      <c r="V62" s="6"/>
      <c r="W62" s="6"/>
      <c r="X62" s="6" t="s">
        <v>189</v>
      </c>
      <c r="Y62" s="7">
        <f t="shared" si="3"/>
        <v>1</v>
      </c>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13">
        <f t="shared" si="4"/>
        <v>0</v>
      </c>
      <c r="BB62" s="114" t="e">
        <f t="shared" si="5"/>
        <v>#DIV/0!</v>
      </c>
      <c r="BC62" s="113">
        <f t="shared" si="6"/>
        <v>0</v>
      </c>
      <c r="BD62" s="114" t="e">
        <f t="shared" si="7"/>
        <v>#DIV/0!</v>
      </c>
      <c r="BE62" s="113">
        <f t="shared" si="8"/>
        <v>0</v>
      </c>
      <c r="BF62" s="114" t="e">
        <f t="shared" si="9"/>
        <v>#DIV/0!</v>
      </c>
      <c r="BG62" s="113">
        <f t="shared" si="10"/>
        <v>0</v>
      </c>
      <c r="BH62" s="114" t="e">
        <f t="shared" si="11"/>
        <v>#DIV/0!</v>
      </c>
      <c r="BI62" s="115" t="e">
        <f t="shared" si="12"/>
        <v>#DIV/0!</v>
      </c>
      <c r="BJ62" s="116" t="e">
        <f t="shared" si="13"/>
        <v>#DIV/0!</v>
      </c>
      <c r="BK62" s="102"/>
      <c r="BL62" s="129"/>
      <c r="BM62" s="102"/>
      <c r="BN62" s="93"/>
    </row>
    <row r="63" spans="1:66" hidden="1">
      <c r="A63" s="79"/>
      <c r="B63" s="200" t="s">
        <v>449</v>
      </c>
      <c r="C63" s="200"/>
      <c r="D63" s="200"/>
      <c r="E63" s="34"/>
      <c r="F63" s="18">
        <f>COUNTIF(F74:F74,"x")</f>
        <v>1</v>
      </c>
      <c r="G63" s="72"/>
      <c r="H63" s="72"/>
      <c r="I63" s="18"/>
      <c r="J63" s="138"/>
      <c r="K63" s="139"/>
      <c r="L63" s="18">
        <f>COUNTIF(L74:L74,"x")</f>
        <v>1</v>
      </c>
      <c r="M63" s="18">
        <f>COUNTIF(M74:M74,"x")</f>
        <v>0</v>
      </c>
      <c r="N63" s="126">
        <f t="shared" ref="N63:X63" si="20">COUNTIF(N74:N74,"x")</f>
        <v>0</v>
      </c>
      <c r="O63" s="126"/>
      <c r="P63" s="126">
        <f t="shared" si="20"/>
        <v>0</v>
      </c>
      <c r="Q63" s="126">
        <f t="shared" si="20"/>
        <v>0</v>
      </c>
      <c r="R63" s="126">
        <f t="shared" si="20"/>
        <v>0</v>
      </c>
      <c r="S63" s="126">
        <f t="shared" si="20"/>
        <v>0</v>
      </c>
      <c r="T63" s="126">
        <f t="shared" si="20"/>
        <v>0</v>
      </c>
      <c r="U63" s="126">
        <f t="shared" si="20"/>
        <v>0</v>
      </c>
      <c r="V63" s="126">
        <f t="shared" si="20"/>
        <v>0</v>
      </c>
      <c r="W63" s="126">
        <f t="shared" si="20"/>
        <v>0</v>
      </c>
      <c r="X63" s="126">
        <f t="shared" si="20"/>
        <v>1</v>
      </c>
      <c r="Y63" s="7"/>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13">
        <f t="shared" si="4"/>
        <v>0</v>
      </c>
      <c r="BB63" s="114" t="e">
        <f t="shared" si="5"/>
        <v>#DIV/0!</v>
      </c>
      <c r="BC63" s="113">
        <f t="shared" si="6"/>
        <v>0</v>
      </c>
      <c r="BD63" s="114" t="e">
        <f t="shared" si="7"/>
        <v>#DIV/0!</v>
      </c>
      <c r="BE63" s="113">
        <f t="shared" si="8"/>
        <v>0</v>
      </c>
      <c r="BF63" s="114" t="e">
        <f t="shared" si="9"/>
        <v>#DIV/0!</v>
      </c>
      <c r="BG63" s="113">
        <f t="shared" si="10"/>
        <v>0</v>
      </c>
      <c r="BH63" s="114" t="e">
        <f t="shared" si="11"/>
        <v>#DIV/0!</v>
      </c>
      <c r="BI63" s="115" t="e">
        <f t="shared" si="12"/>
        <v>#DIV/0!</v>
      </c>
      <c r="BJ63" s="116" t="e">
        <f t="shared" si="13"/>
        <v>#DIV/0!</v>
      </c>
      <c r="BK63" s="102"/>
      <c r="BL63" s="129"/>
      <c r="BM63" s="102"/>
      <c r="BN63" s="93"/>
    </row>
    <row r="64" spans="1:66" ht="231.75" hidden="1" customHeight="1">
      <c r="A64" s="79">
        <v>38</v>
      </c>
      <c r="B64" s="15" t="s">
        <v>450</v>
      </c>
      <c r="C64" s="3" t="s">
        <v>10</v>
      </c>
      <c r="D64" s="12" t="s">
        <v>451</v>
      </c>
      <c r="E64" s="3" t="s">
        <v>10</v>
      </c>
      <c r="F64" s="18"/>
      <c r="G64" s="35" t="s">
        <v>451</v>
      </c>
      <c r="H64" s="35" t="s">
        <v>607</v>
      </c>
      <c r="I64" s="39" t="s">
        <v>608</v>
      </c>
      <c r="J64" s="138" t="s">
        <v>1424</v>
      </c>
      <c r="K64" s="139" t="s">
        <v>1425</v>
      </c>
      <c r="L64" s="18"/>
      <c r="M64" s="18"/>
      <c r="N64" s="6" t="s">
        <v>189</v>
      </c>
      <c r="O64" s="18"/>
      <c r="P64" s="18"/>
      <c r="Q64" s="18"/>
      <c r="R64" s="18"/>
      <c r="S64" s="18"/>
      <c r="T64" s="18"/>
      <c r="U64" s="18"/>
      <c r="V64" s="18"/>
      <c r="W64" s="18"/>
      <c r="X64" s="18"/>
      <c r="Y64" s="7">
        <f t="shared" si="3"/>
        <v>1</v>
      </c>
      <c r="Z64" s="117" t="s">
        <v>1405</v>
      </c>
      <c r="AA64" s="117" t="s">
        <v>1405</v>
      </c>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13">
        <f t="shared" si="4"/>
        <v>0</v>
      </c>
      <c r="BB64" s="114" t="e">
        <f t="shared" si="5"/>
        <v>#DIV/0!</v>
      </c>
      <c r="BC64" s="113">
        <f t="shared" si="6"/>
        <v>0</v>
      </c>
      <c r="BD64" s="114" t="e">
        <f t="shared" si="7"/>
        <v>#DIV/0!</v>
      </c>
      <c r="BE64" s="113">
        <f t="shared" si="8"/>
        <v>0</v>
      </c>
      <c r="BF64" s="114" t="e">
        <f t="shared" si="9"/>
        <v>#DIV/0!</v>
      </c>
      <c r="BG64" s="113">
        <f t="shared" si="10"/>
        <v>0</v>
      </c>
      <c r="BH64" s="114" t="e">
        <f t="shared" si="11"/>
        <v>#DIV/0!</v>
      </c>
      <c r="BI64" s="115" t="e">
        <f t="shared" si="12"/>
        <v>#DIV/0!</v>
      </c>
      <c r="BJ64" s="116" t="e">
        <f t="shared" si="13"/>
        <v>#DIV/0!</v>
      </c>
      <c r="BK64" s="102"/>
      <c r="BL64" s="129"/>
      <c r="BM64" s="102"/>
      <c r="BN64" s="93"/>
    </row>
    <row r="65" spans="1:66" ht="278.25" customHeight="1">
      <c r="A65" s="79">
        <v>38</v>
      </c>
      <c r="B65" s="15" t="s">
        <v>450</v>
      </c>
      <c r="C65" s="3" t="s">
        <v>10</v>
      </c>
      <c r="D65" s="12" t="s">
        <v>451</v>
      </c>
      <c r="E65" s="3" t="s">
        <v>10</v>
      </c>
      <c r="F65" s="18"/>
      <c r="G65" s="35" t="s">
        <v>451</v>
      </c>
      <c r="H65" s="154" t="s">
        <v>607</v>
      </c>
      <c r="I65" s="39" t="s">
        <v>608</v>
      </c>
      <c r="J65" s="138" t="s">
        <v>1424</v>
      </c>
      <c r="K65" s="139" t="s">
        <v>1448</v>
      </c>
      <c r="L65" s="18"/>
      <c r="M65" s="18"/>
      <c r="N65" s="18"/>
      <c r="O65" s="6" t="s">
        <v>189</v>
      </c>
      <c r="P65" s="18"/>
      <c r="Q65" s="18"/>
      <c r="R65" s="18"/>
      <c r="S65" s="18"/>
      <c r="T65" s="18"/>
      <c r="U65" s="18"/>
      <c r="V65" s="18"/>
      <c r="W65" s="18"/>
      <c r="X65" s="18"/>
      <c r="Y65" s="7">
        <f t="shared" si="3"/>
        <v>1</v>
      </c>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13">
        <f t="shared" si="4"/>
        <v>0</v>
      </c>
      <c r="BB65" s="114" t="e">
        <f t="shared" si="5"/>
        <v>#DIV/0!</v>
      </c>
      <c r="BC65" s="113">
        <f t="shared" si="6"/>
        <v>0</v>
      </c>
      <c r="BD65" s="114" t="e">
        <f t="shared" si="7"/>
        <v>#DIV/0!</v>
      </c>
      <c r="BE65" s="113">
        <f t="shared" si="8"/>
        <v>0</v>
      </c>
      <c r="BF65" s="114" t="e">
        <f t="shared" si="9"/>
        <v>#DIV/0!</v>
      </c>
      <c r="BG65" s="113">
        <f t="shared" si="10"/>
        <v>0</v>
      </c>
      <c r="BH65" s="114" t="e">
        <f t="shared" si="11"/>
        <v>#DIV/0!</v>
      </c>
      <c r="BI65" s="115" t="e">
        <f t="shared" si="12"/>
        <v>#DIV/0!</v>
      </c>
      <c r="BJ65" s="116" t="e">
        <f t="shared" si="13"/>
        <v>#DIV/0!</v>
      </c>
      <c r="BK65" s="117" t="s">
        <v>1405</v>
      </c>
      <c r="BL65" s="117" t="s">
        <v>1405</v>
      </c>
      <c r="BM65" s="117" t="s">
        <v>1405</v>
      </c>
      <c r="BN65" s="93"/>
    </row>
    <row r="66" spans="1:66" ht="196.5" hidden="1" customHeight="1">
      <c r="A66" s="79">
        <v>38</v>
      </c>
      <c r="B66" s="15" t="s">
        <v>450</v>
      </c>
      <c r="C66" s="3" t="s">
        <v>10</v>
      </c>
      <c r="D66" s="12" t="s">
        <v>451</v>
      </c>
      <c r="E66" s="3" t="s">
        <v>10</v>
      </c>
      <c r="F66" s="18"/>
      <c r="G66" s="35" t="s">
        <v>451</v>
      </c>
      <c r="H66" s="98" t="s">
        <v>607</v>
      </c>
      <c r="I66" s="39" t="s">
        <v>608</v>
      </c>
      <c r="J66" s="138" t="s">
        <v>1424</v>
      </c>
      <c r="K66" s="139" t="s">
        <v>1425</v>
      </c>
      <c r="L66" s="18"/>
      <c r="M66" s="18"/>
      <c r="N66" s="18"/>
      <c r="O66" s="18"/>
      <c r="P66" s="18" t="s">
        <v>189</v>
      </c>
      <c r="Q66" s="18"/>
      <c r="R66" s="18"/>
      <c r="S66" s="18"/>
      <c r="T66" s="18"/>
      <c r="U66" s="18"/>
      <c r="V66" s="18"/>
      <c r="W66" s="18"/>
      <c r="X66" s="18"/>
      <c r="Y66" s="7">
        <f t="shared" si="3"/>
        <v>1</v>
      </c>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13">
        <f t="shared" si="4"/>
        <v>0</v>
      </c>
      <c r="BB66" s="114" t="e">
        <f t="shared" si="5"/>
        <v>#DIV/0!</v>
      </c>
      <c r="BC66" s="113">
        <f t="shared" si="6"/>
        <v>0</v>
      </c>
      <c r="BD66" s="114" t="e">
        <f t="shared" si="7"/>
        <v>#DIV/0!</v>
      </c>
      <c r="BE66" s="113">
        <f t="shared" si="8"/>
        <v>0</v>
      </c>
      <c r="BF66" s="114" t="e">
        <f t="shared" si="9"/>
        <v>#DIV/0!</v>
      </c>
      <c r="BG66" s="113">
        <f t="shared" si="10"/>
        <v>0</v>
      </c>
      <c r="BH66" s="114" t="e">
        <f t="shared" si="11"/>
        <v>#DIV/0!</v>
      </c>
      <c r="BI66" s="115" t="e">
        <f t="shared" si="12"/>
        <v>#DIV/0!</v>
      </c>
      <c r="BJ66" s="116" t="e">
        <f t="shared" si="13"/>
        <v>#DIV/0!</v>
      </c>
      <c r="BK66" s="102"/>
      <c r="BL66" s="129"/>
      <c r="BM66" s="102"/>
      <c r="BN66" s="93"/>
    </row>
    <row r="67" spans="1:66" ht="196.5" hidden="1" customHeight="1">
      <c r="A67" s="79">
        <v>38</v>
      </c>
      <c r="B67" s="15" t="s">
        <v>450</v>
      </c>
      <c r="C67" s="3" t="s">
        <v>10</v>
      </c>
      <c r="D67" s="12" t="s">
        <v>451</v>
      </c>
      <c r="E67" s="3" t="s">
        <v>10</v>
      </c>
      <c r="F67" s="18"/>
      <c r="G67" s="35" t="s">
        <v>451</v>
      </c>
      <c r="H67" s="98" t="s">
        <v>607</v>
      </c>
      <c r="I67" s="39" t="s">
        <v>608</v>
      </c>
      <c r="J67" s="138" t="s">
        <v>1424</v>
      </c>
      <c r="K67" s="139" t="s">
        <v>1425</v>
      </c>
      <c r="L67" s="18"/>
      <c r="M67" s="18"/>
      <c r="N67" s="18"/>
      <c r="O67" s="18"/>
      <c r="P67" s="18"/>
      <c r="Q67" s="18" t="s">
        <v>189</v>
      </c>
      <c r="R67" s="18"/>
      <c r="S67" s="18"/>
      <c r="T67" s="18"/>
      <c r="U67" s="18"/>
      <c r="V67" s="18"/>
      <c r="W67" s="18"/>
      <c r="X67" s="18"/>
      <c r="Y67" s="7">
        <f t="shared" si="3"/>
        <v>1</v>
      </c>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13">
        <f t="shared" si="4"/>
        <v>0</v>
      </c>
      <c r="BB67" s="114" t="e">
        <f t="shared" si="5"/>
        <v>#DIV/0!</v>
      </c>
      <c r="BC67" s="113">
        <f t="shared" si="6"/>
        <v>0</v>
      </c>
      <c r="BD67" s="114" t="e">
        <f t="shared" si="7"/>
        <v>#DIV/0!</v>
      </c>
      <c r="BE67" s="113">
        <f t="shared" si="8"/>
        <v>0</v>
      </c>
      <c r="BF67" s="114" t="e">
        <f t="shared" si="9"/>
        <v>#DIV/0!</v>
      </c>
      <c r="BG67" s="113">
        <f t="shared" si="10"/>
        <v>0</v>
      </c>
      <c r="BH67" s="114" t="e">
        <f t="shared" si="11"/>
        <v>#DIV/0!</v>
      </c>
      <c r="BI67" s="115" t="e">
        <f t="shared" si="12"/>
        <v>#DIV/0!</v>
      </c>
      <c r="BJ67" s="116" t="e">
        <f t="shared" si="13"/>
        <v>#DIV/0!</v>
      </c>
      <c r="BK67" s="102"/>
      <c r="BL67" s="129"/>
      <c r="BM67" s="102"/>
      <c r="BN67" s="93"/>
    </row>
    <row r="68" spans="1:66" ht="196.5" hidden="1" customHeight="1">
      <c r="A68" s="79">
        <v>38</v>
      </c>
      <c r="B68" s="15" t="s">
        <v>450</v>
      </c>
      <c r="C68" s="3" t="s">
        <v>10</v>
      </c>
      <c r="D68" s="12" t="s">
        <v>451</v>
      </c>
      <c r="E68" s="3" t="s">
        <v>10</v>
      </c>
      <c r="F68" s="18"/>
      <c r="G68" s="35" t="s">
        <v>451</v>
      </c>
      <c r="H68" s="98" t="s">
        <v>607</v>
      </c>
      <c r="I68" s="39" t="s">
        <v>608</v>
      </c>
      <c r="J68" s="138" t="s">
        <v>1424</v>
      </c>
      <c r="K68" s="139" t="s">
        <v>1425</v>
      </c>
      <c r="L68" s="18"/>
      <c r="M68" s="18"/>
      <c r="N68" s="18"/>
      <c r="O68" s="18"/>
      <c r="P68" s="18"/>
      <c r="Q68" s="18"/>
      <c r="R68" s="6" t="s">
        <v>189</v>
      </c>
      <c r="S68" s="18"/>
      <c r="T68" s="18"/>
      <c r="U68" s="18"/>
      <c r="V68" s="18"/>
      <c r="W68" s="18"/>
      <c r="X68" s="18"/>
      <c r="Y68" s="7">
        <f t="shared" si="3"/>
        <v>1</v>
      </c>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13">
        <f t="shared" si="4"/>
        <v>0</v>
      </c>
      <c r="BB68" s="114" t="e">
        <f t="shared" si="5"/>
        <v>#DIV/0!</v>
      </c>
      <c r="BC68" s="113">
        <f t="shared" si="6"/>
        <v>0</v>
      </c>
      <c r="BD68" s="114" t="e">
        <f t="shared" si="7"/>
        <v>#DIV/0!</v>
      </c>
      <c r="BE68" s="113">
        <f t="shared" si="8"/>
        <v>0</v>
      </c>
      <c r="BF68" s="114" t="e">
        <f t="shared" si="9"/>
        <v>#DIV/0!</v>
      </c>
      <c r="BG68" s="113">
        <f t="shared" si="10"/>
        <v>0</v>
      </c>
      <c r="BH68" s="114" t="e">
        <f t="shared" si="11"/>
        <v>#DIV/0!</v>
      </c>
      <c r="BI68" s="115" t="e">
        <f t="shared" si="12"/>
        <v>#DIV/0!</v>
      </c>
      <c r="BJ68" s="116" t="e">
        <f t="shared" si="13"/>
        <v>#DIV/0!</v>
      </c>
      <c r="BK68" s="102"/>
      <c r="BL68" s="129"/>
      <c r="BM68" s="102"/>
      <c r="BN68" s="93"/>
    </row>
    <row r="69" spans="1:66" ht="196.5" hidden="1" customHeight="1">
      <c r="A69" s="79">
        <v>38</v>
      </c>
      <c r="B69" s="15" t="s">
        <v>450</v>
      </c>
      <c r="C69" s="3" t="s">
        <v>10</v>
      </c>
      <c r="D69" s="12" t="s">
        <v>451</v>
      </c>
      <c r="E69" s="3" t="s">
        <v>10</v>
      </c>
      <c r="F69" s="18"/>
      <c r="G69" s="35" t="s">
        <v>451</v>
      </c>
      <c r="H69" s="98" t="s">
        <v>607</v>
      </c>
      <c r="I69" s="39" t="s">
        <v>608</v>
      </c>
      <c r="J69" s="138" t="s">
        <v>1424</v>
      </c>
      <c r="K69" s="139" t="s">
        <v>1425</v>
      </c>
      <c r="L69" s="18"/>
      <c r="M69" s="18"/>
      <c r="N69" s="18"/>
      <c r="O69" s="18"/>
      <c r="P69" s="18"/>
      <c r="Q69" s="18"/>
      <c r="R69" s="18"/>
      <c r="S69" s="6" t="s">
        <v>189</v>
      </c>
      <c r="T69" s="18"/>
      <c r="U69" s="18"/>
      <c r="V69" s="18"/>
      <c r="W69" s="18"/>
      <c r="X69" s="18"/>
      <c r="Y69" s="7">
        <f t="shared" si="3"/>
        <v>1</v>
      </c>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13">
        <f t="shared" si="4"/>
        <v>0</v>
      </c>
      <c r="BB69" s="114" t="e">
        <f t="shared" si="5"/>
        <v>#DIV/0!</v>
      </c>
      <c r="BC69" s="113">
        <f t="shared" si="6"/>
        <v>0</v>
      </c>
      <c r="BD69" s="114" t="e">
        <f t="shared" si="7"/>
        <v>#DIV/0!</v>
      </c>
      <c r="BE69" s="113">
        <f t="shared" si="8"/>
        <v>0</v>
      </c>
      <c r="BF69" s="114" t="e">
        <f t="shared" si="9"/>
        <v>#DIV/0!</v>
      </c>
      <c r="BG69" s="113">
        <f t="shared" si="10"/>
        <v>0</v>
      </c>
      <c r="BH69" s="114" t="e">
        <f t="shared" si="11"/>
        <v>#DIV/0!</v>
      </c>
      <c r="BI69" s="115" t="e">
        <f t="shared" si="12"/>
        <v>#DIV/0!</v>
      </c>
      <c r="BJ69" s="116" t="e">
        <f t="shared" si="13"/>
        <v>#DIV/0!</v>
      </c>
      <c r="BK69" s="102"/>
      <c r="BL69" s="129"/>
      <c r="BM69" s="102"/>
      <c r="BN69" s="93"/>
    </row>
    <row r="70" spans="1:66" ht="196.5" hidden="1" customHeight="1">
      <c r="A70" s="79">
        <v>38</v>
      </c>
      <c r="B70" s="15" t="s">
        <v>450</v>
      </c>
      <c r="C70" s="3" t="s">
        <v>10</v>
      </c>
      <c r="D70" s="12" t="s">
        <v>451</v>
      </c>
      <c r="E70" s="3" t="s">
        <v>10</v>
      </c>
      <c r="F70" s="18"/>
      <c r="G70" s="35" t="s">
        <v>451</v>
      </c>
      <c r="H70" s="98" t="s">
        <v>607</v>
      </c>
      <c r="I70" s="39" t="s">
        <v>608</v>
      </c>
      <c r="J70" s="138" t="s">
        <v>1424</v>
      </c>
      <c r="K70" s="139" t="s">
        <v>1425</v>
      </c>
      <c r="L70" s="18"/>
      <c r="M70" s="18"/>
      <c r="N70" s="18"/>
      <c r="O70" s="18"/>
      <c r="P70" s="18"/>
      <c r="Q70" s="18"/>
      <c r="R70" s="18"/>
      <c r="S70" s="18"/>
      <c r="T70" s="6" t="s">
        <v>189</v>
      </c>
      <c r="U70" s="18"/>
      <c r="V70" s="18"/>
      <c r="W70" s="18"/>
      <c r="X70" s="18"/>
      <c r="Y70" s="7">
        <f t="shared" si="3"/>
        <v>1</v>
      </c>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13">
        <f t="shared" si="4"/>
        <v>0</v>
      </c>
      <c r="BB70" s="114" t="e">
        <f t="shared" si="5"/>
        <v>#DIV/0!</v>
      </c>
      <c r="BC70" s="113">
        <f t="shared" si="6"/>
        <v>0</v>
      </c>
      <c r="BD70" s="114" t="e">
        <f t="shared" si="7"/>
        <v>#DIV/0!</v>
      </c>
      <c r="BE70" s="113">
        <f t="shared" si="8"/>
        <v>0</v>
      </c>
      <c r="BF70" s="114" t="e">
        <f t="shared" si="9"/>
        <v>#DIV/0!</v>
      </c>
      <c r="BG70" s="113">
        <f t="shared" si="10"/>
        <v>0</v>
      </c>
      <c r="BH70" s="114" t="e">
        <f t="shared" si="11"/>
        <v>#DIV/0!</v>
      </c>
      <c r="BI70" s="115" t="e">
        <f t="shared" si="12"/>
        <v>#DIV/0!</v>
      </c>
      <c r="BJ70" s="116" t="e">
        <f t="shared" si="13"/>
        <v>#DIV/0!</v>
      </c>
      <c r="BK70" s="102"/>
      <c r="BL70" s="129"/>
      <c r="BM70" s="102"/>
      <c r="BN70" s="93"/>
    </row>
    <row r="71" spans="1:66" ht="196.5" hidden="1" customHeight="1">
      <c r="A71" s="79">
        <v>38</v>
      </c>
      <c r="B71" s="15" t="s">
        <v>450</v>
      </c>
      <c r="C71" s="3" t="s">
        <v>10</v>
      </c>
      <c r="D71" s="12" t="s">
        <v>451</v>
      </c>
      <c r="E71" s="3" t="s">
        <v>10</v>
      </c>
      <c r="F71" s="18"/>
      <c r="G71" s="35" t="s">
        <v>451</v>
      </c>
      <c r="H71" s="98" t="s">
        <v>607</v>
      </c>
      <c r="I71" s="39" t="s">
        <v>608</v>
      </c>
      <c r="J71" s="138" t="s">
        <v>1424</v>
      </c>
      <c r="K71" s="139" t="s">
        <v>1425</v>
      </c>
      <c r="L71" s="18"/>
      <c r="M71" s="18"/>
      <c r="N71" s="18"/>
      <c r="O71" s="18"/>
      <c r="P71" s="18"/>
      <c r="Q71" s="18"/>
      <c r="R71" s="18"/>
      <c r="S71" s="18"/>
      <c r="T71" s="18"/>
      <c r="U71" s="6" t="s">
        <v>189</v>
      </c>
      <c r="V71" s="18"/>
      <c r="W71" s="18"/>
      <c r="X71" s="18"/>
      <c r="Y71" s="7">
        <f t="shared" si="3"/>
        <v>1</v>
      </c>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13">
        <f t="shared" si="4"/>
        <v>0</v>
      </c>
      <c r="BB71" s="114" t="e">
        <f t="shared" si="5"/>
        <v>#DIV/0!</v>
      </c>
      <c r="BC71" s="113">
        <f t="shared" si="6"/>
        <v>0</v>
      </c>
      <c r="BD71" s="114" t="e">
        <f t="shared" si="7"/>
        <v>#DIV/0!</v>
      </c>
      <c r="BE71" s="113">
        <f t="shared" si="8"/>
        <v>0</v>
      </c>
      <c r="BF71" s="114" t="e">
        <f t="shared" si="9"/>
        <v>#DIV/0!</v>
      </c>
      <c r="BG71" s="113">
        <f t="shared" si="10"/>
        <v>0</v>
      </c>
      <c r="BH71" s="114" t="e">
        <f t="shared" si="11"/>
        <v>#DIV/0!</v>
      </c>
      <c r="BI71" s="115" t="e">
        <f t="shared" si="12"/>
        <v>#DIV/0!</v>
      </c>
      <c r="BJ71" s="116" t="e">
        <f t="shared" si="13"/>
        <v>#DIV/0!</v>
      </c>
      <c r="BK71" s="102"/>
      <c r="BL71" s="129"/>
      <c r="BM71" s="102"/>
      <c r="BN71" s="93"/>
    </row>
    <row r="72" spans="1:66" ht="196.5" hidden="1" customHeight="1">
      <c r="A72" s="79">
        <v>38</v>
      </c>
      <c r="B72" s="15" t="s">
        <v>450</v>
      </c>
      <c r="C72" s="3" t="s">
        <v>10</v>
      </c>
      <c r="D72" s="12" t="s">
        <v>451</v>
      </c>
      <c r="E72" s="3" t="s">
        <v>10</v>
      </c>
      <c r="F72" s="18"/>
      <c r="G72" s="35" t="s">
        <v>451</v>
      </c>
      <c r="H72" s="98" t="s">
        <v>607</v>
      </c>
      <c r="I72" s="39" t="s">
        <v>608</v>
      </c>
      <c r="J72" s="138" t="s">
        <v>1424</v>
      </c>
      <c r="K72" s="139" t="s">
        <v>1425</v>
      </c>
      <c r="L72" s="18"/>
      <c r="M72" s="18"/>
      <c r="N72" s="18"/>
      <c r="O72" s="18"/>
      <c r="P72" s="18"/>
      <c r="Q72" s="18"/>
      <c r="R72" s="18"/>
      <c r="S72" s="18"/>
      <c r="T72" s="18"/>
      <c r="U72" s="18"/>
      <c r="V72" s="6" t="s">
        <v>189</v>
      </c>
      <c r="W72" s="18"/>
      <c r="X72" s="18"/>
      <c r="Y72" s="7">
        <f t="shared" si="3"/>
        <v>1</v>
      </c>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13">
        <f t="shared" si="4"/>
        <v>0</v>
      </c>
      <c r="BB72" s="114" t="e">
        <f t="shared" si="5"/>
        <v>#DIV/0!</v>
      </c>
      <c r="BC72" s="113">
        <f t="shared" si="6"/>
        <v>0</v>
      </c>
      <c r="BD72" s="114" t="e">
        <f t="shared" si="7"/>
        <v>#DIV/0!</v>
      </c>
      <c r="BE72" s="113">
        <f t="shared" si="8"/>
        <v>0</v>
      </c>
      <c r="BF72" s="114" t="e">
        <f t="shared" si="9"/>
        <v>#DIV/0!</v>
      </c>
      <c r="BG72" s="113">
        <f t="shared" si="10"/>
        <v>0</v>
      </c>
      <c r="BH72" s="114" t="e">
        <f t="shared" si="11"/>
        <v>#DIV/0!</v>
      </c>
      <c r="BI72" s="115" t="e">
        <f t="shared" si="12"/>
        <v>#DIV/0!</v>
      </c>
      <c r="BJ72" s="116" t="e">
        <f t="shared" si="13"/>
        <v>#DIV/0!</v>
      </c>
      <c r="BK72" s="102"/>
      <c r="BL72" s="129"/>
      <c r="BM72" s="102"/>
      <c r="BN72" s="93"/>
    </row>
    <row r="73" spans="1:66" ht="196.5" hidden="1" customHeight="1">
      <c r="A73" s="79">
        <v>38</v>
      </c>
      <c r="B73" s="15" t="s">
        <v>450</v>
      </c>
      <c r="C73" s="3" t="s">
        <v>10</v>
      </c>
      <c r="D73" s="12" t="s">
        <v>451</v>
      </c>
      <c r="E73" s="3" t="s">
        <v>10</v>
      </c>
      <c r="F73" s="18"/>
      <c r="G73" s="35" t="s">
        <v>451</v>
      </c>
      <c r="H73" s="98" t="s">
        <v>607</v>
      </c>
      <c r="I73" s="39" t="s">
        <v>608</v>
      </c>
      <c r="J73" s="138" t="s">
        <v>1424</v>
      </c>
      <c r="K73" s="139" t="s">
        <v>1425</v>
      </c>
      <c r="L73" s="18"/>
      <c r="M73" s="18"/>
      <c r="N73" s="18"/>
      <c r="O73" s="18"/>
      <c r="P73" s="18"/>
      <c r="Q73" s="18"/>
      <c r="R73" s="18"/>
      <c r="S73" s="18"/>
      <c r="T73" s="18"/>
      <c r="U73" s="18"/>
      <c r="V73" s="18"/>
      <c r="W73" s="6" t="s">
        <v>189</v>
      </c>
      <c r="X73" s="18"/>
      <c r="Y73" s="7">
        <f t="shared" si="3"/>
        <v>1</v>
      </c>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13">
        <f t="shared" si="4"/>
        <v>0</v>
      </c>
      <c r="BB73" s="114" t="e">
        <f t="shared" si="5"/>
        <v>#DIV/0!</v>
      </c>
      <c r="BC73" s="113">
        <f t="shared" si="6"/>
        <v>0</v>
      </c>
      <c r="BD73" s="114" t="e">
        <f t="shared" si="7"/>
        <v>#DIV/0!</v>
      </c>
      <c r="BE73" s="113">
        <f t="shared" si="8"/>
        <v>0</v>
      </c>
      <c r="BF73" s="114" t="e">
        <f t="shared" si="9"/>
        <v>#DIV/0!</v>
      </c>
      <c r="BG73" s="113">
        <f t="shared" si="10"/>
        <v>0</v>
      </c>
      <c r="BH73" s="114" t="e">
        <f t="shared" si="11"/>
        <v>#DIV/0!</v>
      </c>
      <c r="BI73" s="115" t="e">
        <f t="shared" si="12"/>
        <v>#DIV/0!</v>
      </c>
      <c r="BJ73" s="116" t="e">
        <f t="shared" si="13"/>
        <v>#DIV/0!</v>
      </c>
      <c r="BK73" s="102"/>
      <c r="BL73" s="129"/>
      <c r="BM73" s="102"/>
      <c r="BN73" s="93"/>
    </row>
    <row r="74" spans="1:66" s="11" customFormat="1" ht="196.5" hidden="1" customHeight="1">
      <c r="A74" s="79">
        <v>38</v>
      </c>
      <c r="B74" s="15" t="s">
        <v>450</v>
      </c>
      <c r="C74" s="3" t="s">
        <v>10</v>
      </c>
      <c r="D74" s="12" t="s">
        <v>451</v>
      </c>
      <c r="E74" s="3" t="s">
        <v>10</v>
      </c>
      <c r="F74" s="3" t="s">
        <v>189</v>
      </c>
      <c r="G74" s="35" t="s">
        <v>451</v>
      </c>
      <c r="H74" s="98" t="s">
        <v>607</v>
      </c>
      <c r="I74" s="39" t="s">
        <v>608</v>
      </c>
      <c r="J74" s="138" t="s">
        <v>1424</v>
      </c>
      <c r="K74" s="139" t="s">
        <v>1425</v>
      </c>
      <c r="L74" s="7" t="s">
        <v>189</v>
      </c>
      <c r="M74" s="6"/>
      <c r="N74" s="6"/>
      <c r="O74" s="6"/>
      <c r="P74" s="6"/>
      <c r="Q74" s="6"/>
      <c r="R74" s="6"/>
      <c r="S74" s="6"/>
      <c r="T74" s="6"/>
      <c r="U74" s="6"/>
      <c r="V74" s="6"/>
      <c r="W74" s="6"/>
      <c r="X74" s="6" t="s">
        <v>189</v>
      </c>
      <c r="Y74" s="7">
        <f t="shared" ref="Y74:Y137" si="21">COUNTIF($N74:$X74,"x")</f>
        <v>1</v>
      </c>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13">
        <f t="shared" ref="BA74:BA137" si="22">COUNTIF(AB74:AZ74,"2")</f>
        <v>0</v>
      </c>
      <c r="BB74" s="114" t="e">
        <f t="shared" ref="BB74:BB137" si="23">BA74/(BA74+BC74+BE74+BG74)</f>
        <v>#DIV/0!</v>
      </c>
      <c r="BC74" s="113">
        <f t="shared" ref="BC74:BC137" si="24">COUNTIF(AB74:AZ74,"1")</f>
        <v>0</v>
      </c>
      <c r="BD74" s="114" t="e">
        <f t="shared" ref="BD74:BD137" si="25">BC74/(BA74+BC74+BE74+BG74)</f>
        <v>#DIV/0!</v>
      </c>
      <c r="BE74" s="113">
        <f t="shared" ref="BE74:BE137" si="26">COUNTIF(AB74:AZ74,"0")</f>
        <v>0</v>
      </c>
      <c r="BF74" s="114" t="e">
        <f t="shared" ref="BF74:BF137" si="27">BE74/(BA74+BC74+BE74+BG74)</f>
        <v>#DIV/0!</v>
      </c>
      <c r="BG74" s="113">
        <f t="shared" ref="BG74:BG137" si="28">COUNTIF(AB74:AZ74,"KĐG")</f>
        <v>0</v>
      </c>
      <c r="BH74" s="114" t="e">
        <f t="shared" ref="BH74:BH137" si="29">BG74/(BA74+BC74+BE74+BG74)</f>
        <v>#DIV/0!</v>
      </c>
      <c r="BI74" s="115" t="e">
        <f t="shared" ref="BI74:BI137" si="30">(((BA74*2)+(BC74*1)+(BE74*0)))/(BA74+BC74+BE74)</f>
        <v>#DIV/0!</v>
      </c>
      <c r="BJ74" s="116" t="e">
        <f t="shared" ref="BJ74:BJ137" si="31">IF(BH74&gt;=50%,"KĐG",IF(BI74&gt;=1.6,"Đạt mục tiêu",IF(BI74&gt;=1,"Cần cố gắng","Chưa đạt")))</f>
        <v>#DIV/0!</v>
      </c>
      <c r="BK74" s="102"/>
      <c r="BL74" s="129"/>
      <c r="BM74" s="102"/>
      <c r="BN74" s="91"/>
    </row>
    <row r="75" spans="1:66" ht="83.25" customHeight="1">
      <c r="A75" s="77"/>
      <c r="B75" s="199" t="s">
        <v>273</v>
      </c>
      <c r="C75" s="200"/>
      <c r="D75" s="248"/>
      <c r="E75" s="59"/>
      <c r="F75" s="18">
        <f>COUNTIF(F79:F114,"x")</f>
        <v>1</v>
      </c>
      <c r="G75" s="72"/>
      <c r="H75" s="72"/>
      <c r="I75" s="18"/>
      <c r="J75" s="136"/>
      <c r="K75" s="136"/>
      <c r="L75" s="136"/>
      <c r="M75" s="136"/>
      <c r="N75" s="136"/>
      <c r="O75" s="126">
        <f t="shared" ref="O75:X75" si="32">COUNTIF(O79:O114,"x")</f>
        <v>4</v>
      </c>
      <c r="P75" s="126">
        <f t="shared" si="32"/>
        <v>3</v>
      </c>
      <c r="Q75" s="126">
        <f t="shared" si="32"/>
        <v>3</v>
      </c>
      <c r="R75" s="126">
        <f t="shared" si="32"/>
        <v>3</v>
      </c>
      <c r="S75" s="126">
        <f t="shared" si="32"/>
        <v>3</v>
      </c>
      <c r="T75" s="126">
        <f t="shared" si="32"/>
        <v>2</v>
      </c>
      <c r="U75" s="126">
        <f t="shared" si="32"/>
        <v>5</v>
      </c>
      <c r="V75" s="126">
        <f t="shared" si="32"/>
        <v>4</v>
      </c>
      <c r="W75" s="126">
        <f t="shared" si="32"/>
        <v>4</v>
      </c>
      <c r="X75" s="126">
        <f t="shared" si="32"/>
        <v>2</v>
      </c>
      <c r="Y75" s="7">
        <f t="shared" si="21"/>
        <v>0</v>
      </c>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13">
        <f t="shared" si="22"/>
        <v>0</v>
      </c>
      <c r="BB75" s="114" t="e">
        <f t="shared" si="23"/>
        <v>#DIV/0!</v>
      </c>
      <c r="BC75" s="113">
        <f t="shared" si="24"/>
        <v>0</v>
      </c>
      <c r="BD75" s="114" t="e">
        <f t="shared" si="25"/>
        <v>#DIV/0!</v>
      </c>
      <c r="BE75" s="113">
        <f t="shared" si="26"/>
        <v>0</v>
      </c>
      <c r="BF75" s="114" t="e">
        <f t="shared" si="27"/>
        <v>#DIV/0!</v>
      </c>
      <c r="BG75" s="113">
        <f t="shared" si="28"/>
        <v>0</v>
      </c>
      <c r="BH75" s="114" t="e">
        <f t="shared" si="29"/>
        <v>#DIV/0!</v>
      </c>
      <c r="BI75" s="115" t="e">
        <f t="shared" si="30"/>
        <v>#DIV/0!</v>
      </c>
      <c r="BJ75" s="116" t="e">
        <f t="shared" si="31"/>
        <v>#DIV/0!</v>
      </c>
      <c r="BK75" s="102"/>
      <c r="BL75" s="129"/>
      <c r="BM75" s="102"/>
      <c r="BN75" s="31"/>
    </row>
    <row r="76" spans="1:66" ht="0.75" hidden="1" customHeight="1">
      <c r="A76" s="79">
        <v>39</v>
      </c>
      <c r="B76" s="2" t="s">
        <v>5</v>
      </c>
      <c r="C76" s="3" t="s">
        <v>7</v>
      </c>
      <c r="D76" s="4" t="s">
        <v>452</v>
      </c>
      <c r="E76" s="3" t="s">
        <v>9</v>
      </c>
      <c r="F76" s="18"/>
      <c r="G76" s="35" t="s">
        <v>609</v>
      </c>
      <c r="H76" s="39" t="s">
        <v>610</v>
      </c>
      <c r="I76" s="41" t="s">
        <v>611</v>
      </c>
      <c r="J76" s="138" t="s">
        <v>1424</v>
      </c>
      <c r="K76" s="139" t="s">
        <v>1425</v>
      </c>
      <c r="L76" s="18"/>
      <c r="M76" s="18"/>
      <c r="N76" s="6" t="s">
        <v>189</v>
      </c>
      <c r="O76" s="18"/>
      <c r="P76" s="18"/>
      <c r="Q76" s="18"/>
      <c r="R76" s="18"/>
      <c r="S76" s="18"/>
      <c r="T76" s="18"/>
      <c r="U76" s="18"/>
      <c r="V76" s="18"/>
      <c r="W76" s="18"/>
      <c r="X76" s="18"/>
      <c r="Y76" s="7">
        <f t="shared" si="21"/>
        <v>1</v>
      </c>
      <c r="Z76" s="117" t="s">
        <v>1405</v>
      </c>
      <c r="AA76" s="117" t="s">
        <v>1405</v>
      </c>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13">
        <f t="shared" si="22"/>
        <v>0</v>
      </c>
      <c r="BB76" s="114" t="e">
        <f t="shared" si="23"/>
        <v>#DIV/0!</v>
      </c>
      <c r="BC76" s="113">
        <f t="shared" si="24"/>
        <v>0</v>
      </c>
      <c r="BD76" s="114" t="e">
        <f t="shared" si="25"/>
        <v>#DIV/0!</v>
      </c>
      <c r="BE76" s="113">
        <f t="shared" si="26"/>
        <v>0</v>
      </c>
      <c r="BF76" s="114" t="e">
        <f t="shared" si="27"/>
        <v>#DIV/0!</v>
      </c>
      <c r="BG76" s="113">
        <f t="shared" si="28"/>
        <v>0</v>
      </c>
      <c r="BH76" s="114" t="e">
        <f t="shared" si="29"/>
        <v>#DIV/0!</v>
      </c>
      <c r="BI76" s="115" t="e">
        <f t="shared" si="30"/>
        <v>#DIV/0!</v>
      </c>
      <c r="BJ76" s="116" t="e">
        <f t="shared" si="31"/>
        <v>#DIV/0!</v>
      </c>
      <c r="BK76" s="102"/>
      <c r="BL76" s="129"/>
      <c r="BM76" s="102"/>
      <c r="BN76" s="31"/>
    </row>
    <row r="77" spans="1:66" ht="139.5" customHeight="1">
      <c r="A77" s="79">
        <v>39</v>
      </c>
      <c r="B77" s="2" t="s">
        <v>5</v>
      </c>
      <c r="C77" s="3" t="s">
        <v>7</v>
      </c>
      <c r="D77" s="4" t="s">
        <v>452</v>
      </c>
      <c r="E77" s="3" t="s">
        <v>9</v>
      </c>
      <c r="F77" s="18"/>
      <c r="G77" s="35" t="s">
        <v>612</v>
      </c>
      <c r="H77" s="62" t="s">
        <v>1457</v>
      </c>
      <c r="I77" s="39" t="s">
        <v>614</v>
      </c>
      <c r="J77" s="138" t="s">
        <v>1424</v>
      </c>
      <c r="K77" s="139" t="s">
        <v>1448</v>
      </c>
      <c r="L77" s="18"/>
      <c r="M77" s="18"/>
      <c r="N77" s="18"/>
      <c r="O77" s="6" t="s">
        <v>189</v>
      </c>
      <c r="P77" s="18"/>
      <c r="Q77" s="18"/>
      <c r="R77" s="18"/>
      <c r="S77" s="18"/>
      <c r="T77" s="18"/>
      <c r="U77" s="18"/>
      <c r="V77" s="18"/>
      <c r="W77" s="18"/>
      <c r="X77" s="18"/>
      <c r="Y77" s="7">
        <f t="shared" si="21"/>
        <v>1</v>
      </c>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13">
        <f t="shared" si="22"/>
        <v>0</v>
      </c>
      <c r="BB77" s="114" t="e">
        <f t="shared" si="23"/>
        <v>#DIV/0!</v>
      </c>
      <c r="BC77" s="113">
        <f t="shared" si="24"/>
        <v>0</v>
      </c>
      <c r="BD77" s="114" t="e">
        <f t="shared" si="25"/>
        <v>#DIV/0!</v>
      </c>
      <c r="BE77" s="113">
        <f t="shared" si="26"/>
        <v>0</v>
      </c>
      <c r="BF77" s="114" t="e">
        <f t="shared" si="27"/>
        <v>#DIV/0!</v>
      </c>
      <c r="BG77" s="113">
        <f t="shared" si="28"/>
        <v>0</v>
      </c>
      <c r="BH77" s="114" t="e">
        <f t="shared" si="29"/>
        <v>#DIV/0!</v>
      </c>
      <c r="BI77" s="115" t="e">
        <f t="shared" si="30"/>
        <v>#DIV/0!</v>
      </c>
      <c r="BJ77" s="116" t="e">
        <f t="shared" si="31"/>
        <v>#DIV/0!</v>
      </c>
      <c r="BK77" s="117" t="s">
        <v>1405</v>
      </c>
      <c r="BL77" s="117" t="s">
        <v>1405</v>
      </c>
      <c r="BM77" s="117" t="s">
        <v>1405</v>
      </c>
      <c r="BN77" s="31"/>
    </row>
    <row r="78" spans="1:66" ht="132" hidden="1" customHeight="1">
      <c r="A78" s="79">
        <v>39</v>
      </c>
      <c r="B78" s="2" t="s">
        <v>5</v>
      </c>
      <c r="C78" s="3" t="s">
        <v>7</v>
      </c>
      <c r="D78" s="4" t="s">
        <v>452</v>
      </c>
      <c r="E78" s="3" t="s">
        <v>9</v>
      </c>
      <c r="F78" s="18"/>
      <c r="G78" s="35" t="s">
        <v>615</v>
      </c>
      <c r="H78" s="39" t="s">
        <v>613</v>
      </c>
      <c r="I78" s="39" t="s">
        <v>614</v>
      </c>
      <c r="J78" s="138" t="s">
        <v>1424</v>
      </c>
      <c r="K78" s="139" t="s">
        <v>1425</v>
      </c>
      <c r="L78" s="18"/>
      <c r="M78" s="18"/>
      <c r="N78" s="18"/>
      <c r="O78" s="18"/>
      <c r="P78" s="18" t="s">
        <v>189</v>
      </c>
      <c r="Q78" s="18"/>
      <c r="R78" s="18"/>
      <c r="S78" s="18"/>
      <c r="T78" s="18"/>
      <c r="U78" s="18"/>
      <c r="V78" s="18"/>
      <c r="W78" s="18"/>
      <c r="X78" s="18"/>
      <c r="Y78" s="7">
        <f t="shared" si="21"/>
        <v>1</v>
      </c>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13">
        <f t="shared" si="22"/>
        <v>0</v>
      </c>
      <c r="BB78" s="114" t="e">
        <f t="shared" si="23"/>
        <v>#DIV/0!</v>
      </c>
      <c r="BC78" s="113">
        <f t="shared" si="24"/>
        <v>0</v>
      </c>
      <c r="BD78" s="114" t="e">
        <f t="shared" si="25"/>
        <v>#DIV/0!</v>
      </c>
      <c r="BE78" s="113">
        <f t="shared" si="26"/>
        <v>0</v>
      </c>
      <c r="BF78" s="114" t="e">
        <f t="shared" si="27"/>
        <v>#DIV/0!</v>
      </c>
      <c r="BG78" s="113">
        <f t="shared" si="28"/>
        <v>0</v>
      </c>
      <c r="BH78" s="114" t="e">
        <f t="shared" si="29"/>
        <v>#DIV/0!</v>
      </c>
      <c r="BI78" s="115" t="e">
        <f t="shared" si="30"/>
        <v>#DIV/0!</v>
      </c>
      <c r="BJ78" s="116" t="e">
        <f t="shared" si="31"/>
        <v>#DIV/0!</v>
      </c>
      <c r="BK78" s="102"/>
      <c r="BL78" s="129"/>
      <c r="BM78" s="102"/>
      <c r="BN78" s="31"/>
    </row>
    <row r="79" spans="1:66" s="11" customFormat="1" ht="147" hidden="1" customHeight="1">
      <c r="A79" s="79">
        <v>39</v>
      </c>
      <c r="B79" s="2" t="s">
        <v>5</v>
      </c>
      <c r="C79" s="3" t="s">
        <v>7</v>
      </c>
      <c r="D79" s="4" t="s">
        <v>452</v>
      </c>
      <c r="E79" s="3" t="s">
        <v>9</v>
      </c>
      <c r="F79" s="3"/>
      <c r="G79" s="35" t="s">
        <v>616</v>
      </c>
      <c r="H79" s="39" t="s">
        <v>613</v>
      </c>
      <c r="I79" s="39" t="s">
        <v>614</v>
      </c>
      <c r="J79" s="138" t="s">
        <v>1424</v>
      </c>
      <c r="K79" s="139" t="s">
        <v>1425</v>
      </c>
      <c r="L79" s="7" t="s">
        <v>189</v>
      </c>
      <c r="M79" s="6"/>
      <c r="N79" s="6"/>
      <c r="O79" s="6"/>
      <c r="P79" s="6"/>
      <c r="Q79" s="6"/>
      <c r="R79" s="6"/>
      <c r="S79" s="6" t="s">
        <v>189</v>
      </c>
      <c r="T79" s="6"/>
      <c r="U79" s="6"/>
      <c r="V79" s="6"/>
      <c r="W79" s="6"/>
      <c r="X79" s="6"/>
      <c r="Y79" s="7">
        <f t="shared" si="21"/>
        <v>1</v>
      </c>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13">
        <f t="shared" si="22"/>
        <v>0</v>
      </c>
      <c r="BB79" s="114" t="e">
        <f t="shared" si="23"/>
        <v>#DIV/0!</v>
      </c>
      <c r="BC79" s="113">
        <f t="shared" si="24"/>
        <v>0</v>
      </c>
      <c r="BD79" s="114" t="e">
        <f t="shared" si="25"/>
        <v>#DIV/0!</v>
      </c>
      <c r="BE79" s="113">
        <f t="shared" si="26"/>
        <v>0</v>
      </c>
      <c r="BF79" s="114" t="e">
        <f t="shared" si="27"/>
        <v>#DIV/0!</v>
      </c>
      <c r="BG79" s="113">
        <f t="shared" si="28"/>
        <v>0</v>
      </c>
      <c r="BH79" s="114" t="e">
        <f t="shared" si="29"/>
        <v>#DIV/0!</v>
      </c>
      <c r="BI79" s="115" t="e">
        <f t="shared" si="30"/>
        <v>#DIV/0!</v>
      </c>
      <c r="BJ79" s="116" t="e">
        <f t="shared" si="31"/>
        <v>#DIV/0!</v>
      </c>
      <c r="BK79" s="102"/>
      <c r="BL79" s="129"/>
      <c r="BM79" s="102"/>
      <c r="BN79" s="91"/>
    </row>
    <row r="80" spans="1:66" ht="123" hidden="1" customHeight="1">
      <c r="A80" s="79">
        <v>40</v>
      </c>
      <c r="B80" s="35" t="s">
        <v>454</v>
      </c>
      <c r="C80" s="17" t="s">
        <v>9</v>
      </c>
      <c r="D80" s="16" t="s">
        <v>453</v>
      </c>
      <c r="E80" s="17" t="s">
        <v>9</v>
      </c>
      <c r="F80" s="19"/>
      <c r="G80" s="35" t="s">
        <v>617</v>
      </c>
      <c r="H80" s="2" t="s">
        <v>618</v>
      </c>
      <c r="I80" s="39" t="s">
        <v>619</v>
      </c>
      <c r="J80" s="138" t="s">
        <v>1424</v>
      </c>
      <c r="K80" s="139" t="s">
        <v>1425</v>
      </c>
      <c r="L80" s="7" t="s">
        <v>189</v>
      </c>
      <c r="M80" s="6"/>
      <c r="N80" s="6"/>
      <c r="O80" s="6"/>
      <c r="P80" s="6"/>
      <c r="Q80" s="6" t="s">
        <v>189</v>
      </c>
      <c r="R80" s="6"/>
      <c r="S80" s="6"/>
      <c r="T80" s="6"/>
      <c r="U80" s="6"/>
      <c r="V80" s="6"/>
      <c r="W80" s="6"/>
      <c r="X80" s="6"/>
      <c r="Y80" s="7">
        <f t="shared" si="21"/>
        <v>1</v>
      </c>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13">
        <f t="shared" si="22"/>
        <v>0</v>
      </c>
      <c r="BB80" s="114" t="e">
        <f t="shared" si="23"/>
        <v>#DIV/0!</v>
      </c>
      <c r="BC80" s="113">
        <f t="shared" si="24"/>
        <v>0</v>
      </c>
      <c r="BD80" s="114" t="e">
        <f t="shared" si="25"/>
        <v>#DIV/0!</v>
      </c>
      <c r="BE80" s="113">
        <f t="shared" si="26"/>
        <v>0</v>
      </c>
      <c r="BF80" s="114" t="e">
        <f t="shared" si="27"/>
        <v>#DIV/0!</v>
      </c>
      <c r="BG80" s="113">
        <f t="shared" si="28"/>
        <v>0</v>
      </c>
      <c r="BH80" s="114" t="e">
        <f t="shared" si="29"/>
        <v>#DIV/0!</v>
      </c>
      <c r="BI80" s="115" t="e">
        <f t="shared" si="30"/>
        <v>#DIV/0!</v>
      </c>
      <c r="BJ80" s="116" t="e">
        <f t="shared" si="31"/>
        <v>#DIV/0!</v>
      </c>
      <c r="BK80" s="102"/>
      <c r="BL80" s="129"/>
      <c r="BM80" s="102"/>
      <c r="BN80" s="93"/>
    </row>
    <row r="81" spans="1:66" ht="2.25" hidden="1" customHeight="1">
      <c r="A81" s="79">
        <v>41</v>
      </c>
      <c r="B81" s="35" t="s">
        <v>455</v>
      </c>
      <c r="C81" s="17" t="s">
        <v>9</v>
      </c>
      <c r="D81" s="16" t="s">
        <v>456</v>
      </c>
      <c r="E81" s="17" t="s">
        <v>9</v>
      </c>
      <c r="F81" s="19"/>
      <c r="G81" s="35" t="s">
        <v>620</v>
      </c>
      <c r="H81" s="2" t="s">
        <v>621</v>
      </c>
      <c r="I81" s="39" t="s">
        <v>622</v>
      </c>
      <c r="J81" s="138" t="s">
        <v>1424</v>
      </c>
      <c r="K81" s="139" t="s">
        <v>1425</v>
      </c>
      <c r="L81" s="7" t="s">
        <v>189</v>
      </c>
      <c r="M81" s="6"/>
      <c r="N81" s="6"/>
      <c r="O81" s="6"/>
      <c r="P81" s="6"/>
      <c r="Q81" s="6"/>
      <c r="R81" s="6"/>
      <c r="S81" s="6"/>
      <c r="T81" s="6"/>
      <c r="U81" s="6" t="s">
        <v>189</v>
      </c>
      <c r="V81" s="6"/>
      <c r="W81" s="6"/>
      <c r="X81" s="6"/>
      <c r="Y81" s="7">
        <f t="shared" si="21"/>
        <v>1</v>
      </c>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13">
        <f t="shared" si="22"/>
        <v>0</v>
      </c>
      <c r="BB81" s="114" t="e">
        <f t="shared" si="23"/>
        <v>#DIV/0!</v>
      </c>
      <c r="BC81" s="113">
        <f t="shared" si="24"/>
        <v>0</v>
      </c>
      <c r="BD81" s="114" t="e">
        <f t="shared" si="25"/>
        <v>#DIV/0!</v>
      </c>
      <c r="BE81" s="113">
        <f t="shared" si="26"/>
        <v>0</v>
      </c>
      <c r="BF81" s="114" t="e">
        <f t="shared" si="27"/>
        <v>#DIV/0!</v>
      </c>
      <c r="BG81" s="113">
        <f t="shared" si="28"/>
        <v>0</v>
      </c>
      <c r="BH81" s="114" t="e">
        <f t="shared" si="29"/>
        <v>#DIV/0!</v>
      </c>
      <c r="BI81" s="115" t="e">
        <f t="shared" si="30"/>
        <v>#DIV/0!</v>
      </c>
      <c r="BJ81" s="116" t="e">
        <f t="shared" si="31"/>
        <v>#DIV/0!</v>
      </c>
      <c r="BK81" s="102"/>
      <c r="BL81" s="129"/>
      <c r="BM81" s="102"/>
      <c r="BN81" s="93"/>
    </row>
    <row r="82" spans="1:66" ht="0.75" hidden="1" customHeight="1">
      <c r="A82" s="79">
        <v>42</v>
      </c>
      <c r="B82" s="2" t="s">
        <v>124</v>
      </c>
      <c r="C82" s="3" t="s">
        <v>7</v>
      </c>
      <c r="D82" s="4" t="s">
        <v>125</v>
      </c>
      <c r="E82" s="3" t="s">
        <v>9</v>
      </c>
      <c r="F82" s="19"/>
      <c r="G82" s="35" t="s">
        <v>623</v>
      </c>
      <c r="H82" s="35" t="s">
        <v>1406</v>
      </c>
      <c r="I82" s="39" t="s">
        <v>624</v>
      </c>
      <c r="J82" s="138" t="s">
        <v>1424</v>
      </c>
      <c r="K82" s="139" t="s">
        <v>1425</v>
      </c>
      <c r="L82" s="7"/>
      <c r="M82" s="6"/>
      <c r="N82" s="6" t="s">
        <v>189</v>
      </c>
      <c r="O82" s="6"/>
      <c r="P82" s="6"/>
      <c r="Q82" s="6"/>
      <c r="R82" s="6"/>
      <c r="S82" s="6"/>
      <c r="T82" s="6"/>
      <c r="U82" s="6"/>
      <c r="V82" s="6"/>
      <c r="W82" s="6"/>
      <c r="X82" s="6"/>
      <c r="Y82" s="7">
        <f t="shared" si="21"/>
        <v>1</v>
      </c>
      <c r="Z82" s="117" t="s">
        <v>1405</v>
      </c>
      <c r="AA82" s="117" t="s">
        <v>1405</v>
      </c>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13">
        <f t="shared" si="22"/>
        <v>0</v>
      </c>
      <c r="BB82" s="114" t="e">
        <f t="shared" si="23"/>
        <v>#DIV/0!</v>
      </c>
      <c r="BC82" s="113">
        <f t="shared" si="24"/>
        <v>0</v>
      </c>
      <c r="BD82" s="114" t="e">
        <f t="shared" si="25"/>
        <v>#DIV/0!</v>
      </c>
      <c r="BE82" s="113">
        <f t="shared" si="26"/>
        <v>0</v>
      </c>
      <c r="BF82" s="114" t="e">
        <f t="shared" si="27"/>
        <v>#DIV/0!</v>
      </c>
      <c r="BG82" s="113">
        <f t="shared" si="28"/>
        <v>0</v>
      </c>
      <c r="BH82" s="114" t="e">
        <f t="shared" si="29"/>
        <v>#DIV/0!</v>
      </c>
      <c r="BI82" s="115" t="e">
        <f t="shared" si="30"/>
        <v>#DIV/0!</v>
      </c>
      <c r="BJ82" s="116" t="e">
        <f t="shared" si="31"/>
        <v>#DIV/0!</v>
      </c>
      <c r="BK82" s="102"/>
      <c r="BL82" s="129"/>
      <c r="BM82" s="102"/>
      <c r="BN82" s="93"/>
    </row>
    <row r="83" spans="1:66" ht="192" customHeight="1">
      <c r="A83" s="79">
        <v>42</v>
      </c>
      <c r="B83" s="2" t="s">
        <v>124</v>
      </c>
      <c r="C83" s="3" t="s">
        <v>7</v>
      </c>
      <c r="D83" s="4" t="s">
        <v>125</v>
      </c>
      <c r="E83" s="3" t="s">
        <v>9</v>
      </c>
      <c r="F83" s="19"/>
      <c r="G83" s="35" t="s">
        <v>625</v>
      </c>
      <c r="H83" s="154" t="s">
        <v>1430</v>
      </c>
      <c r="I83" s="42" t="s">
        <v>626</v>
      </c>
      <c r="J83" s="138" t="s">
        <v>1424</v>
      </c>
      <c r="K83" s="139" t="s">
        <v>1448</v>
      </c>
      <c r="L83" s="7"/>
      <c r="M83" s="6"/>
      <c r="N83" s="6"/>
      <c r="O83" s="6" t="s">
        <v>189</v>
      </c>
      <c r="P83" s="6"/>
      <c r="Q83" s="6"/>
      <c r="R83" s="6"/>
      <c r="S83" s="6"/>
      <c r="T83" s="6"/>
      <c r="U83" s="6"/>
      <c r="V83" s="6"/>
      <c r="W83" s="6"/>
      <c r="X83" s="6"/>
      <c r="Y83" s="7">
        <f t="shared" si="21"/>
        <v>1</v>
      </c>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13">
        <f t="shared" si="22"/>
        <v>0</v>
      </c>
      <c r="BB83" s="114" t="e">
        <f t="shared" si="23"/>
        <v>#DIV/0!</v>
      </c>
      <c r="BC83" s="113">
        <f t="shared" si="24"/>
        <v>0</v>
      </c>
      <c r="BD83" s="114" t="e">
        <f t="shared" si="25"/>
        <v>#DIV/0!</v>
      </c>
      <c r="BE83" s="113">
        <f t="shared" si="26"/>
        <v>0</v>
      </c>
      <c r="BF83" s="114" t="e">
        <f t="shared" si="27"/>
        <v>#DIV/0!</v>
      </c>
      <c r="BG83" s="113">
        <f t="shared" si="28"/>
        <v>0</v>
      </c>
      <c r="BH83" s="114" t="e">
        <f t="shared" si="29"/>
        <v>#DIV/0!</v>
      </c>
      <c r="BI83" s="115" t="e">
        <f t="shared" si="30"/>
        <v>#DIV/0!</v>
      </c>
      <c r="BJ83" s="116" t="e">
        <f t="shared" si="31"/>
        <v>#DIV/0!</v>
      </c>
      <c r="BK83" s="117" t="s">
        <v>1405</v>
      </c>
      <c r="BL83" s="117" t="s">
        <v>1405</v>
      </c>
      <c r="BM83" s="117" t="s">
        <v>1405</v>
      </c>
      <c r="BN83" s="93"/>
    </row>
    <row r="84" spans="1:66" ht="117" hidden="1" customHeight="1">
      <c r="A84" s="79">
        <v>42</v>
      </c>
      <c r="B84" s="2" t="s">
        <v>124</v>
      </c>
      <c r="C84" s="3" t="s">
        <v>7</v>
      </c>
      <c r="D84" s="4" t="s">
        <v>125</v>
      </c>
      <c r="E84" s="3" t="s">
        <v>9</v>
      </c>
      <c r="F84" s="19"/>
      <c r="G84" s="35" t="s">
        <v>627</v>
      </c>
      <c r="H84" s="35" t="s">
        <v>628</v>
      </c>
      <c r="I84" s="41" t="s">
        <v>629</v>
      </c>
      <c r="J84" s="138" t="s">
        <v>1424</v>
      </c>
      <c r="K84" s="139" t="s">
        <v>1425</v>
      </c>
      <c r="L84" s="7"/>
      <c r="M84" s="6"/>
      <c r="N84" s="6"/>
      <c r="O84" s="6"/>
      <c r="P84" s="6" t="s">
        <v>189</v>
      </c>
      <c r="Q84" s="6"/>
      <c r="R84" s="6"/>
      <c r="S84" s="6"/>
      <c r="T84" s="6"/>
      <c r="U84" s="6"/>
      <c r="V84" s="6"/>
      <c r="W84" s="6"/>
      <c r="X84" s="6"/>
      <c r="Y84" s="7">
        <f t="shared" si="21"/>
        <v>1</v>
      </c>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13">
        <f t="shared" si="22"/>
        <v>0</v>
      </c>
      <c r="BB84" s="114" t="e">
        <f t="shared" si="23"/>
        <v>#DIV/0!</v>
      </c>
      <c r="BC84" s="113">
        <f t="shared" si="24"/>
        <v>0</v>
      </c>
      <c r="BD84" s="114" t="e">
        <f t="shared" si="25"/>
        <v>#DIV/0!</v>
      </c>
      <c r="BE84" s="113">
        <f t="shared" si="26"/>
        <v>0</v>
      </c>
      <c r="BF84" s="114" t="e">
        <f t="shared" si="27"/>
        <v>#DIV/0!</v>
      </c>
      <c r="BG84" s="113">
        <f t="shared" si="28"/>
        <v>0</v>
      </c>
      <c r="BH84" s="114" t="e">
        <f t="shared" si="29"/>
        <v>#DIV/0!</v>
      </c>
      <c r="BI84" s="115" t="e">
        <f t="shared" si="30"/>
        <v>#DIV/0!</v>
      </c>
      <c r="BJ84" s="116" t="e">
        <f t="shared" si="31"/>
        <v>#DIV/0!</v>
      </c>
      <c r="BK84" s="102"/>
      <c r="BL84" s="129"/>
      <c r="BM84" s="102"/>
      <c r="BN84" s="93"/>
    </row>
    <row r="85" spans="1:66" ht="60" hidden="1" customHeight="1">
      <c r="A85" s="79">
        <v>42</v>
      </c>
      <c r="B85" s="2" t="s">
        <v>124</v>
      </c>
      <c r="C85" s="3" t="s">
        <v>7</v>
      </c>
      <c r="D85" s="4" t="s">
        <v>125</v>
      </c>
      <c r="E85" s="3" t="s">
        <v>9</v>
      </c>
      <c r="F85" s="19"/>
      <c r="G85" s="35" t="s">
        <v>630</v>
      </c>
      <c r="H85" s="35" t="s">
        <v>631</v>
      </c>
      <c r="I85" s="43" t="s">
        <v>632</v>
      </c>
      <c r="J85" s="138" t="s">
        <v>1424</v>
      </c>
      <c r="K85" s="139" t="s">
        <v>1425</v>
      </c>
      <c r="L85" s="7"/>
      <c r="M85" s="6"/>
      <c r="N85" s="6"/>
      <c r="O85" s="6"/>
      <c r="P85" s="6"/>
      <c r="Q85" s="6"/>
      <c r="R85" s="6"/>
      <c r="S85" s="6" t="s">
        <v>189</v>
      </c>
      <c r="T85" s="6"/>
      <c r="U85" s="6"/>
      <c r="V85" s="6"/>
      <c r="W85" s="6"/>
      <c r="X85" s="6"/>
      <c r="Y85" s="7">
        <f t="shared" si="21"/>
        <v>1</v>
      </c>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13">
        <f t="shared" si="22"/>
        <v>0</v>
      </c>
      <c r="BB85" s="114" t="e">
        <f t="shared" si="23"/>
        <v>#DIV/0!</v>
      </c>
      <c r="BC85" s="113">
        <f t="shared" si="24"/>
        <v>0</v>
      </c>
      <c r="BD85" s="114" t="e">
        <f t="shared" si="25"/>
        <v>#DIV/0!</v>
      </c>
      <c r="BE85" s="113">
        <f t="shared" si="26"/>
        <v>0</v>
      </c>
      <c r="BF85" s="114" t="e">
        <f t="shared" si="27"/>
        <v>#DIV/0!</v>
      </c>
      <c r="BG85" s="113">
        <f t="shared" si="28"/>
        <v>0</v>
      </c>
      <c r="BH85" s="114" t="e">
        <f t="shared" si="29"/>
        <v>#DIV/0!</v>
      </c>
      <c r="BI85" s="115" t="e">
        <f t="shared" si="30"/>
        <v>#DIV/0!</v>
      </c>
      <c r="BJ85" s="116" t="e">
        <f t="shared" si="31"/>
        <v>#DIV/0!</v>
      </c>
      <c r="BK85" s="102"/>
      <c r="BL85" s="129"/>
      <c r="BM85" s="102"/>
      <c r="BN85" s="93"/>
    </row>
    <row r="86" spans="1:66" ht="99" hidden="1" customHeight="1">
      <c r="A86" s="79">
        <v>42</v>
      </c>
      <c r="B86" s="2" t="s">
        <v>124</v>
      </c>
      <c r="C86" s="3" t="s">
        <v>7</v>
      </c>
      <c r="D86" s="4" t="s">
        <v>125</v>
      </c>
      <c r="E86" s="3" t="s">
        <v>9</v>
      </c>
      <c r="F86" s="19"/>
      <c r="G86" s="35" t="s">
        <v>633</v>
      </c>
      <c r="H86" s="35" t="s">
        <v>634</v>
      </c>
      <c r="I86" s="39" t="s">
        <v>635</v>
      </c>
      <c r="J86" s="138" t="s">
        <v>1424</v>
      </c>
      <c r="K86" s="139" t="s">
        <v>1425</v>
      </c>
      <c r="L86" s="7"/>
      <c r="M86" s="6"/>
      <c r="N86" s="6"/>
      <c r="O86" s="6"/>
      <c r="P86" s="6"/>
      <c r="Q86" s="6"/>
      <c r="R86" s="6" t="s">
        <v>189</v>
      </c>
      <c r="S86" s="6"/>
      <c r="T86" s="6"/>
      <c r="U86" s="6"/>
      <c r="V86" s="6"/>
      <c r="W86" s="6"/>
      <c r="X86" s="6"/>
      <c r="Y86" s="7">
        <f t="shared" si="21"/>
        <v>1</v>
      </c>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13">
        <f t="shared" si="22"/>
        <v>0</v>
      </c>
      <c r="BB86" s="114" t="e">
        <f t="shared" si="23"/>
        <v>#DIV/0!</v>
      </c>
      <c r="BC86" s="113">
        <f t="shared" si="24"/>
        <v>0</v>
      </c>
      <c r="BD86" s="114" t="e">
        <f t="shared" si="25"/>
        <v>#DIV/0!</v>
      </c>
      <c r="BE86" s="113">
        <f t="shared" si="26"/>
        <v>0</v>
      </c>
      <c r="BF86" s="114" t="e">
        <f t="shared" si="27"/>
        <v>#DIV/0!</v>
      </c>
      <c r="BG86" s="113">
        <f t="shared" si="28"/>
        <v>0</v>
      </c>
      <c r="BH86" s="114" t="e">
        <f t="shared" si="29"/>
        <v>#DIV/0!</v>
      </c>
      <c r="BI86" s="115" t="e">
        <f t="shared" si="30"/>
        <v>#DIV/0!</v>
      </c>
      <c r="BJ86" s="116" t="e">
        <f t="shared" si="31"/>
        <v>#DIV/0!</v>
      </c>
      <c r="BK86" s="102"/>
      <c r="BL86" s="129"/>
      <c r="BM86" s="102"/>
      <c r="BN86" s="93"/>
    </row>
    <row r="87" spans="1:66" ht="113.25" hidden="1" customHeight="1">
      <c r="A87" s="79">
        <v>42</v>
      </c>
      <c r="B87" s="2" t="s">
        <v>124</v>
      </c>
      <c r="C87" s="3" t="s">
        <v>7</v>
      </c>
      <c r="D87" s="4" t="s">
        <v>125</v>
      </c>
      <c r="E87" s="3" t="s">
        <v>9</v>
      </c>
      <c r="F87" s="19"/>
      <c r="G87" s="35" t="s">
        <v>636</v>
      </c>
      <c r="H87" s="35" t="s">
        <v>637</v>
      </c>
      <c r="I87" s="39" t="s">
        <v>638</v>
      </c>
      <c r="J87" s="138" t="s">
        <v>1424</v>
      </c>
      <c r="K87" s="139" t="s">
        <v>1425</v>
      </c>
      <c r="L87" s="7"/>
      <c r="M87" s="6"/>
      <c r="N87" s="6"/>
      <c r="O87" s="6"/>
      <c r="P87" s="6"/>
      <c r="Q87" s="6"/>
      <c r="R87" s="6"/>
      <c r="S87" s="6"/>
      <c r="T87" s="6"/>
      <c r="U87" s="6" t="s">
        <v>189</v>
      </c>
      <c r="V87" s="6"/>
      <c r="W87" s="6"/>
      <c r="X87" s="6"/>
      <c r="Y87" s="7">
        <f t="shared" si="21"/>
        <v>1</v>
      </c>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13">
        <f t="shared" si="22"/>
        <v>0</v>
      </c>
      <c r="BB87" s="114" t="e">
        <f t="shared" si="23"/>
        <v>#DIV/0!</v>
      </c>
      <c r="BC87" s="113">
        <f t="shared" si="24"/>
        <v>0</v>
      </c>
      <c r="BD87" s="114" t="e">
        <f t="shared" si="25"/>
        <v>#DIV/0!</v>
      </c>
      <c r="BE87" s="113">
        <f t="shared" si="26"/>
        <v>0</v>
      </c>
      <c r="BF87" s="114" t="e">
        <f t="shared" si="27"/>
        <v>#DIV/0!</v>
      </c>
      <c r="BG87" s="113">
        <f t="shared" si="28"/>
        <v>0</v>
      </c>
      <c r="BH87" s="114" t="e">
        <f t="shared" si="29"/>
        <v>#DIV/0!</v>
      </c>
      <c r="BI87" s="115" t="e">
        <f t="shared" si="30"/>
        <v>#DIV/0!</v>
      </c>
      <c r="BJ87" s="116" t="e">
        <f t="shared" si="31"/>
        <v>#DIV/0!</v>
      </c>
      <c r="BK87" s="102"/>
      <c r="BL87" s="129"/>
      <c r="BM87" s="102"/>
      <c r="BN87" s="93"/>
    </row>
    <row r="88" spans="1:66" ht="75.75" hidden="1" customHeight="1">
      <c r="A88" s="79">
        <v>42</v>
      </c>
      <c r="B88" s="2" t="s">
        <v>124</v>
      </c>
      <c r="C88" s="3" t="s">
        <v>7</v>
      </c>
      <c r="D88" s="4" t="s">
        <v>125</v>
      </c>
      <c r="E88" s="3" t="s">
        <v>9</v>
      </c>
      <c r="F88" s="19"/>
      <c r="G88" s="35" t="s">
        <v>639</v>
      </c>
      <c r="H88" s="35" t="s">
        <v>640</v>
      </c>
      <c r="I88" s="39" t="s">
        <v>641</v>
      </c>
      <c r="J88" s="138" t="s">
        <v>1424</v>
      </c>
      <c r="K88" s="139" t="s">
        <v>1425</v>
      </c>
      <c r="L88" s="7"/>
      <c r="M88" s="6"/>
      <c r="N88" s="6"/>
      <c r="O88" s="6"/>
      <c r="P88" s="6"/>
      <c r="Q88" s="6"/>
      <c r="R88" s="6"/>
      <c r="S88" s="6"/>
      <c r="T88" s="6"/>
      <c r="U88" s="6"/>
      <c r="V88" s="6" t="s">
        <v>189</v>
      </c>
      <c r="W88" s="6"/>
      <c r="X88" s="6"/>
      <c r="Y88" s="7">
        <f t="shared" si="21"/>
        <v>1</v>
      </c>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13">
        <f t="shared" si="22"/>
        <v>0</v>
      </c>
      <c r="BB88" s="114" t="e">
        <f t="shared" si="23"/>
        <v>#DIV/0!</v>
      </c>
      <c r="BC88" s="113">
        <f t="shared" si="24"/>
        <v>0</v>
      </c>
      <c r="BD88" s="114" t="e">
        <f t="shared" si="25"/>
        <v>#DIV/0!</v>
      </c>
      <c r="BE88" s="113">
        <f t="shared" si="26"/>
        <v>0</v>
      </c>
      <c r="BF88" s="114" t="e">
        <f t="shared" si="27"/>
        <v>#DIV/0!</v>
      </c>
      <c r="BG88" s="113">
        <f t="shared" si="28"/>
        <v>0</v>
      </c>
      <c r="BH88" s="114" t="e">
        <f t="shared" si="29"/>
        <v>#DIV/0!</v>
      </c>
      <c r="BI88" s="115" t="e">
        <f t="shared" si="30"/>
        <v>#DIV/0!</v>
      </c>
      <c r="BJ88" s="116" t="e">
        <f t="shared" si="31"/>
        <v>#DIV/0!</v>
      </c>
      <c r="BK88" s="102"/>
      <c r="BL88" s="129"/>
      <c r="BM88" s="102"/>
      <c r="BN88" s="93"/>
    </row>
    <row r="89" spans="1:66" ht="65.25" hidden="1" customHeight="1">
      <c r="A89" s="79">
        <v>42</v>
      </c>
      <c r="B89" s="2" t="s">
        <v>124</v>
      </c>
      <c r="C89" s="3" t="s">
        <v>7</v>
      </c>
      <c r="D89" s="4" t="s">
        <v>125</v>
      </c>
      <c r="E89" s="3" t="s">
        <v>9</v>
      </c>
      <c r="F89" s="19"/>
      <c r="G89" s="35" t="s">
        <v>642</v>
      </c>
      <c r="H89" s="35" t="s">
        <v>643</v>
      </c>
      <c r="I89" s="39" t="s">
        <v>644</v>
      </c>
      <c r="J89" s="138" t="s">
        <v>1424</v>
      </c>
      <c r="K89" s="139" t="s">
        <v>1425</v>
      </c>
      <c r="L89" s="7"/>
      <c r="M89" s="6"/>
      <c r="N89" s="6"/>
      <c r="O89" s="6"/>
      <c r="P89" s="6"/>
      <c r="Q89" s="6"/>
      <c r="R89" s="6"/>
      <c r="S89" s="6"/>
      <c r="T89" s="6"/>
      <c r="U89" s="6"/>
      <c r="V89" s="6"/>
      <c r="W89" s="6" t="s">
        <v>189</v>
      </c>
      <c r="X89" s="6"/>
      <c r="Y89" s="7">
        <f t="shared" si="21"/>
        <v>1</v>
      </c>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13">
        <f t="shared" si="22"/>
        <v>0</v>
      </c>
      <c r="BB89" s="114" t="e">
        <f t="shared" si="23"/>
        <v>#DIV/0!</v>
      </c>
      <c r="BC89" s="113">
        <f t="shared" si="24"/>
        <v>0</v>
      </c>
      <c r="BD89" s="114" t="e">
        <f t="shared" si="25"/>
        <v>#DIV/0!</v>
      </c>
      <c r="BE89" s="113">
        <f t="shared" si="26"/>
        <v>0</v>
      </c>
      <c r="BF89" s="114" t="e">
        <f t="shared" si="27"/>
        <v>#DIV/0!</v>
      </c>
      <c r="BG89" s="113">
        <f t="shared" si="28"/>
        <v>0</v>
      </c>
      <c r="BH89" s="114" t="e">
        <f t="shared" si="29"/>
        <v>#DIV/0!</v>
      </c>
      <c r="BI89" s="115" t="e">
        <f t="shared" si="30"/>
        <v>#DIV/0!</v>
      </c>
      <c r="BJ89" s="116" t="e">
        <f t="shared" si="31"/>
        <v>#DIV/0!</v>
      </c>
      <c r="BK89" s="102"/>
      <c r="BL89" s="129"/>
      <c r="BM89" s="102"/>
      <c r="BN89" s="93"/>
    </row>
    <row r="90" spans="1:66" ht="51.75" hidden="1" customHeight="1">
      <c r="A90" s="79">
        <v>42</v>
      </c>
      <c r="B90" s="2" t="s">
        <v>124</v>
      </c>
      <c r="C90" s="3" t="s">
        <v>7</v>
      </c>
      <c r="D90" s="4" t="s">
        <v>125</v>
      </c>
      <c r="E90" s="3" t="s">
        <v>9</v>
      </c>
      <c r="F90" s="19"/>
      <c r="G90" s="35" t="s">
        <v>645</v>
      </c>
      <c r="H90" s="35" t="s">
        <v>646</v>
      </c>
      <c r="I90" s="39" t="s">
        <v>644</v>
      </c>
      <c r="J90" s="138" t="s">
        <v>1424</v>
      </c>
      <c r="K90" s="139" t="s">
        <v>1425</v>
      </c>
      <c r="L90" s="7"/>
      <c r="M90" s="6"/>
      <c r="N90" s="6"/>
      <c r="O90" s="6"/>
      <c r="P90" s="6"/>
      <c r="Q90" s="6"/>
      <c r="R90" s="6"/>
      <c r="S90" s="6"/>
      <c r="T90" s="6" t="s">
        <v>189</v>
      </c>
      <c r="U90" s="6"/>
      <c r="V90" s="6"/>
      <c r="W90" s="6"/>
      <c r="X90" s="6"/>
      <c r="Y90" s="7">
        <f t="shared" si="21"/>
        <v>1</v>
      </c>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13">
        <f t="shared" si="22"/>
        <v>0</v>
      </c>
      <c r="BB90" s="114" t="e">
        <f t="shared" si="23"/>
        <v>#DIV/0!</v>
      </c>
      <c r="BC90" s="113">
        <f t="shared" si="24"/>
        <v>0</v>
      </c>
      <c r="BD90" s="114" t="e">
        <f t="shared" si="25"/>
        <v>#DIV/0!</v>
      </c>
      <c r="BE90" s="113">
        <f t="shared" si="26"/>
        <v>0</v>
      </c>
      <c r="BF90" s="114" t="e">
        <f t="shared" si="27"/>
        <v>#DIV/0!</v>
      </c>
      <c r="BG90" s="113">
        <f t="shared" si="28"/>
        <v>0</v>
      </c>
      <c r="BH90" s="114" t="e">
        <f t="shared" si="29"/>
        <v>#DIV/0!</v>
      </c>
      <c r="BI90" s="115" t="e">
        <f t="shared" si="30"/>
        <v>#DIV/0!</v>
      </c>
      <c r="BJ90" s="116" t="e">
        <f t="shared" si="31"/>
        <v>#DIV/0!</v>
      </c>
      <c r="BK90" s="102"/>
      <c r="BL90" s="129"/>
      <c r="BM90" s="102"/>
      <c r="BN90" s="93"/>
    </row>
    <row r="91" spans="1:66" s="11" customFormat="1" ht="45.75" hidden="1" customHeight="1">
      <c r="A91" s="79">
        <v>42</v>
      </c>
      <c r="B91" s="2" t="s">
        <v>124</v>
      </c>
      <c r="C91" s="3" t="s">
        <v>7</v>
      </c>
      <c r="D91" s="4" t="s">
        <v>125</v>
      </c>
      <c r="E91" s="3" t="s">
        <v>9</v>
      </c>
      <c r="F91" s="3"/>
      <c r="G91" s="35" t="s">
        <v>647</v>
      </c>
      <c r="H91" s="35" t="s">
        <v>648</v>
      </c>
      <c r="I91" s="39" t="s">
        <v>649</v>
      </c>
      <c r="J91" s="138" t="s">
        <v>1424</v>
      </c>
      <c r="K91" s="139" t="s">
        <v>1425</v>
      </c>
      <c r="L91" s="7" t="s">
        <v>189</v>
      </c>
      <c r="M91" s="6"/>
      <c r="N91" s="6"/>
      <c r="O91" s="6"/>
      <c r="P91" s="6"/>
      <c r="Q91" s="6"/>
      <c r="R91" s="6"/>
      <c r="S91" s="6"/>
      <c r="T91" s="6"/>
      <c r="U91" s="6"/>
      <c r="V91" s="6"/>
      <c r="W91" s="6"/>
      <c r="X91" s="6" t="s">
        <v>189</v>
      </c>
      <c r="Y91" s="7">
        <f t="shared" si="21"/>
        <v>1</v>
      </c>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13">
        <f t="shared" si="22"/>
        <v>0</v>
      </c>
      <c r="BB91" s="114" t="e">
        <f t="shared" si="23"/>
        <v>#DIV/0!</v>
      </c>
      <c r="BC91" s="113">
        <f t="shared" si="24"/>
        <v>0</v>
      </c>
      <c r="BD91" s="114" t="e">
        <f t="shared" si="25"/>
        <v>#DIV/0!</v>
      </c>
      <c r="BE91" s="113">
        <f t="shared" si="26"/>
        <v>0</v>
      </c>
      <c r="BF91" s="114" t="e">
        <f t="shared" si="27"/>
        <v>#DIV/0!</v>
      </c>
      <c r="BG91" s="113">
        <f t="shared" si="28"/>
        <v>0</v>
      </c>
      <c r="BH91" s="114" t="e">
        <f t="shared" si="29"/>
        <v>#DIV/0!</v>
      </c>
      <c r="BI91" s="115" t="e">
        <f t="shared" si="30"/>
        <v>#DIV/0!</v>
      </c>
      <c r="BJ91" s="116" t="e">
        <f t="shared" si="31"/>
        <v>#DIV/0!</v>
      </c>
      <c r="BK91" s="102"/>
      <c r="BL91" s="129"/>
      <c r="BM91" s="102"/>
      <c r="BN91" s="91"/>
    </row>
    <row r="92" spans="1:66" s="11" customFormat="1" ht="60" hidden="1" customHeight="1">
      <c r="A92" s="79">
        <v>43</v>
      </c>
      <c r="B92" s="2" t="s">
        <v>126</v>
      </c>
      <c r="C92" s="3" t="s">
        <v>7</v>
      </c>
      <c r="D92" s="4" t="s">
        <v>127</v>
      </c>
      <c r="E92" s="3" t="s">
        <v>9</v>
      </c>
      <c r="F92" s="3"/>
      <c r="G92" s="35" t="s">
        <v>664</v>
      </c>
      <c r="H92" s="39" t="s">
        <v>665</v>
      </c>
      <c r="I92" s="39" t="s">
        <v>656</v>
      </c>
      <c r="J92" s="138" t="s">
        <v>1424</v>
      </c>
      <c r="K92" s="139" t="s">
        <v>1425</v>
      </c>
      <c r="L92" s="7"/>
      <c r="M92" s="6"/>
      <c r="N92" s="6"/>
      <c r="O92" s="6"/>
      <c r="P92" s="6" t="s">
        <v>189</v>
      </c>
      <c r="Q92" s="6"/>
      <c r="R92" s="6"/>
      <c r="S92" s="6"/>
      <c r="T92" s="6"/>
      <c r="U92" s="6"/>
      <c r="V92" s="6"/>
      <c r="W92" s="6"/>
      <c r="X92" s="6"/>
      <c r="Y92" s="7">
        <f t="shared" si="21"/>
        <v>1</v>
      </c>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13">
        <f t="shared" si="22"/>
        <v>0</v>
      </c>
      <c r="BB92" s="114" t="e">
        <f t="shared" si="23"/>
        <v>#DIV/0!</v>
      </c>
      <c r="BC92" s="113">
        <f t="shared" si="24"/>
        <v>0</v>
      </c>
      <c r="BD92" s="114" t="e">
        <f t="shared" si="25"/>
        <v>#DIV/0!</v>
      </c>
      <c r="BE92" s="113">
        <f t="shared" si="26"/>
        <v>0</v>
      </c>
      <c r="BF92" s="114" t="e">
        <f t="shared" si="27"/>
        <v>#DIV/0!</v>
      </c>
      <c r="BG92" s="113">
        <f t="shared" si="28"/>
        <v>0</v>
      </c>
      <c r="BH92" s="114" t="e">
        <f t="shared" si="29"/>
        <v>#DIV/0!</v>
      </c>
      <c r="BI92" s="115" t="e">
        <f t="shared" si="30"/>
        <v>#DIV/0!</v>
      </c>
      <c r="BJ92" s="116" t="e">
        <f t="shared" si="31"/>
        <v>#DIV/0!</v>
      </c>
      <c r="BK92" s="102"/>
      <c r="BL92" s="129"/>
      <c r="BM92" s="102"/>
      <c r="BN92" s="91"/>
    </row>
    <row r="93" spans="1:66" s="11" customFormat="1" ht="94.5" hidden="1" customHeight="1">
      <c r="A93" s="79">
        <v>43</v>
      </c>
      <c r="B93" s="2" t="s">
        <v>126</v>
      </c>
      <c r="C93" s="3" t="s">
        <v>7</v>
      </c>
      <c r="D93" s="4" t="s">
        <v>127</v>
      </c>
      <c r="E93" s="3" t="s">
        <v>9</v>
      </c>
      <c r="F93" s="3"/>
      <c r="G93" s="35" t="s">
        <v>657</v>
      </c>
      <c r="H93" s="39" t="s">
        <v>658</v>
      </c>
      <c r="I93" s="39"/>
      <c r="J93" s="138" t="s">
        <v>1424</v>
      </c>
      <c r="K93" s="139" t="s">
        <v>1425</v>
      </c>
      <c r="L93" s="7"/>
      <c r="M93" s="6"/>
      <c r="N93" s="6"/>
      <c r="O93" s="6"/>
      <c r="P93" s="6"/>
      <c r="Q93" s="6"/>
      <c r="R93" s="6" t="s">
        <v>189</v>
      </c>
      <c r="S93" s="6"/>
      <c r="T93" s="6"/>
      <c r="U93" s="6"/>
      <c r="V93" s="6"/>
      <c r="W93" s="6"/>
      <c r="X93" s="6"/>
      <c r="Y93" s="7">
        <f t="shared" si="21"/>
        <v>1</v>
      </c>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13">
        <f t="shared" si="22"/>
        <v>0</v>
      </c>
      <c r="BB93" s="114" t="e">
        <f t="shared" si="23"/>
        <v>#DIV/0!</v>
      </c>
      <c r="BC93" s="113">
        <f t="shared" si="24"/>
        <v>0</v>
      </c>
      <c r="BD93" s="114" t="e">
        <f t="shared" si="25"/>
        <v>#DIV/0!</v>
      </c>
      <c r="BE93" s="113">
        <f t="shared" si="26"/>
        <v>0</v>
      </c>
      <c r="BF93" s="114" t="e">
        <f t="shared" si="27"/>
        <v>#DIV/0!</v>
      </c>
      <c r="BG93" s="113">
        <f t="shared" si="28"/>
        <v>0</v>
      </c>
      <c r="BH93" s="114" t="e">
        <f t="shared" si="29"/>
        <v>#DIV/0!</v>
      </c>
      <c r="BI93" s="115" t="e">
        <f t="shared" si="30"/>
        <v>#DIV/0!</v>
      </c>
      <c r="BJ93" s="116" t="e">
        <f t="shared" si="31"/>
        <v>#DIV/0!</v>
      </c>
      <c r="BK93" s="102"/>
      <c r="BL93" s="129"/>
      <c r="BM93" s="102"/>
      <c r="BN93" s="91"/>
    </row>
    <row r="94" spans="1:66" s="11" customFormat="1" ht="72.75" hidden="1" customHeight="1">
      <c r="A94" s="79">
        <v>43</v>
      </c>
      <c r="B94" s="2" t="s">
        <v>126</v>
      </c>
      <c r="C94" s="3" t="s">
        <v>7</v>
      </c>
      <c r="D94" s="4" t="s">
        <v>127</v>
      </c>
      <c r="E94" s="3" t="s">
        <v>9</v>
      </c>
      <c r="F94" s="3"/>
      <c r="G94" s="35" t="s">
        <v>659</v>
      </c>
      <c r="H94" s="39" t="s">
        <v>660</v>
      </c>
      <c r="I94" s="39"/>
      <c r="J94" s="138" t="s">
        <v>1424</v>
      </c>
      <c r="K94" s="139" t="s">
        <v>1425</v>
      </c>
      <c r="L94" s="7" t="s">
        <v>189</v>
      </c>
      <c r="M94" s="6"/>
      <c r="N94" s="6"/>
      <c r="O94" s="6"/>
      <c r="P94" s="6"/>
      <c r="Q94" s="6"/>
      <c r="R94" s="6"/>
      <c r="S94" s="6"/>
      <c r="T94" s="6"/>
      <c r="U94" s="6" t="s">
        <v>189</v>
      </c>
      <c r="V94" s="6"/>
      <c r="W94" s="6"/>
      <c r="X94" s="6"/>
      <c r="Y94" s="7">
        <f t="shared" si="21"/>
        <v>1</v>
      </c>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13">
        <f t="shared" si="22"/>
        <v>0</v>
      </c>
      <c r="BB94" s="114" t="e">
        <f t="shared" si="23"/>
        <v>#DIV/0!</v>
      </c>
      <c r="BC94" s="113">
        <f t="shared" si="24"/>
        <v>0</v>
      </c>
      <c r="BD94" s="114" t="e">
        <f t="shared" si="25"/>
        <v>#DIV/0!</v>
      </c>
      <c r="BE94" s="113">
        <f t="shared" si="26"/>
        <v>0</v>
      </c>
      <c r="BF94" s="114" t="e">
        <f t="shared" si="27"/>
        <v>#DIV/0!</v>
      </c>
      <c r="BG94" s="113">
        <f t="shared" si="28"/>
        <v>0</v>
      </c>
      <c r="BH94" s="114" t="e">
        <f t="shared" si="29"/>
        <v>#DIV/0!</v>
      </c>
      <c r="BI94" s="115" t="e">
        <f t="shared" si="30"/>
        <v>#DIV/0!</v>
      </c>
      <c r="BJ94" s="116" t="e">
        <f t="shared" si="31"/>
        <v>#DIV/0!</v>
      </c>
      <c r="BK94" s="102"/>
      <c r="BL94" s="129"/>
      <c r="BM94" s="102"/>
      <c r="BN94" s="91"/>
    </row>
    <row r="95" spans="1:66" s="11" customFormat="1" ht="75" hidden="1" customHeight="1">
      <c r="A95" s="79">
        <v>43</v>
      </c>
      <c r="B95" s="2" t="s">
        <v>126</v>
      </c>
      <c r="C95" s="3" t="s">
        <v>7</v>
      </c>
      <c r="D95" s="4" t="s">
        <v>127</v>
      </c>
      <c r="E95" s="3" t="s">
        <v>9</v>
      </c>
      <c r="F95" s="3"/>
      <c r="G95" s="35" t="s">
        <v>661</v>
      </c>
      <c r="H95" s="39" t="s">
        <v>662</v>
      </c>
      <c r="I95" s="39" t="s">
        <v>663</v>
      </c>
      <c r="J95" s="138" t="s">
        <v>1424</v>
      </c>
      <c r="K95" s="139" t="s">
        <v>1425</v>
      </c>
      <c r="L95" s="7"/>
      <c r="M95" s="6"/>
      <c r="N95" s="6"/>
      <c r="O95" s="6"/>
      <c r="P95" s="6"/>
      <c r="Q95" s="6"/>
      <c r="R95" s="6"/>
      <c r="S95" s="6"/>
      <c r="T95" s="6"/>
      <c r="U95" s="6"/>
      <c r="V95" s="6" t="s">
        <v>189</v>
      </c>
      <c r="W95" s="6"/>
      <c r="X95" s="6"/>
      <c r="Y95" s="7">
        <f t="shared" si="21"/>
        <v>1</v>
      </c>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13">
        <f t="shared" si="22"/>
        <v>0</v>
      </c>
      <c r="BB95" s="114" t="e">
        <f t="shared" si="23"/>
        <v>#DIV/0!</v>
      </c>
      <c r="BC95" s="113">
        <f t="shared" si="24"/>
        <v>0</v>
      </c>
      <c r="BD95" s="114" t="e">
        <f t="shared" si="25"/>
        <v>#DIV/0!</v>
      </c>
      <c r="BE95" s="113">
        <f t="shared" si="26"/>
        <v>0</v>
      </c>
      <c r="BF95" s="114" t="e">
        <f t="shared" si="27"/>
        <v>#DIV/0!</v>
      </c>
      <c r="BG95" s="113">
        <f t="shared" si="28"/>
        <v>0</v>
      </c>
      <c r="BH95" s="114" t="e">
        <f t="shared" si="29"/>
        <v>#DIV/0!</v>
      </c>
      <c r="BI95" s="115" t="e">
        <f t="shared" si="30"/>
        <v>#DIV/0!</v>
      </c>
      <c r="BJ95" s="116" t="e">
        <f t="shared" si="31"/>
        <v>#DIV/0!</v>
      </c>
      <c r="BK95" s="102"/>
      <c r="BL95" s="129"/>
      <c r="BM95" s="102"/>
      <c r="BN95" s="91"/>
    </row>
    <row r="96" spans="1:66" s="11" customFormat="1" ht="75" hidden="1" customHeight="1">
      <c r="A96" s="79">
        <v>44</v>
      </c>
      <c r="B96" s="2" t="s">
        <v>128</v>
      </c>
      <c r="C96" s="3" t="s">
        <v>7</v>
      </c>
      <c r="D96" s="4" t="s">
        <v>129</v>
      </c>
      <c r="E96" s="3" t="s">
        <v>9</v>
      </c>
      <c r="F96" s="3"/>
      <c r="G96" s="35" t="s">
        <v>650</v>
      </c>
      <c r="H96" s="39" t="s">
        <v>1317</v>
      </c>
      <c r="I96" s="39" t="s">
        <v>651</v>
      </c>
      <c r="J96" s="138" t="s">
        <v>1424</v>
      </c>
      <c r="K96" s="139" t="s">
        <v>1425</v>
      </c>
      <c r="L96" s="7"/>
      <c r="M96" s="6"/>
      <c r="N96" s="6" t="s">
        <v>189</v>
      </c>
      <c r="O96" s="6"/>
      <c r="P96" s="6"/>
      <c r="Q96" s="6"/>
      <c r="R96" s="6"/>
      <c r="S96" s="6"/>
      <c r="T96" s="6"/>
      <c r="U96" s="6"/>
      <c r="V96" s="6"/>
      <c r="W96" s="6"/>
      <c r="X96" s="6"/>
      <c r="Y96" s="7">
        <f t="shared" si="21"/>
        <v>1</v>
      </c>
      <c r="Z96" s="117" t="s">
        <v>1407</v>
      </c>
      <c r="AA96" s="117" t="s">
        <v>1407</v>
      </c>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13">
        <f t="shared" si="22"/>
        <v>0</v>
      </c>
      <c r="BB96" s="114" t="e">
        <f t="shared" si="23"/>
        <v>#DIV/0!</v>
      </c>
      <c r="BC96" s="113">
        <f t="shared" si="24"/>
        <v>0</v>
      </c>
      <c r="BD96" s="114" t="e">
        <f t="shared" si="25"/>
        <v>#DIV/0!</v>
      </c>
      <c r="BE96" s="113">
        <f t="shared" si="26"/>
        <v>0</v>
      </c>
      <c r="BF96" s="114" t="e">
        <f t="shared" si="27"/>
        <v>#DIV/0!</v>
      </c>
      <c r="BG96" s="113">
        <f t="shared" si="28"/>
        <v>0</v>
      </c>
      <c r="BH96" s="114" t="e">
        <f t="shared" si="29"/>
        <v>#DIV/0!</v>
      </c>
      <c r="BI96" s="115" t="e">
        <f t="shared" si="30"/>
        <v>#DIV/0!</v>
      </c>
      <c r="BJ96" s="116" t="e">
        <f t="shared" si="31"/>
        <v>#DIV/0!</v>
      </c>
      <c r="BK96" s="102"/>
      <c r="BL96" s="129"/>
      <c r="BM96" s="102"/>
      <c r="BN96" s="91"/>
    </row>
    <row r="97" spans="1:66" s="11" customFormat="1" ht="75" customHeight="1">
      <c r="A97" s="79">
        <v>44</v>
      </c>
      <c r="B97" s="2" t="s">
        <v>128</v>
      </c>
      <c r="C97" s="3" t="s">
        <v>7</v>
      </c>
      <c r="D97" s="4" t="s">
        <v>129</v>
      </c>
      <c r="E97" s="3" t="s">
        <v>9</v>
      </c>
      <c r="F97" s="3"/>
      <c r="G97" s="35" t="s">
        <v>652</v>
      </c>
      <c r="H97" s="39" t="s">
        <v>1318</v>
      </c>
      <c r="I97" s="39" t="s">
        <v>653</v>
      </c>
      <c r="J97" s="138" t="s">
        <v>1424</v>
      </c>
      <c r="K97" s="139" t="s">
        <v>1425</v>
      </c>
      <c r="L97" s="7"/>
      <c r="M97" s="6"/>
      <c r="N97" s="6"/>
      <c r="O97" s="6" t="s">
        <v>189</v>
      </c>
      <c r="P97" s="6"/>
      <c r="Q97" s="6"/>
      <c r="R97" s="6"/>
      <c r="S97" s="6"/>
      <c r="T97" s="6"/>
      <c r="U97" s="6"/>
      <c r="V97" s="6"/>
      <c r="W97" s="6"/>
      <c r="X97" s="6"/>
      <c r="Y97" s="7">
        <f t="shared" si="21"/>
        <v>1</v>
      </c>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13">
        <f t="shared" si="22"/>
        <v>0</v>
      </c>
      <c r="BB97" s="114" t="e">
        <f t="shared" si="23"/>
        <v>#DIV/0!</v>
      </c>
      <c r="BC97" s="113">
        <f t="shared" si="24"/>
        <v>0</v>
      </c>
      <c r="BD97" s="114" t="e">
        <f t="shared" si="25"/>
        <v>#DIV/0!</v>
      </c>
      <c r="BE97" s="113">
        <f t="shared" si="26"/>
        <v>0</v>
      </c>
      <c r="BF97" s="114" t="e">
        <f t="shared" si="27"/>
        <v>#DIV/0!</v>
      </c>
      <c r="BG97" s="113">
        <f t="shared" si="28"/>
        <v>0</v>
      </c>
      <c r="BH97" s="114" t="e">
        <f t="shared" si="29"/>
        <v>#DIV/0!</v>
      </c>
      <c r="BI97" s="115" t="e">
        <f t="shared" si="30"/>
        <v>#DIV/0!</v>
      </c>
      <c r="BJ97" s="116" t="e">
        <f t="shared" si="31"/>
        <v>#DIV/0!</v>
      </c>
      <c r="BK97" s="117" t="s">
        <v>1407</v>
      </c>
      <c r="BL97" s="117" t="s">
        <v>1407</v>
      </c>
      <c r="BM97" s="117" t="s">
        <v>1407</v>
      </c>
      <c r="BN97" s="91"/>
    </row>
    <row r="98" spans="1:66" s="11" customFormat="1" ht="97.5" hidden="1" customHeight="1">
      <c r="A98" s="79">
        <v>44</v>
      </c>
      <c r="B98" s="2" t="s">
        <v>128</v>
      </c>
      <c r="C98" s="3" t="s">
        <v>7</v>
      </c>
      <c r="D98" s="4" t="s">
        <v>129</v>
      </c>
      <c r="E98" s="3" t="s">
        <v>9</v>
      </c>
      <c r="F98" s="3"/>
      <c r="G98" s="35" t="s">
        <v>654</v>
      </c>
      <c r="H98" s="39" t="s">
        <v>655</v>
      </c>
      <c r="I98" s="39" t="s">
        <v>653</v>
      </c>
      <c r="J98" s="138" t="s">
        <v>1424</v>
      </c>
      <c r="K98" s="139" t="s">
        <v>1425</v>
      </c>
      <c r="L98" s="7"/>
      <c r="M98" s="6"/>
      <c r="N98" s="6"/>
      <c r="O98" s="6"/>
      <c r="P98" s="6" t="s">
        <v>189</v>
      </c>
      <c r="Q98" s="6"/>
      <c r="R98" s="6"/>
      <c r="S98" s="6"/>
      <c r="T98" s="6"/>
      <c r="U98" s="6"/>
      <c r="V98" s="6"/>
      <c r="W98" s="6"/>
      <c r="X98" s="6"/>
      <c r="Y98" s="7">
        <f t="shared" si="21"/>
        <v>1</v>
      </c>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13">
        <f t="shared" si="22"/>
        <v>0</v>
      </c>
      <c r="BB98" s="114" t="e">
        <f t="shared" si="23"/>
        <v>#DIV/0!</v>
      </c>
      <c r="BC98" s="113">
        <f t="shared" si="24"/>
        <v>0</v>
      </c>
      <c r="BD98" s="114" t="e">
        <f t="shared" si="25"/>
        <v>#DIV/0!</v>
      </c>
      <c r="BE98" s="113">
        <f t="shared" si="26"/>
        <v>0</v>
      </c>
      <c r="BF98" s="114" t="e">
        <f t="shared" si="27"/>
        <v>#DIV/0!</v>
      </c>
      <c r="BG98" s="113">
        <f t="shared" si="28"/>
        <v>0</v>
      </c>
      <c r="BH98" s="114" t="e">
        <f t="shared" si="29"/>
        <v>#DIV/0!</v>
      </c>
      <c r="BI98" s="115" t="e">
        <f t="shared" si="30"/>
        <v>#DIV/0!</v>
      </c>
      <c r="BJ98" s="116" t="e">
        <f t="shared" si="31"/>
        <v>#DIV/0!</v>
      </c>
      <c r="BK98" s="102"/>
      <c r="BL98" s="129"/>
      <c r="BM98" s="102"/>
      <c r="BN98" s="91"/>
    </row>
    <row r="99" spans="1:66" s="11" customFormat="1" ht="130.5" hidden="1" customHeight="1">
      <c r="A99" s="79">
        <v>44</v>
      </c>
      <c r="B99" s="2" t="s">
        <v>128</v>
      </c>
      <c r="C99" s="3" t="s">
        <v>7</v>
      </c>
      <c r="D99" s="4" t="s">
        <v>129</v>
      </c>
      <c r="E99" s="3" t="s">
        <v>9</v>
      </c>
      <c r="F99" s="3"/>
      <c r="G99" s="35" t="s">
        <v>674</v>
      </c>
      <c r="H99" s="39" t="s">
        <v>675</v>
      </c>
      <c r="I99" s="39"/>
      <c r="J99" s="138" t="s">
        <v>1424</v>
      </c>
      <c r="K99" s="139" t="s">
        <v>1425</v>
      </c>
      <c r="L99" s="7"/>
      <c r="M99" s="6"/>
      <c r="N99" s="7"/>
      <c r="O99" s="7"/>
      <c r="P99" s="6"/>
      <c r="Q99" s="6" t="s">
        <v>189</v>
      </c>
      <c r="R99" s="6"/>
      <c r="S99" s="6"/>
      <c r="T99" s="6"/>
      <c r="U99" s="6"/>
      <c r="V99" s="6"/>
      <c r="W99" s="6"/>
      <c r="X99" s="6"/>
      <c r="Y99" s="7">
        <f>COUNTIF($G99:$X99,"x")</f>
        <v>1</v>
      </c>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13">
        <f t="shared" si="22"/>
        <v>0</v>
      </c>
      <c r="BB99" s="114" t="e">
        <f t="shared" si="23"/>
        <v>#DIV/0!</v>
      </c>
      <c r="BC99" s="113">
        <f t="shared" si="24"/>
        <v>0</v>
      </c>
      <c r="BD99" s="114" t="e">
        <f t="shared" si="25"/>
        <v>#DIV/0!</v>
      </c>
      <c r="BE99" s="113">
        <f t="shared" si="26"/>
        <v>0</v>
      </c>
      <c r="BF99" s="114" t="e">
        <f t="shared" si="27"/>
        <v>#DIV/0!</v>
      </c>
      <c r="BG99" s="113">
        <f t="shared" si="28"/>
        <v>0</v>
      </c>
      <c r="BH99" s="114" t="e">
        <f t="shared" si="29"/>
        <v>#DIV/0!</v>
      </c>
      <c r="BI99" s="115" t="e">
        <f t="shared" si="30"/>
        <v>#DIV/0!</v>
      </c>
      <c r="BJ99" s="116" t="e">
        <f t="shared" si="31"/>
        <v>#DIV/0!</v>
      </c>
      <c r="BK99" s="102"/>
      <c r="BL99" s="129"/>
      <c r="BM99" s="102"/>
      <c r="BN99" s="91"/>
    </row>
    <row r="100" spans="1:66" s="11" customFormat="1" ht="130.5" hidden="1" customHeight="1">
      <c r="A100" s="79">
        <v>44</v>
      </c>
      <c r="B100" s="2" t="s">
        <v>128</v>
      </c>
      <c r="C100" s="3" t="s">
        <v>7</v>
      </c>
      <c r="D100" s="4" t="s">
        <v>129</v>
      </c>
      <c r="E100" s="3" t="s">
        <v>9</v>
      </c>
      <c r="F100" s="3"/>
      <c r="G100" s="35" t="s">
        <v>667</v>
      </c>
      <c r="H100" s="39" t="s">
        <v>1320</v>
      </c>
      <c r="I100" s="39"/>
      <c r="J100" s="138" t="s">
        <v>1424</v>
      </c>
      <c r="K100" s="139" t="s">
        <v>1425</v>
      </c>
      <c r="L100" s="7"/>
      <c r="M100" s="6"/>
      <c r="N100" s="6"/>
      <c r="O100" s="6"/>
      <c r="P100" s="6"/>
      <c r="Q100" s="6"/>
      <c r="R100" s="6" t="s">
        <v>189</v>
      </c>
      <c r="S100" s="6"/>
      <c r="T100" s="6"/>
      <c r="U100" s="6"/>
      <c r="V100" s="6"/>
      <c r="W100" s="6"/>
      <c r="X100" s="6"/>
      <c r="Y100" s="7">
        <f t="shared" si="21"/>
        <v>1</v>
      </c>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13">
        <f t="shared" si="22"/>
        <v>0</v>
      </c>
      <c r="BB100" s="114" t="e">
        <f t="shared" si="23"/>
        <v>#DIV/0!</v>
      </c>
      <c r="BC100" s="113">
        <f t="shared" si="24"/>
        <v>0</v>
      </c>
      <c r="BD100" s="114" t="e">
        <f t="shared" si="25"/>
        <v>#DIV/0!</v>
      </c>
      <c r="BE100" s="113">
        <f t="shared" si="26"/>
        <v>0</v>
      </c>
      <c r="BF100" s="114" t="e">
        <f t="shared" si="27"/>
        <v>#DIV/0!</v>
      </c>
      <c r="BG100" s="113">
        <f t="shared" si="28"/>
        <v>0</v>
      </c>
      <c r="BH100" s="114" t="e">
        <f t="shared" si="29"/>
        <v>#DIV/0!</v>
      </c>
      <c r="BI100" s="115" t="e">
        <f t="shared" si="30"/>
        <v>#DIV/0!</v>
      </c>
      <c r="BJ100" s="116" t="e">
        <f t="shared" si="31"/>
        <v>#DIV/0!</v>
      </c>
      <c r="BK100" s="102"/>
      <c r="BL100" s="129"/>
      <c r="BM100" s="102"/>
      <c r="BN100" s="91"/>
    </row>
    <row r="101" spans="1:66" s="11" customFormat="1" ht="130.5" hidden="1" customHeight="1">
      <c r="A101" s="79">
        <v>44</v>
      </c>
      <c r="B101" s="2" t="s">
        <v>128</v>
      </c>
      <c r="C101" s="3" t="s">
        <v>7</v>
      </c>
      <c r="D101" s="4" t="s">
        <v>129</v>
      </c>
      <c r="E101" s="3" t="s">
        <v>9</v>
      </c>
      <c r="F101" s="3"/>
      <c r="G101" s="35" t="s">
        <v>666</v>
      </c>
      <c r="H101" s="39" t="s">
        <v>1319</v>
      </c>
      <c r="I101" s="39"/>
      <c r="J101" s="138" t="s">
        <v>1424</v>
      </c>
      <c r="K101" s="139" t="s">
        <v>1425</v>
      </c>
      <c r="L101" s="7"/>
      <c r="M101" s="6"/>
      <c r="N101" s="7"/>
      <c r="O101" s="7"/>
      <c r="P101" s="6"/>
      <c r="Q101" s="6"/>
      <c r="R101" s="6"/>
      <c r="S101" s="6" t="s">
        <v>189</v>
      </c>
      <c r="T101" s="6"/>
      <c r="U101" s="6"/>
      <c r="V101" s="6"/>
      <c r="W101" s="6"/>
      <c r="X101" s="6"/>
      <c r="Y101" s="7">
        <f>COUNTIF($G101:$X101,"x")</f>
        <v>1</v>
      </c>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13">
        <f t="shared" si="22"/>
        <v>0</v>
      </c>
      <c r="BB101" s="114" t="e">
        <f t="shared" si="23"/>
        <v>#DIV/0!</v>
      </c>
      <c r="BC101" s="113">
        <f t="shared" si="24"/>
        <v>0</v>
      </c>
      <c r="BD101" s="114" t="e">
        <f t="shared" si="25"/>
        <v>#DIV/0!</v>
      </c>
      <c r="BE101" s="113">
        <f t="shared" si="26"/>
        <v>0</v>
      </c>
      <c r="BF101" s="114" t="e">
        <f t="shared" si="27"/>
        <v>#DIV/0!</v>
      </c>
      <c r="BG101" s="113">
        <f t="shared" si="28"/>
        <v>0</v>
      </c>
      <c r="BH101" s="114" t="e">
        <f t="shared" si="29"/>
        <v>#DIV/0!</v>
      </c>
      <c r="BI101" s="115" t="e">
        <f t="shared" si="30"/>
        <v>#DIV/0!</v>
      </c>
      <c r="BJ101" s="116" t="e">
        <f t="shared" si="31"/>
        <v>#DIV/0!</v>
      </c>
      <c r="BK101" s="102"/>
      <c r="BL101" s="129"/>
      <c r="BM101" s="102"/>
      <c r="BN101" s="91"/>
    </row>
    <row r="102" spans="1:66" s="11" customFormat="1" ht="130.5" hidden="1" customHeight="1">
      <c r="A102" s="79">
        <v>44</v>
      </c>
      <c r="B102" s="2" t="s">
        <v>128</v>
      </c>
      <c r="C102" s="3" t="s">
        <v>7</v>
      </c>
      <c r="D102" s="4" t="s">
        <v>129</v>
      </c>
      <c r="E102" s="3" t="s">
        <v>9</v>
      </c>
      <c r="F102" s="3"/>
      <c r="G102" s="35" t="s">
        <v>676</v>
      </c>
      <c r="H102" s="39" t="s">
        <v>677</v>
      </c>
      <c r="I102" s="39"/>
      <c r="J102" s="138" t="s">
        <v>1424</v>
      </c>
      <c r="K102" s="139" t="s">
        <v>1425</v>
      </c>
      <c r="L102" s="7"/>
      <c r="M102" s="6"/>
      <c r="N102" s="7"/>
      <c r="O102" s="7"/>
      <c r="P102" s="6"/>
      <c r="Q102" s="6"/>
      <c r="R102" s="6"/>
      <c r="S102" s="6"/>
      <c r="T102" s="6" t="s">
        <v>189</v>
      </c>
      <c r="U102" s="6"/>
      <c r="V102" s="6"/>
      <c r="W102" s="6"/>
      <c r="X102" s="6"/>
      <c r="Y102" s="7">
        <f>COUNTIF($G102:$X102,"x")</f>
        <v>1</v>
      </c>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13">
        <f t="shared" si="22"/>
        <v>0</v>
      </c>
      <c r="BB102" s="114" t="e">
        <f t="shared" si="23"/>
        <v>#DIV/0!</v>
      </c>
      <c r="BC102" s="113">
        <f t="shared" si="24"/>
        <v>0</v>
      </c>
      <c r="BD102" s="114" t="e">
        <f t="shared" si="25"/>
        <v>#DIV/0!</v>
      </c>
      <c r="BE102" s="113">
        <f t="shared" si="26"/>
        <v>0</v>
      </c>
      <c r="BF102" s="114" t="e">
        <f t="shared" si="27"/>
        <v>#DIV/0!</v>
      </c>
      <c r="BG102" s="113">
        <f t="shared" si="28"/>
        <v>0</v>
      </c>
      <c r="BH102" s="114" t="e">
        <f t="shared" si="29"/>
        <v>#DIV/0!</v>
      </c>
      <c r="BI102" s="115" t="e">
        <f t="shared" si="30"/>
        <v>#DIV/0!</v>
      </c>
      <c r="BJ102" s="116" t="e">
        <f t="shared" si="31"/>
        <v>#DIV/0!</v>
      </c>
      <c r="BK102" s="102"/>
      <c r="BL102" s="129"/>
      <c r="BM102" s="102"/>
      <c r="BN102" s="91"/>
    </row>
    <row r="103" spans="1:66" s="11" customFormat="1" ht="111" hidden="1" customHeight="1">
      <c r="A103" s="79">
        <v>44</v>
      </c>
      <c r="B103" s="2" t="s">
        <v>128</v>
      </c>
      <c r="C103" s="3" t="s">
        <v>7</v>
      </c>
      <c r="D103" s="4" t="s">
        <v>129</v>
      </c>
      <c r="E103" s="3" t="s">
        <v>9</v>
      </c>
      <c r="F103" s="3"/>
      <c r="G103" s="35" t="s">
        <v>668</v>
      </c>
      <c r="H103" s="39" t="s">
        <v>669</v>
      </c>
      <c r="I103" s="39"/>
      <c r="J103" s="138" t="s">
        <v>1424</v>
      </c>
      <c r="K103" s="139" t="s">
        <v>1425</v>
      </c>
      <c r="L103" s="7"/>
      <c r="M103" s="6"/>
      <c r="N103" s="6"/>
      <c r="O103" s="6"/>
      <c r="P103" s="6"/>
      <c r="Q103" s="6"/>
      <c r="R103" s="6"/>
      <c r="S103" s="6"/>
      <c r="T103" s="6"/>
      <c r="U103" s="6" t="s">
        <v>189</v>
      </c>
      <c r="V103" s="6"/>
      <c r="W103" s="6"/>
      <c r="X103" s="6"/>
      <c r="Y103" s="7">
        <f t="shared" si="21"/>
        <v>1</v>
      </c>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13">
        <f t="shared" si="22"/>
        <v>0</v>
      </c>
      <c r="BB103" s="114" t="e">
        <f t="shared" si="23"/>
        <v>#DIV/0!</v>
      </c>
      <c r="BC103" s="113">
        <f t="shared" si="24"/>
        <v>0</v>
      </c>
      <c r="BD103" s="114" t="e">
        <f t="shared" si="25"/>
        <v>#DIV/0!</v>
      </c>
      <c r="BE103" s="113">
        <f t="shared" si="26"/>
        <v>0</v>
      </c>
      <c r="BF103" s="114" t="e">
        <f t="shared" si="27"/>
        <v>#DIV/0!</v>
      </c>
      <c r="BG103" s="113">
        <f t="shared" si="28"/>
        <v>0</v>
      </c>
      <c r="BH103" s="114" t="e">
        <f t="shared" si="29"/>
        <v>#DIV/0!</v>
      </c>
      <c r="BI103" s="115" t="e">
        <f t="shared" si="30"/>
        <v>#DIV/0!</v>
      </c>
      <c r="BJ103" s="116" t="e">
        <f t="shared" si="31"/>
        <v>#DIV/0!</v>
      </c>
      <c r="BK103" s="102"/>
      <c r="BL103" s="129"/>
      <c r="BM103" s="102"/>
      <c r="BN103" s="91"/>
    </row>
    <row r="104" spans="1:66" s="11" customFormat="1" ht="156" hidden="1" customHeight="1">
      <c r="A104" s="79">
        <v>44</v>
      </c>
      <c r="B104" s="2" t="s">
        <v>128</v>
      </c>
      <c r="C104" s="3" t="s">
        <v>7</v>
      </c>
      <c r="D104" s="4" t="s">
        <v>129</v>
      </c>
      <c r="E104" s="3" t="s">
        <v>9</v>
      </c>
      <c r="F104" s="3"/>
      <c r="G104" s="35" t="s">
        <v>670</v>
      </c>
      <c r="H104" s="39" t="s">
        <v>671</v>
      </c>
      <c r="I104" s="39"/>
      <c r="J104" s="138" t="s">
        <v>1424</v>
      </c>
      <c r="K104" s="139" t="s">
        <v>1425</v>
      </c>
      <c r="L104" s="7"/>
      <c r="M104" s="6"/>
      <c r="N104" s="6"/>
      <c r="O104" s="6"/>
      <c r="P104" s="6"/>
      <c r="Q104" s="6"/>
      <c r="R104" s="6"/>
      <c r="S104" s="6"/>
      <c r="T104" s="6"/>
      <c r="U104" s="6"/>
      <c r="V104" s="6" t="s">
        <v>189</v>
      </c>
      <c r="W104" s="6"/>
      <c r="X104" s="6"/>
      <c r="Y104" s="7">
        <f t="shared" si="21"/>
        <v>1</v>
      </c>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13">
        <f t="shared" si="22"/>
        <v>0</v>
      </c>
      <c r="BB104" s="114" t="e">
        <f t="shared" si="23"/>
        <v>#DIV/0!</v>
      </c>
      <c r="BC104" s="113">
        <f t="shared" si="24"/>
        <v>0</v>
      </c>
      <c r="BD104" s="114" t="e">
        <f t="shared" si="25"/>
        <v>#DIV/0!</v>
      </c>
      <c r="BE104" s="113">
        <f t="shared" si="26"/>
        <v>0</v>
      </c>
      <c r="BF104" s="114" t="e">
        <f t="shared" si="27"/>
        <v>#DIV/0!</v>
      </c>
      <c r="BG104" s="113">
        <f t="shared" si="28"/>
        <v>0</v>
      </c>
      <c r="BH104" s="114" t="e">
        <f t="shared" si="29"/>
        <v>#DIV/0!</v>
      </c>
      <c r="BI104" s="115" t="e">
        <f t="shared" si="30"/>
        <v>#DIV/0!</v>
      </c>
      <c r="BJ104" s="116" t="e">
        <f t="shared" si="31"/>
        <v>#DIV/0!</v>
      </c>
      <c r="BK104" s="102"/>
      <c r="BL104" s="129"/>
      <c r="BM104" s="102"/>
      <c r="BN104" s="91"/>
    </row>
    <row r="105" spans="1:66" s="11" customFormat="1" ht="117" hidden="1" customHeight="1">
      <c r="A105" s="79">
        <v>44</v>
      </c>
      <c r="B105" s="2" t="s">
        <v>128</v>
      </c>
      <c r="C105" s="3" t="s">
        <v>7</v>
      </c>
      <c r="D105" s="4" t="s">
        <v>129</v>
      </c>
      <c r="E105" s="3" t="s">
        <v>9</v>
      </c>
      <c r="F105" s="3"/>
      <c r="G105" s="35" t="s">
        <v>672</v>
      </c>
      <c r="H105" s="39" t="s">
        <v>673</v>
      </c>
      <c r="I105" s="39"/>
      <c r="J105" s="138" t="s">
        <v>1424</v>
      </c>
      <c r="K105" s="139" t="s">
        <v>1425</v>
      </c>
      <c r="L105" s="7"/>
      <c r="M105" s="6"/>
      <c r="N105" s="6"/>
      <c r="O105" s="6"/>
      <c r="P105" s="6"/>
      <c r="Q105" s="6"/>
      <c r="R105" s="6"/>
      <c r="S105" s="6"/>
      <c r="T105" s="6"/>
      <c r="U105" s="6"/>
      <c r="V105" s="6"/>
      <c r="W105" s="6" t="s">
        <v>189</v>
      </c>
      <c r="X105" s="6"/>
      <c r="Y105" s="7">
        <f t="shared" si="21"/>
        <v>1</v>
      </c>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13">
        <f t="shared" si="22"/>
        <v>0</v>
      </c>
      <c r="BB105" s="114" t="e">
        <f t="shared" si="23"/>
        <v>#DIV/0!</v>
      </c>
      <c r="BC105" s="113">
        <f t="shared" si="24"/>
        <v>0</v>
      </c>
      <c r="BD105" s="114" t="e">
        <f t="shared" si="25"/>
        <v>#DIV/0!</v>
      </c>
      <c r="BE105" s="113">
        <f t="shared" si="26"/>
        <v>0</v>
      </c>
      <c r="BF105" s="114" t="e">
        <f t="shared" si="27"/>
        <v>#DIV/0!</v>
      </c>
      <c r="BG105" s="113">
        <f t="shared" si="28"/>
        <v>0</v>
      </c>
      <c r="BH105" s="114" t="e">
        <f t="shared" si="29"/>
        <v>#DIV/0!</v>
      </c>
      <c r="BI105" s="115" t="e">
        <f t="shared" si="30"/>
        <v>#DIV/0!</v>
      </c>
      <c r="BJ105" s="116" t="e">
        <f t="shared" si="31"/>
        <v>#DIV/0!</v>
      </c>
      <c r="BK105" s="102"/>
      <c r="BL105" s="129"/>
      <c r="BM105" s="102"/>
      <c r="BN105" s="91"/>
    </row>
    <row r="106" spans="1:66" s="11" customFormat="1" ht="117" hidden="1" customHeight="1">
      <c r="A106" s="79">
        <v>44</v>
      </c>
      <c r="B106" s="2" t="s">
        <v>128</v>
      </c>
      <c r="C106" s="3" t="s">
        <v>7</v>
      </c>
      <c r="D106" s="4" t="s">
        <v>129</v>
      </c>
      <c r="E106" s="3" t="s">
        <v>9</v>
      </c>
      <c r="F106" s="3"/>
      <c r="G106" s="35" t="s">
        <v>678</v>
      </c>
      <c r="H106" s="39" t="s">
        <v>679</v>
      </c>
      <c r="I106" s="39"/>
      <c r="J106" s="138" t="s">
        <v>1424</v>
      </c>
      <c r="K106" s="139" t="s">
        <v>1425</v>
      </c>
      <c r="L106" s="7" t="s">
        <v>189</v>
      </c>
      <c r="M106" s="6"/>
      <c r="N106" s="6"/>
      <c r="O106" s="6"/>
      <c r="P106" s="6"/>
      <c r="Q106" s="6"/>
      <c r="R106" s="6"/>
      <c r="S106" s="6"/>
      <c r="T106" s="6"/>
      <c r="U106" s="6"/>
      <c r="V106" s="6"/>
      <c r="W106" s="6"/>
      <c r="X106" s="6" t="s">
        <v>189</v>
      </c>
      <c r="Y106" s="7">
        <f t="shared" si="21"/>
        <v>1</v>
      </c>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13">
        <f t="shared" si="22"/>
        <v>0</v>
      </c>
      <c r="BB106" s="114" t="e">
        <f t="shared" si="23"/>
        <v>#DIV/0!</v>
      </c>
      <c r="BC106" s="113">
        <f t="shared" si="24"/>
        <v>0</v>
      </c>
      <c r="BD106" s="114" t="e">
        <f t="shared" si="25"/>
        <v>#DIV/0!</v>
      </c>
      <c r="BE106" s="113">
        <f t="shared" si="26"/>
        <v>0</v>
      </c>
      <c r="BF106" s="114" t="e">
        <f t="shared" si="27"/>
        <v>#DIV/0!</v>
      </c>
      <c r="BG106" s="113">
        <f t="shared" si="28"/>
        <v>0</v>
      </c>
      <c r="BH106" s="114" t="e">
        <f t="shared" si="29"/>
        <v>#DIV/0!</v>
      </c>
      <c r="BI106" s="115" t="e">
        <f t="shared" si="30"/>
        <v>#DIV/0!</v>
      </c>
      <c r="BJ106" s="116" t="e">
        <f t="shared" si="31"/>
        <v>#DIV/0!</v>
      </c>
      <c r="BK106" s="102"/>
      <c r="BL106" s="129"/>
      <c r="BM106" s="102"/>
      <c r="BN106" s="91"/>
    </row>
    <row r="107" spans="1:66" s="11" customFormat="1" ht="98.25" customHeight="1">
      <c r="A107" s="79">
        <v>45</v>
      </c>
      <c r="B107" s="2" t="s">
        <v>131</v>
      </c>
      <c r="C107" s="3" t="s">
        <v>7</v>
      </c>
      <c r="D107" s="4" t="s">
        <v>132</v>
      </c>
      <c r="E107" s="3" t="s">
        <v>9</v>
      </c>
      <c r="F107" s="3"/>
      <c r="G107" s="35" t="s">
        <v>680</v>
      </c>
      <c r="H107" s="39" t="s">
        <v>681</v>
      </c>
      <c r="I107" s="39"/>
      <c r="J107" s="138" t="s">
        <v>1424</v>
      </c>
      <c r="K107" s="139" t="s">
        <v>1449</v>
      </c>
      <c r="L107" s="7"/>
      <c r="M107" s="6"/>
      <c r="N107" s="6"/>
      <c r="O107" s="6" t="s">
        <v>189</v>
      </c>
      <c r="P107" s="6"/>
      <c r="Q107" s="6"/>
      <c r="R107" s="6"/>
      <c r="S107" s="6"/>
      <c r="T107" s="6"/>
      <c r="U107" s="6"/>
      <c r="V107" s="6"/>
      <c r="W107" s="6"/>
      <c r="X107" s="6"/>
      <c r="Y107" s="7">
        <f t="shared" si="21"/>
        <v>1</v>
      </c>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13">
        <f t="shared" si="22"/>
        <v>0</v>
      </c>
      <c r="BB107" s="114" t="e">
        <f t="shared" si="23"/>
        <v>#DIV/0!</v>
      </c>
      <c r="BC107" s="113">
        <f t="shared" si="24"/>
        <v>0</v>
      </c>
      <c r="BD107" s="114" t="e">
        <f t="shared" si="25"/>
        <v>#DIV/0!</v>
      </c>
      <c r="BE107" s="113">
        <f t="shared" si="26"/>
        <v>0</v>
      </c>
      <c r="BF107" s="114" t="e">
        <f t="shared" si="27"/>
        <v>#DIV/0!</v>
      </c>
      <c r="BG107" s="113">
        <f t="shared" si="28"/>
        <v>0</v>
      </c>
      <c r="BH107" s="114" t="e">
        <f t="shared" si="29"/>
        <v>#DIV/0!</v>
      </c>
      <c r="BI107" s="115" t="e">
        <f t="shared" si="30"/>
        <v>#DIV/0!</v>
      </c>
      <c r="BJ107" s="116" t="e">
        <f t="shared" si="31"/>
        <v>#DIV/0!</v>
      </c>
      <c r="BK107" s="117" t="s">
        <v>1411</v>
      </c>
      <c r="BL107" s="117" t="s">
        <v>1411</v>
      </c>
      <c r="BM107" s="117" t="s">
        <v>1411</v>
      </c>
      <c r="BN107" s="91"/>
    </row>
    <row r="108" spans="1:66" s="11" customFormat="1" ht="81" hidden="1" customHeight="1">
      <c r="A108" s="79">
        <v>45</v>
      </c>
      <c r="B108" s="2" t="s">
        <v>131</v>
      </c>
      <c r="C108" s="3" t="s">
        <v>7</v>
      </c>
      <c r="D108" s="4" t="s">
        <v>132</v>
      </c>
      <c r="E108" s="3" t="s">
        <v>9</v>
      </c>
      <c r="F108" s="3"/>
      <c r="G108" s="35" t="s">
        <v>682</v>
      </c>
      <c r="H108" s="39" t="s">
        <v>683</v>
      </c>
      <c r="I108" s="3"/>
      <c r="J108" s="138" t="s">
        <v>1424</v>
      </c>
      <c r="K108" s="139" t="s">
        <v>1425</v>
      </c>
      <c r="L108" s="7" t="s">
        <v>189</v>
      </c>
      <c r="M108" s="6">
        <v>1</v>
      </c>
      <c r="N108" s="6"/>
      <c r="O108" s="6"/>
      <c r="P108" s="6"/>
      <c r="Q108" s="6"/>
      <c r="R108" s="6"/>
      <c r="S108" s="6"/>
      <c r="T108" s="6"/>
      <c r="U108" s="6"/>
      <c r="V108" s="6"/>
      <c r="W108" s="6" t="s">
        <v>189</v>
      </c>
      <c r="X108" s="6"/>
      <c r="Y108" s="7">
        <f t="shared" si="21"/>
        <v>1</v>
      </c>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13">
        <f t="shared" si="22"/>
        <v>0</v>
      </c>
      <c r="BB108" s="114" t="e">
        <f t="shared" si="23"/>
        <v>#DIV/0!</v>
      </c>
      <c r="BC108" s="113">
        <f t="shared" si="24"/>
        <v>0</v>
      </c>
      <c r="BD108" s="114" t="e">
        <f t="shared" si="25"/>
        <v>#DIV/0!</v>
      </c>
      <c r="BE108" s="113">
        <f t="shared" si="26"/>
        <v>0</v>
      </c>
      <c r="BF108" s="114" t="e">
        <f t="shared" si="27"/>
        <v>#DIV/0!</v>
      </c>
      <c r="BG108" s="113">
        <f t="shared" si="28"/>
        <v>0</v>
      </c>
      <c r="BH108" s="114" t="e">
        <f t="shared" si="29"/>
        <v>#DIV/0!</v>
      </c>
      <c r="BI108" s="115" t="e">
        <f t="shared" si="30"/>
        <v>#DIV/0!</v>
      </c>
      <c r="BJ108" s="116" t="e">
        <f t="shared" si="31"/>
        <v>#DIV/0!</v>
      </c>
      <c r="BK108" s="102"/>
      <c r="BL108" s="129"/>
      <c r="BM108" s="102"/>
      <c r="BN108" s="91"/>
    </row>
    <row r="109" spans="1:66" s="11" customFormat="1" ht="56.25" hidden="1" customHeight="1">
      <c r="A109" s="79">
        <v>46</v>
      </c>
      <c r="B109" s="2" t="s">
        <v>6</v>
      </c>
      <c r="C109" s="3" t="s">
        <v>7</v>
      </c>
      <c r="D109" s="4" t="s">
        <v>130</v>
      </c>
      <c r="E109" s="3" t="s">
        <v>7</v>
      </c>
      <c r="F109" s="3"/>
      <c r="G109" s="35" t="s">
        <v>684</v>
      </c>
      <c r="H109" s="35" t="s">
        <v>685</v>
      </c>
      <c r="I109" s="3"/>
      <c r="J109" s="138" t="s">
        <v>1424</v>
      </c>
      <c r="K109" s="139" t="s">
        <v>1425</v>
      </c>
      <c r="L109" s="7"/>
      <c r="M109" s="6"/>
      <c r="N109" s="6" t="s">
        <v>189</v>
      </c>
      <c r="O109" s="6"/>
      <c r="P109" s="6"/>
      <c r="Q109" s="6"/>
      <c r="R109" s="6"/>
      <c r="S109" s="6"/>
      <c r="T109" s="6"/>
      <c r="U109" s="6"/>
      <c r="V109" s="6"/>
      <c r="W109" s="6"/>
      <c r="X109" s="6"/>
      <c r="Y109" s="7">
        <f t="shared" si="21"/>
        <v>1</v>
      </c>
      <c r="Z109" s="117"/>
      <c r="AA109" s="117" t="s">
        <v>1407</v>
      </c>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13">
        <f t="shared" si="22"/>
        <v>0</v>
      </c>
      <c r="BB109" s="114" t="e">
        <f t="shared" si="23"/>
        <v>#DIV/0!</v>
      </c>
      <c r="BC109" s="113">
        <f t="shared" si="24"/>
        <v>0</v>
      </c>
      <c r="BD109" s="114" t="e">
        <f t="shared" si="25"/>
        <v>#DIV/0!</v>
      </c>
      <c r="BE109" s="113">
        <f t="shared" si="26"/>
        <v>0</v>
      </c>
      <c r="BF109" s="114" t="e">
        <f t="shared" si="27"/>
        <v>#DIV/0!</v>
      </c>
      <c r="BG109" s="113">
        <f t="shared" si="28"/>
        <v>0</v>
      </c>
      <c r="BH109" s="114" t="e">
        <f t="shared" si="29"/>
        <v>#DIV/0!</v>
      </c>
      <c r="BI109" s="115" t="e">
        <f t="shared" si="30"/>
        <v>#DIV/0!</v>
      </c>
      <c r="BJ109" s="116" t="e">
        <f t="shared" si="31"/>
        <v>#DIV/0!</v>
      </c>
      <c r="BK109" s="102"/>
      <c r="BL109" s="129"/>
      <c r="BM109" s="102"/>
      <c r="BN109" s="91"/>
    </row>
    <row r="110" spans="1:66" s="11" customFormat="1" ht="48" customHeight="1">
      <c r="A110" s="79">
        <v>46</v>
      </c>
      <c r="B110" s="2" t="s">
        <v>6</v>
      </c>
      <c r="C110" s="3" t="s">
        <v>7</v>
      </c>
      <c r="D110" s="4" t="s">
        <v>130</v>
      </c>
      <c r="E110" s="3" t="s">
        <v>7</v>
      </c>
      <c r="F110" s="3"/>
      <c r="G110" s="35" t="s">
        <v>686</v>
      </c>
      <c r="H110" s="35" t="s">
        <v>687</v>
      </c>
      <c r="I110" s="3"/>
      <c r="J110" s="138" t="s">
        <v>1424</v>
      </c>
      <c r="K110" s="139" t="s">
        <v>1425</v>
      </c>
      <c r="L110" s="7"/>
      <c r="M110" s="6"/>
      <c r="N110" s="6"/>
      <c r="O110" s="6" t="s">
        <v>189</v>
      </c>
      <c r="P110" s="6"/>
      <c r="Q110" s="6"/>
      <c r="R110" s="6"/>
      <c r="S110" s="6"/>
      <c r="T110" s="6"/>
      <c r="U110" s="6"/>
      <c r="V110" s="6"/>
      <c r="W110" s="6"/>
      <c r="X110" s="6"/>
      <c r="Y110" s="7">
        <f t="shared" si="21"/>
        <v>1</v>
      </c>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13">
        <f t="shared" si="22"/>
        <v>0</v>
      </c>
      <c r="BB110" s="114" t="e">
        <f t="shared" si="23"/>
        <v>#DIV/0!</v>
      </c>
      <c r="BC110" s="113">
        <f t="shared" si="24"/>
        <v>0</v>
      </c>
      <c r="BD110" s="114" t="e">
        <f t="shared" si="25"/>
        <v>#DIV/0!</v>
      </c>
      <c r="BE110" s="113">
        <f t="shared" si="26"/>
        <v>0</v>
      </c>
      <c r="BF110" s="114" t="e">
        <f t="shared" si="27"/>
        <v>#DIV/0!</v>
      </c>
      <c r="BG110" s="113">
        <f t="shared" si="28"/>
        <v>0</v>
      </c>
      <c r="BH110" s="114" t="e">
        <f t="shared" si="29"/>
        <v>#DIV/0!</v>
      </c>
      <c r="BI110" s="115" t="e">
        <f t="shared" si="30"/>
        <v>#DIV/0!</v>
      </c>
      <c r="BJ110" s="116" t="e">
        <f t="shared" si="31"/>
        <v>#DIV/0!</v>
      </c>
      <c r="BK110" s="117" t="s">
        <v>1407</v>
      </c>
      <c r="BL110" s="117"/>
      <c r="BM110" s="117"/>
      <c r="BN110" s="91"/>
    </row>
    <row r="111" spans="1:66" s="11" customFormat="1" ht="56.25" hidden="1" customHeight="1">
      <c r="A111" s="79">
        <v>46</v>
      </c>
      <c r="B111" s="2" t="s">
        <v>6</v>
      </c>
      <c r="C111" s="3" t="s">
        <v>7</v>
      </c>
      <c r="D111" s="4" t="s">
        <v>130</v>
      </c>
      <c r="E111" s="3" t="s">
        <v>7</v>
      </c>
      <c r="F111" s="3"/>
      <c r="G111" s="35" t="s">
        <v>688</v>
      </c>
      <c r="H111" s="35" t="s">
        <v>689</v>
      </c>
      <c r="I111" s="3"/>
      <c r="J111" s="138" t="s">
        <v>1424</v>
      </c>
      <c r="K111" s="139" t="s">
        <v>1425</v>
      </c>
      <c r="L111" s="7" t="s">
        <v>189</v>
      </c>
      <c r="M111" s="6">
        <v>1</v>
      </c>
      <c r="N111" s="6"/>
      <c r="O111" s="6"/>
      <c r="P111" s="6"/>
      <c r="Q111" s="6"/>
      <c r="R111" s="6"/>
      <c r="S111" s="6"/>
      <c r="T111" s="6"/>
      <c r="U111" s="6" t="s">
        <v>189</v>
      </c>
      <c r="V111" s="6"/>
      <c r="W111" s="6"/>
      <c r="X111" s="6"/>
      <c r="Y111" s="7">
        <f t="shared" si="21"/>
        <v>1</v>
      </c>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13">
        <f t="shared" si="22"/>
        <v>0</v>
      </c>
      <c r="BB111" s="114" t="e">
        <f t="shared" si="23"/>
        <v>#DIV/0!</v>
      </c>
      <c r="BC111" s="113">
        <f t="shared" si="24"/>
        <v>0</v>
      </c>
      <c r="BD111" s="114" t="e">
        <f t="shared" si="25"/>
        <v>#DIV/0!</v>
      </c>
      <c r="BE111" s="113">
        <f t="shared" si="26"/>
        <v>0</v>
      </c>
      <c r="BF111" s="114" t="e">
        <f t="shared" si="27"/>
        <v>#DIV/0!</v>
      </c>
      <c r="BG111" s="113">
        <f t="shared" si="28"/>
        <v>0</v>
      </c>
      <c r="BH111" s="114" t="e">
        <f t="shared" si="29"/>
        <v>#DIV/0!</v>
      </c>
      <c r="BI111" s="115" t="e">
        <f t="shared" si="30"/>
        <v>#DIV/0!</v>
      </c>
      <c r="BJ111" s="116" t="e">
        <f t="shared" si="31"/>
        <v>#DIV/0!</v>
      </c>
      <c r="BK111" s="102"/>
      <c r="BL111" s="129"/>
      <c r="BM111" s="102"/>
      <c r="BN111" s="91"/>
    </row>
    <row r="112" spans="1:66" s="11" customFormat="1" ht="56.25" hidden="1" customHeight="1">
      <c r="A112" s="79">
        <v>47</v>
      </c>
      <c r="B112" s="2" t="s">
        <v>133</v>
      </c>
      <c r="C112" s="3" t="s">
        <v>9</v>
      </c>
      <c r="D112" s="4" t="s">
        <v>134</v>
      </c>
      <c r="E112" s="3" t="s">
        <v>9</v>
      </c>
      <c r="F112" s="3"/>
      <c r="G112" s="35" t="s">
        <v>690</v>
      </c>
      <c r="H112" s="35" t="s">
        <v>691</v>
      </c>
      <c r="I112" s="39" t="s">
        <v>692</v>
      </c>
      <c r="J112" s="138" t="s">
        <v>1424</v>
      </c>
      <c r="K112" s="139" t="s">
        <v>1425</v>
      </c>
      <c r="L112" s="7"/>
      <c r="M112" s="6"/>
      <c r="N112" s="6"/>
      <c r="O112" s="6"/>
      <c r="P112" s="6"/>
      <c r="Q112" s="6"/>
      <c r="R112" s="6"/>
      <c r="S112" s="6"/>
      <c r="T112" s="6"/>
      <c r="U112" s="6"/>
      <c r="V112" s="6" t="s">
        <v>189</v>
      </c>
      <c r="W112" s="6"/>
      <c r="X112" s="6"/>
      <c r="Y112" s="7">
        <f t="shared" si="21"/>
        <v>1</v>
      </c>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13">
        <f t="shared" si="22"/>
        <v>0</v>
      </c>
      <c r="BB112" s="114" t="e">
        <f t="shared" si="23"/>
        <v>#DIV/0!</v>
      </c>
      <c r="BC112" s="113">
        <f t="shared" si="24"/>
        <v>0</v>
      </c>
      <c r="BD112" s="114" t="e">
        <f t="shared" si="25"/>
        <v>#DIV/0!</v>
      </c>
      <c r="BE112" s="113">
        <f t="shared" si="26"/>
        <v>0</v>
      </c>
      <c r="BF112" s="114" t="e">
        <f t="shared" si="27"/>
        <v>#DIV/0!</v>
      </c>
      <c r="BG112" s="113">
        <f t="shared" si="28"/>
        <v>0</v>
      </c>
      <c r="BH112" s="114" t="e">
        <f t="shared" si="29"/>
        <v>#DIV/0!</v>
      </c>
      <c r="BI112" s="115" t="e">
        <f t="shared" si="30"/>
        <v>#DIV/0!</v>
      </c>
      <c r="BJ112" s="116" t="e">
        <f t="shared" si="31"/>
        <v>#DIV/0!</v>
      </c>
      <c r="BK112" s="102"/>
      <c r="BL112" s="129"/>
      <c r="BM112" s="102"/>
      <c r="BN112" s="91"/>
    </row>
    <row r="113" spans="1:66" s="11" customFormat="1" ht="56.25" hidden="1" customHeight="1">
      <c r="A113" s="79">
        <v>47</v>
      </c>
      <c r="B113" s="2" t="s">
        <v>133</v>
      </c>
      <c r="C113" s="3" t="s">
        <v>9</v>
      </c>
      <c r="D113" s="4" t="s">
        <v>134</v>
      </c>
      <c r="E113" s="3" t="s">
        <v>9</v>
      </c>
      <c r="F113" s="3"/>
      <c r="G113" s="35" t="s">
        <v>693</v>
      </c>
      <c r="H113" s="35" t="s">
        <v>694</v>
      </c>
      <c r="I113" s="39" t="s">
        <v>695</v>
      </c>
      <c r="J113" s="138" t="s">
        <v>1424</v>
      </c>
      <c r="K113" s="139" t="s">
        <v>1425</v>
      </c>
      <c r="L113" s="7" t="s">
        <v>189</v>
      </c>
      <c r="M113" s="6">
        <v>1</v>
      </c>
      <c r="N113" s="6"/>
      <c r="O113" s="6"/>
      <c r="P113" s="6"/>
      <c r="Q113" s="6"/>
      <c r="R113" s="6"/>
      <c r="S113" s="6"/>
      <c r="T113" s="6"/>
      <c r="U113" s="6"/>
      <c r="V113" s="6"/>
      <c r="W113" s="6" t="s">
        <v>189</v>
      </c>
      <c r="X113" s="6"/>
      <c r="Y113" s="7">
        <f t="shared" si="21"/>
        <v>1</v>
      </c>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13">
        <f t="shared" si="22"/>
        <v>0</v>
      </c>
      <c r="BB113" s="114" t="e">
        <f t="shared" si="23"/>
        <v>#DIV/0!</v>
      </c>
      <c r="BC113" s="113">
        <f t="shared" si="24"/>
        <v>0</v>
      </c>
      <c r="BD113" s="114" t="e">
        <f t="shared" si="25"/>
        <v>#DIV/0!</v>
      </c>
      <c r="BE113" s="113">
        <f t="shared" si="26"/>
        <v>0</v>
      </c>
      <c r="BF113" s="114" t="e">
        <f t="shared" si="27"/>
        <v>#DIV/0!</v>
      </c>
      <c r="BG113" s="113">
        <f t="shared" si="28"/>
        <v>0</v>
      </c>
      <c r="BH113" s="114" t="e">
        <f t="shared" si="29"/>
        <v>#DIV/0!</v>
      </c>
      <c r="BI113" s="115" t="e">
        <f t="shared" si="30"/>
        <v>#DIV/0!</v>
      </c>
      <c r="BJ113" s="116" t="e">
        <f t="shared" si="31"/>
        <v>#DIV/0!</v>
      </c>
      <c r="BK113" s="102"/>
      <c r="BL113" s="129"/>
      <c r="BM113" s="102"/>
      <c r="BN113" s="91"/>
    </row>
    <row r="114" spans="1:66" s="11" customFormat="1" ht="114" hidden="1" customHeight="1">
      <c r="A114" s="79">
        <v>48</v>
      </c>
      <c r="B114" s="15" t="s">
        <v>306</v>
      </c>
      <c r="C114" s="3" t="s">
        <v>10</v>
      </c>
      <c r="D114" s="12" t="s">
        <v>457</v>
      </c>
      <c r="E114" s="3" t="s">
        <v>10</v>
      </c>
      <c r="F114" s="79" t="s">
        <v>189</v>
      </c>
      <c r="G114" s="38" t="s">
        <v>457</v>
      </c>
      <c r="H114" s="2" t="s">
        <v>696</v>
      </c>
      <c r="I114" s="79"/>
      <c r="J114" s="138" t="s">
        <v>1424</v>
      </c>
      <c r="K114" s="139" t="s">
        <v>1425</v>
      </c>
      <c r="L114" s="7" t="s">
        <v>189</v>
      </c>
      <c r="M114" s="6"/>
      <c r="N114" s="6"/>
      <c r="O114" s="6"/>
      <c r="P114" s="6"/>
      <c r="Q114" s="6" t="s">
        <v>189</v>
      </c>
      <c r="R114" s="6"/>
      <c r="S114" s="6"/>
      <c r="T114" s="6"/>
      <c r="U114" s="6"/>
      <c r="V114" s="6"/>
      <c r="W114" s="6"/>
      <c r="X114" s="6"/>
      <c r="Y114" s="7">
        <f t="shared" si="21"/>
        <v>1</v>
      </c>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13">
        <f t="shared" si="22"/>
        <v>0</v>
      </c>
      <c r="BB114" s="114" t="e">
        <f t="shared" si="23"/>
        <v>#DIV/0!</v>
      </c>
      <c r="BC114" s="113">
        <f t="shared" si="24"/>
        <v>0</v>
      </c>
      <c r="BD114" s="114" t="e">
        <f t="shared" si="25"/>
        <v>#DIV/0!</v>
      </c>
      <c r="BE114" s="113">
        <f t="shared" si="26"/>
        <v>0</v>
      </c>
      <c r="BF114" s="114" t="e">
        <f t="shared" si="27"/>
        <v>#DIV/0!</v>
      </c>
      <c r="BG114" s="113">
        <f t="shared" si="28"/>
        <v>0</v>
      </c>
      <c r="BH114" s="114" t="e">
        <f t="shared" si="29"/>
        <v>#DIV/0!</v>
      </c>
      <c r="BI114" s="115" t="e">
        <f t="shared" si="30"/>
        <v>#DIV/0!</v>
      </c>
      <c r="BJ114" s="116" t="e">
        <f t="shared" si="31"/>
        <v>#DIV/0!</v>
      </c>
      <c r="BK114" s="102"/>
      <c r="BL114" s="129"/>
      <c r="BM114" s="102"/>
      <c r="BN114" s="91"/>
    </row>
    <row r="115" spans="1:66" s="11" customFormat="1" ht="36.75" customHeight="1">
      <c r="A115" s="80"/>
      <c r="B115" s="199" t="s">
        <v>274</v>
      </c>
      <c r="C115" s="200"/>
      <c r="D115" s="200"/>
      <c r="E115" s="34"/>
      <c r="F115" s="18">
        <f>F116+F141+F152+F171</f>
        <v>8</v>
      </c>
      <c r="G115" s="72"/>
      <c r="H115" s="72"/>
      <c r="I115" s="18"/>
      <c r="J115" s="145"/>
      <c r="K115" s="145"/>
      <c r="L115" s="18">
        <f>L116+L141+L152+L171</f>
        <v>36</v>
      </c>
      <c r="M115" s="18">
        <f>M116+M141+M152+M171</f>
        <v>46</v>
      </c>
      <c r="N115" s="126">
        <f t="shared" ref="N115:X115" si="33">N116+N141+N152+N171</f>
        <v>6</v>
      </c>
      <c r="O115" s="126">
        <f t="shared" si="33"/>
        <v>9</v>
      </c>
      <c r="P115" s="126">
        <f t="shared" si="33"/>
        <v>6</v>
      </c>
      <c r="Q115" s="126">
        <f t="shared" si="33"/>
        <v>4</v>
      </c>
      <c r="R115" s="126">
        <f t="shared" si="33"/>
        <v>3</v>
      </c>
      <c r="S115" s="126">
        <f t="shared" si="33"/>
        <v>3</v>
      </c>
      <c r="T115" s="126">
        <f t="shared" si="33"/>
        <v>5</v>
      </c>
      <c r="U115" s="126">
        <f t="shared" si="33"/>
        <v>4</v>
      </c>
      <c r="V115" s="126">
        <f t="shared" si="33"/>
        <v>5</v>
      </c>
      <c r="W115" s="126">
        <f t="shared" si="33"/>
        <v>6</v>
      </c>
      <c r="X115" s="126">
        <f t="shared" si="33"/>
        <v>5</v>
      </c>
      <c r="Y115" s="7"/>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13">
        <f t="shared" si="22"/>
        <v>0</v>
      </c>
      <c r="BB115" s="114" t="e">
        <f t="shared" si="23"/>
        <v>#DIV/0!</v>
      </c>
      <c r="BC115" s="113">
        <f t="shared" si="24"/>
        <v>0</v>
      </c>
      <c r="BD115" s="114" t="e">
        <f t="shared" si="25"/>
        <v>#DIV/0!</v>
      </c>
      <c r="BE115" s="113">
        <f t="shared" si="26"/>
        <v>0</v>
      </c>
      <c r="BF115" s="114" t="e">
        <f t="shared" si="27"/>
        <v>#DIV/0!</v>
      </c>
      <c r="BG115" s="113">
        <f t="shared" si="28"/>
        <v>0</v>
      </c>
      <c r="BH115" s="114" t="e">
        <f t="shared" si="29"/>
        <v>#DIV/0!</v>
      </c>
      <c r="BI115" s="115" t="e">
        <f t="shared" si="30"/>
        <v>#DIV/0!</v>
      </c>
      <c r="BJ115" s="116" t="e">
        <f t="shared" si="31"/>
        <v>#DIV/0!</v>
      </c>
      <c r="BK115" s="102"/>
      <c r="BL115" s="129"/>
      <c r="BM115" s="102"/>
      <c r="BN115" s="40"/>
    </row>
    <row r="116" spans="1:66" s="11" customFormat="1" ht="94.5" customHeight="1">
      <c r="A116" s="80"/>
      <c r="B116" s="199" t="s">
        <v>275</v>
      </c>
      <c r="C116" s="200"/>
      <c r="D116" s="200"/>
      <c r="E116" s="34"/>
      <c r="F116" s="18">
        <f>COUNTIF(F119:F140,"x")</f>
        <v>1</v>
      </c>
      <c r="G116" s="72"/>
      <c r="H116" s="72"/>
      <c r="I116" s="18"/>
      <c r="J116" s="145"/>
      <c r="K116" s="145"/>
      <c r="L116" s="18">
        <f>COUNTIF(L119:L140,"x")</f>
        <v>8</v>
      </c>
      <c r="M116" s="18">
        <f>SUM(M119:M140)</f>
        <v>35</v>
      </c>
      <c r="N116" s="126">
        <f t="shared" ref="N116:X116" si="34">COUNTIF(N119:N140,"x")</f>
        <v>3</v>
      </c>
      <c r="O116" s="126">
        <f t="shared" si="34"/>
        <v>2</v>
      </c>
      <c r="P116" s="126">
        <f t="shared" si="34"/>
        <v>2</v>
      </c>
      <c r="Q116" s="126">
        <f t="shared" si="34"/>
        <v>1</v>
      </c>
      <c r="R116" s="126">
        <f t="shared" si="34"/>
        <v>2</v>
      </c>
      <c r="S116" s="126">
        <f t="shared" si="34"/>
        <v>1</v>
      </c>
      <c r="T116" s="126">
        <f t="shared" si="34"/>
        <v>2</v>
      </c>
      <c r="U116" s="126">
        <f t="shared" si="34"/>
        <v>2</v>
      </c>
      <c r="V116" s="126">
        <f t="shared" si="34"/>
        <v>3</v>
      </c>
      <c r="W116" s="126">
        <f t="shared" si="34"/>
        <v>2</v>
      </c>
      <c r="X116" s="126">
        <f t="shared" si="34"/>
        <v>2</v>
      </c>
      <c r="Y116" s="7"/>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13">
        <f t="shared" si="22"/>
        <v>0</v>
      </c>
      <c r="BB116" s="114" t="e">
        <f t="shared" si="23"/>
        <v>#DIV/0!</v>
      </c>
      <c r="BC116" s="113">
        <f t="shared" si="24"/>
        <v>0</v>
      </c>
      <c r="BD116" s="114" t="e">
        <f t="shared" si="25"/>
        <v>#DIV/0!</v>
      </c>
      <c r="BE116" s="113">
        <f t="shared" si="26"/>
        <v>0</v>
      </c>
      <c r="BF116" s="114" t="e">
        <f t="shared" si="27"/>
        <v>#DIV/0!</v>
      </c>
      <c r="BG116" s="113">
        <f t="shared" si="28"/>
        <v>0</v>
      </c>
      <c r="BH116" s="114" t="e">
        <f t="shared" si="29"/>
        <v>#DIV/0!</v>
      </c>
      <c r="BI116" s="115" t="e">
        <f t="shared" si="30"/>
        <v>#DIV/0!</v>
      </c>
      <c r="BJ116" s="116" t="e">
        <f t="shared" si="31"/>
        <v>#DIV/0!</v>
      </c>
      <c r="BK116" s="102"/>
      <c r="BL116" s="129"/>
      <c r="BM116" s="102"/>
      <c r="BN116" s="40"/>
    </row>
    <row r="117" spans="1:66" s="11" customFormat="1" ht="192.75" customHeight="1">
      <c r="A117" s="79">
        <v>49</v>
      </c>
      <c r="B117" s="2" t="s">
        <v>135</v>
      </c>
      <c r="C117" s="3" t="s">
        <v>9</v>
      </c>
      <c r="D117" s="4" t="s">
        <v>136</v>
      </c>
      <c r="E117" s="3" t="s">
        <v>9</v>
      </c>
      <c r="F117" s="18"/>
      <c r="G117" s="35" t="s">
        <v>136</v>
      </c>
      <c r="H117" s="39" t="s">
        <v>1458</v>
      </c>
      <c r="I117" s="44"/>
      <c r="J117" s="138" t="s">
        <v>1424</v>
      </c>
      <c r="K117" s="139" t="s">
        <v>1425</v>
      </c>
      <c r="L117" s="18"/>
      <c r="M117" s="18"/>
      <c r="N117" s="18"/>
      <c r="O117" s="6" t="s">
        <v>189</v>
      </c>
      <c r="P117" s="18"/>
      <c r="Q117" s="18"/>
      <c r="R117" s="18"/>
      <c r="S117" s="18"/>
      <c r="T117" s="18"/>
      <c r="U117" s="18"/>
      <c r="V117" s="18"/>
      <c r="W117" s="18"/>
      <c r="X117" s="18"/>
      <c r="Y117" s="7">
        <f t="shared" si="21"/>
        <v>1</v>
      </c>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13">
        <f t="shared" si="22"/>
        <v>0</v>
      </c>
      <c r="BB117" s="114" t="e">
        <f t="shared" si="23"/>
        <v>#DIV/0!</v>
      </c>
      <c r="BC117" s="113">
        <f t="shared" si="24"/>
        <v>0</v>
      </c>
      <c r="BD117" s="114" t="e">
        <f t="shared" si="25"/>
        <v>#DIV/0!</v>
      </c>
      <c r="BE117" s="113">
        <f t="shared" si="26"/>
        <v>0</v>
      </c>
      <c r="BF117" s="114" t="e">
        <f t="shared" si="27"/>
        <v>#DIV/0!</v>
      </c>
      <c r="BG117" s="113">
        <f t="shared" si="28"/>
        <v>0</v>
      </c>
      <c r="BH117" s="114" t="e">
        <f t="shared" si="29"/>
        <v>#DIV/0!</v>
      </c>
      <c r="BI117" s="115" t="e">
        <f t="shared" si="30"/>
        <v>#DIV/0!</v>
      </c>
      <c r="BJ117" s="116" t="e">
        <f t="shared" si="31"/>
        <v>#DIV/0!</v>
      </c>
      <c r="BK117" s="117" t="s">
        <v>1408</v>
      </c>
      <c r="BL117" s="117" t="s">
        <v>1408</v>
      </c>
      <c r="BM117" s="117" t="s">
        <v>1408</v>
      </c>
      <c r="BN117" s="40"/>
    </row>
    <row r="118" spans="1:66" s="11" customFormat="1" ht="104.25" hidden="1" customHeight="1">
      <c r="A118" s="79">
        <v>49</v>
      </c>
      <c r="B118" s="2" t="s">
        <v>135</v>
      </c>
      <c r="C118" s="3" t="s">
        <v>9</v>
      </c>
      <c r="D118" s="4" t="s">
        <v>136</v>
      </c>
      <c r="E118" s="3" t="s">
        <v>9</v>
      </c>
      <c r="F118" s="18"/>
      <c r="G118" s="35" t="s">
        <v>136</v>
      </c>
      <c r="H118" s="39" t="s">
        <v>697</v>
      </c>
      <c r="I118" s="42" t="s">
        <v>698</v>
      </c>
      <c r="J118" s="138" t="s">
        <v>1424</v>
      </c>
      <c r="K118" s="139" t="s">
        <v>1425</v>
      </c>
      <c r="L118" s="18"/>
      <c r="M118" s="18"/>
      <c r="N118" s="18"/>
      <c r="O118" s="18"/>
      <c r="P118" s="18"/>
      <c r="Q118" s="18"/>
      <c r="R118" s="18" t="s">
        <v>189</v>
      </c>
      <c r="S118" s="18"/>
      <c r="T118" s="18"/>
      <c r="U118" s="18"/>
      <c r="V118" s="18"/>
      <c r="W118" s="18"/>
      <c r="X118" s="18"/>
      <c r="Y118" s="7">
        <f t="shared" si="21"/>
        <v>1</v>
      </c>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13">
        <f t="shared" si="22"/>
        <v>0</v>
      </c>
      <c r="BB118" s="114" t="e">
        <f t="shared" si="23"/>
        <v>#DIV/0!</v>
      </c>
      <c r="BC118" s="113">
        <f t="shared" si="24"/>
        <v>0</v>
      </c>
      <c r="BD118" s="114" t="e">
        <f t="shared" si="25"/>
        <v>#DIV/0!</v>
      </c>
      <c r="BE118" s="113">
        <f t="shared" si="26"/>
        <v>0</v>
      </c>
      <c r="BF118" s="114" t="e">
        <f t="shared" si="27"/>
        <v>#DIV/0!</v>
      </c>
      <c r="BG118" s="113">
        <f t="shared" si="28"/>
        <v>0</v>
      </c>
      <c r="BH118" s="114" t="e">
        <f t="shared" si="29"/>
        <v>#DIV/0!</v>
      </c>
      <c r="BI118" s="115" t="e">
        <f t="shared" si="30"/>
        <v>#DIV/0!</v>
      </c>
      <c r="BJ118" s="116" t="e">
        <f t="shared" si="31"/>
        <v>#DIV/0!</v>
      </c>
      <c r="BK118" s="102"/>
      <c r="BL118" s="129"/>
      <c r="BM118" s="102"/>
      <c r="BN118" s="40"/>
    </row>
    <row r="119" spans="1:66" s="11" customFormat="1" ht="104.25" hidden="1" customHeight="1">
      <c r="A119" s="79">
        <v>49</v>
      </c>
      <c r="B119" s="2" t="s">
        <v>135</v>
      </c>
      <c r="C119" s="3" t="s">
        <v>9</v>
      </c>
      <c r="D119" s="4" t="s">
        <v>136</v>
      </c>
      <c r="E119" s="3" t="s">
        <v>9</v>
      </c>
      <c r="F119" s="3"/>
      <c r="G119" s="35" t="s">
        <v>136</v>
      </c>
      <c r="H119" s="39" t="s">
        <v>697</v>
      </c>
      <c r="I119" s="42"/>
      <c r="J119" s="138" t="s">
        <v>1424</v>
      </c>
      <c r="K119" s="139" t="s">
        <v>1425</v>
      </c>
      <c r="L119" s="7" t="s">
        <v>189</v>
      </c>
      <c r="M119" s="6"/>
      <c r="N119" s="6"/>
      <c r="O119" s="6"/>
      <c r="P119" s="6"/>
      <c r="Q119" s="6"/>
      <c r="R119" s="6"/>
      <c r="S119" s="6"/>
      <c r="T119" s="6"/>
      <c r="U119" s="6"/>
      <c r="V119" s="6"/>
      <c r="W119" s="6"/>
      <c r="X119" s="6" t="s">
        <v>189</v>
      </c>
      <c r="Y119" s="7">
        <f t="shared" si="21"/>
        <v>1</v>
      </c>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13">
        <f t="shared" si="22"/>
        <v>0</v>
      </c>
      <c r="BB119" s="114" t="e">
        <f t="shared" si="23"/>
        <v>#DIV/0!</v>
      </c>
      <c r="BC119" s="113">
        <f t="shared" si="24"/>
        <v>0</v>
      </c>
      <c r="BD119" s="114" t="e">
        <f t="shared" si="25"/>
        <v>#DIV/0!</v>
      </c>
      <c r="BE119" s="113">
        <f t="shared" si="26"/>
        <v>0</v>
      </c>
      <c r="BF119" s="114" t="e">
        <f t="shared" si="27"/>
        <v>#DIV/0!</v>
      </c>
      <c r="BG119" s="113">
        <f t="shared" si="28"/>
        <v>0</v>
      </c>
      <c r="BH119" s="114" t="e">
        <f t="shared" si="29"/>
        <v>#DIV/0!</v>
      </c>
      <c r="BI119" s="115" t="e">
        <f t="shared" si="30"/>
        <v>#DIV/0!</v>
      </c>
      <c r="BJ119" s="116" t="e">
        <f t="shared" si="31"/>
        <v>#DIV/0!</v>
      </c>
      <c r="BK119" s="102"/>
      <c r="BL119" s="129"/>
      <c r="BM119" s="102"/>
      <c r="BN119" s="91"/>
    </row>
    <row r="120" spans="1:66" s="11" customFormat="1" ht="114" hidden="1" customHeight="1">
      <c r="A120" s="79">
        <v>50</v>
      </c>
      <c r="B120" s="2" t="s">
        <v>137</v>
      </c>
      <c r="C120" s="3" t="s">
        <v>8</v>
      </c>
      <c r="D120" s="4" t="s">
        <v>138</v>
      </c>
      <c r="E120" s="3" t="s">
        <v>8</v>
      </c>
      <c r="F120" s="3"/>
      <c r="G120" s="35" t="s">
        <v>138</v>
      </c>
      <c r="H120" s="39" t="s">
        <v>699</v>
      </c>
      <c r="I120" s="43" t="s">
        <v>700</v>
      </c>
      <c r="J120" s="138" t="s">
        <v>1424</v>
      </c>
      <c r="K120" s="139" t="s">
        <v>1425</v>
      </c>
      <c r="L120" s="7"/>
      <c r="M120" s="6"/>
      <c r="N120" s="6"/>
      <c r="O120" s="6"/>
      <c r="P120" s="6" t="s">
        <v>189</v>
      </c>
      <c r="Q120" s="6"/>
      <c r="R120" s="6"/>
      <c r="S120" s="6"/>
      <c r="T120" s="6"/>
      <c r="U120" s="6"/>
      <c r="V120" s="6"/>
      <c r="W120" s="6"/>
      <c r="X120" s="6"/>
      <c r="Y120" s="7">
        <f t="shared" si="21"/>
        <v>1</v>
      </c>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13">
        <f t="shared" si="22"/>
        <v>0</v>
      </c>
      <c r="BB120" s="114" t="e">
        <f t="shared" si="23"/>
        <v>#DIV/0!</v>
      </c>
      <c r="BC120" s="113">
        <f t="shared" si="24"/>
        <v>0</v>
      </c>
      <c r="BD120" s="114" t="e">
        <f t="shared" si="25"/>
        <v>#DIV/0!</v>
      </c>
      <c r="BE120" s="113">
        <f t="shared" si="26"/>
        <v>0</v>
      </c>
      <c r="BF120" s="114" t="e">
        <f t="shared" si="27"/>
        <v>#DIV/0!</v>
      </c>
      <c r="BG120" s="113">
        <f t="shared" si="28"/>
        <v>0</v>
      </c>
      <c r="BH120" s="114" t="e">
        <f t="shared" si="29"/>
        <v>#DIV/0!</v>
      </c>
      <c r="BI120" s="115" t="e">
        <f t="shared" si="30"/>
        <v>#DIV/0!</v>
      </c>
      <c r="BJ120" s="116" t="e">
        <f t="shared" si="31"/>
        <v>#DIV/0!</v>
      </c>
      <c r="BK120" s="102"/>
      <c r="BL120" s="129"/>
      <c r="BM120" s="102"/>
      <c r="BN120" s="91"/>
    </row>
    <row r="121" spans="1:66" s="11" customFormat="1" ht="114" hidden="1" customHeight="1">
      <c r="A121" s="79">
        <v>50</v>
      </c>
      <c r="B121" s="2" t="s">
        <v>137</v>
      </c>
      <c r="C121" s="3" t="s">
        <v>8</v>
      </c>
      <c r="D121" s="4" t="s">
        <v>138</v>
      </c>
      <c r="E121" s="3" t="s">
        <v>8</v>
      </c>
      <c r="F121" s="3"/>
      <c r="G121" s="35" t="s">
        <v>138</v>
      </c>
      <c r="H121" s="39" t="s">
        <v>699</v>
      </c>
      <c r="I121" s="43"/>
      <c r="J121" s="138" t="s">
        <v>1424</v>
      </c>
      <c r="K121" s="139" t="s">
        <v>1425</v>
      </c>
      <c r="L121" s="7" t="s">
        <v>189</v>
      </c>
      <c r="M121" s="6"/>
      <c r="N121" s="6"/>
      <c r="O121" s="6"/>
      <c r="P121" s="6"/>
      <c r="Q121" s="6"/>
      <c r="R121" s="6"/>
      <c r="S121" s="6"/>
      <c r="T121" s="6" t="s">
        <v>189</v>
      </c>
      <c r="U121" s="6"/>
      <c r="V121" s="6"/>
      <c r="W121" s="6"/>
      <c r="X121" s="6"/>
      <c r="Y121" s="7">
        <f t="shared" si="21"/>
        <v>1</v>
      </c>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13">
        <f t="shared" si="22"/>
        <v>0</v>
      </c>
      <c r="BB121" s="114" t="e">
        <f t="shared" si="23"/>
        <v>#DIV/0!</v>
      </c>
      <c r="BC121" s="113">
        <f t="shared" si="24"/>
        <v>0</v>
      </c>
      <c r="BD121" s="114" t="e">
        <f t="shared" si="25"/>
        <v>#DIV/0!</v>
      </c>
      <c r="BE121" s="113">
        <f t="shared" si="26"/>
        <v>0</v>
      </c>
      <c r="BF121" s="114" t="e">
        <f t="shared" si="27"/>
        <v>#DIV/0!</v>
      </c>
      <c r="BG121" s="113">
        <f t="shared" si="28"/>
        <v>0</v>
      </c>
      <c r="BH121" s="114" t="e">
        <f t="shared" si="29"/>
        <v>#DIV/0!</v>
      </c>
      <c r="BI121" s="115" t="e">
        <f t="shared" si="30"/>
        <v>#DIV/0!</v>
      </c>
      <c r="BJ121" s="116" t="e">
        <f t="shared" si="31"/>
        <v>#DIV/0!</v>
      </c>
      <c r="BK121" s="102"/>
      <c r="BL121" s="129"/>
      <c r="BM121" s="102"/>
      <c r="BN121" s="91"/>
    </row>
    <row r="122" spans="1:66" s="11" customFormat="1" ht="82.5" hidden="1" customHeight="1">
      <c r="A122" s="79">
        <v>51</v>
      </c>
      <c r="B122" s="2" t="s">
        <v>139</v>
      </c>
      <c r="C122" s="3" t="s">
        <v>9</v>
      </c>
      <c r="D122" s="4" t="s">
        <v>140</v>
      </c>
      <c r="E122" s="3" t="s">
        <v>9</v>
      </c>
      <c r="F122" s="3"/>
      <c r="G122" s="35" t="s">
        <v>140</v>
      </c>
      <c r="H122" s="39" t="s">
        <v>701</v>
      </c>
      <c r="I122" s="43" t="s">
        <v>702</v>
      </c>
      <c r="J122" s="138" t="s">
        <v>1424</v>
      </c>
      <c r="K122" s="139" t="s">
        <v>1425</v>
      </c>
      <c r="L122" s="7" t="s">
        <v>189</v>
      </c>
      <c r="M122" s="6"/>
      <c r="N122" s="6" t="s">
        <v>189</v>
      </c>
      <c r="O122" s="6"/>
      <c r="P122" s="6"/>
      <c r="Q122" s="6"/>
      <c r="R122" s="6"/>
      <c r="S122" s="6"/>
      <c r="T122" s="6"/>
      <c r="U122" s="6"/>
      <c r="V122" s="6"/>
      <c r="W122" s="6"/>
      <c r="X122" s="6"/>
      <c r="Y122" s="7">
        <f t="shared" si="21"/>
        <v>1</v>
      </c>
      <c r="Z122" s="117" t="s">
        <v>1408</v>
      </c>
      <c r="AA122" s="117"/>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13">
        <f t="shared" si="22"/>
        <v>0</v>
      </c>
      <c r="BB122" s="114" t="e">
        <f t="shared" si="23"/>
        <v>#DIV/0!</v>
      </c>
      <c r="BC122" s="113">
        <f t="shared" si="24"/>
        <v>0</v>
      </c>
      <c r="BD122" s="114" t="e">
        <f t="shared" si="25"/>
        <v>#DIV/0!</v>
      </c>
      <c r="BE122" s="113">
        <f t="shared" si="26"/>
        <v>0</v>
      </c>
      <c r="BF122" s="114" t="e">
        <f t="shared" si="27"/>
        <v>#DIV/0!</v>
      </c>
      <c r="BG122" s="113">
        <f t="shared" si="28"/>
        <v>0</v>
      </c>
      <c r="BH122" s="114" t="e">
        <f t="shared" si="29"/>
        <v>#DIV/0!</v>
      </c>
      <c r="BI122" s="115" t="e">
        <f t="shared" si="30"/>
        <v>#DIV/0!</v>
      </c>
      <c r="BJ122" s="116" t="e">
        <f t="shared" si="31"/>
        <v>#DIV/0!</v>
      </c>
      <c r="BK122" s="102"/>
      <c r="BL122" s="129"/>
      <c r="BM122" s="102"/>
      <c r="BN122" s="91"/>
    </row>
    <row r="123" spans="1:66" s="11" customFormat="1" ht="82.5" hidden="1" customHeight="1">
      <c r="A123" s="79">
        <v>52</v>
      </c>
      <c r="B123" s="2" t="s">
        <v>141</v>
      </c>
      <c r="C123" s="3" t="s">
        <v>9</v>
      </c>
      <c r="D123" s="4" t="s">
        <v>458</v>
      </c>
      <c r="E123" s="3" t="s">
        <v>9</v>
      </c>
      <c r="F123" s="3"/>
      <c r="G123" s="2" t="s">
        <v>703</v>
      </c>
      <c r="H123" s="20" t="s">
        <v>704</v>
      </c>
      <c r="I123" s="39"/>
      <c r="J123" s="138" t="s">
        <v>1424</v>
      </c>
      <c r="K123" s="139" t="s">
        <v>1425</v>
      </c>
      <c r="L123" s="7" t="s">
        <v>189</v>
      </c>
      <c r="M123" s="6"/>
      <c r="N123" s="6"/>
      <c r="O123" s="6"/>
      <c r="P123" s="6"/>
      <c r="Q123" s="6"/>
      <c r="R123" s="6"/>
      <c r="S123" s="6"/>
      <c r="T123" s="6"/>
      <c r="U123" s="6"/>
      <c r="V123" s="6" t="s">
        <v>189</v>
      </c>
      <c r="W123" s="6"/>
      <c r="X123" s="6"/>
      <c r="Y123" s="7">
        <f t="shared" si="21"/>
        <v>1</v>
      </c>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13">
        <f t="shared" si="22"/>
        <v>0</v>
      </c>
      <c r="BB123" s="114" t="e">
        <f t="shared" si="23"/>
        <v>#DIV/0!</v>
      </c>
      <c r="BC123" s="113">
        <f t="shared" si="24"/>
        <v>0</v>
      </c>
      <c r="BD123" s="114" t="e">
        <f t="shared" si="25"/>
        <v>#DIV/0!</v>
      </c>
      <c r="BE123" s="113">
        <f t="shared" si="26"/>
        <v>0</v>
      </c>
      <c r="BF123" s="114" t="e">
        <f t="shared" si="27"/>
        <v>#DIV/0!</v>
      </c>
      <c r="BG123" s="113">
        <f t="shared" si="28"/>
        <v>0</v>
      </c>
      <c r="BH123" s="114" t="e">
        <f t="shared" si="29"/>
        <v>#DIV/0!</v>
      </c>
      <c r="BI123" s="115" t="e">
        <f t="shared" si="30"/>
        <v>#DIV/0!</v>
      </c>
      <c r="BJ123" s="116" t="e">
        <f t="shared" si="31"/>
        <v>#DIV/0!</v>
      </c>
      <c r="BK123" s="102"/>
      <c r="BL123" s="129"/>
      <c r="BM123" s="102"/>
      <c r="BN123" s="91"/>
    </row>
    <row r="124" spans="1:66" s="11" customFormat="1" ht="154.5" customHeight="1">
      <c r="A124" s="79">
        <v>53</v>
      </c>
      <c r="B124" s="2" t="s">
        <v>142</v>
      </c>
      <c r="C124" s="3" t="s">
        <v>8</v>
      </c>
      <c r="D124" s="4" t="s">
        <v>459</v>
      </c>
      <c r="E124" s="3" t="s">
        <v>8</v>
      </c>
      <c r="F124" s="3"/>
      <c r="G124" s="35" t="s">
        <v>705</v>
      </c>
      <c r="H124" s="39" t="s">
        <v>706</v>
      </c>
      <c r="I124" s="39" t="s">
        <v>707</v>
      </c>
      <c r="J124" s="138" t="s">
        <v>1424</v>
      </c>
      <c r="K124" s="139" t="s">
        <v>1425</v>
      </c>
      <c r="L124" s="7" t="s">
        <v>189</v>
      </c>
      <c r="M124" s="6"/>
      <c r="N124" s="6"/>
      <c r="O124" s="6" t="s">
        <v>189</v>
      </c>
      <c r="P124" s="6"/>
      <c r="Q124" s="6"/>
      <c r="R124" s="6"/>
      <c r="S124" s="6"/>
      <c r="T124" s="6"/>
      <c r="U124" s="6"/>
      <c r="V124" s="6"/>
      <c r="W124" s="6"/>
      <c r="X124" s="6"/>
      <c r="Y124" s="7">
        <f t="shared" si="21"/>
        <v>1</v>
      </c>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13">
        <f t="shared" si="22"/>
        <v>0</v>
      </c>
      <c r="BB124" s="114" t="e">
        <f t="shared" si="23"/>
        <v>#DIV/0!</v>
      </c>
      <c r="BC124" s="113">
        <f t="shared" si="24"/>
        <v>0</v>
      </c>
      <c r="BD124" s="114" t="e">
        <f t="shared" si="25"/>
        <v>#DIV/0!</v>
      </c>
      <c r="BE124" s="113">
        <f t="shared" si="26"/>
        <v>0</v>
      </c>
      <c r="BF124" s="114" t="e">
        <f t="shared" si="27"/>
        <v>#DIV/0!</v>
      </c>
      <c r="BG124" s="113">
        <f t="shared" si="28"/>
        <v>0</v>
      </c>
      <c r="BH124" s="114" t="e">
        <f t="shared" si="29"/>
        <v>#DIV/0!</v>
      </c>
      <c r="BI124" s="115" t="e">
        <f t="shared" si="30"/>
        <v>#DIV/0!</v>
      </c>
      <c r="BJ124" s="116" t="e">
        <f t="shared" si="31"/>
        <v>#DIV/0!</v>
      </c>
      <c r="BK124" s="117"/>
      <c r="BL124" s="117" t="s">
        <v>1410</v>
      </c>
      <c r="BM124" s="117"/>
      <c r="BN124" s="91"/>
    </row>
    <row r="125" spans="1:66" s="11" customFormat="1" ht="82.5" hidden="1" customHeight="1">
      <c r="A125" s="79">
        <v>53</v>
      </c>
      <c r="B125" s="2" t="s">
        <v>142</v>
      </c>
      <c r="C125" s="3" t="s">
        <v>8</v>
      </c>
      <c r="D125" s="4" t="s">
        <v>459</v>
      </c>
      <c r="E125" s="3" t="s">
        <v>8</v>
      </c>
      <c r="F125" s="3"/>
      <c r="G125" s="35" t="s">
        <v>705</v>
      </c>
      <c r="H125" s="39" t="s">
        <v>708</v>
      </c>
      <c r="I125" s="39"/>
      <c r="J125" s="138" t="s">
        <v>1424</v>
      </c>
      <c r="K125" s="139" t="s">
        <v>1425</v>
      </c>
      <c r="L125" s="7"/>
      <c r="M125" s="6"/>
      <c r="N125" s="6"/>
      <c r="O125" s="6"/>
      <c r="P125" s="6"/>
      <c r="Q125" s="6"/>
      <c r="R125" s="6"/>
      <c r="S125" s="6"/>
      <c r="T125" s="6"/>
      <c r="U125" s="6" t="s">
        <v>189</v>
      </c>
      <c r="V125" s="6"/>
      <c r="W125" s="6"/>
      <c r="X125" s="6"/>
      <c r="Y125" s="7">
        <f t="shared" si="21"/>
        <v>1</v>
      </c>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13">
        <f t="shared" si="22"/>
        <v>0</v>
      </c>
      <c r="BB125" s="114" t="e">
        <f t="shared" si="23"/>
        <v>#DIV/0!</v>
      </c>
      <c r="BC125" s="113">
        <f t="shared" si="24"/>
        <v>0</v>
      </c>
      <c r="BD125" s="114" t="e">
        <f t="shared" si="25"/>
        <v>#DIV/0!</v>
      </c>
      <c r="BE125" s="113">
        <f t="shared" si="26"/>
        <v>0</v>
      </c>
      <c r="BF125" s="114" t="e">
        <f t="shared" si="27"/>
        <v>#DIV/0!</v>
      </c>
      <c r="BG125" s="113">
        <f t="shared" si="28"/>
        <v>0</v>
      </c>
      <c r="BH125" s="114" t="e">
        <f t="shared" si="29"/>
        <v>#DIV/0!</v>
      </c>
      <c r="BI125" s="115" t="e">
        <f t="shared" si="30"/>
        <v>#DIV/0!</v>
      </c>
      <c r="BJ125" s="116" t="e">
        <f t="shared" si="31"/>
        <v>#DIV/0!</v>
      </c>
      <c r="BK125" s="102"/>
      <c r="BL125" s="129"/>
      <c r="BM125" s="102"/>
      <c r="BN125" s="91"/>
    </row>
    <row r="126" spans="1:66" s="11" customFormat="1" ht="115.5" hidden="1" customHeight="1">
      <c r="A126" s="79">
        <v>54</v>
      </c>
      <c r="B126" s="2" t="s">
        <v>298</v>
      </c>
      <c r="C126" s="3" t="s">
        <v>7</v>
      </c>
      <c r="D126" s="4" t="s">
        <v>143</v>
      </c>
      <c r="E126" s="3" t="s">
        <v>8</v>
      </c>
      <c r="F126" s="3"/>
      <c r="G126" s="35" t="s">
        <v>143</v>
      </c>
      <c r="H126" s="39" t="s">
        <v>709</v>
      </c>
      <c r="I126" s="39" t="s">
        <v>710</v>
      </c>
      <c r="J126" s="138" t="s">
        <v>1424</v>
      </c>
      <c r="K126" s="139" t="s">
        <v>1425</v>
      </c>
      <c r="L126" s="7"/>
      <c r="M126" s="6"/>
      <c r="N126" s="6"/>
      <c r="O126" s="6"/>
      <c r="P126" s="6"/>
      <c r="Q126" s="6"/>
      <c r="R126" s="6" t="s">
        <v>189</v>
      </c>
      <c r="S126" s="6"/>
      <c r="T126" s="6"/>
      <c r="U126" s="6"/>
      <c r="V126" s="6"/>
      <c r="W126" s="6"/>
      <c r="X126" s="6"/>
      <c r="Y126" s="7">
        <f t="shared" si="21"/>
        <v>1</v>
      </c>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13">
        <f t="shared" si="22"/>
        <v>0</v>
      </c>
      <c r="BB126" s="114" t="e">
        <f t="shared" si="23"/>
        <v>#DIV/0!</v>
      </c>
      <c r="BC126" s="113">
        <f t="shared" si="24"/>
        <v>0</v>
      </c>
      <c r="BD126" s="114" t="e">
        <f t="shared" si="25"/>
        <v>#DIV/0!</v>
      </c>
      <c r="BE126" s="113">
        <f t="shared" si="26"/>
        <v>0</v>
      </c>
      <c r="BF126" s="114" t="e">
        <f t="shared" si="27"/>
        <v>#DIV/0!</v>
      </c>
      <c r="BG126" s="113">
        <f t="shared" si="28"/>
        <v>0</v>
      </c>
      <c r="BH126" s="114" t="e">
        <f t="shared" si="29"/>
        <v>#DIV/0!</v>
      </c>
      <c r="BI126" s="115" t="e">
        <f t="shared" si="30"/>
        <v>#DIV/0!</v>
      </c>
      <c r="BJ126" s="116" t="e">
        <f t="shared" si="31"/>
        <v>#DIV/0!</v>
      </c>
      <c r="BK126" s="102"/>
      <c r="BL126" s="129"/>
      <c r="BM126" s="102"/>
      <c r="BN126" s="91"/>
    </row>
    <row r="127" spans="1:66" s="11" customFormat="1" ht="115.5" hidden="1" customHeight="1">
      <c r="A127" s="79">
        <v>54</v>
      </c>
      <c r="B127" s="2" t="s">
        <v>298</v>
      </c>
      <c r="C127" s="3" t="s">
        <v>7</v>
      </c>
      <c r="D127" s="4" t="s">
        <v>143</v>
      </c>
      <c r="E127" s="3" t="s">
        <v>8</v>
      </c>
      <c r="F127" s="3"/>
      <c r="G127" s="35" t="s">
        <v>143</v>
      </c>
      <c r="H127" s="39" t="s">
        <v>709</v>
      </c>
      <c r="I127" s="39"/>
      <c r="J127" s="138" t="s">
        <v>1424</v>
      </c>
      <c r="K127" s="139" t="s">
        <v>1425</v>
      </c>
      <c r="L127" s="7"/>
      <c r="M127" s="6"/>
      <c r="N127" s="6"/>
      <c r="O127" s="6"/>
      <c r="P127" s="6"/>
      <c r="Q127" s="6"/>
      <c r="R127" s="6"/>
      <c r="S127" s="6"/>
      <c r="T127" s="6"/>
      <c r="U127" s="6"/>
      <c r="V127" s="6" t="s">
        <v>189</v>
      </c>
      <c r="W127" s="6"/>
      <c r="X127" s="6"/>
      <c r="Y127" s="7">
        <f t="shared" si="21"/>
        <v>1</v>
      </c>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13">
        <f t="shared" si="22"/>
        <v>0</v>
      </c>
      <c r="BB127" s="114" t="e">
        <f t="shared" si="23"/>
        <v>#DIV/0!</v>
      </c>
      <c r="BC127" s="113">
        <f t="shared" si="24"/>
        <v>0</v>
      </c>
      <c r="BD127" s="114" t="e">
        <f t="shared" si="25"/>
        <v>#DIV/0!</v>
      </c>
      <c r="BE127" s="113">
        <f t="shared" si="26"/>
        <v>0</v>
      </c>
      <c r="BF127" s="114" t="e">
        <f t="shared" si="27"/>
        <v>#DIV/0!</v>
      </c>
      <c r="BG127" s="113">
        <f t="shared" si="28"/>
        <v>0</v>
      </c>
      <c r="BH127" s="114" t="e">
        <f t="shared" si="29"/>
        <v>#DIV/0!</v>
      </c>
      <c r="BI127" s="115" t="e">
        <f t="shared" si="30"/>
        <v>#DIV/0!</v>
      </c>
      <c r="BJ127" s="116" t="e">
        <f t="shared" si="31"/>
        <v>#DIV/0!</v>
      </c>
      <c r="BK127" s="102"/>
      <c r="BL127" s="129"/>
      <c r="BM127" s="102"/>
      <c r="BN127" s="91"/>
    </row>
    <row r="128" spans="1:66" s="11" customFormat="1" ht="109.5" hidden="1" customHeight="1">
      <c r="A128" s="79">
        <v>54</v>
      </c>
      <c r="B128" s="2" t="s">
        <v>298</v>
      </c>
      <c r="C128" s="3" t="s">
        <v>7</v>
      </c>
      <c r="D128" s="4" t="s">
        <v>143</v>
      </c>
      <c r="E128" s="3" t="s">
        <v>8</v>
      </c>
      <c r="F128" s="3"/>
      <c r="G128" s="35" t="s">
        <v>143</v>
      </c>
      <c r="H128" s="39" t="s">
        <v>709</v>
      </c>
      <c r="I128" s="39"/>
      <c r="J128" s="138" t="s">
        <v>1424</v>
      </c>
      <c r="K128" s="139" t="s">
        <v>1425</v>
      </c>
      <c r="L128" s="7" t="s">
        <v>189</v>
      </c>
      <c r="M128" s="6"/>
      <c r="N128" s="6"/>
      <c r="O128" s="6"/>
      <c r="P128" s="6"/>
      <c r="Q128" s="6"/>
      <c r="R128" s="6"/>
      <c r="S128" s="6"/>
      <c r="T128" s="6"/>
      <c r="U128" s="6"/>
      <c r="V128" s="6"/>
      <c r="W128" s="6" t="s">
        <v>189</v>
      </c>
      <c r="X128" s="6"/>
      <c r="Y128" s="7">
        <f t="shared" si="21"/>
        <v>1</v>
      </c>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13">
        <f t="shared" si="22"/>
        <v>0</v>
      </c>
      <c r="BB128" s="114" t="e">
        <f t="shared" si="23"/>
        <v>#DIV/0!</v>
      </c>
      <c r="BC128" s="113">
        <f t="shared" si="24"/>
        <v>0</v>
      </c>
      <c r="BD128" s="114" t="e">
        <f t="shared" si="25"/>
        <v>#DIV/0!</v>
      </c>
      <c r="BE128" s="113">
        <f t="shared" si="26"/>
        <v>0</v>
      </c>
      <c r="BF128" s="114" t="e">
        <f t="shared" si="27"/>
        <v>#DIV/0!</v>
      </c>
      <c r="BG128" s="113">
        <f t="shared" si="28"/>
        <v>0</v>
      </c>
      <c r="BH128" s="114" t="e">
        <f t="shared" si="29"/>
        <v>#DIV/0!</v>
      </c>
      <c r="BI128" s="115" t="e">
        <f t="shared" si="30"/>
        <v>#DIV/0!</v>
      </c>
      <c r="BJ128" s="116" t="e">
        <f t="shared" si="31"/>
        <v>#DIV/0!</v>
      </c>
      <c r="BK128" s="102"/>
      <c r="BL128" s="129"/>
      <c r="BM128" s="102"/>
      <c r="BN128" s="91"/>
    </row>
    <row r="129" spans="1:66" s="11" customFormat="1" ht="92.25" hidden="1" customHeight="1">
      <c r="A129" s="79">
        <v>55</v>
      </c>
      <c r="B129" s="2" t="s">
        <v>299</v>
      </c>
      <c r="C129" s="3" t="s">
        <v>8</v>
      </c>
      <c r="D129" s="4" t="s">
        <v>300</v>
      </c>
      <c r="E129" s="3" t="s">
        <v>8</v>
      </c>
      <c r="F129" s="3"/>
      <c r="G129" s="35" t="s">
        <v>300</v>
      </c>
      <c r="H129" s="39" t="s">
        <v>711</v>
      </c>
      <c r="I129" s="39"/>
      <c r="J129" s="138" t="s">
        <v>1424</v>
      </c>
      <c r="K129" s="139" t="s">
        <v>1425</v>
      </c>
      <c r="L129" s="7"/>
      <c r="M129" s="6"/>
      <c r="N129" s="6" t="s">
        <v>189</v>
      </c>
      <c r="O129" s="6"/>
      <c r="P129" s="6"/>
      <c r="Q129" s="6"/>
      <c r="R129" s="6"/>
      <c r="S129" s="6"/>
      <c r="T129" s="6"/>
      <c r="U129" s="6"/>
      <c r="V129" s="6"/>
      <c r="W129" s="6"/>
      <c r="X129" s="6"/>
      <c r="Y129" s="7">
        <f t="shared" si="21"/>
        <v>1</v>
      </c>
      <c r="Z129" s="117"/>
      <c r="AA129" s="117" t="s">
        <v>1408</v>
      </c>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13">
        <f t="shared" si="22"/>
        <v>0</v>
      </c>
      <c r="BB129" s="114" t="e">
        <f t="shared" si="23"/>
        <v>#DIV/0!</v>
      </c>
      <c r="BC129" s="113">
        <f t="shared" si="24"/>
        <v>0</v>
      </c>
      <c r="BD129" s="114" t="e">
        <f t="shared" si="25"/>
        <v>#DIV/0!</v>
      </c>
      <c r="BE129" s="113">
        <f t="shared" si="26"/>
        <v>0</v>
      </c>
      <c r="BF129" s="114" t="e">
        <f t="shared" si="27"/>
        <v>#DIV/0!</v>
      </c>
      <c r="BG129" s="113">
        <f t="shared" si="28"/>
        <v>0</v>
      </c>
      <c r="BH129" s="114" t="e">
        <f t="shared" si="29"/>
        <v>#DIV/0!</v>
      </c>
      <c r="BI129" s="115" t="e">
        <f t="shared" si="30"/>
        <v>#DIV/0!</v>
      </c>
      <c r="BJ129" s="116" t="e">
        <f t="shared" si="31"/>
        <v>#DIV/0!</v>
      </c>
      <c r="BK129" s="102"/>
      <c r="BL129" s="129"/>
      <c r="BM129" s="102"/>
      <c r="BN129" s="91"/>
    </row>
    <row r="130" spans="1:66" s="11" customFormat="1" ht="92.25" hidden="1" customHeight="1">
      <c r="A130" s="79">
        <v>55</v>
      </c>
      <c r="B130" s="2" t="s">
        <v>299</v>
      </c>
      <c r="C130" s="3" t="s">
        <v>8</v>
      </c>
      <c r="D130" s="4" t="s">
        <v>300</v>
      </c>
      <c r="E130" s="3" t="s">
        <v>8</v>
      </c>
      <c r="F130" s="3"/>
      <c r="G130" s="35" t="s">
        <v>300</v>
      </c>
      <c r="H130" s="39" t="s">
        <v>711</v>
      </c>
      <c r="I130" s="39"/>
      <c r="J130" s="138" t="s">
        <v>1424</v>
      </c>
      <c r="K130" s="139" t="s">
        <v>1425</v>
      </c>
      <c r="L130" s="7"/>
      <c r="M130" s="6"/>
      <c r="N130" s="6"/>
      <c r="O130" s="6"/>
      <c r="P130" s="6"/>
      <c r="Q130" s="6" t="s">
        <v>189</v>
      </c>
      <c r="R130" s="6"/>
      <c r="S130" s="6"/>
      <c r="T130" s="6"/>
      <c r="U130" s="6"/>
      <c r="V130" s="6"/>
      <c r="W130" s="6"/>
      <c r="X130" s="6"/>
      <c r="Y130" s="7">
        <f t="shared" si="21"/>
        <v>1</v>
      </c>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13">
        <f t="shared" si="22"/>
        <v>0</v>
      </c>
      <c r="BB130" s="114" t="e">
        <f t="shared" si="23"/>
        <v>#DIV/0!</v>
      </c>
      <c r="BC130" s="113">
        <f t="shared" si="24"/>
        <v>0</v>
      </c>
      <c r="BD130" s="114" t="e">
        <f t="shared" si="25"/>
        <v>#DIV/0!</v>
      </c>
      <c r="BE130" s="113">
        <f t="shared" si="26"/>
        <v>0</v>
      </c>
      <c r="BF130" s="114" t="e">
        <f t="shared" si="27"/>
        <v>#DIV/0!</v>
      </c>
      <c r="BG130" s="113">
        <f t="shared" si="28"/>
        <v>0</v>
      </c>
      <c r="BH130" s="114" t="e">
        <f t="shared" si="29"/>
        <v>#DIV/0!</v>
      </c>
      <c r="BI130" s="115" t="e">
        <f t="shared" si="30"/>
        <v>#DIV/0!</v>
      </c>
      <c r="BJ130" s="116" t="e">
        <f t="shared" si="31"/>
        <v>#DIV/0!</v>
      </c>
      <c r="BK130" s="102"/>
      <c r="BL130" s="129"/>
      <c r="BM130" s="102"/>
      <c r="BN130" s="91"/>
    </row>
    <row r="131" spans="1:66" s="11" customFormat="1" ht="92.25" hidden="1" customHeight="1">
      <c r="A131" s="79">
        <v>55</v>
      </c>
      <c r="B131" s="2" t="s">
        <v>299</v>
      </c>
      <c r="C131" s="3" t="s">
        <v>8</v>
      </c>
      <c r="D131" s="4" t="s">
        <v>300</v>
      </c>
      <c r="E131" s="3" t="s">
        <v>8</v>
      </c>
      <c r="F131" s="3"/>
      <c r="G131" s="35" t="s">
        <v>300</v>
      </c>
      <c r="H131" s="39" t="s">
        <v>711</v>
      </c>
      <c r="I131" s="39" t="s">
        <v>712</v>
      </c>
      <c r="J131" s="138" t="s">
        <v>1424</v>
      </c>
      <c r="K131" s="139" t="s">
        <v>1425</v>
      </c>
      <c r="L131" s="7" t="s">
        <v>189</v>
      </c>
      <c r="M131" s="6"/>
      <c r="N131" s="6"/>
      <c r="O131" s="6"/>
      <c r="P131" s="6"/>
      <c r="Q131" s="6"/>
      <c r="R131" s="6"/>
      <c r="S131" s="6"/>
      <c r="T131" s="6" t="s">
        <v>189</v>
      </c>
      <c r="U131" s="6"/>
      <c r="V131" s="6"/>
      <c r="W131" s="6"/>
      <c r="X131" s="6"/>
      <c r="Y131" s="7">
        <f t="shared" si="21"/>
        <v>1</v>
      </c>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13">
        <f t="shared" si="22"/>
        <v>0</v>
      </c>
      <c r="BB131" s="114" t="e">
        <f t="shared" si="23"/>
        <v>#DIV/0!</v>
      </c>
      <c r="BC131" s="113">
        <f t="shared" si="24"/>
        <v>0</v>
      </c>
      <c r="BD131" s="114" t="e">
        <f t="shared" si="25"/>
        <v>#DIV/0!</v>
      </c>
      <c r="BE131" s="113">
        <f t="shared" si="26"/>
        <v>0</v>
      </c>
      <c r="BF131" s="114" t="e">
        <f t="shared" si="27"/>
        <v>#DIV/0!</v>
      </c>
      <c r="BG131" s="113">
        <f t="shared" si="28"/>
        <v>0</v>
      </c>
      <c r="BH131" s="114" t="e">
        <f t="shared" si="29"/>
        <v>#DIV/0!</v>
      </c>
      <c r="BI131" s="115" t="e">
        <f t="shared" si="30"/>
        <v>#DIV/0!</v>
      </c>
      <c r="BJ131" s="116" t="e">
        <f t="shared" si="31"/>
        <v>#DIV/0!</v>
      </c>
      <c r="BK131" s="102"/>
      <c r="BL131" s="129"/>
      <c r="BM131" s="102"/>
      <c r="BN131" s="91"/>
    </row>
    <row r="132" spans="1:66" s="11" customFormat="1" ht="197.25" hidden="1" customHeight="1">
      <c r="A132" s="79">
        <v>56</v>
      </c>
      <c r="B132" s="15" t="s">
        <v>372</v>
      </c>
      <c r="C132" s="3" t="s">
        <v>10</v>
      </c>
      <c r="D132" s="12" t="s">
        <v>395</v>
      </c>
      <c r="E132" s="3" t="s">
        <v>10</v>
      </c>
      <c r="F132" s="3"/>
      <c r="G132" s="38" t="s">
        <v>395</v>
      </c>
      <c r="H132" s="39" t="s">
        <v>713</v>
      </c>
      <c r="I132" s="39" t="s">
        <v>714</v>
      </c>
      <c r="J132" s="138" t="s">
        <v>1424</v>
      </c>
      <c r="K132" s="139" t="s">
        <v>1425</v>
      </c>
      <c r="L132" s="7"/>
      <c r="M132" s="6"/>
      <c r="N132" s="6" t="s">
        <v>189</v>
      </c>
      <c r="O132" s="6"/>
      <c r="P132" s="6"/>
      <c r="Q132" s="6"/>
      <c r="R132" s="6"/>
      <c r="S132" s="6"/>
      <c r="T132" s="6"/>
      <c r="U132" s="6"/>
      <c r="V132" s="6"/>
      <c r="W132" s="6"/>
      <c r="X132" s="6"/>
      <c r="Y132" s="7">
        <f t="shared" si="21"/>
        <v>1</v>
      </c>
      <c r="Z132" s="117" t="s">
        <v>1408</v>
      </c>
      <c r="AA132" s="117" t="s">
        <v>1409</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13">
        <f t="shared" si="22"/>
        <v>0</v>
      </c>
      <c r="BB132" s="114" t="e">
        <f t="shared" si="23"/>
        <v>#DIV/0!</v>
      </c>
      <c r="BC132" s="113">
        <f t="shared" si="24"/>
        <v>0</v>
      </c>
      <c r="BD132" s="114" t="e">
        <f t="shared" si="25"/>
        <v>#DIV/0!</v>
      </c>
      <c r="BE132" s="113">
        <f t="shared" si="26"/>
        <v>0</v>
      </c>
      <c r="BF132" s="114" t="e">
        <f t="shared" si="27"/>
        <v>#DIV/0!</v>
      </c>
      <c r="BG132" s="113">
        <f t="shared" si="28"/>
        <v>0</v>
      </c>
      <c r="BH132" s="114" t="e">
        <f t="shared" si="29"/>
        <v>#DIV/0!</v>
      </c>
      <c r="BI132" s="115" t="e">
        <f t="shared" si="30"/>
        <v>#DIV/0!</v>
      </c>
      <c r="BJ132" s="116" t="e">
        <f t="shared" si="31"/>
        <v>#DIV/0!</v>
      </c>
      <c r="BK132" s="102"/>
      <c r="BL132" s="129"/>
      <c r="BM132" s="102"/>
      <c r="BN132" s="91"/>
    </row>
    <row r="133" spans="1:66" s="11" customFormat="1" ht="206.25" customHeight="1">
      <c r="A133" s="79">
        <v>56</v>
      </c>
      <c r="B133" s="15" t="s">
        <v>372</v>
      </c>
      <c r="C133" s="3" t="s">
        <v>10</v>
      </c>
      <c r="D133" s="12" t="s">
        <v>395</v>
      </c>
      <c r="E133" s="3" t="s">
        <v>10</v>
      </c>
      <c r="F133" s="3"/>
      <c r="G133" s="38" t="s">
        <v>395</v>
      </c>
      <c r="H133" s="39" t="s">
        <v>715</v>
      </c>
      <c r="I133" s="41" t="s">
        <v>716</v>
      </c>
      <c r="J133" s="138" t="s">
        <v>1424</v>
      </c>
      <c r="K133" s="139" t="s">
        <v>1425</v>
      </c>
      <c r="L133" s="7"/>
      <c r="M133" s="6"/>
      <c r="N133" s="6"/>
      <c r="O133" s="6" t="s">
        <v>189</v>
      </c>
      <c r="P133" s="6"/>
      <c r="Q133" s="6"/>
      <c r="R133" s="6"/>
      <c r="S133" s="6"/>
      <c r="T133" s="6"/>
      <c r="U133" s="6"/>
      <c r="V133" s="6"/>
      <c r="W133" s="6"/>
      <c r="X133" s="6"/>
      <c r="Y133" s="7">
        <f t="shared" si="21"/>
        <v>1</v>
      </c>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13">
        <f t="shared" si="22"/>
        <v>0</v>
      </c>
      <c r="BB133" s="114" t="e">
        <f t="shared" si="23"/>
        <v>#DIV/0!</v>
      </c>
      <c r="BC133" s="113">
        <f t="shared" si="24"/>
        <v>0</v>
      </c>
      <c r="BD133" s="114" t="e">
        <f t="shared" si="25"/>
        <v>#DIV/0!</v>
      </c>
      <c r="BE133" s="113">
        <f t="shared" si="26"/>
        <v>0</v>
      </c>
      <c r="BF133" s="114" t="e">
        <f t="shared" si="27"/>
        <v>#DIV/0!</v>
      </c>
      <c r="BG133" s="113">
        <f t="shared" si="28"/>
        <v>0</v>
      </c>
      <c r="BH133" s="114" t="e">
        <f t="shared" si="29"/>
        <v>#DIV/0!</v>
      </c>
      <c r="BI133" s="115" t="e">
        <f t="shared" si="30"/>
        <v>#DIV/0!</v>
      </c>
      <c r="BJ133" s="116" t="e">
        <f t="shared" si="31"/>
        <v>#DIV/0!</v>
      </c>
      <c r="BK133" s="117" t="s">
        <v>1409</v>
      </c>
      <c r="BL133" s="117" t="s">
        <v>1408</v>
      </c>
      <c r="BM133" s="117"/>
      <c r="BN133" s="91"/>
    </row>
    <row r="134" spans="1:66" s="11" customFormat="1" ht="196.5" hidden="1" customHeight="1">
      <c r="A134" s="79">
        <v>56</v>
      </c>
      <c r="B134" s="15" t="s">
        <v>372</v>
      </c>
      <c r="C134" s="3" t="s">
        <v>10</v>
      </c>
      <c r="D134" s="12" t="s">
        <v>395</v>
      </c>
      <c r="E134" s="3" t="s">
        <v>10</v>
      </c>
      <c r="F134" s="3"/>
      <c r="G134" s="38" t="s">
        <v>395</v>
      </c>
      <c r="H134" s="39" t="s">
        <v>717</v>
      </c>
      <c r="I134" s="41" t="s">
        <v>718</v>
      </c>
      <c r="J134" s="138" t="s">
        <v>1424</v>
      </c>
      <c r="K134" s="139" t="s">
        <v>1425</v>
      </c>
      <c r="L134" s="7"/>
      <c r="M134" s="6"/>
      <c r="N134" s="6"/>
      <c r="O134" s="6"/>
      <c r="P134" s="6" t="s">
        <v>189</v>
      </c>
      <c r="Q134" s="6"/>
      <c r="R134" s="6"/>
      <c r="S134" s="6"/>
      <c r="T134" s="6"/>
      <c r="U134" s="6"/>
      <c r="V134" s="6"/>
      <c r="W134" s="6"/>
      <c r="X134" s="6"/>
      <c r="Y134" s="7">
        <f t="shared" si="21"/>
        <v>1</v>
      </c>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13">
        <f t="shared" si="22"/>
        <v>0</v>
      </c>
      <c r="BB134" s="114" t="e">
        <f t="shared" si="23"/>
        <v>#DIV/0!</v>
      </c>
      <c r="BC134" s="113">
        <f t="shared" si="24"/>
        <v>0</v>
      </c>
      <c r="BD134" s="114" t="e">
        <f t="shared" si="25"/>
        <v>#DIV/0!</v>
      </c>
      <c r="BE134" s="113">
        <f t="shared" si="26"/>
        <v>0</v>
      </c>
      <c r="BF134" s="114" t="e">
        <f t="shared" si="27"/>
        <v>#DIV/0!</v>
      </c>
      <c r="BG134" s="113">
        <f t="shared" si="28"/>
        <v>0</v>
      </c>
      <c r="BH134" s="114" t="e">
        <f t="shared" si="29"/>
        <v>#DIV/0!</v>
      </c>
      <c r="BI134" s="115" t="e">
        <f t="shared" si="30"/>
        <v>#DIV/0!</v>
      </c>
      <c r="BJ134" s="116" t="e">
        <f t="shared" si="31"/>
        <v>#DIV/0!</v>
      </c>
      <c r="BK134" s="102"/>
      <c r="BL134" s="129"/>
      <c r="BM134" s="102"/>
      <c r="BN134" s="91"/>
    </row>
    <row r="135" spans="1:66" s="11" customFormat="1" ht="196.5" hidden="1" customHeight="1">
      <c r="A135" s="79">
        <v>56</v>
      </c>
      <c r="B135" s="15" t="s">
        <v>372</v>
      </c>
      <c r="C135" s="3" t="s">
        <v>10</v>
      </c>
      <c r="D135" s="12" t="s">
        <v>395</v>
      </c>
      <c r="E135" s="3" t="s">
        <v>10</v>
      </c>
      <c r="F135" s="3"/>
      <c r="G135" s="38" t="s">
        <v>395</v>
      </c>
      <c r="H135" s="39" t="s">
        <v>719</v>
      </c>
      <c r="I135" s="41" t="s">
        <v>720</v>
      </c>
      <c r="J135" s="138" t="s">
        <v>1424</v>
      </c>
      <c r="K135" s="139" t="s">
        <v>1425</v>
      </c>
      <c r="L135" s="7"/>
      <c r="M135" s="6"/>
      <c r="N135" s="6"/>
      <c r="O135" s="6"/>
      <c r="P135" s="6"/>
      <c r="Q135" s="6"/>
      <c r="R135" s="6" t="s">
        <v>189</v>
      </c>
      <c r="S135" s="6"/>
      <c r="T135" s="6"/>
      <c r="U135" s="6"/>
      <c r="V135" s="6"/>
      <c r="W135" s="6"/>
      <c r="X135" s="6"/>
      <c r="Y135" s="7">
        <f t="shared" si="21"/>
        <v>1</v>
      </c>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13">
        <f t="shared" si="22"/>
        <v>0</v>
      </c>
      <c r="BB135" s="114" t="e">
        <f t="shared" si="23"/>
        <v>#DIV/0!</v>
      </c>
      <c r="BC135" s="113">
        <f t="shared" si="24"/>
        <v>0</v>
      </c>
      <c r="BD135" s="114" t="e">
        <f t="shared" si="25"/>
        <v>#DIV/0!</v>
      </c>
      <c r="BE135" s="113">
        <f t="shared" si="26"/>
        <v>0</v>
      </c>
      <c r="BF135" s="114" t="e">
        <f t="shared" si="27"/>
        <v>#DIV/0!</v>
      </c>
      <c r="BG135" s="113">
        <f t="shared" si="28"/>
        <v>0</v>
      </c>
      <c r="BH135" s="114" t="e">
        <f t="shared" si="29"/>
        <v>#DIV/0!</v>
      </c>
      <c r="BI135" s="115" t="e">
        <f t="shared" si="30"/>
        <v>#DIV/0!</v>
      </c>
      <c r="BJ135" s="116" t="e">
        <f t="shared" si="31"/>
        <v>#DIV/0!</v>
      </c>
      <c r="BK135" s="102"/>
      <c r="BL135" s="129"/>
      <c r="BM135" s="102"/>
      <c r="BN135" s="91"/>
    </row>
    <row r="136" spans="1:66" s="11" customFormat="1" ht="196.5" hidden="1" customHeight="1">
      <c r="A136" s="79">
        <v>56</v>
      </c>
      <c r="B136" s="15" t="s">
        <v>372</v>
      </c>
      <c r="C136" s="3" t="s">
        <v>10</v>
      </c>
      <c r="D136" s="12" t="s">
        <v>395</v>
      </c>
      <c r="E136" s="3" t="s">
        <v>10</v>
      </c>
      <c r="F136" s="3"/>
      <c r="G136" s="38" t="s">
        <v>395</v>
      </c>
      <c r="H136" s="39" t="s">
        <v>721</v>
      </c>
      <c r="I136" s="41" t="s">
        <v>722</v>
      </c>
      <c r="J136" s="138" t="s">
        <v>1424</v>
      </c>
      <c r="K136" s="139" t="s">
        <v>1425</v>
      </c>
      <c r="L136" s="7"/>
      <c r="M136" s="6"/>
      <c r="N136" s="6"/>
      <c r="O136" s="6"/>
      <c r="P136" s="6"/>
      <c r="Q136" s="6"/>
      <c r="R136" s="6"/>
      <c r="S136" s="6" t="s">
        <v>189</v>
      </c>
      <c r="T136" s="6"/>
      <c r="U136" s="6"/>
      <c r="V136" s="6"/>
      <c r="W136" s="6"/>
      <c r="X136" s="6"/>
      <c r="Y136" s="7">
        <f t="shared" si="21"/>
        <v>1</v>
      </c>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13">
        <f t="shared" si="22"/>
        <v>0</v>
      </c>
      <c r="BB136" s="114" t="e">
        <f t="shared" si="23"/>
        <v>#DIV/0!</v>
      </c>
      <c r="BC136" s="113">
        <f t="shared" si="24"/>
        <v>0</v>
      </c>
      <c r="BD136" s="114" t="e">
        <f t="shared" si="25"/>
        <v>#DIV/0!</v>
      </c>
      <c r="BE136" s="113">
        <f t="shared" si="26"/>
        <v>0</v>
      </c>
      <c r="BF136" s="114" t="e">
        <f t="shared" si="27"/>
        <v>#DIV/0!</v>
      </c>
      <c r="BG136" s="113">
        <f t="shared" si="28"/>
        <v>0</v>
      </c>
      <c r="BH136" s="114" t="e">
        <f t="shared" si="29"/>
        <v>#DIV/0!</v>
      </c>
      <c r="BI136" s="115" t="e">
        <f t="shared" si="30"/>
        <v>#DIV/0!</v>
      </c>
      <c r="BJ136" s="116" t="e">
        <f t="shared" si="31"/>
        <v>#DIV/0!</v>
      </c>
      <c r="BK136" s="102"/>
      <c r="BL136" s="129"/>
      <c r="BM136" s="102"/>
      <c r="BN136" s="91"/>
    </row>
    <row r="137" spans="1:66" s="11" customFormat="1" ht="196.5" hidden="1" customHeight="1">
      <c r="A137" s="79">
        <v>56</v>
      </c>
      <c r="B137" s="15" t="s">
        <v>372</v>
      </c>
      <c r="C137" s="3" t="s">
        <v>10</v>
      </c>
      <c r="D137" s="12" t="s">
        <v>395</v>
      </c>
      <c r="E137" s="3" t="s">
        <v>10</v>
      </c>
      <c r="F137" s="3"/>
      <c r="G137" s="38" t="s">
        <v>395</v>
      </c>
      <c r="H137" s="39" t="s">
        <v>723</v>
      </c>
      <c r="I137" s="41" t="s">
        <v>724</v>
      </c>
      <c r="J137" s="138" t="s">
        <v>1424</v>
      </c>
      <c r="K137" s="139" t="s">
        <v>1425</v>
      </c>
      <c r="L137" s="7"/>
      <c r="M137" s="6"/>
      <c r="N137" s="6"/>
      <c r="O137" s="6"/>
      <c r="P137" s="6"/>
      <c r="Q137" s="6"/>
      <c r="R137" s="6"/>
      <c r="S137" s="6"/>
      <c r="T137" s="6"/>
      <c r="U137" s="6" t="s">
        <v>189</v>
      </c>
      <c r="V137" s="6"/>
      <c r="W137" s="6"/>
      <c r="X137" s="6"/>
      <c r="Y137" s="7">
        <f t="shared" si="21"/>
        <v>1</v>
      </c>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13">
        <f t="shared" si="22"/>
        <v>0</v>
      </c>
      <c r="BB137" s="114" t="e">
        <f t="shared" si="23"/>
        <v>#DIV/0!</v>
      </c>
      <c r="BC137" s="113">
        <f t="shared" si="24"/>
        <v>0</v>
      </c>
      <c r="BD137" s="114" t="e">
        <f t="shared" si="25"/>
        <v>#DIV/0!</v>
      </c>
      <c r="BE137" s="113">
        <f t="shared" si="26"/>
        <v>0</v>
      </c>
      <c r="BF137" s="114" t="e">
        <f t="shared" si="27"/>
        <v>#DIV/0!</v>
      </c>
      <c r="BG137" s="113">
        <f t="shared" si="28"/>
        <v>0</v>
      </c>
      <c r="BH137" s="114" t="e">
        <f t="shared" si="29"/>
        <v>#DIV/0!</v>
      </c>
      <c r="BI137" s="115" t="e">
        <f t="shared" si="30"/>
        <v>#DIV/0!</v>
      </c>
      <c r="BJ137" s="116" t="e">
        <f t="shared" si="31"/>
        <v>#DIV/0!</v>
      </c>
      <c r="BK137" s="102"/>
      <c r="BL137" s="129"/>
      <c r="BM137" s="102"/>
      <c r="BN137" s="91"/>
    </row>
    <row r="138" spans="1:66" s="11" customFormat="1" ht="196.5" hidden="1" customHeight="1">
      <c r="A138" s="79">
        <v>56</v>
      </c>
      <c r="B138" s="15" t="s">
        <v>372</v>
      </c>
      <c r="C138" s="3" t="s">
        <v>10</v>
      </c>
      <c r="D138" s="12" t="s">
        <v>395</v>
      </c>
      <c r="E138" s="3" t="s">
        <v>10</v>
      </c>
      <c r="F138" s="3"/>
      <c r="G138" s="38" t="s">
        <v>395</v>
      </c>
      <c r="H138" s="39" t="s">
        <v>725</v>
      </c>
      <c r="I138" s="41" t="s">
        <v>726</v>
      </c>
      <c r="J138" s="138" t="s">
        <v>1424</v>
      </c>
      <c r="K138" s="139" t="s">
        <v>1425</v>
      </c>
      <c r="L138" s="7"/>
      <c r="M138" s="6"/>
      <c r="N138" s="6"/>
      <c r="O138" s="6"/>
      <c r="P138" s="6"/>
      <c r="Q138" s="6"/>
      <c r="R138" s="6"/>
      <c r="S138" s="6"/>
      <c r="T138" s="6"/>
      <c r="U138" s="6"/>
      <c r="V138" s="6" t="s">
        <v>189</v>
      </c>
      <c r="W138" s="6"/>
      <c r="X138" s="6"/>
      <c r="Y138" s="7">
        <f t="shared" ref="Y138:Y206" si="35">COUNTIF($N138:$X138,"x")</f>
        <v>1</v>
      </c>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13">
        <f t="shared" ref="BA138:BA201" si="36">COUNTIF(AB138:AZ138,"2")</f>
        <v>0</v>
      </c>
      <c r="BB138" s="114" t="e">
        <f t="shared" ref="BB138:BB201" si="37">BA138/(BA138+BC138+BE138+BG138)</f>
        <v>#DIV/0!</v>
      </c>
      <c r="BC138" s="113">
        <f t="shared" ref="BC138:BC201" si="38">COUNTIF(AB138:AZ138,"1")</f>
        <v>0</v>
      </c>
      <c r="BD138" s="114" t="e">
        <f t="shared" ref="BD138:BD201" si="39">BC138/(BA138+BC138+BE138+BG138)</f>
        <v>#DIV/0!</v>
      </c>
      <c r="BE138" s="113">
        <f t="shared" ref="BE138:BE201" si="40">COUNTIF(AB138:AZ138,"0")</f>
        <v>0</v>
      </c>
      <c r="BF138" s="114" t="e">
        <f t="shared" ref="BF138:BF201" si="41">BE138/(BA138+BC138+BE138+BG138)</f>
        <v>#DIV/0!</v>
      </c>
      <c r="BG138" s="113">
        <f t="shared" ref="BG138:BG201" si="42">COUNTIF(AB138:AZ138,"KĐG")</f>
        <v>0</v>
      </c>
      <c r="BH138" s="114" t="e">
        <f t="shared" ref="BH138:BH201" si="43">BG138/(BA138+BC138+BE138+BG138)</f>
        <v>#DIV/0!</v>
      </c>
      <c r="BI138" s="115" t="e">
        <f t="shared" ref="BI138:BI201" si="44">(((BA138*2)+(BC138*1)+(BE138*0)))/(BA138+BC138+BE138)</f>
        <v>#DIV/0!</v>
      </c>
      <c r="BJ138" s="116" t="e">
        <f t="shared" ref="BJ138:BJ201" si="45">IF(BH138&gt;=50%,"KĐG",IF(BI138&gt;=1.6,"Đạt mục tiêu",IF(BI138&gt;=1,"Cần cố gắng","Chưa đạt")))</f>
        <v>#DIV/0!</v>
      </c>
      <c r="BK138" s="102"/>
      <c r="BL138" s="129"/>
      <c r="BM138" s="102"/>
      <c r="BN138" s="91"/>
    </row>
    <row r="139" spans="1:66" s="11" customFormat="1" ht="196.5" hidden="1" customHeight="1">
      <c r="A139" s="79">
        <v>56</v>
      </c>
      <c r="B139" s="15" t="s">
        <v>372</v>
      </c>
      <c r="C139" s="3" t="s">
        <v>10</v>
      </c>
      <c r="D139" s="12" t="s">
        <v>395</v>
      </c>
      <c r="E139" s="3" t="s">
        <v>10</v>
      </c>
      <c r="F139" s="3"/>
      <c r="G139" s="38" t="s">
        <v>395</v>
      </c>
      <c r="H139" s="39" t="s">
        <v>727</v>
      </c>
      <c r="I139" s="41" t="s">
        <v>728</v>
      </c>
      <c r="J139" s="138" t="s">
        <v>1424</v>
      </c>
      <c r="K139" s="139" t="s">
        <v>1425</v>
      </c>
      <c r="L139" s="7"/>
      <c r="M139" s="6"/>
      <c r="N139" s="6"/>
      <c r="O139" s="6"/>
      <c r="P139" s="6"/>
      <c r="Q139" s="6"/>
      <c r="R139" s="6"/>
      <c r="S139" s="6"/>
      <c r="T139" s="6"/>
      <c r="U139" s="6"/>
      <c r="V139" s="6"/>
      <c r="W139" s="6" t="s">
        <v>189</v>
      </c>
      <c r="X139" s="6"/>
      <c r="Y139" s="7">
        <f t="shared" si="35"/>
        <v>1</v>
      </c>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13">
        <f t="shared" si="36"/>
        <v>0</v>
      </c>
      <c r="BB139" s="114" t="e">
        <f t="shared" si="37"/>
        <v>#DIV/0!</v>
      </c>
      <c r="BC139" s="113">
        <f t="shared" si="38"/>
        <v>0</v>
      </c>
      <c r="BD139" s="114" t="e">
        <f t="shared" si="39"/>
        <v>#DIV/0!</v>
      </c>
      <c r="BE139" s="113">
        <f t="shared" si="40"/>
        <v>0</v>
      </c>
      <c r="BF139" s="114" t="e">
        <f t="shared" si="41"/>
        <v>#DIV/0!</v>
      </c>
      <c r="BG139" s="113">
        <f t="shared" si="42"/>
        <v>0</v>
      </c>
      <c r="BH139" s="114" t="e">
        <f t="shared" si="43"/>
        <v>#DIV/0!</v>
      </c>
      <c r="BI139" s="115" t="e">
        <f t="shared" si="44"/>
        <v>#DIV/0!</v>
      </c>
      <c r="BJ139" s="116" t="e">
        <f t="shared" si="45"/>
        <v>#DIV/0!</v>
      </c>
      <c r="BK139" s="102"/>
      <c r="BL139" s="129"/>
      <c r="BM139" s="102"/>
      <c r="BN139" s="91"/>
    </row>
    <row r="140" spans="1:66" s="11" customFormat="1" ht="196.5" hidden="1" customHeight="1">
      <c r="A140" s="79">
        <v>56</v>
      </c>
      <c r="B140" s="15" t="s">
        <v>372</v>
      </c>
      <c r="C140" s="3" t="s">
        <v>10</v>
      </c>
      <c r="D140" s="12" t="s">
        <v>395</v>
      </c>
      <c r="E140" s="3" t="s">
        <v>10</v>
      </c>
      <c r="F140" s="79" t="s">
        <v>189</v>
      </c>
      <c r="G140" s="38" t="s">
        <v>395</v>
      </c>
      <c r="H140" s="39" t="s">
        <v>727</v>
      </c>
      <c r="I140" s="41" t="s">
        <v>728</v>
      </c>
      <c r="J140" s="138" t="s">
        <v>1424</v>
      </c>
      <c r="K140" s="139" t="s">
        <v>1425</v>
      </c>
      <c r="L140" s="7" t="s">
        <v>189</v>
      </c>
      <c r="M140" s="6">
        <v>35</v>
      </c>
      <c r="N140" s="6"/>
      <c r="O140" s="6"/>
      <c r="P140" s="6"/>
      <c r="Q140" s="6"/>
      <c r="R140" s="6"/>
      <c r="S140" s="6"/>
      <c r="T140" s="6"/>
      <c r="U140" s="6"/>
      <c r="V140" s="6"/>
      <c r="W140" s="6"/>
      <c r="X140" s="6" t="s">
        <v>189</v>
      </c>
      <c r="Y140" s="7">
        <f t="shared" si="35"/>
        <v>1</v>
      </c>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13">
        <f t="shared" si="36"/>
        <v>0</v>
      </c>
      <c r="BB140" s="114" t="e">
        <f t="shared" si="37"/>
        <v>#DIV/0!</v>
      </c>
      <c r="BC140" s="113">
        <f t="shared" si="38"/>
        <v>0</v>
      </c>
      <c r="BD140" s="114" t="e">
        <f t="shared" si="39"/>
        <v>#DIV/0!</v>
      </c>
      <c r="BE140" s="113">
        <f t="shared" si="40"/>
        <v>0</v>
      </c>
      <c r="BF140" s="114" t="e">
        <f t="shared" si="41"/>
        <v>#DIV/0!</v>
      </c>
      <c r="BG140" s="113">
        <f t="shared" si="42"/>
        <v>0</v>
      </c>
      <c r="BH140" s="114" t="e">
        <f t="shared" si="43"/>
        <v>#DIV/0!</v>
      </c>
      <c r="BI140" s="115" t="e">
        <f t="shared" si="44"/>
        <v>#DIV/0!</v>
      </c>
      <c r="BJ140" s="116" t="e">
        <f t="shared" si="45"/>
        <v>#DIV/0!</v>
      </c>
      <c r="BK140" s="102"/>
      <c r="BL140" s="129"/>
      <c r="BM140" s="102"/>
      <c r="BN140" s="20"/>
    </row>
    <row r="141" spans="1:66" s="11" customFormat="1" ht="46.5" customHeight="1">
      <c r="A141" s="80"/>
      <c r="B141" s="199" t="s">
        <v>276</v>
      </c>
      <c r="C141" s="200"/>
      <c r="D141" s="200"/>
      <c r="E141" s="34"/>
      <c r="F141" s="18">
        <f>COUNTIF(F142:F151,"x")</f>
        <v>0</v>
      </c>
      <c r="G141" s="72"/>
      <c r="H141" s="72"/>
      <c r="I141" s="18"/>
      <c r="J141" s="145"/>
      <c r="K141" s="145"/>
      <c r="L141" s="18">
        <f>COUNTIF(L142:L151,"x")</f>
        <v>6</v>
      </c>
      <c r="M141" s="18">
        <f>SUM(M142:M151)</f>
        <v>4</v>
      </c>
      <c r="N141" s="126">
        <f t="shared" ref="N141:X141" si="46">COUNTIF(N142:N151,"x")</f>
        <v>2</v>
      </c>
      <c r="O141" s="126">
        <f t="shared" si="46"/>
        <v>1</v>
      </c>
      <c r="P141" s="126">
        <f t="shared" si="46"/>
        <v>2</v>
      </c>
      <c r="Q141" s="126">
        <f t="shared" si="46"/>
        <v>0</v>
      </c>
      <c r="R141" s="126">
        <f t="shared" si="46"/>
        <v>0</v>
      </c>
      <c r="S141" s="126">
        <f t="shared" si="46"/>
        <v>1</v>
      </c>
      <c r="T141" s="126">
        <f t="shared" si="46"/>
        <v>1</v>
      </c>
      <c r="U141" s="126">
        <f t="shared" si="46"/>
        <v>0</v>
      </c>
      <c r="V141" s="126">
        <f t="shared" si="46"/>
        <v>0</v>
      </c>
      <c r="W141" s="126">
        <f t="shared" si="46"/>
        <v>1</v>
      </c>
      <c r="X141" s="126">
        <f t="shared" si="46"/>
        <v>2</v>
      </c>
      <c r="Y141" s="7"/>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13">
        <f t="shared" si="36"/>
        <v>0</v>
      </c>
      <c r="BB141" s="114" t="e">
        <f t="shared" si="37"/>
        <v>#DIV/0!</v>
      </c>
      <c r="BC141" s="113">
        <f t="shared" si="38"/>
        <v>0</v>
      </c>
      <c r="BD141" s="114" t="e">
        <f t="shared" si="39"/>
        <v>#DIV/0!</v>
      </c>
      <c r="BE141" s="113">
        <f t="shared" si="40"/>
        <v>0</v>
      </c>
      <c r="BF141" s="114" t="e">
        <f t="shared" si="41"/>
        <v>#DIV/0!</v>
      </c>
      <c r="BG141" s="113">
        <f t="shared" si="42"/>
        <v>0</v>
      </c>
      <c r="BH141" s="114" t="e">
        <f t="shared" si="43"/>
        <v>#DIV/0!</v>
      </c>
      <c r="BI141" s="115" t="e">
        <f t="shared" si="44"/>
        <v>#DIV/0!</v>
      </c>
      <c r="BJ141" s="116" t="e">
        <f t="shared" si="45"/>
        <v>#DIV/0!</v>
      </c>
      <c r="BK141" s="102"/>
      <c r="BL141" s="129"/>
      <c r="BM141" s="102"/>
      <c r="BN141" s="40"/>
    </row>
    <row r="142" spans="1:66" s="11" customFormat="1" ht="81.75" hidden="1" customHeight="1">
      <c r="A142" s="79">
        <v>57</v>
      </c>
      <c r="B142" s="2" t="s">
        <v>146</v>
      </c>
      <c r="C142" s="3" t="s">
        <v>7</v>
      </c>
      <c r="D142" s="4" t="s">
        <v>147</v>
      </c>
      <c r="E142" s="3" t="s">
        <v>9</v>
      </c>
      <c r="F142" s="3"/>
      <c r="G142" s="35" t="s">
        <v>147</v>
      </c>
      <c r="H142" s="35" t="s">
        <v>729</v>
      </c>
      <c r="I142" s="37" t="s">
        <v>730</v>
      </c>
      <c r="J142" s="138" t="s">
        <v>1424</v>
      </c>
      <c r="K142" s="139" t="s">
        <v>1425</v>
      </c>
      <c r="L142" s="7" t="s">
        <v>189</v>
      </c>
      <c r="M142" s="6">
        <v>1</v>
      </c>
      <c r="N142" s="6" t="s">
        <v>189</v>
      </c>
      <c r="O142" s="6"/>
      <c r="P142" s="6"/>
      <c r="Q142" s="6"/>
      <c r="R142" s="6"/>
      <c r="S142" s="6"/>
      <c r="T142" s="6"/>
      <c r="U142" s="6"/>
      <c r="V142" s="6"/>
      <c r="W142" s="6"/>
      <c r="X142" s="6"/>
      <c r="Y142" s="7">
        <f t="shared" si="35"/>
        <v>1</v>
      </c>
      <c r="Z142" s="117"/>
      <c r="AA142" s="117" t="s">
        <v>1408</v>
      </c>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13">
        <f t="shared" si="36"/>
        <v>0</v>
      </c>
      <c r="BB142" s="114" t="e">
        <f t="shared" si="37"/>
        <v>#DIV/0!</v>
      </c>
      <c r="BC142" s="113">
        <f t="shared" si="38"/>
        <v>0</v>
      </c>
      <c r="BD142" s="114" t="e">
        <f t="shared" si="39"/>
        <v>#DIV/0!</v>
      </c>
      <c r="BE142" s="113">
        <f t="shared" si="40"/>
        <v>0</v>
      </c>
      <c r="BF142" s="114" t="e">
        <f t="shared" si="41"/>
        <v>#DIV/0!</v>
      </c>
      <c r="BG142" s="113">
        <f t="shared" si="42"/>
        <v>0</v>
      </c>
      <c r="BH142" s="114" t="e">
        <f t="shared" si="43"/>
        <v>#DIV/0!</v>
      </c>
      <c r="BI142" s="115" t="e">
        <f t="shared" si="44"/>
        <v>#DIV/0!</v>
      </c>
      <c r="BJ142" s="116" t="e">
        <f t="shared" si="45"/>
        <v>#DIV/0!</v>
      </c>
      <c r="BK142" s="102"/>
      <c r="BL142" s="129"/>
      <c r="BM142" s="102"/>
      <c r="BN142" s="91"/>
    </row>
    <row r="143" spans="1:66" s="11" customFormat="1" ht="104.25" customHeight="1">
      <c r="A143" s="79">
        <v>58</v>
      </c>
      <c r="B143" s="2" t="s">
        <v>148</v>
      </c>
      <c r="C143" s="3" t="s">
        <v>7</v>
      </c>
      <c r="D143" s="4" t="s">
        <v>149</v>
      </c>
      <c r="E143" s="3" t="s">
        <v>9</v>
      </c>
      <c r="F143" s="3"/>
      <c r="G143" s="35" t="s">
        <v>149</v>
      </c>
      <c r="H143" s="35" t="s">
        <v>731</v>
      </c>
      <c r="I143" s="35" t="s">
        <v>732</v>
      </c>
      <c r="J143" s="138" t="s">
        <v>1424</v>
      </c>
      <c r="K143" s="139" t="s">
        <v>1425</v>
      </c>
      <c r="L143" s="7" t="s">
        <v>189</v>
      </c>
      <c r="M143" s="6">
        <v>1</v>
      </c>
      <c r="N143" s="6"/>
      <c r="O143" s="6" t="s">
        <v>189</v>
      </c>
      <c r="P143" s="6"/>
      <c r="Q143" s="6"/>
      <c r="R143" s="6"/>
      <c r="S143" s="6"/>
      <c r="T143" s="6"/>
      <c r="U143" s="6"/>
      <c r="V143" s="6"/>
      <c r="W143" s="6"/>
      <c r="X143" s="6"/>
      <c r="Y143" s="7">
        <f t="shared" si="35"/>
        <v>1</v>
      </c>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13">
        <f t="shared" si="36"/>
        <v>0</v>
      </c>
      <c r="BB143" s="114" t="e">
        <f t="shared" si="37"/>
        <v>#DIV/0!</v>
      </c>
      <c r="BC143" s="113">
        <f t="shared" si="38"/>
        <v>0</v>
      </c>
      <c r="BD143" s="114" t="e">
        <f t="shared" si="39"/>
        <v>#DIV/0!</v>
      </c>
      <c r="BE143" s="113">
        <f t="shared" si="40"/>
        <v>0</v>
      </c>
      <c r="BF143" s="114" t="e">
        <f t="shared" si="41"/>
        <v>#DIV/0!</v>
      </c>
      <c r="BG143" s="113">
        <f t="shared" si="42"/>
        <v>0</v>
      </c>
      <c r="BH143" s="114" t="e">
        <f t="shared" si="43"/>
        <v>#DIV/0!</v>
      </c>
      <c r="BI143" s="115" t="e">
        <f t="shared" si="44"/>
        <v>#DIV/0!</v>
      </c>
      <c r="BJ143" s="116" t="e">
        <f t="shared" si="45"/>
        <v>#DIV/0!</v>
      </c>
      <c r="BK143" s="117"/>
      <c r="BL143" s="117"/>
      <c r="BM143" s="117" t="s">
        <v>1408</v>
      </c>
      <c r="BN143" s="91"/>
    </row>
    <row r="144" spans="1:66" s="11" customFormat="1" ht="99" hidden="1" customHeight="1">
      <c r="A144" s="79">
        <v>59</v>
      </c>
      <c r="B144" s="2" t="s">
        <v>150</v>
      </c>
      <c r="C144" s="3" t="s">
        <v>7</v>
      </c>
      <c r="D144" s="4" t="s">
        <v>151</v>
      </c>
      <c r="E144" s="3" t="s">
        <v>9</v>
      </c>
      <c r="F144" s="3"/>
      <c r="G144" s="35" t="s">
        <v>151</v>
      </c>
      <c r="H144" s="35" t="s">
        <v>733</v>
      </c>
      <c r="I144" s="35"/>
      <c r="J144" s="138" t="s">
        <v>1424</v>
      </c>
      <c r="K144" s="139" t="s">
        <v>1425</v>
      </c>
      <c r="L144" s="7"/>
      <c r="M144" s="6"/>
      <c r="N144" s="6"/>
      <c r="O144" s="6"/>
      <c r="P144" s="6" t="s">
        <v>189</v>
      </c>
      <c r="Q144" s="6"/>
      <c r="R144" s="6"/>
      <c r="S144" s="6"/>
      <c r="T144" s="6"/>
      <c r="U144" s="6"/>
      <c r="V144" s="6"/>
      <c r="W144" s="6"/>
      <c r="X144" s="6"/>
      <c r="Y144" s="7">
        <f t="shared" si="35"/>
        <v>1</v>
      </c>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13">
        <f t="shared" si="36"/>
        <v>0</v>
      </c>
      <c r="BB144" s="114" t="e">
        <f t="shared" si="37"/>
        <v>#DIV/0!</v>
      </c>
      <c r="BC144" s="113">
        <f t="shared" si="38"/>
        <v>0</v>
      </c>
      <c r="BD144" s="114" t="e">
        <f t="shared" si="39"/>
        <v>#DIV/0!</v>
      </c>
      <c r="BE144" s="113">
        <f t="shared" si="40"/>
        <v>0</v>
      </c>
      <c r="BF144" s="114" t="e">
        <f t="shared" si="41"/>
        <v>#DIV/0!</v>
      </c>
      <c r="BG144" s="113">
        <f t="shared" si="42"/>
        <v>0</v>
      </c>
      <c r="BH144" s="114" t="e">
        <f t="shared" si="43"/>
        <v>#DIV/0!</v>
      </c>
      <c r="BI144" s="115" t="e">
        <f t="shared" si="44"/>
        <v>#DIV/0!</v>
      </c>
      <c r="BJ144" s="116" t="e">
        <f t="shared" si="45"/>
        <v>#DIV/0!</v>
      </c>
      <c r="BK144" s="102"/>
      <c r="BL144" s="129"/>
      <c r="BM144" s="102"/>
      <c r="BN144" s="91"/>
    </row>
    <row r="145" spans="1:66" s="11" customFormat="1" ht="99" hidden="1" customHeight="1">
      <c r="A145" s="79">
        <v>59</v>
      </c>
      <c r="B145" s="2" t="s">
        <v>150</v>
      </c>
      <c r="C145" s="3" t="s">
        <v>7</v>
      </c>
      <c r="D145" s="4" t="s">
        <v>151</v>
      </c>
      <c r="E145" s="3" t="s">
        <v>9</v>
      </c>
      <c r="F145" s="3"/>
      <c r="G145" s="35" t="s">
        <v>151</v>
      </c>
      <c r="H145" s="35" t="s">
        <v>733</v>
      </c>
      <c r="I145" s="39" t="s">
        <v>734</v>
      </c>
      <c r="J145" s="138" t="s">
        <v>1424</v>
      </c>
      <c r="K145" s="139" t="s">
        <v>1425</v>
      </c>
      <c r="L145" s="7" t="s">
        <v>189</v>
      </c>
      <c r="M145" s="6">
        <v>1</v>
      </c>
      <c r="N145" s="6"/>
      <c r="O145" s="6"/>
      <c r="P145" s="6"/>
      <c r="Q145" s="6"/>
      <c r="R145" s="6"/>
      <c r="S145" s="6" t="s">
        <v>189</v>
      </c>
      <c r="T145" s="6"/>
      <c r="U145" s="6"/>
      <c r="V145" s="6"/>
      <c r="W145" s="6"/>
      <c r="X145" s="6"/>
      <c r="Y145" s="7">
        <f t="shared" si="35"/>
        <v>1</v>
      </c>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13">
        <f t="shared" si="36"/>
        <v>0</v>
      </c>
      <c r="BB145" s="114" t="e">
        <f t="shared" si="37"/>
        <v>#DIV/0!</v>
      </c>
      <c r="BC145" s="113">
        <f t="shared" si="38"/>
        <v>0</v>
      </c>
      <c r="BD145" s="114" t="e">
        <f t="shared" si="39"/>
        <v>#DIV/0!</v>
      </c>
      <c r="BE145" s="113">
        <f t="shared" si="40"/>
        <v>0</v>
      </c>
      <c r="BF145" s="114" t="e">
        <f t="shared" si="41"/>
        <v>#DIV/0!</v>
      </c>
      <c r="BG145" s="113">
        <f t="shared" si="42"/>
        <v>0</v>
      </c>
      <c r="BH145" s="114" t="e">
        <f t="shared" si="43"/>
        <v>#DIV/0!</v>
      </c>
      <c r="BI145" s="115" t="e">
        <f t="shared" si="44"/>
        <v>#DIV/0!</v>
      </c>
      <c r="BJ145" s="116" t="e">
        <f t="shared" si="45"/>
        <v>#DIV/0!</v>
      </c>
      <c r="BK145" s="102"/>
      <c r="BL145" s="129"/>
      <c r="BM145" s="102"/>
      <c r="BN145" s="91"/>
    </row>
    <row r="146" spans="1:66" s="11" customFormat="1" ht="99" hidden="1" customHeight="1">
      <c r="A146" s="79">
        <v>60</v>
      </c>
      <c r="B146" s="2" t="s">
        <v>152</v>
      </c>
      <c r="C146" s="3" t="s">
        <v>7</v>
      </c>
      <c r="D146" s="4" t="s">
        <v>153</v>
      </c>
      <c r="E146" s="3" t="s">
        <v>9</v>
      </c>
      <c r="F146" s="3"/>
      <c r="G146" s="35" t="s">
        <v>153</v>
      </c>
      <c r="H146" s="35" t="s">
        <v>735</v>
      </c>
      <c r="I146" s="39" t="s">
        <v>736</v>
      </c>
      <c r="J146" s="138" t="s">
        <v>1424</v>
      </c>
      <c r="K146" s="139" t="s">
        <v>1425</v>
      </c>
      <c r="L146" s="7"/>
      <c r="M146" s="6"/>
      <c r="N146" s="6"/>
      <c r="O146" s="6"/>
      <c r="P146" s="6"/>
      <c r="Q146" s="6"/>
      <c r="R146" s="6"/>
      <c r="S146" s="6"/>
      <c r="T146" s="6"/>
      <c r="U146" s="6"/>
      <c r="V146" s="6"/>
      <c r="W146" s="6" t="s">
        <v>189</v>
      </c>
      <c r="X146" s="6"/>
      <c r="Y146" s="7">
        <f t="shared" si="35"/>
        <v>1</v>
      </c>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13">
        <f t="shared" si="36"/>
        <v>0</v>
      </c>
      <c r="BB146" s="114" t="e">
        <f t="shared" si="37"/>
        <v>#DIV/0!</v>
      </c>
      <c r="BC146" s="113">
        <f t="shared" si="38"/>
        <v>0</v>
      </c>
      <c r="BD146" s="114" t="e">
        <f t="shared" si="39"/>
        <v>#DIV/0!</v>
      </c>
      <c r="BE146" s="113">
        <f t="shared" si="40"/>
        <v>0</v>
      </c>
      <c r="BF146" s="114" t="e">
        <f t="shared" si="41"/>
        <v>#DIV/0!</v>
      </c>
      <c r="BG146" s="113">
        <f t="shared" si="42"/>
        <v>0</v>
      </c>
      <c r="BH146" s="114" t="e">
        <f t="shared" si="43"/>
        <v>#DIV/0!</v>
      </c>
      <c r="BI146" s="115" t="e">
        <f t="shared" si="44"/>
        <v>#DIV/0!</v>
      </c>
      <c r="BJ146" s="116" t="e">
        <f t="shared" si="45"/>
        <v>#DIV/0!</v>
      </c>
      <c r="BK146" s="102"/>
      <c r="BL146" s="129"/>
      <c r="BM146" s="102"/>
      <c r="BN146" s="91"/>
    </row>
    <row r="147" spans="1:66" s="11" customFormat="1" ht="99" hidden="1" customHeight="1">
      <c r="A147" s="79">
        <v>60</v>
      </c>
      <c r="B147" s="2" t="s">
        <v>152</v>
      </c>
      <c r="C147" s="3" t="s">
        <v>7</v>
      </c>
      <c r="D147" s="4" t="s">
        <v>153</v>
      </c>
      <c r="E147" s="3" t="s">
        <v>9</v>
      </c>
      <c r="F147" s="3"/>
      <c r="G147" s="35" t="s">
        <v>153</v>
      </c>
      <c r="H147" s="35" t="s">
        <v>735</v>
      </c>
      <c r="I147" s="39"/>
      <c r="J147" s="138" t="s">
        <v>1424</v>
      </c>
      <c r="K147" s="139" t="s">
        <v>1425</v>
      </c>
      <c r="L147" s="7" t="s">
        <v>189</v>
      </c>
      <c r="M147" s="6"/>
      <c r="N147" s="6"/>
      <c r="O147" s="6"/>
      <c r="P147" s="6"/>
      <c r="Q147" s="6"/>
      <c r="R147" s="6"/>
      <c r="S147" s="6"/>
      <c r="T147" s="6"/>
      <c r="U147" s="6"/>
      <c r="V147" s="6"/>
      <c r="W147" s="6"/>
      <c r="X147" s="6" t="s">
        <v>189</v>
      </c>
      <c r="Y147" s="7">
        <f t="shared" si="35"/>
        <v>1</v>
      </c>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13">
        <f t="shared" si="36"/>
        <v>0</v>
      </c>
      <c r="BB147" s="114" t="e">
        <f t="shared" si="37"/>
        <v>#DIV/0!</v>
      </c>
      <c r="BC147" s="113">
        <f t="shared" si="38"/>
        <v>0</v>
      </c>
      <c r="BD147" s="114" t="e">
        <f t="shared" si="39"/>
        <v>#DIV/0!</v>
      </c>
      <c r="BE147" s="113">
        <f t="shared" si="40"/>
        <v>0</v>
      </c>
      <c r="BF147" s="114" t="e">
        <f t="shared" si="41"/>
        <v>#DIV/0!</v>
      </c>
      <c r="BG147" s="113">
        <f t="shared" si="42"/>
        <v>0</v>
      </c>
      <c r="BH147" s="114" t="e">
        <f t="shared" si="43"/>
        <v>#DIV/0!</v>
      </c>
      <c r="BI147" s="115" t="e">
        <f t="shared" si="44"/>
        <v>#DIV/0!</v>
      </c>
      <c r="BJ147" s="116" t="e">
        <f t="shared" si="45"/>
        <v>#DIV/0!</v>
      </c>
      <c r="BK147" s="102"/>
      <c r="BL147" s="129"/>
      <c r="BM147" s="102"/>
      <c r="BN147" s="91"/>
    </row>
    <row r="148" spans="1:66" s="11" customFormat="1" ht="106.5" hidden="1" customHeight="1">
      <c r="A148" s="79">
        <v>61</v>
      </c>
      <c r="B148" s="2" t="s">
        <v>154</v>
      </c>
      <c r="C148" s="3" t="s">
        <v>7</v>
      </c>
      <c r="D148" s="4" t="s">
        <v>155</v>
      </c>
      <c r="E148" s="3" t="s">
        <v>9</v>
      </c>
      <c r="F148" s="3"/>
      <c r="G148" s="35" t="s">
        <v>155</v>
      </c>
      <c r="H148" s="39" t="s">
        <v>737</v>
      </c>
      <c r="I148" s="39" t="s">
        <v>738</v>
      </c>
      <c r="J148" s="138" t="s">
        <v>1424</v>
      </c>
      <c r="K148" s="139" t="s">
        <v>1425</v>
      </c>
      <c r="L148" s="7"/>
      <c r="M148" s="6"/>
      <c r="N148" s="6"/>
      <c r="O148" s="6"/>
      <c r="P148" s="6" t="s">
        <v>189</v>
      </c>
      <c r="Q148" s="6"/>
      <c r="R148" s="6"/>
      <c r="S148" s="6"/>
      <c r="T148" s="6"/>
      <c r="U148" s="6"/>
      <c r="V148" s="6"/>
      <c r="W148" s="6"/>
      <c r="X148" s="6"/>
      <c r="Y148" s="7">
        <f t="shared" si="35"/>
        <v>1</v>
      </c>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13">
        <f t="shared" si="36"/>
        <v>0</v>
      </c>
      <c r="BB148" s="114" t="e">
        <f t="shared" si="37"/>
        <v>#DIV/0!</v>
      </c>
      <c r="BC148" s="113">
        <f t="shared" si="38"/>
        <v>0</v>
      </c>
      <c r="BD148" s="114" t="e">
        <f t="shared" si="39"/>
        <v>#DIV/0!</v>
      </c>
      <c r="BE148" s="113">
        <f t="shared" si="40"/>
        <v>0</v>
      </c>
      <c r="BF148" s="114" t="e">
        <f t="shared" si="41"/>
        <v>#DIV/0!</v>
      </c>
      <c r="BG148" s="113">
        <f t="shared" si="42"/>
        <v>0</v>
      </c>
      <c r="BH148" s="114" t="e">
        <f t="shared" si="43"/>
        <v>#DIV/0!</v>
      </c>
      <c r="BI148" s="115" t="e">
        <f t="shared" si="44"/>
        <v>#DIV/0!</v>
      </c>
      <c r="BJ148" s="116" t="e">
        <f t="shared" si="45"/>
        <v>#DIV/0!</v>
      </c>
      <c r="BK148" s="102"/>
      <c r="BL148" s="129"/>
      <c r="BM148" s="102"/>
      <c r="BN148" s="91"/>
    </row>
    <row r="149" spans="1:66" s="11" customFormat="1" ht="106.5" hidden="1" customHeight="1">
      <c r="A149" s="79">
        <v>61</v>
      </c>
      <c r="B149" s="2" t="s">
        <v>154</v>
      </c>
      <c r="C149" s="3" t="s">
        <v>7</v>
      </c>
      <c r="D149" s="4" t="s">
        <v>155</v>
      </c>
      <c r="E149" s="3" t="s">
        <v>9</v>
      </c>
      <c r="F149" s="3"/>
      <c r="G149" s="35" t="s">
        <v>155</v>
      </c>
      <c r="H149" s="39" t="s">
        <v>737</v>
      </c>
      <c r="I149" s="39"/>
      <c r="J149" s="138" t="s">
        <v>1424</v>
      </c>
      <c r="K149" s="139" t="s">
        <v>1425</v>
      </c>
      <c r="L149" s="7"/>
      <c r="M149" s="6"/>
      <c r="N149" s="6"/>
      <c r="O149" s="6"/>
      <c r="P149" s="6"/>
      <c r="Q149" s="6"/>
      <c r="R149" s="6"/>
      <c r="S149" s="6"/>
      <c r="T149" s="6" t="s">
        <v>189</v>
      </c>
      <c r="U149" s="6"/>
      <c r="V149" s="6"/>
      <c r="W149" s="6"/>
      <c r="X149" s="6"/>
      <c r="Y149" s="7">
        <f t="shared" si="35"/>
        <v>1</v>
      </c>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13">
        <f t="shared" si="36"/>
        <v>0</v>
      </c>
      <c r="BB149" s="114" t="e">
        <f t="shared" si="37"/>
        <v>#DIV/0!</v>
      </c>
      <c r="BC149" s="113">
        <f t="shared" si="38"/>
        <v>0</v>
      </c>
      <c r="BD149" s="114" t="e">
        <f t="shared" si="39"/>
        <v>#DIV/0!</v>
      </c>
      <c r="BE149" s="113">
        <f t="shared" si="40"/>
        <v>0</v>
      </c>
      <c r="BF149" s="114" t="e">
        <f t="shared" si="41"/>
        <v>#DIV/0!</v>
      </c>
      <c r="BG149" s="113">
        <f t="shared" si="42"/>
        <v>0</v>
      </c>
      <c r="BH149" s="114" t="e">
        <f t="shared" si="43"/>
        <v>#DIV/0!</v>
      </c>
      <c r="BI149" s="115" t="e">
        <f t="shared" si="44"/>
        <v>#DIV/0!</v>
      </c>
      <c r="BJ149" s="116" t="e">
        <f t="shared" si="45"/>
        <v>#DIV/0!</v>
      </c>
      <c r="BK149" s="102"/>
      <c r="BL149" s="129"/>
      <c r="BM149" s="102"/>
      <c r="BN149" s="91"/>
    </row>
    <row r="150" spans="1:66" s="11" customFormat="1" ht="101.25" hidden="1" customHeight="1">
      <c r="A150" s="79">
        <v>61</v>
      </c>
      <c r="B150" s="2" t="s">
        <v>154</v>
      </c>
      <c r="C150" s="3" t="s">
        <v>7</v>
      </c>
      <c r="D150" s="4" t="s">
        <v>155</v>
      </c>
      <c r="E150" s="3" t="s">
        <v>9</v>
      </c>
      <c r="F150" s="3"/>
      <c r="G150" s="35" t="s">
        <v>155</v>
      </c>
      <c r="H150" s="39" t="s">
        <v>737</v>
      </c>
      <c r="I150" s="39"/>
      <c r="J150" s="138" t="s">
        <v>1424</v>
      </c>
      <c r="K150" s="139" t="s">
        <v>1425</v>
      </c>
      <c r="L150" s="7" t="s">
        <v>189</v>
      </c>
      <c r="M150" s="6"/>
      <c r="N150" s="6"/>
      <c r="O150" s="6"/>
      <c r="P150" s="6"/>
      <c r="Q150" s="6"/>
      <c r="R150" s="6"/>
      <c r="S150" s="6"/>
      <c r="T150" s="6"/>
      <c r="U150" s="6"/>
      <c r="V150" s="6"/>
      <c r="W150" s="6"/>
      <c r="X150" s="6" t="s">
        <v>189</v>
      </c>
      <c r="Y150" s="7">
        <f t="shared" si="35"/>
        <v>1</v>
      </c>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13">
        <f t="shared" si="36"/>
        <v>0</v>
      </c>
      <c r="BB150" s="114" t="e">
        <f t="shared" si="37"/>
        <v>#DIV/0!</v>
      </c>
      <c r="BC150" s="113">
        <f t="shared" si="38"/>
        <v>0</v>
      </c>
      <c r="BD150" s="114" t="e">
        <f t="shared" si="39"/>
        <v>#DIV/0!</v>
      </c>
      <c r="BE150" s="113">
        <f t="shared" si="40"/>
        <v>0</v>
      </c>
      <c r="BF150" s="114" t="e">
        <f t="shared" si="41"/>
        <v>#DIV/0!</v>
      </c>
      <c r="BG150" s="113">
        <f t="shared" si="42"/>
        <v>0</v>
      </c>
      <c r="BH150" s="114" t="e">
        <f t="shared" si="43"/>
        <v>#DIV/0!</v>
      </c>
      <c r="BI150" s="115" t="e">
        <f t="shared" si="44"/>
        <v>#DIV/0!</v>
      </c>
      <c r="BJ150" s="116" t="e">
        <f t="shared" si="45"/>
        <v>#DIV/0!</v>
      </c>
      <c r="BK150" s="102"/>
      <c r="BL150" s="129"/>
      <c r="BM150" s="102"/>
      <c r="BN150" s="91"/>
    </row>
    <row r="151" spans="1:66" s="11" customFormat="1" ht="81.75" hidden="1" customHeight="1">
      <c r="A151" s="79">
        <v>62</v>
      </c>
      <c r="B151" s="2" t="s">
        <v>156</v>
      </c>
      <c r="C151" s="3" t="s">
        <v>7</v>
      </c>
      <c r="D151" s="4" t="s">
        <v>157</v>
      </c>
      <c r="E151" s="3" t="s">
        <v>7</v>
      </c>
      <c r="F151" s="3"/>
      <c r="G151" s="35" t="s">
        <v>157</v>
      </c>
      <c r="H151" s="39" t="s">
        <v>739</v>
      </c>
      <c r="I151" s="39" t="s">
        <v>740</v>
      </c>
      <c r="J151" s="138" t="s">
        <v>1424</v>
      </c>
      <c r="K151" s="139" t="s">
        <v>1425</v>
      </c>
      <c r="L151" s="7" t="s">
        <v>189</v>
      </c>
      <c r="M151" s="6">
        <v>1</v>
      </c>
      <c r="N151" s="6" t="s">
        <v>189</v>
      </c>
      <c r="O151" s="6"/>
      <c r="P151" s="6"/>
      <c r="Q151" s="6"/>
      <c r="R151" s="6"/>
      <c r="S151" s="6"/>
      <c r="T151" s="6"/>
      <c r="U151" s="6"/>
      <c r="V151" s="6"/>
      <c r="W151" s="6"/>
      <c r="X151" s="6"/>
      <c r="Y151" s="7">
        <f t="shared" si="35"/>
        <v>1</v>
      </c>
      <c r="Z151" s="117" t="s">
        <v>1408</v>
      </c>
      <c r="AA151" s="117"/>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13">
        <f t="shared" si="36"/>
        <v>0</v>
      </c>
      <c r="BB151" s="114" t="e">
        <f t="shared" si="37"/>
        <v>#DIV/0!</v>
      </c>
      <c r="BC151" s="113">
        <f t="shared" si="38"/>
        <v>0</v>
      </c>
      <c r="BD151" s="114" t="e">
        <f t="shared" si="39"/>
        <v>#DIV/0!</v>
      </c>
      <c r="BE151" s="113">
        <f t="shared" si="40"/>
        <v>0</v>
      </c>
      <c r="BF151" s="114" t="e">
        <f t="shared" si="41"/>
        <v>#DIV/0!</v>
      </c>
      <c r="BG151" s="113">
        <f t="shared" si="42"/>
        <v>0</v>
      </c>
      <c r="BH151" s="114" t="e">
        <f t="shared" si="43"/>
        <v>#DIV/0!</v>
      </c>
      <c r="BI151" s="115" t="e">
        <f t="shared" si="44"/>
        <v>#DIV/0!</v>
      </c>
      <c r="BJ151" s="116" t="e">
        <f t="shared" si="45"/>
        <v>#DIV/0!</v>
      </c>
      <c r="BK151" s="102"/>
      <c r="BL151" s="129"/>
      <c r="BM151" s="102"/>
      <c r="BN151" s="91"/>
    </row>
    <row r="152" spans="1:66" s="11" customFormat="1" ht="46.5" customHeight="1">
      <c r="A152" s="80"/>
      <c r="B152" s="199" t="s">
        <v>277</v>
      </c>
      <c r="C152" s="200"/>
      <c r="D152" s="200"/>
      <c r="E152" s="34"/>
      <c r="F152" s="18">
        <f>COUNTIF(F153:F170,"x")</f>
        <v>6</v>
      </c>
      <c r="G152" s="72"/>
      <c r="H152" s="72"/>
      <c r="I152" s="18"/>
      <c r="J152" s="145"/>
      <c r="K152" s="145"/>
      <c r="L152" s="18">
        <f>COUNTIF(L153:L170,"x")</f>
        <v>16</v>
      </c>
      <c r="M152" s="18">
        <f>SUM(M153:M170)</f>
        <v>4</v>
      </c>
      <c r="N152" s="126">
        <f t="shared" ref="N152:X152" si="47">COUNTIF(N153:N170,"x")</f>
        <v>1</v>
      </c>
      <c r="O152" s="126">
        <f t="shared" si="47"/>
        <v>4</v>
      </c>
      <c r="P152" s="126">
        <f t="shared" si="47"/>
        <v>1</v>
      </c>
      <c r="Q152" s="126">
        <f t="shared" si="47"/>
        <v>3</v>
      </c>
      <c r="R152" s="126">
        <f t="shared" si="47"/>
        <v>0</v>
      </c>
      <c r="S152" s="126">
        <f t="shared" si="47"/>
        <v>1</v>
      </c>
      <c r="T152" s="126">
        <f t="shared" si="47"/>
        <v>2</v>
      </c>
      <c r="U152" s="126">
        <f t="shared" si="47"/>
        <v>2</v>
      </c>
      <c r="V152" s="126">
        <f t="shared" si="47"/>
        <v>1</v>
      </c>
      <c r="W152" s="126">
        <f t="shared" si="47"/>
        <v>2</v>
      </c>
      <c r="X152" s="126">
        <f t="shared" si="47"/>
        <v>1</v>
      </c>
      <c r="Y152" s="7"/>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13">
        <f t="shared" si="36"/>
        <v>0</v>
      </c>
      <c r="BB152" s="114" t="e">
        <f t="shared" si="37"/>
        <v>#DIV/0!</v>
      </c>
      <c r="BC152" s="113">
        <f t="shared" si="38"/>
        <v>0</v>
      </c>
      <c r="BD152" s="114" t="e">
        <f t="shared" si="39"/>
        <v>#DIV/0!</v>
      </c>
      <c r="BE152" s="113">
        <f t="shared" si="40"/>
        <v>0</v>
      </c>
      <c r="BF152" s="114" t="e">
        <f t="shared" si="41"/>
        <v>#DIV/0!</v>
      </c>
      <c r="BG152" s="113">
        <f t="shared" si="42"/>
        <v>0</v>
      </c>
      <c r="BH152" s="114" t="e">
        <f t="shared" si="43"/>
        <v>#DIV/0!</v>
      </c>
      <c r="BI152" s="115" t="e">
        <f t="shared" si="44"/>
        <v>#DIV/0!</v>
      </c>
      <c r="BJ152" s="116" t="e">
        <f t="shared" si="45"/>
        <v>#DIV/0!</v>
      </c>
      <c r="BK152" s="102"/>
      <c r="BL152" s="129"/>
      <c r="BM152" s="102"/>
      <c r="BN152" s="40"/>
    </row>
    <row r="153" spans="1:66" s="11" customFormat="1" ht="81.75" hidden="1" customHeight="1">
      <c r="A153" s="79">
        <v>63</v>
      </c>
      <c r="B153" s="2" t="s">
        <v>159</v>
      </c>
      <c r="C153" s="3" t="s">
        <v>7</v>
      </c>
      <c r="D153" s="4" t="s">
        <v>158</v>
      </c>
      <c r="E153" s="3" t="s">
        <v>7</v>
      </c>
      <c r="F153" s="3"/>
      <c r="G153" s="35" t="s">
        <v>158</v>
      </c>
      <c r="H153" s="35" t="s">
        <v>741</v>
      </c>
      <c r="I153" s="39" t="s">
        <v>742</v>
      </c>
      <c r="J153" s="138" t="s">
        <v>1424</v>
      </c>
      <c r="K153" s="139" t="s">
        <v>1425</v>
      </c>
      <c r="L153" s="7" t="s">
        <v>189</v>
      </c>
      <c r="M153" s="21"/>
      <c r="N153" s="6" t="s">
        <v>189</v>
      </c>
      <c r="O153" s="21"/>
      <c r="P153" s="21"/>
      <c r="Q153" s="21"/>
      <c r="R153" s="21"/>
      <c r="S153" s="21"/>
      <c r="T153" s="21"/>
      <c r="U153" s="21"/>
      <c r="V153" s="21"/>
      <c r="W153" s="21"/>
      <c r="X153" s="21"/>
      <c r="Y153" s="7">
        <f t="shared" si="35"/>
        <v>1</v>
      </c>
      <c r="Z153" s="117"/>
      <c r="AA153" s="117" t="s">
        <v>1408</v>
      </c>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13">
        <f t="shared" si="36"/>
        <v>0</v>
      </c>
      <c r="BB153" s="114" t="e">
        <f t="shared" si="37"/>
        <v>#DIV/0!</v>
      </c>
      <c r="BC153" s="113">
        <f t="shared" si="38"/>
        <v>0</v>
      </c>
      <c r="BD153" s="114" t="e">
        <f t="shared" si="39"/>
        <v>#DIV/0!</v>
      </c>
      <c r="BE153" s="113">
        <f t="shared" si="40"/>
        <v>0</v>
      </c>
      <c r="BF153" s="114" t="e">
        <f t="shared" si="41"/>
        <v>#DIV/0!</v>
      </c>
      <c r="BG153" s="113">
        <f t="shared" si="42"/>
        <v>0</v>
      </c>
      <c r="BH153" s="114" t="e">
        <f t="shared" si="43"/>
        <v>#DIV/0!</v>
      </c>
      <c r="BI153" s="115" t="e">
        <f t="shared" si="44"/>
        <v>#DIV/0!</v>
      </c>
      <c r="BJ153" s="116" t="e">
        <f t="shared" si="45"/>
        <v>#DIV/0!</v>
      </c>
      <c r="BK153" s="102"/>
      <c r="BL153" s="129"/>
      <c r="BM153" s="102"/>
      <c r="BN153" s="91"/>
    </row>
    <row r="154" spans="1:66" s="11" customFormat="1" ht="93" hidden="1" customHeight="1">
      <c r="A154" s="79">
        <v>64</v>
      </c>
      <c r="B154" s="2" t="s">
        <v>159</v>
      </c>
      <c r="C154" s="3" t="s">
        <v>7</v>
      </c>
      <c r="D154" s="4" t="s">
        <v>160</v>
      </c>
      <c r="E154" s="3" t="s">
        <v>7</v>
      </c>
      <c r="F154" s="3"/>
      <c r="G154" s="35" t="s">
        <v>160</v>
      </c>
      <c r="H154" s="35" t="s">
        <v>743</v>
      </c>
      <c r="I154" s="39"/>
      <c r="J154" s="138" t="s">
        <v>1424</v>
      </c>
      <c r="K154" s="139" t="s">
        <v>1425</v>
      </c>
      <c r="L154" s="7"/>
      <c r="M154" s="21"/>
      <c r="N154" s="21"/>
      <c r="O154" s="21"/>
      <c r="P154" s="21"/>
      <c r="Q154" s="21" t="s">
        <v>189</v>
      </c>
      <c r="R154" s="21"/>
      <c r="S154" s="21"/>
      <c r="T154" s="21"/>
      <c r="U154" s="21"/>
      <c r="V154" s="21"/>
      <c r="W154" s="21"/>
      <c r="X154" s="21"/>
      <c r="Y154" s="7">
        <f t="shared" si="35"/>
        <v>1</v>
      </c>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13">
        <f t="shared" si="36"/>
        <v>0</v>
      </c>
      <c r="BB154" s="114" t="e">
        <f t="shared" si="37"/>
        <v>#DIV/0!</v>
      </c>
      <c r="BC154" s="113">
        <f t="shared" si="38"/>
        <v>0</v>
      </c>
      <c r="BD154" s="114" t="e">
        <f t="shared" si="39"/>
        <v>#DIV/0!</v>
      </c>
      <c r="BE154" s="113">
        <f t="shared" si="40"/>
        <v>0</v>
      </c>
      <c r="BF154" s="114" t="e">
        <f t="shared" si="41"/>
        <v>#DIV/0!</v>
      </c>
      <c r="BG154" s="113">
        <f t="shared" si="42"/>
        <v>0</v>
      </c>
      <c r="BH154" s="114" t="e">
        <f t="shared" si="43"/>
        <v>#DIV/0!</v>
      </c>
      <c r="BI154" s="115" t="e">
        <f t="shared" si="44"/>
        <v>#DIV/0!</v>
      </c>
      <c r="BJ154" s="116" t="e">
        <f t="shared" si="45"/>
        <v>#DIV/0!</v>
      </c>
      <c r="BK154" s="102"/>
      <c r="BL154" s="129"/>
      <c r="BM154" s="102"/>
      <c r="BN154" s="91"/>
    </row>
    <row r="155" spans="1:66" s="11" customFormat="1" ht="93" hidden="1" customHeight="1">
      <c r="A155" s="79">
        <v>64</v>
      </c>
      <c r="B155" s="2" t="s">
        <v>159</v>
      </c>
      <c r="C155" s="3" t="s">
        <v>7</v>
      </c>
      <c r="D155" s="4" t="s">
        <v>160</v>
      </c>
      <c r="E155" s="3" t="s">
        <v>7</v>
      </c>
      <c r="F155" s="3"/>
      <c r="G155" s="35" t="s">
        <v>160</v>
      </c>
      <c r="H155" s="35" t="s">
        <v>743</v>
      </c>
      <c r="I155" s="3"/>
      <c r="J155" s="138" t="s">
        <v>1424</v>
      </c>
      <c r="K155" s="139" t="s">
        <v>1425</v>
      </c>
      <c r="L155" s="7" t="s">
        <v>189</v>
      </c>
      <c r="M155" s="6">
        <v>1</v>
      </c>
      <c r="N155" s="6"/>
      <c r="O155" s="6"/>
      <c r="P155" s="6"/>
      <c r="Q155" s="6"/>
      <c r="R155" s="6"/>
      <c r="S155" s="6" t="s">
        <v>189</v>
      </c>
      <c r="T155" s="6"/>
      <c r="U155" s="6"/>
      <c r="V155" s="6"/>
      <c r="W155" s="6"/>
      <c r="X155" s="6"/>
      <c r="Y155" s="7">
        <f t="shared" si="35"/>
        <v>1</v>
      </c>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13">
        <f t="shared" si="36"/>
        <v>0</v>
      </c>
      <c r="BB155" s="114" t="e">
        <f t="shared" si="37"/>
        <v>#DIV/0!</v>
      </c>
      <c r="BC155" s="113">
        <f t="shared" si="38"/>
        <v>0</v>
      </c>
      <c r="BD155" s="114" t="e">
        <f t="shared" si="39"/>
        <v>#DIV/0!</v>
      </c>
      <c r="BE155" s="113">
        <f t="shared" si="40"/>
        <v>0</v>
      </c>
      <c r="BF155" s="114" t="e">
        <f t="shared" si="41"/>
        <v>#DIV/0!</v>
      </c>
      <c r="BG155" s="113">
        <f t="shared" si="42"/>
        <v>0</v>
      </c>
      <c r="BH155" s="114" t="e">
        <f t="shared" si="43"/>
        <v>#DIV/0!</v>
      </c>
      <c r="BI155" s="115" t="e">
        <f t="shared" si="44"/>
        <v>#DIV/0!</v>
      </c>
      <c r="BJ155" s="116" t="e">
        <f t="shared" si="45"/>
        <v>#DIV/0!</v>
      </c>
      <c r="BK155" s="102"/>
      <c r="BL155" s="129"/>
      <c r="BM155" s="102"/>
      <c r="BN155" s="91"/>
    </row>
    <row r="156" spans="1:66" s="11" customFormat="1" ht="91.5" hidden="1" customHeight="1">
      <c r="A156" s="79">
        <v>65</v>
      </c>
      <c r="B156" s="2" t="s">
        <v>159</v>
      </c>
      <c r="C156" s="3" t="s">
        <v>7</v>
      </c>
      <c r="D156" s="4" t="s">
        <v>161</v>
      </c>
      <c r="E156" s="3" t="s">
        <v>10</v>
      </c>
      <c r="F156" s="3"/>
      <c r="G156" s="38" t="s">
        <v>161</v>
      </c>
      <c r="H156" s="35" t="s">
        <v>744</v>
      </c>
      <c r="I156" s="3"/>
      <c r="J156" s="138" t="s">
        <v>1424</v>
      </c>
      <c r="K156" s="139" t="s">
        <v>1425</v>
      </c>
      <c r="L156" s="7"/>
      <c r="M156" s="6"/>
      <c r="N156" s="6"/>
      <c r="O156" s="6"/>
      <c r="P156" s="6"/>
      <c r="Q156" s="6"/>
      <c r="R156" s="6"/>
      <c r="S156" s="6"/>
      <c r="T156" s="6" t="s">
        <v>189</v>
      </c>
      <c r="U156" s="6"/>
      <c r="V156" s="6"/>
      <c r="W156" s="6"/>
      <c r="X156" s="6"/>
      <c r="Y156" s="7">
        <f t="shared" si="35"/>
        <v>1</v>
      </c>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13">
        <f t="shared" si="36"/>
        <v>0</v>
      </c>
      <c r="BB156" s="114" t="e">
        <f t="shared" si="37"/>
        <v>#DIV/0!</v>
      </c>
      <c r="BC156" s="113">
        <f t="shared" si="38"/>
        <v>0</v>
      </c>
      <c r="BD156" s="114" t="e">
        <f t="shared" si="39"/>
        <v>#DIV/0!</v>
      </c>
      <c r="BE156" s="113">
        <f t="shared" si="40"/>
        <v>0</v>
      </c>
      <c r="BF156" s="114" t="e">
        <f t="shared" si="41"/>
        <v>#DIV/0!</v>
      </c>
      <c r="BG156" s="113">
        <f t="shared" si="42"/>
        <v>0</v>
      </c>
      <c r="BH156" s="114" t="e">
        <f t="shared" si="43"/>
        <v>#DIV/0!</v>
      </c>
      <c r="BI156" s="115" t="e">
        <f t="shared" si="44"/>
        <v>#DIV/0!</v>
      </c>
      <c r="BJ156" s="116" t="e">
        <f t="shared" si="45"/>
        <v>#DIV/0!</v>
      </c>
      <c r="BK156" s="102"/>
      <c r="BL156" s="129"/>
      <c r="BM156" s="102"/>
      <c r="BN156" s="91"/>
    </row>
    <row r="157" spans="1:66" s="11" customFormat="1" ht="91.5" hidden="1" customHeight="1">
      <c r="A157" s="79">
        <v>65</v>
      </c>
      <c r="B157" s="2" t="s">
        <v>159</v>
      </c>
      <c r="C157" s="3" t="s">
        <v>7</v>
      </c>
      <c r="D157" s="4" t="s">
        <v>161</v>
      </c>
      <c r="E157" s="3" t="s">
        <v>10</v>
      </c>
      <c r="F157" s="79" t="s">
        <v>189</v>
      </c>
      <c r="G157" s="38" t="s">
        <v>161</v>
      </c>
      <c r="H157" s="35" t="s">
        <v>744</v>
      </c>
      <c r="I157" s="79"/>
      <c r="J157" s="138" t="s">
        <v>1424</v>
      </c>
      <c r="K157" s="139" t="s">
        <v>1425</v>
      </c>
      <c r="L157" s="7" t="s">
        <v>189</v>
      </c>
      <c r="M157" s="21"/>
      <c r="N157" s="21"/>
      <c r="O157" s="21"/>
      <c r="P157" s="21"/>
      <c r="Q157" s="21"/>
      <c r="R157" s="21"/>
      <c r="S157" s="21"/>
      <c r="T157" s="21"/>
      <c r="U157" s="6" t="s">
        <v>189</v>
      </c>
      <c r="V157" s="21"/>
      <c r="W157" s="21"/>
      <c r="X157" s="21"/>
      <c r="Y157" s="7">
        <f t="shared" si="35"/>
        <v>1</v>
      </c>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13">
        <f t="shared" si="36"/>
        <v>0</v>
      </c>
      <c r="BB157" s="114" t="e">
        <f t="shared" si="37"/>
        <v>#DIV/0!</v>
      </c>
      <c r="BC157" s="113">
        <f t="shared" si="38"/>
        <v>0</v>
      </c>
      <c r="BD157" s="114" t="e">
        <f t="shared" si="39"/>
        <v>#DIV/0!</v>
      </c>
      <c r="BE157" s="113">
        <f t="shared" si="40"/>
        <v>0</v>
      </c>
      <c r="BF157" s="114" t="e">
        <f t="shared" si="41"/>
        <v>#DIV/0!</v>
      </c>
      <c r="BG157" s="113">
        <f t="shared" si="42"/>
        <v>0</v>
      </c>
      <c r="BH157" s="114" t="e">
        <f t="shared" si="43"/>
        <v>#DIV/0!</v>
      </c>
      <c r="BI157" s="115" t="e">
        <f t="shared" si="44"/>
        <v>#DIV/0!</v>
      </c>
      <c r="BJ157" s="116" t="e">
        <f t="shared" si="45"/>
        <v>#DIV/0!</v>
      </c>
      <c r="BK157" s="102"/>
      <c r="BL157" s="129"/>
      <c r="BM157" s="102"/>
      <c r="BN157" s="91"/>
    </row>
    <row r="158" spans="1:66" s="11" customFormat="1" ht="83.25" customHeight="1">
      <c r="A158" s="79">
        <v>66</v>
      </c>
      <c r="B158" s="2" t="s">
        <v>159</v>
      </c>
      <c r="C158" s="3" t="s">
        <v>7</v>
      </c>
      <c r="D158" s="4" t="s">
        <v>162</v>
      </c>
      <c r="E158" s="3" t="s">
        <v>7</v>
      </c>
      <c r="F158" s="3"/>
      <c r="G158" s="35" t="s">
        <v>162</v>
      </c>
      <c r="H158" s="35" t="s">
        <v>745</v>
      </c>
      <c r="I158" s="3"/>
      <c r="J158" s="138" t="s">
        <v>1424</v>
      </c>
      <c r="K158" s="139" t="s">
        <v>1449</v>
      </c>
      <c r="L158" s="7" t="s">
        <v>189</v>
      </c>
      <c r="M158" s="6"/>
      <c r="N158" s="6"/>
      <c r="O158" s="6" t="s">
        <v>189</v>
      </c>
      <c r="P158" s="6"/>
      <c r="Q158" s="6"/>
      <c r="R158" s="6"/>
      <c r="S158" s="6"/>
      <c r="T158" s="6"/>
      <c r="U158" s="6"/>
      <c r="V158" s="6"/>
      <c r="W158" s="6"/>
      <c r="X158" s="6"/>
      <c r="Y158" s="7">
        <f t="shared" si="35"/>
        <v>1</v>
      </c>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13">
        <f t="shared" si="36"/>
        <v>0</v>
      </c>
      <c r="BB158" s="114" t="e">
        <f t="shared" si="37"/>
        <v>#DIV/0!</v>
      </c>
      <c r="BC158" s="113">
        <f t="shared" si="38"/>
        <v>0</v>
      </c>
      <c r="BD158" s="114" t="e">
        <f t="shared" si="39"/>
        <v>#DIV/0!</v>
      </c>
      <c r="BE158" s="113">
        <f t="shared" si="40"/>
        <v>0</v>
      </c>
      <c r="BF158" s="114" t="e">
        <f t="shared" si="41"/>
        <v>#DIV/0!</v>
      </c>
      <c r="BG158" s="113">
        <f t="shared" si="42"/>
        <v>0</v>
      </c>
      <c r="BH158" s="114" t="e">
        <f t="shared" si="43"/>
        <v>#DIV/0!</v>
      </c>
      <c r="BI158" s="115" t="e">
        <f t="shared" si="44"/>
        <v>#DIV/0!</v>
      </c>
      <c r="BJ158" s="116" t="e">
        <f t="shared" si="45"/>
        <v>#DIV/0!</v>
      </c>
      <c r="BK158" s="117" t="s">
        <v>1411</v>
      </c>
      <c r="BL158" s="117"/>
      <c r="BM158" s="117" t="s">
        <v>1408</v>
      </c>
      <c r="BN158" s="91"/>
    </row>
    <row r="159" spans="1:66" s="11" customFormat="1" ht="75.75" customHeight="1">
      <c r="A159" s="79">
        <v>67</v>
      </c>
      <c r="B159" s="2" t="s">
        <v>180</v>
      </c>
      <c r="C159" s="3" t="s">
        <v>8</v>
      </c>
      <c r="D159" s="4" t="s">
        <v>181</v>
      </c>
      <c r="E159" s="3" t="s">
        <v>8</v>
      </c>
      <c r="F159" s="3"/>
      <c r="G159" s="35" t="s">
        <v>181</v>
      </c>
      <c r="H159" s="154" t="s">
        <v>746</v>
      </c>
      <c r="I159" s="3"/>
      <c r="J159" s="138" t="s">
        <v>1424</v>
      </c>
      <c r="K159" s="139" t="s">
        <v>1449</v>
      </c>
      <c r="L159" s="7" t="s">
        <v>189</v>
      </c>
      <c r="M159" s="6"/>
      <c r="N159" s="6"/>
      <c r="O159" s="6" t="s">
        <v>189</v>
      </c>
      <c r="P159" s="6"/>
      <c r="Q159" s="6"/>
      <c r="R159" s="6"/>
      <c r="S159" s="6"/>
      <c r="T159" s="6"/>
      <c r="U159" s="6"/>
      <c r="V159" s="6"/>
      <c r="W159" s="6"/>
      <c r="X159" s="6"/>
      <c r="Y159" s="7">
        <f t="shared" si="35"/>
        <v>1</v>
      </c>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13">
        <f t="shared" si="36"/>
        <v>0</v>
      </c>
      <c r="BB159" s="114" t="e">
        <f t="shared" si="37"/>
        <v>#DIV/0!</v>
      </c>
      <c r="BC159" s="113">
        <f t="shared" si="38"/>
        <v>0</v>
      </c>
      <c r="BD159" s="114" t="e">
        <f t="shared" si="39"/>
        <v>#DIV/0!</v>
      </c>
      <c r="BE159" s="113">
        <f t="shared" si="40"/>
        <v>0</v>
      </c>
      <c r="BF159" s="114" t="e">
        <f t="shared" si="41"/>
        <v>#DIV/0!</v>
      </c>
      <c r="BG159" s="113">
        <f t="shared" si="42"/>
        <v>0</v>
      </c>
      <c r="BH159" s="114" t="e">
        <f t="shared" si="43"/>
        <v>#DIV/0!</v>
      </c>
      <c r="BI159" s="115" t="e">
        <f t="shared" si="44"/>
        <v>#DIV/0!</v>
      </c>
      <c r="BJ159" s="116" t="e">
        <f t="shared" si="45"/>
        <v>#DIV/0!</v>
      </c>
      <c r="BK159" s="117"/>
      <c r="BL159" s="117" t="s">
        <v>1408</v>
      </c>
      <c r="BM159" s="117" t="s">
        <v>1411</v>
      </c>
      <c r="BN159" s="91"/>
    </row>
    <row r="160" spans="1:66" s="11" customFormat="1" ht="71.25" hidden="1" customHeight="1">
      <c r="A160" s="79">
        <v>68</v>
      </c>
      <c r="B160" s="2" t="s">
        <v>144</v>
      </c>
      <c r="C160" s="3" t="s">
        <v>8</v>
      </c>
      <c r="D160" s="4" t="s">
        <v>145</v>
      </c>
      <c r="E160" s="3" t="s">
        <v>8</v>
      </c>
      <c r="F160" s="3"/>
      <c r="G160" s="35" t="s">
        <v>145</v>
      </c>
      <c r="H160" s="35" t="s">
        <v>747</v>
      </c>
      <c r="I160" s="3"/>
      <c r="J160" s="138" t="s">
        <v>1424</v>
      </c>
      <c r="K160" s="139" t="s">
        <v>1425</v>
      </c>
      <c r="L160" s="7" t="s">
        <v>189</v>
      </c>
      <c r="M160" s="6">
        <v>1</v>
      </c>
      <c r="N160" s="6"/>
      <c r="O160" s="6"/>
      <c r="P160" s="6"/>
      <c r="Q160" s="6"/>
      <c r="R160" s="6"/>
      <c r="S160" s="6"/>
      <c r="T160" s="6"/>
      <c r="U160" s="6"/>
      <c r="V160" s="6" t="s">
        <v>189</v>
      </c>
      <c r="W160" s="6"/>
      <c r="X160" s="6"/>
      <c r="Y160" s="7">
        <f t="shared" si="35"/>
        <v>1</v>
      </c>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13">
        <f t="shared" si="36"/>
        <v>0</v>
      </c>
      <c r="BB160" s="114" t="e">
        <f t="shared" si="37"/>
        <v>#DIV/0!</v>
      </c>
      <c r="BC160" s="113">
        <f t="shared" si="38"/>
        <v>0</v>
      </c>
      <c r="BD160" s="114" t="e">
        <f t="shared" si="39"/>
        <v>#DIV/0!</v>
      </c>
      <c r="BE160" s="113">
        <f t="shared" si="40"/>
        <v>0</v>
      </c>
      <c r="BF160" s="114" t="e">
        <f t="shared" si="41"/>
        <v>#DIV/0!</v>
      </c>
      <c r="BG160" s="113">
        <f t="shared" si="42"/>
        <v>0</v>
      </c>
      <c r="BH160" s="114" t="e">
        <f t="shared" si="43"/>
        <v>#DIV/0!</v>
      </c>
      <c r="BI160" s="115" t="e">
        <f t="shared" si="44"/>
        <v>#DIV/0!</v>
      </c>
      <c r="BJ160" s="116" t="e">
        <f t="shared" si="45"/>
        <v>#DIV/0!</v>
      </c>
      <c r="BK160" s="102"/>
      <c r="BL160" s="129"/>
      <c r="BM160" s="102"/>
      <c r="BN160" s="91"/>
    </row>
    <row r="161" spans="1:66" s="11" customFormat="1" ht="71.25" hidden="1" customHeight="1">
      <c r="A161" s="79">
        <v>69</v>
      </c>
      <c r="B161" s="2" t="s">
        <v>182</v>
      </c>
      <c r="C161" s="3" t="s">
        <v>8</v>
      </c>
      <c r="D161" s="4" t="s">
        <v>163</v>
      </c>
      <c r="E161" s="3" t="s">
        <v>8</v>
      </c>
      <c r="F161" s="3"/>
      <c r="G161" s="35" t="s">
        <v>163</v>
      </c>
      <c r="H161" s="39" t="s">
        <v>748</v>
      </c>
      <c r="I161" s="3"/>
      <c r="J161" s="138" t="s">
        <v>1424</v>
      </c>
      <c r="K161" s="139" t="s">
        <v>1425</v>
      </c>
      <c r="L161" s="7" t="s">
        <v>189</v>
      </c>
      <c r="M161" s="6"/>
      <c r="N161" s="6"/>
      <c r="O161" s="6"/>
      <c r="P161" s="6"/>
      <c r="Q161" s="6"/>
      <c r="R161" s="6"/>
      <c r="S161" s="6"/>
      <c r="T161" s="6"/>
      <c r="U161" s="6" t="s">
        <v>189</v>
      </c>
      <c r="V161" s="6"/>
      <c r="W161" s="6"/>
      <c r="X161" s="6"/>
      <c r="Y161" s="7">
        <f t="shared" si="35"/>
        <v>1</v>
      </c>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13">
        <f t="shared" si="36"/>
        <v>0</v>
      </c>
      <c r="BB161" s="114" t="e">
        <f t="shared" si="37"/>
        <v>#DIV/0!</v>
      </c>
      <c r="BC161" s="113">
        <f t="shared" si="38"/>
        <v>0</v>
      </c>
      <c r="BD161" s="114" t="e">
        <f t="shared" si="39"/>
        <v>#DIV/0!</v>
      </c>
      <c r="BE161" s="113">
        <f t="shared" si="40"/>
        <v>0</v>
      </c>
      <c r="BF161" s="114" t="e">
        <f t="shared" si="41"/>
        <v>#DIV/0!</v>
      </c>
      <c r="BG161" s="113">
        <f t="shared" si="42"/>
        <v>0</v>
      </c>
      <c r="BH161" s="114" t="e">
        <f t="shared" si="43"/>
        <v>#DIV/0!</v>
      </c>
      <c r="BI161" s="115" t="e">
        <f t="shared" si="44"/>
        <v>#DIV/0!</v>
      </c>
      <c r="BJ161" s="116" t="e">
        <f t="shared" si="45"/>
        <v>#DIV/0!</v>
      </c>
      <c r="BK161" s="102"/>
      <c r="BL161" s="129"/>
      <c r="BM161" s="102"/>
      <c r="BN161" s="91"/>
    </row>
    <row r="162" spans="1:66" s="11" customFormat="1" ht="157.5" customHeight="1">
      <c r="A162" s="79">
        <v>70</v>
      </c>
      <c r="B162" s="2" t="s">
        <v>186</v>
      </c>
      <c r="C162" s="86" t="s">
        <v>7</v>
      </c>
      <c r="D162" s="4" t="s">
        <v>164</v>
      </c>
      <c r="E162" s="3" t="s">
        <v>9</v>
      </c>
      <c r="F162" s="3"/>
      <c r="G162" s="35" t="s">
        <v>164</v>
      </c>
      <c r="H162" s="62" t="s">
        <v>749</v>
      </c>
      <c r="I162" s="3"/>
      <c r="J162" s="138" t="s">
        <v>1424</v>
      </c>
      <c r="K162" s="139" t="s">
        <v>1449</v>
      </c>
      <c r="L162" s="7" t="s">
        <v>189</v>
      </c>
      <c r="M162" s="6"/>
      <c r="N162" s="6"/>
      <c r="O162" s="6" t="s">
        <v>189</v>
      </c>
      <c r="P162" s="6"/>
      <c r="Q162" s="6"/>
      <c r="R162" s="6"/>
      <c r="S162" s="6"/>
      <c r="T162" s="6"/>
      <c r="U162" s="6"/>
      <c r="V162" s="6"/>
      <c r="W162" s="6"/>
      <c r="X162" s="6"/>
      <c r="Y162" s="7">
        <f t="shared" si="35"/>
        <v>1</v>
      </c>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13">
        <f t="shared" si="36"/>
        <v>0</v>
      </c>
      <c r="BB162" s="114" t="e">
        <f t="shared" si="37"/>
        <v>#DIV/0!</v>
      </c>
      <c r="BC162" s="113">
        <f t="shared" si="38"/>
        <v>0</v>
      </c>
      <c r="BD162" s="114" t="e">
        <f t="shared" si="39"/>
        <v>#DIV/0!</v>
      </c>
      <c r="BE162" s="113">
        <f t="shared" si="40"/>
        <v>0</v>
      </c>
      <c r="BF162" s="114" t="e">
        <f t="shared" si="41"/>
        <v>#DIV/0!</v>
      </c>
      <c r="BG162" s="113">
        <f t="shared" si="42"/>
        <v>0</v>
      </c>
      <c r="BH162" s="114" t="e">
        <f t="shared" si="43"/>
        <v>#DIV/0!</v>
      </c>
      <c r="BI162" s="115" t="e">
        <f t="shared" si="44"/>
        <v>#DIV/0!</v>
      </c>
      <c r="BJ162" s="116" t="e">
        <f t="shared" si="45"/>
        <v>#DIV/0!</v>
      </c>
      <c r="BK162" s="117" t="s">
        <v>1408</v>
      </c>
      <c r="BL162" s="117"/>
      <c r="BM162" s="117" t="s">
        <v>1411</v>
      </c>
      <c r="BN162" s="91"/>
    </row>
    <row r="163" spans="1:66" s="11" customFormat="1" ht="120.75" hidden="1" customHeight="1">
      <c r="A163" s="79">
        <v>71</v>
      </c>
      <c r="B163" s="15" t="s">
        <v>186</v>
      </c>
      <c r="C163" s="87" t="s">
        <v>10</v>
      </c>
      <c r="D163" s="12" t="s">
        <v>165</v>
      </c>
      <c r="E163" s="3" t="s">
        <v>10</v>
      </c>
      <c r="F163" s="79" t="s">
        <v>189</v>
      </c>
      <c r="G163" s="38" t="s">
        <v>165</v>
      </c>
      <c r="H163" s="39" t="s">
        <v>750</v>
      </c>
      <c r="I163" s="39" t="s">
        <v>751</v>
      </c>
      <c r="J163" s="138" t="s">
        <v>1424</v>
      </c>
      <c r="K163" s="139" t="s">
        <v>1425</v>
      </c>
      <c r="L163" s="7" t="s">
        <v>189</v>
      </c>
      <c r="M163" s="6"/>
      <c r="N163" s="6"/>
      <c r="O163" s="6"/>
      <c r="P163" s="6"/>
      <c r="Q163" s="6" t="s">
        <v>189</v>
      </c>
      <c r="R163" s="6"/>
      <c r="S163" s="6"/>
      <c r="T163" s="6"/>
      <c r="U163" s="6"/>
      <c r="V163" s="6"/>
      <c r="W163" s="6"/>
      <c r="X163" s="6"/>
      <c r="Y163" s="7">
        <f t="shared" si="35"/>
        <v>1</v>
      </c>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13">
        <f t="shared" si="36"/>
        <v>0</v>
      </c>
      <c r="BB163" s="114" t="e">
        <f t="shared" si="37"/>
        <v>#DIV/0!</v>
      </c>
      <c r="BC163" s="113">
        <f t="shared" si="38"/>
        <v>0</v>
      </c>
      <c r="BD163" s="114" t="e">
        <f t="shared" si="39"/>
        <v>#DIV/0!</v>
      </c>
      <c r="BE163" s="113">
        <f t="shared" si="40"/>
        <v>0</v>
      </c>
      <c r="BF163" s="114" t="e">
        <f t="shared" si="41"/>
        <v>#DIV/0!</v>
      </c>
      <c r="BG163" s="113">
        <f t="shared" si="42"/>
        <v>0</v>
      </c>
      <c r="BH163" s="114" t="e">
        <f t="shared" si="43"/>
        <v>#DIV/0!</v>
      </c>
      <c r="BI163" s="115" t="e">
        <f t="shared" si="44"/>
        <v>#DIV/0!</v>
      </c>
      <c r="BJ163" s="116" t="e">
        <f t="shared" si="45"/>
        <v>#DIV/0!</v>
      </c>
      <c r="BK163" s="102"/>
      <c r="BL163" s="129"/>
      <c r="BM163" s="102"/>
      <c r="BN163" s="91"/>
    </row>
    <row r="164" spans="1:66" s="11" customFormat="1" ht="120.75" hidden="1" customHeight="1">
      <c r="A164" s="79">
        <v>72</v>
      </c>
      <c r="B164" s="15" t="s">
        <v>186</v>
      </c>
      <c r="C164" s="87" t="s">
        <v>10</v>
      </c>
      <c r="D164" s="12" t="s">
        <v>69</v>
      </c>
      <c r="E164" s="3" t="s">
        <v>10</v>
      </c>
      <c r="F164" s="79" t="s">
        <v>189</v>
      </c>
      <c r="G164" s="38" t="s">
        <v>69</v>
      </c>
      <c r="H164" s="39" t="s">
        <v>752</v>
      </c>
      <c r="I164" s="39" t="s">
        <v>753</v>
      </c>
      <c r="J164" s="138" t="s">
        <v>1424</v>
      </c>
      <c r="K164" s="139" t="s">
        <v>1425</v>
      </c>
      <c r="L164" s="7" t="s">
        <v>189</v>
      </c>
      <c r="M164" s="6"/>
      <c r="N164" s="6"/>
      <c r="O164" s="6"/>
      <c r="P164" s="6"/>
      <c r="Q164" s="6"/>
      <c r="R164" s="6"/>
      <c r="S164" s="6"/>
      <c r="T164" s="6" t="s">
        <v>189</v>
      </c>
      <c r="U164" s="6"/>
      <c r="V164" s="6"/>
      <c r="W164" s="6"/>
      <c r="X164" s="6"/>
      <c r="Y164" s="7">
        <f t="shared" si="35"/>
        <v>1</v>
      </c>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13">
        <f t="shared" si="36"/>
        <v>0</v>
      </c>
      <c r="BB164" s="114" t="e">
        <f t="shared" si="37"/>
        <v>#DIV/0!</v>
      </c>
      <c r="BC164" s="113">
        <f t="shared" si="38"/>
        <v>0</v>
      </c>
      <c r="BD164" s="114" t="e">
        <f t="shared" si="39"/>
        <v>#DIV/0!</v>
      </c>
      <c r="BE164" s="113">
        <f t="shared" si="40"/>
        <v>0</v>
      </c>
      <c r="BF164" s="114" t="e">
        <f t="shared" si="41"/>
        <v>#DIV/0!</v>
      </c>
      <c r="BG164" s="113">
        <f t="shared" si="42"/>
        <v>0</v>
      </c>
      <c r="BH164" s="114" t="e">
        <f t="shared" si="43"/>
        <v>#DIV/0!</v>
      </c>
      <c r="BI164" s="115" t="e">
        <f t="shared" si="44"/>
        <v>#DIV/0!</v>
      </c>
      <c r="BJ164" s="116" t="e">
        <f t="shared" si="45"/>
        <v>#DIV/0!</v>
      </c>
      <c r="BK164" s="102"/>
      <c r="BL164" s="129"/>
      <c r="BM164" s="102"/>
      <c r="BN164" s="91"/>
    </row>
    <row r="165" spans="1:66" s="11" customFormat="1" ht="79.5" customHeight="1">
      <c r="A165" s="79">
        <v>73</v>
      </c>
      <c r="B165" s="2" t="s">
        <v>185</v>
      </c>
      <c r="C165" s="86" t="s">
        <v>7</v>
      </c>
      <c r="D165" s="4" t="s">
        <v>164</v>
      </c>
      <c r="E165" s="3" t="s">
        <v>9</v>
      </c>
      <c r="F165" s="3"/>
      <c r="G165" s="35" t="s">
        <v>164</v>
      </c>
      <c r="H165" s="39" t="s">
        <v>754</v>
      </c>
      <c r="I165" s="39" t="s">
        <v>755</v>
      </c>
      <c r="J165" s="138" t="s">
        <v>1424</v>
      </c>
      <c r="K165" s="139" t="s">
        <v>1449</v>
      </c>
      <c r="L165" s="7" t="s">
        <v>189</v>
      </c>
      <c r="M165" s="6">
        <v>1</v>
      </c>
      <c r="N165" s="6"/>
      <c r="O165" s="6" t="s">
        <v>189</v>
      </c>
      <c r="P165" s="6"/>
      <c r="Q165" s="6"/>
      <c r="R165" s="6"/>
      <c r="S165" s="6"/>
      <c r="T165" s="6"/>
      <c r="U165" s="6"/>
      <c r="V165" s="6"/>
      <c r="W165" s="6"/>
      <c r="X165" s="6"/>
      <c r="Y165" s="7">
        <f t="shared" si="35"/>
        <v>1</v>
      </c>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13">
        <f t="shared" si="36"/>
        <v>0</v>
      </c>
      <c r="BB165" s="114" t="e">
        <f t="shared" si="37"/>
        <v>#DIV/0!</v>
      </c>
      <c r="BC165" s="113">
        <f t="shared" si="38"/>
        <v>0</v>
      </c>
      <c r="BD165" s="114" t="e">
        <f t="shared" si="39"/>
        <v>#DIV/0!</v>
      </c>
      <c r="BE165" s="113">
        <f t="shared" si="40"/>
        <v>0</v>
      </c>
      <c r="BF165" s="114" t="e">
        <f t="shared" si="41"/>
        <v>#DIV/0!</v>
      </c>
      <c r="BG165" s="113">
        <f t="shared" si="42"/>
        <v>0</v>
      </c>
      <c r="BH165" s="114" t="e">
        <f t="shared" si="43"/>
        <v>#DIV/0!</v>
      </c>
      <c r="BI165" s="115" t="e">
        <f t="shared" si="44"/>
        <v>#DIV/0!</v>
      </c>
      <c r="BJ165" s="116" t="e">
        <f t="shared" si="45"/>
        <v>#DIV/0!</v>
      </c>
      <c r="BK165" s="117" t="s">
        <v>1408</v>
      </c>
      <c r="BL165" s="117"/>
      <c r="BM165" s="117" t="s">
        <v>1411</v>
      </c>
      <c r="BN165" s="91"/>
    </row>
    <row r="166" spans="1:66" s="11" customFormat="1" ht="108.75" hidden="1" customHeight="1">
      <c r="A166" s="79">
        <v>74</v>
      </c>
      <c r="B166" s="15" t="s">
        <v>185</v>
      </c>
      <c r="C166" s="87" t="s">
        <v>10</v>
      </c>
      <c r="D166" s="12" t="s">
        <v>460</v>
      </c>
      <c r="E166" s="22" t="s">
        <v>10</v>
      </c>
      <c r="F166" s="79" t="s">
        <v>189</v>
      </c>
      <c r="G166" s="15" t="s">
        <v>756</v>
      </c>
      <c r="H166" s="39" t="s">
        <v>757</v>
      </c>
      <c r="I166" s="79"/>
      <c r="J166" s="138" t="s">
        <v>1424</v>
      </c>
      <c r="K166" s="139" t="s">
        <v>1425</v>
      </c>
      <c r="L166" s="7" t="s">
        <v>189</v>
      </c>
      <c r="M166" s="6"/>
      <c r="N166" s="6"/>
      <c r="O166" s="6"/>
      <c r="P166" s="6"/>
      <c r="Q166" s="6" t="s">
        <v>189</v>
      </c>
      <c r="R166" s="6"/>
      <c r="S166" s="6"/>
      <c r="T166" s="6"/>
      <c r="U166" s="6"/>
      <c r="V166" s="6"/>
      <c r="W166" s="6"/>
      <c r="X166" s="6"/>
      <c r="Y166" s="7">
        <f t="shared" si="35"/>
        <v>1</v>
      </c>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13">
        <f t="shared" si="36"/>
        <v>0</v>
      </c>
      <c r="BB166" s="114" t="e">
        <f t="shared" si="37"/>
        <v>#DIV/0!</v>
      </c>
      <c r="BC166" s="113">
        <f t="shared" si="38"/>
        <v>0</v>
      </c>
      <c r="BD166" s="114" t="e">
        <f t="shared" si="39"/>
        <v>#DIV/0!</v>
      </c>
      <c r="BE166" s="113">
        <f t="shared" si="40"/>
        <v>0</v>
      </c>
      <c r="BF166" s="114" t="e">
        <f t="shared" si="41"/>
        <v>#DIV/0!</v>
      </c>
      <c r="BG166" s="113">
        <f t="shared" si="42"/>
        <v>0</v>
      </c>
      <c r="BH166" s="114" t="e">
        <f t="shared" si="43"/>
        <v>#DIV/0!</v>
      </c>
      <c r="BI166" s="115" t="e">
        <f t="shared" si="44"/>
        <v>#DIV/0!</v>
      </c>
      <c r="BJ166" s="116" t="e">
        <f t="shared" si="45"/>
        <v>#DIV/0!</v>
      </c>
      <c r="BK166" s="102"/>
      <c r="BL166" s="129"/>
      <c r="BM166" s="102"/>
      <c r="BN166" s="91"/>
    </row>
    <row r="167" spans="1:66" s="11" customFormat="1" ht="177" hidden="1" customHeight="1">
      <c r="A167" s="79">
        <v>75</v>
      </c>
      <c r="B167" s="15" t="s">
        <v>185</v>
      </c>
      <c r="C167" s="87" t="s">
        <v>10</v>
      </c>
      <c r="D167" s="12" t="s">
        <v>490</v>
      </c>
      <c r="E167" s="22" t="s">
        <v>10</v>
      </c>
      <c r="F167" s="79" t="s">
        <v>189</v>
      </c>
      <c r="G167" s="15" t="s">
        <v>490</v>
      </c>
      <c r="H167" s="39" t="s">
        <v>760</v>
      </c>
      <c r="I167" s="79"/>
      <c r="J167" s="138" t="s">
        <v>1424</v>
      </c>
      <c r="K167" s="139" t="s">
        <v>1425</v>
      </c>
      <c r="L167" s="7" t="s">
        <v>189</v>
      </c>
      <c r="M167" s="6"/>
      <c r="N167" s="6"/>
      <c r="O167" s="6"/>
      <c r="P167" s="6" t="s">
        <v>189</v>
      </c>
      <c r="Q167" s="6"/>
      <c r="R167" s="6"/>
      <c r="S167" s="6"/>
      <c r="T167" s="6"/>
      <c r="U167" s="6"/>
      <c r="V167" s="6"/>
      <c r="W167" s="6"/>
      <c r="X167" s="6"/>
      <c r="Y167" s="7">
        <f t="shared" si="35"/>
        <v>1</v>
      </c>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13">
        <f t="shared" si="36"/>
        <v>0</v>
      </c>
      <c r="BB167" s="114" t="e">
        <f t="shared" si="37"/>
        <v>#DIV/0!</v>
      </c>
      <c r="BC167" s="113">
        <f t="shared" si="38"/>
        <v>0</v>
      </c>
      <c r="BD167" s="114" t="e">
        <f t="shared" si="39"/>
        <v>#DIV/0!</v>
      </c>
      <c r="BE167" s="113">
        <f t="shared" si="40"/>
        <v>0</v>
      </c>
      <c r="BF167" s="114" t="e">
        <f t="shared" si="41"/>
        <v>#DIV/0!</v>
      </c>
      <c r="BG167" s="113">
        <f t="shared" si="42"/>
        <v>0</v>
      </c>
      <c r="BH167" s="114" t="e">
        <f t="shared" si="43"/>
        <v>#DIV/0!</v>
      </c>
      <c r="BI167" s="115" t="e">
        <f t="shared" si="44"/>
        <v>#DIV/0!</v>
      </c>
      <c r="BJ167" s="116" t="e">
        <f t="shared" si="45"/>
        <v>#DIV/0!</v>
      </c>
      <c r="BK167" s="102"/>
      <c r="BL167" s="129"/>
      <c r="BM167" s="102"/>
      <c r="BN167" s="91"/>
    </row>
    <row r="168" spans="1:66" s="11" customFormat="1" ht="158.25" hidden="1" customHeight="1">
      <c r="A168" s="79">
        <v>76</v>
      </c>
      <c r="B168" s="94" t="s">
        <v>401</v>
      </c>
      <c r="C168" s="8" t="s">
        <v>10</v>
      </c>
      <c r="D168" s="12" t="s">
        <v>491</v>
      </c>
      <c r="E168" s="3" t="s">
        <v>10</v>
      </c>
      <c r="F168" s="79" t="s">
        <v>189</v>
      </c>
      <c r="G168" s="38" t="s">
        <v>758</v>
      </c>
      <c r="H168" s="35" t="s">
        <v>759</v>
      </c>
      <c r="I168" s="79"/>
      <c r="J168" s="138" t="s">
        <v>1424</v>
      </c>
      <c r="K168" s="139" t="s">
        <v>1425</v>
      </c>
      <c r="L168" s="7" t="s">
        <v>189</v>
      </c>
      <c r="M168" s="6"/>
      <c r="N168" s="6"/>
      <c r="O168" s="6"/>
      <c r="P168" s="6"/>
      <c r="Q168" s="6"/>
      <c r="R168" s="6"/>
      <c r="S168" s="6"/>
      <c r="T168" s="6"/>
      <c r="U168" s="6"/>
      <c r="V168" s="6"/>
      <c r="W168" s="6"/>
      <c r="X168" s="6" t="s">
        <v>189</v>
      </c>
      <c r="Y168" s="7">
        <f t="shared" si="35"/>
        <v>1</v>
      </c>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13">
        <f t="shared" si="36"/>
        <v>0</v>
      </c>
      <c r="BB168" s="114" t="e">
        <f t="shared" si="37"/>
        <v>#DIV/0!</v>
      </c>
      <c r="BC168" s="113">
        <f t="shared" si="38"/>
        <v>0</v>
      </c>
      <c r="BD168" s="114" t="e">
        <f t="shared" si="39"/>
        <v>#DIV/0!</v>
      </c>
      <c r="BE168" s="113">
        <f t="shared" si="40"/>
        <v>0</v>
      </c>
      <c r="BF168" s="114" t="e">
        <f t="shared" si="41"/>
        <v>#DIV/0!</v>
      </c>
      <c r="BG168" s="113">
        <f t="shared" si="42"/>
        <v>0</v>
      </c>
      <c r="BH168" s="114" t="e">
        <f t="shared" si="43"/>
        <v>#DIV/0!</v>
      </c>
      <c r="BI168" s="115" t="e">
        <f t="shared" si="44"/>
        <v>#DIV/0!</v>
      </c>
      <c r="BJ168" s="116" t="e">
        <f t="shared" si="45"/>
        <v>#DIV/0!</v>
      </c>
      <c r="BK168" s="102"/>
      <c r="BL168" s="129"/>
      <c r="BM168" s="102"/>
      <c r="BN168" s="91"/>
    </row>
    <row r="169" spans="1:66" s="11" customFormat="1" ht="85.5" hidden="1" customHeight="1">
      <c r="A169" s="79">
        <v>77</v>
      </c>
      <c r="B169" s="2" t="s">
        <v>166</v>
      </c>
      <c r="C169" s="86" t="s">
        <v>9</v>
      </c>
      <c r="D169" s="4" t="s">
        <v>167</v>
      </c>
      <c r="E169" s="3" t="s">
        <v>9</v>
      </c>
      <c r="F169" s="3"/>
      <c r="G169" s="35" t="s">
        <v>167</v>
      </c>
      <c r="H169" s="39" t="s">
        <v>761</v>
      </c>
      <c r="I169" s="3"/>
      <c r="J169" s="138" t="s">
        <v>1424</v>
      </c>
      <c r="K169" s="139" t="s">
        <v>1425</v>
      </c>
      <c r="L169" s="7" t="s">
        <v>189</v>
      </c>
      <c r="M169" s="6">
        <v>1</v>
      </c>
      <c r="N169" s="6"/>
      <c r="O169" s="6"/>
      <c r="P169" s="6"/>
      <c r="Q169" s="6"/>
      <c r="R169" s="6"/>
      <c r="S169" s="6"/>
      <c r="T169" s="6"/>
      <c r="U169" s="6"/>
      <c r="V169" s="6"/>
      <c r="W169" s="6" t="s">
        <v>189</v>
      </c>
      <c r="X169" s="6"/>
      <c r="Y169" s="7">
        <f t="shared" si="35"/>
        <v>1</v>
      </c>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13">
        <f t="shared" si="36"/>
        <v>0</v>
      </c>
      <c r="BB169" s="114" t="e">
        <f t="shared" si="37"/>
        <v>#DIV/0!</v>
      </c>
      <c r="BC169" s="113">
        <f t="shared" si="38"/>
        <v>0</v>
      </c>
      <c r="BD169" s="114" t="e">
        <f t="shared" si="39"/>
        <v>#DIV/0!</v>
      </c>
      <c r="BE169" s="113">
        <f t="shared" si="40"/>
        <v>0</v>
      </c>
      <c r="BF169" s="114" t="e">
        <f t="shared" si="41"/>
        <v>#DIV/0!</v>
      </c>
      <c r="BG169" s="113">
        <f t="shared" si="42"/>
        <v>0</v>
      </c>
      <c r="BH169" s="114" t="e">
        <f t="shared" si="43"/>
        <v>#DIV/0!</v>
      </c>
      <c r="BI169" s="115" t="e">
        <f t="shared" si="44"/>
        <v>#DIV/0!</v>
      </c>
      <c r="BJ169" s="116" t="e">
        <f t="shared" si="45"/>
        <v>#DIV/0!</v>
      </c>
      <c r="BK169" s="102"/>
      <c r="BL169" s="129"/>
      <c r="BM169" s="102"/>
      <c r="BN169" s="91"/>
    </row>
    <row r="170" spans="1:66" s="11" customFormat="1" ht="112.5" hidden="1" customHeight="1">
      <c r="A170" s="79">
        <v>78</v>
      </c>
      <c r="B170" s="2" t="s">
        <v>168</v>
      </c>
      <c r="C170" s="3" t="s">
        <v>7</v>
      </c>
      <c r="D170" s="4" t="s">
        <v>179</v>
      </c>
      <c r="E170" s="3" t="s">
        <v>9</v>
      </c>
      <c r="F170" s="3"/>
      <c r="G170" s="35" t="s">
        <v>179</v>
      </c>
      <c r="H170" s="39" t="s">
        <v>762</v>
      </c>
      <c r="I170" s="3"/>
      <c r="J170" s="138" t="s">
        <v>1424</v>
      </c>
      <c r="K170" s="139" t="s">
        <v>1425</v>
      </c>
      <c r="L170" s="7" t="s">
        <v>189</v>
      </c>
      <c r="M170" s="6"/>
      <c r="N170" s="6"/>
      <c r="O170" s="6"/>
      <c r="P170" s="6"/>
      <c r="Q170" s="6"/>
      <c r="R170" s="6"/>
      <c r="S170" s="6"/>
      <c r="T170" s="6"/>
      <c r="U170" s="6"/>
      <c r="V170" s="6"/>
      <c r="W170" s="6" t="s">
        <v>189</v>
      </c>
      <c r="X170" s="6"/>
      <c r="Y170" s="7">
        <f t="shared" si="35"/>
        <v>1</v>
      </c>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13">
        <f t="shared" si="36"/>
        <v>0</v>
      </c>
      <c r="BB170" s="114" t="e">
        <f t="shared" si="37"/>
        <v>#DIV/0!</v>
      </c>
      <c r="BC170" s="113">
        <f t="shared" si="38"/>
        <v>0</v>
      </c>
      <c r="BD170" s="114" t="e">
        <f t="shared" si="39"/>
        <v>#DIV/0!</v>
      </c>
      <c r="BE170" s="113">
        <f t="shared" si="40"/>
        <v>0</v>
      </c>
      <c r="BF170" s="114" t="e">
        <f t="shared" si="41"/>
        <v>#DIV/0!</v>
      </c>
      <c r="BG170" s="113">
        <f t="shared" si="42"/>
        <v>0</v>
      </c>
      <c r="BH170" s="114" t="e">
        <f t="shared" si="43"/>
        <v>#DIV/0!</v>
      </c>
      <c r="BI170" s="115" t="e">
        <f t="shared" si="44"/>
        <v>#DIV/0!</v>
      </c>
      <c r="BJ170" s="116" t="e">
        <f t="shared" si="45"/>
        <v>#DIV/0!</v>
      </c>
      <c r="BK170" s="102"/>
      <c r="BL170" s="129"/>
      <c r="BM170" s="102"/>
      <c r="BN170" s="91"/>
    </row>
    <row r="171" spans="1:66" s="11" customFormat="1" ht="45.75" customHeight="1">
      <c r="A171" s="80"/>
      <c r="B171" s="199" t="s">
        <v>278</v>
      </c>
      <c r="C171" s="200"/>
      <c r="D171" s="200"/>
      <c r="E171" s="34"/>
      <c r="F171" s="18">
        <f>COUNTIF(F172:F177,"x")</f>
        <v>1</v>
      </c>
      <c r="G171" s="72"/>
      <c r="H171" s="72"/>
      <c r="I171" s="18"/>
      <c r="J171" s="145"/>
      <c r="K171" s="145"/>
      <c r="L171" s="18">
        <f>COUNTIF(L172:L177,"x")</f>
        <v>6</v>
      </c>
      <c r="M171" s="18">
        <f>SUM(M172:M177)</f>
        <v>3</v>
      </c>
      <c r="N171" s="126">
        <f t="shared" ref="N171:X171" si="48">COUNTIF(N172:N177,"x")</f>
        <v>0</v>
      </c>
      <c r="O171" s="126">
        <f t="shared" si="48"/>
        <v>2</v>
      </c>
      <c r="P171" s="126">
        <f t="shared" si="48"/>
        <v>1</v>
      </c>
      <c r="Q171" s="126">
        <f t="shared" si="48"/>
        <v>0</v>
      </c>
      <c r="R171" s="126">
        <f t="shared" si="48"/>
        <v>1</v>
      </c>
      <c r="S171" s="126">
        <f t="shared" si="48"/>
        <v>0</v>
      </c>
      <c r="T171" s="126">
        <f t="shared" si="48"/>
        <v>0</v>
      </c>
      <c r="U171" s="126">
        <f t="shared" si="48"/>
        <v>0</v>
      </c>
      <c r="V171" s="126">
        <f t="shared" si="48"/>
        <v>1</v>
      </c>
      <c r="W171" s="126">
        <f t="shared" si="48"/>
        <v>1</v>
      </c>
      <c r="X171" s="126">
        <f t="shared" si="48"/>
        <v>0</v>
      </c>
      <c r="Y171" s="7"/>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13">
        <f t="shared" si="36"/>
        <v>0</v>
      </c>
      <c r="BB171" s="114" t="e">
        <f t="shared" si="37"/>
        <v>#DIV/0!</v>
      </c>
      <c r="BC171" s="113">
        <f t="shared" si="38"/>
        <v>0</v>
      </c>
      <c r="BD171" s="114" t="e">
        <f t="shared" si="39"/>
        <v>#DIV/0!</v>
      </c>
      <c r="BE171" s="113">
        <f t="shared" si="40"/>
        <v>0</v>
      </c>
      <c r="BF171" s="114" t="e">
        <f t="shared" si="41"/>
        <v>#DIV/0!</v>
      </c>
      <c r="BG171" s="113">
        <f t="shared" si="42"/>
        <v>0</v>
      </c>
      <c r="BH171" s="114" t="e">
        <f t="shared" si="43"/>
        <v>#DIV/0!</v>
      </c>
      <c r="BI171" s="115" t="e">
        <f t="shared" si="44"/>
        <v>#DIV/0!</v>
      </c>
      <c r="BJ171" s="116" t="e">
        <f t="shared" si="45"/>
        <v>#DIV/0!</v>
      </c>
      <c r="BK171" s="102"/>
      <c r="BL171" s="129"/>
      <c r="BM171" s="102"/>
      <c r="BN171" s="40"/>
    </row>
    <row r="172" spans="1:66" s="11" customFormat="1" ht="91.5" customHeight="1">
      <c r="A172" s="79">
        <v>79</v>
      </c>
      <c r="B172" s="2" t="s">
        <v>169</v>
      </c>
      <c r="C172" s="86" t="s">
        <v>7</v>
      </c>
      <c r="D172" s="4" t="s">
        <v>331</v>
      </c>
      <c r="E172" s="86" t="s">
        <v>9</v>
      </c>
      <c r="F172" s="86"/>
      <c r="G172" s="35" t="s">
        <v>331</v>
      </c>
      <c r="H172" s="39" t="s">
        <v>763</v>
      </c>
      <c r="I172" s="86"/>
      <c r="J172" s="138" t="s">
        <v>1424</v>
      </c>
      <c r="K172" s="139" t="s">
        <v>1449</v>
      </c>
      <c r="L172" s="7" t="s">
        <v>189</v>
      </c>
      <c r="M172" s="6"/>
      <c r="N172" s="6"/>
      <c r="O172" s="6" t="s">
        <v>189</v>
      </c>
      <c r="P172" s="6"/>
      <c r="Q172" s="6"/>
      <c r="R172" s="6"/>
      <c r="S172" s="6"/>
      <c r="T172" s="6"/>
      <c r="U172" s="6"/>
      <c r="V172" s="6"/>
      <c r="W172" s="6"/>
      <c r="X172" s="6"/>
      <c r="Y172" s="7">
        <f t="shared" si="35"/>
        <v>1</v>
      </c>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13">
        <f t="shared" si="36"/>
        <v>0</v>
      </c>
      <c r="BB172" s="114" t="e">
        <f t="shared" si="37"/>
        <v>#DIV/0!</v>
      </c>
      <c r="BC172" s="113">
        <f t="shared" si="38"/>
        <v>0</v>
      </c>
      <c r="BD172" s="114" t="e">
        <f t="shared" si="39"/>
        <v>#DIV/0!</v>
      </c>
      <c r="BE172" s="113">
        <f t="shared" si="40"/>
        <v>0</v>
      </c>
      <c r="BF172" s="114" t="e">
        <f t="shared" si="41"/>
        <v>#DIV/0!</v>
      </c>
      <c r="BG172" s="113">
        <f t="shared" si="42"/>
        <v>0</v>
      </c>
      <c r="BH172" s="114" t="e">
        <f t="shared" si="43"/>
        <v>#DIV/0!</v>
      </c>
      <c r="BI172" s="115" t="e">
        <f t="shared" si="44"/>
        <v>#DIV/0!</v>
      </c>
      <c r="BJ172" s="116" t="e">
        <f t="shared" si="45"/>
        <v>#DIV/0!</v>
      </c>
      <c r="BK172" s="117" t="s">
        <v>1411</v>
      </c>
      <c r="BL172" s="117"/>
      <c r="BM172" s="117" t="s">
        <v>1411</v>
      </c>
      <c r="BN172" s="91"/>
    </row>
    <row r="173" spans="1:66" s="11" customFormat="1" ht="93.75" hidden="1" customHeight="1">
      <c r="A173" s="79">
        <v>80</v>
      </c>
      <c r="B173" s="2" t="s">
        <v>297</v>
      </c>
      <c r="C173" s="86" t="s">
        <v>7</v>
      </c>
      <c r="D173" s="4" t="s">
        <v>170</v>
      </c>
      <c r="E173" s="86" t="s">
        <v>9</v>
      </c>
      <c r="F173" s="86"/>
      <c r="G173" s="35" t="s">
        <v>170</v>
      </c>
      <c r="H173" s="39" t="s">
        <v>764</v>
      </c>
      <c r="I173" s="86"/>
      <c r="J173" s="138" t="s">
        <v>1424</v>
      </c>
      <c r="K173" s="139" t="s">
        <v>1425</v>
      </c>
      <c r="L173" s="7" t="s">
        <v>189</v>
      </c>
      <c r="M173" s="6">
        <v>1</v>
      </c>
      <c r="N173" s="6"/>
      <c r="O173" s="6"/>
      <c r="P173" s="6"/>
      <c r="Q173" s="6"/>
      <c r="R173" s="6" t="s">
        <v>189</v>
      </c>
      <c r="S173" s="6"/>
      <c r="T173" s="6"/>
      <c r="U173" s="6"/>
      <c r="V173" s="6"/>
      <c r="W173" s="6"/>
      <c r="X173" s="6"/>
      <c r="Y173" s="7">
        <f t="shared" si="35"/>
        <v>1</v>
      </c>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13">
        <f t="shared" si="36"/>
        <v>0</v>
      </c>
      <c r="BB173" s="114" t="e">
        <f t="shared" si="37"/>
        <v>#DIV/0!</v>
      </c>
      <c r="BC173" s="113">
        <f t="shared" si="38"/>
        <v>0</v>
      </c>
      <c r="BD173" s="114" t="e">
        <f t="shared" si="39"/>
        <v>#DIV/0!</v>
      </c>
      <c r="BE173" s="113">
        <f t="shared" si="40"/>
        <v>0</v>
      </c>
      <c r="BF173" s="114" t="e">
        <f t="shared" si="41"/>
        <v>#DIV/0!</v>
      </c>
      <c r="BG173" s="113">
        <f t="shared" si="42"/>
        <v>0</v>
      </c>
      <c r="BH173" s="114" t="e">
        <f t="shared" si="43"/>
        <v>#DIV/0!</v>
      </c>
      <c r="BI173" s="115" t="e">
        <f t="shared" si="44"/>
        <v>#DIV/0!</v>
      </c>
      <c r="BJ173" s="116" t="e">
        <f t="shared" si="45"/>
        <v>#DIV/0!</v>
      </c>
      <c r="BK173" s="102"/>
      <c r="BL173" s="129"/>
      <c r="BM173" s="102"/>
      <c r="BN173" s="91"/>
    </row>
    <row r="174" spans="1:66" s="11" customFormat="1" ht="124.5" customHeight="1">
      <c r="A174" s="79">
        <v>81</v>
      </c>
      <c r="B174" s="2" t="s">
        <v>308</v>
      </c>
      <c r="C174" s="3" t="s">
        <v>7</v>
      </c>
      <c r="D174" s="23" t="s">
        <v>307</v>
      </c>
      <c r="E174" s="3" t="s">
        <v>9</v>
      </c>
      <c r="F174" s="3"/>
      <c r="G174" s="62" t="s">
        <v>1469</v>
      </c>
      <c r="H174" s="39" t="s">
        <v>765</v>
      </c>
      <c r="I174" s="3"/>
      <c r="J174" s="138" t="s">
        <v>1424</v>
      </c>
      <c r="K174" s="139" t="s">
        <v>1425</v>
      </c>
      <c r="L174" s="7" t="s">
        <v>189</v>
      </c>
      <c r="M174" s="6"/>
      <c r="N174" s="6"/>
      <c r="O174" s="6" t="s">
        <v>189</v>
      </c>
      <c r="P174" s="6"/>
      <c r="Q174" s="6"/>
      <c r="R174" s="6"/>
      <c r="S174" s="6"/>
      <c r="T174" s="6"/>
      <c r="U174" s="6"/>
      <c r="V174" s="6"/>
      <c r="W174" s="6"/>
      <c r="X174" s="6"/>
      <c r="Y174" s="7">
        <f t="shared" si="35"/>
        <v>1</v>
      </c>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13">
        <f t="shared" si="36"/>
        <v>0</v>
      </c>
      <c r="BB174" s="114" t="e">
        <f t="shared" si="37"/>
        <v>#DIV/0!</v>
      </c>
      <c r="BC174" s="113">
        <f t="shared" si="38"/>
        <v>0</v>
      </c>
      <c r="BD174" s="114" t="e">
        <f t="shared" si="39"/>
        <v>#DIV/0!</v>
      </c>
      <c r="BE174" s="113">
        <f t="shared" si="40"/>
        <v>0</v>
      </c>
      <c r="BF174" s="114" t="e">
        <f t="shared" si="41"/>
        <v>#DIV/0!</v>
      </c>
      <c r="BG174" s="113">
        <f t="shared" si="42"/>
        <v>0</v>
      </c>
      <c r="BH174" s="114" t="e">
        <f t="shared" si="43"/>
        <v>#DIV/0!</v>
      </c>
      <c r="BI174" s="115" t="e">
        <f t="shared" si="44"/>
        <v>#DIV/0!</v>
      </c>
      <c r="BJ174" s="116" t="e">
        <f t="shared" si="45"/>
        <v>#DIV/0!</v>
      </c>
      <c r="BK174" s="117" t="s">
        <v>1411</v>
      </c>
      <c r="BL174" s="117" t="s">
        <v>1411</v>
      </c>
      <c r="BM174" s="117" t="s">
        <v>1411</v>
      </c>
      <c r="BN174" s="91"/>
    </row>
    <row r="175" spans="1:66" s="11" customFormat="1" ht="126.75" hidden="1" customHeight="1">
      <c r="A175" s="79">
        <v>82</v>
      </c>
      <c r="B175" s="2" t="s">
        <v>171</v>
      </c>
      <c r="C175" s="3" t="s">
        <v>7</v>
      </c>
      <c r="D175" s="4" t="s">
        <v>172</v>
      </c>
      <c r="E175" s="3" t="s">
        <v>7</v>
      </c>
      <c r="F175" s="3"/>
      <c r="G175" s="35" t="s">
        <v>172</v>
      </c>
      <c r="H175" s="39" t="s">
        <v>765</v>
      </c>
      <c r="I175" s="3"/>
      <c r="J175" s="138" t="s">
        <v>1424</v>
      </c>
      <c r="K175" s="139" t="s">
        <v>1425</v>
      </c>
      <c r="L175" s="7" t="s">
        <v>189</v>
      </c>
      <c r="M175" s="6"/>
      <c r="N175" s="6"/>
      <c r="O175" s="6"/>
      <c r="P175" s="6"/>
      <c r="Q175" s="6"/>
      <c r="R175" s="6"/>
      <c r="S175" s="6"/>
      <c r="T175" s="6"/>
      <c r="U175" s="6"/>
      <c r="V175" s="6"/>
      <c r="W175" s="6" t="s">
        <v>189</v>
      </c>
      <c r="X175" s="6"/>
      <c r="Y175" s="7">
        <f t="shared" si="35"/>
        <v>1</v>
      </c>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13">
        <f t="shared" si="36"/>
        <v>0</v>
      </c>
      <c r="BB175" s="114" t="e">
        <f t="shared" si="37"/>
        <v>#DIV/0!</v>
      </c>
      <c r="BC175" s="113">
        <f t="shared" si="38"/>
        <v>0</v>
      </c>
      <c r="BD175" s="114" t="e">
        <f t="shared" si="39"/>
        <v>#DIV/0!</v>
      </c>
      <c r="BE175" s="113">
        <f t="shared" si="40"/>
        <v>0</v>
      </c>
      <c r="BF175" s="114" t="e">
        <f t="shared" si="41"/>
        <v>#DIV/0!</v>
      </c>
      <c r="BG175" s="113">
        <f t="shared" si="42"/>
        <v>0</v>
      </c>
      <c r="BH175" s="114" t="e">
        <f t="shared" si="43"/>
        <v>#DIV/0!</v>
      </c>
      <c r="BI175" s="115" t="e">
        <f t="shared" si="44"/>
        <v>#DIV/0!</v>
      </c>
      <c r="BJ175" s="116" t="e">
        <f t="shared" si="45"/>
        <v>#DIV/0!</v>
      </c>
      <c r="BK175" s="102"/>
      <c r="BL175" s="129"/>
      <c r="BM175" s="102"/>
      <c r="BN175" s="91"/>
    </row>
    <row r="176" spans="1:66" s="11" customFormat="1" ht="170.25" hidden="1" customHeight="1">
      <c r="A176" s="79">
        <v>83</v>
      </c>
      <c r="B176" s="2" t="s">
        <v>173</v>
      </c>
      <c r="C176" s="3" t="s">
        <v>7</v>
      </c>
      <c r="D176" s="4" t="s">
        <v>174</v>
      </c>
      <c r="E176" s="3" t="s">
        <v>7</v>
      </c>
      <c r="F176" s="3"/>
      <c r="G176" s="35" t="s">
        <v>174</v>
      </c>
      <c r="H176" s="39" t="s">
        <v>766</v>
      </c>
      <c r="I176" s="3"/>
      <c r="J176" s="138" t="s">
        <v>1424</v>
      </c>
      <c r="K176" s="139" t="s">
        <v>1425</v>
      </c>
      <c r="L176" s="7" t="s">
        <v>189</v>
      </c>
      <c r="M176" s="6">
        <v>1</v>
      </c>
      <c r="N176" s="6"/>
      <c r="O176" s="6"/>
      <c r="P176" s="6" t="s">
        <v>189</v>
      </c>
      <c r="Q176" s="6"/>
      <c r="R176" s="6"/>
      <c r="S176" s="6"/>
      <c r="T176" s="6"/>
      <c r="U176" s="6"/>
      <c r="V176" s="6"/>
      <c r="W176" s="6"/>
      <c r="X176" s="6"/>
      <c r="Y176" s="7">
        <f t="shared" si="35"/>
        <v>1</v>
      </c>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13">
        <f t="shared" si="36"/>
        <v>0</v>
      </c>
      <c r="BB176" s="114" t="e">
        <f t="shared" si="37"/>
        <v>#DIV/0!</v>
      </c>
      <c r="BC176" s="113">
        <f t="shared" si="38"/>
        <v>0</v>
      </c>
      <c r="BD176" s="114" t="e">
        <f t="shared" si="39"/>
        <v>#DIV/0!</v>
      </c>
      <c r="BE176" s="113">
        <f t="shared" si="40"/>
        <v>0</v>
      </c>
      <c r="BF176" s="114" t="e">
        <f t="shared" si="41"/>
        <v>#DIV/0!</v>
      </c>
      <c r="BG176" s="113">
        <f t="shared" si="42"/>
        <v>0</v>
      </c>
      <c r="BH176" s="114" t="e">
        <f t="shared" si="43"/>
        <v>#DIV/0!</v>
      </c>
      <c r="BI176" s="115" t="e">
        <f t="shared" si="44"/>
        <v>#DIV/0!</v>
      </c>
      <c r="BJ176" s="116" t="e">
        <f t="shared" si="45"/>
        <v>#DIV/0!</v>
      </c>
      <c r="BK176" s="102"/>
      <c r="BL176" s="129"/>
      <c r="BM176" s="102"/>
      <c r="BN176" s="91"/>
    </row>
    <row r="177" spans="1:66" s="11" customFormat="1" ht="100.5" hidden="1" customHeight="1">
      <c r="A177" s="79">
        <v>84</v>
      </c>
      <c r="B177" s="15" t="s">
        <v>187</v>
      </c>
      <c r="C177" s="3" t="s">
        <v>10</v>
      </c>
      <c r="D177" s="12" t="s">
        <v>188</v>
      </c>
      <c r="E177" s="3" t="s">
        <v>10</v>
      </c>
      <c r="F177" s="79" t="s">
        <v>189</v>
      </c>
      <c r="G177" s="38" t="s">
        <v>188</v>
      </c>
      <c r="H177" s="39" t="s">
        <v>767</v>
      </c>
      <c r="I177" s="79"/>
      <c r="J177" s="138" t="s">
        <v>1424</v>
      </c>
      <c r="K177" s="139" t="s">
        <v>1425</v>
      </c>
      <c r="L177" s="7" t="s">
        <v>189</v>
      </c>
      <c r="M177" s="6">
        <v>1</v>
      </c>
      <c r="N177" s="6"/>
      <c r="O177" s="6"/>
      <c r="P177" s="6"/>
      <c r="Q177" s="6"/>
      <c r="R177" s="6"/>
      <c r="S177" s="6"/>
      <c r="T177" s="6"/>
      <c r="U177" s="6"/>
      <c r="V177" s="6" t="s">
        <v>189</v>
      </c>
      <c r="W177" s="6"/>
      <c r="X177" s="6"/>
      <c r="Y177" s="7">
        <f t="shared" si="35"/>
        <v>1</v>
      </c>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13">
        <f t="shared" si="36"/>
        <v>0</v>
      </c>
      <c r="BB177" s="114" t="e">
        <f t="shared" si="37"/>
        <v>#DIV/0!</v>
      </c>
      <c r="BC177" s="113">
        <f t="shared" si="38"/>
        <v>0</v>
      </c>
      <c r="BD177" s="114" t="e">
        <f t="shared" si="39"/>
        <v>#DIV/0!</v>
      </c>
      <c r="BE177" s="113">
        <f t="shared" si="40"/>
        <v>0</v>
      </c>
      <c r="BF177" s="114" t="e">
        <f t="shared" si="41"/>
        <v>#DIV/0!</v>
      </c>
      <c r="BG177" s="113">
        <f t="shared" si="42"/>
        <v>0</v>
      </c>
      <c r="BH177" s="114" t="e">
        <f t="shared" si="43"/>
        <v>#DIV/0!</v>
      </c>
      <c r="BI177" s="115" t="e">
        <f t="shared" si="44"/>
        <v>#DIV/0!</v>
      </c>
      <c r="BJ177" s="116" t="e">
        <f t="shared" si="45"/>
        <v>#DIV/0!</v>
      </c>
      <c r="BK177" s="102"/>
      <c r="BL177" s="129"/>
      <c r="BM177" s="102"/>
      <c r="BN177" s="91"/>
    </row>
    <row r="178" spans="1:66" s="11" customFormat="1" ht="48" customHeight="1">
      <c r="A178" s="80"/>
      <c r="B178" s="199" t="s">
        <v>176</v>
      </c>
      <c r="C178" s="200"/>
      <c r="D178" s="200"/>
      <c r="E178" s="34"/>
      <c r="F178" s="80">
        <f>F179+F289+F346</f>
        <v>12</v>
      </c>
      <c r="G178" s="74"/>
      <c r="H178" s="74"/>
      <c r="I178" s="80"/>
      <c r="J178" s="146"/>
      <c r="K178" s="146"/>
      <c r="L178" s="29">
        <f>L179+L289+L346</f>
        <v>59</v>
      </c>
      <c r="M178" s="18">
        <f>M179+M289+M346</f>
        <v>36</v>
      </c>
      <c r="N178" s="125">
        <f t="shared" ref="N178:X178" si="49">N179+N289+N346</f>
        <v>8</v>
      </c>
      <c r="O178" s="125">
        <f t="shared" si="49"/>
        <v>12</v>
      </c>
      <c r="P178" s="125">
        <f t="shared" si="49"/>
        <v>10</v>
      </c>
      <c r="Q178" s="125">
        <f t="shared" si="49"/>
        <v>8</v>
      </c>
      <c r="R178" s="125">
        <f t="shared" si="49"/>
        <v>7</v>
      </c>
      <c r="S178" s="125">
        <f t="shared" si="49"/>
        <v>9</v>
      </c>
      <c r="T178" s="125">
        <f t="shared" si="49"/>
        <v>9</v>
      </c>
      <c r="U178" s="125">
        <f t="shared" si="49"/>
        <v>9</v>
      </c>
      <c r="V178" s="125">
        <f t="shared" si="49"/>
        <v>8</v>
      </c>
      <c r="W178" s="125">
        <f t="shared" si="49"/>
        <v>15</v>
      </c>
      <c r="X178" s="125">
        <f t="shared" si="49"/>
        <v>14</v>
      </c>
      <c r="Y178" s="7"/>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13">
        <f t="shared" si="36"/>
        <v>0</v>
      </c>
      <c r="BB178" s="114" t="e">
        <f t="shared" si="37"/>
        <v>#DIV/0!</v>
      </c>
      <c r="BC178" s="113">
        <f t="shared" si="38"/>
        <v>0</v>
      </c>
      <c r="BD178" s="114" t="e">
        <f t="shared" si="39"/>
        <v>#DIV/0!</v>
      </c>
      <c r="BE178" s="113">
        <f t="shared" si="40"/>
        <v>0</v>
      </c>
      <c r="BF178" s="114" t="e">
        <f t="shared" si="41"/>
        <v>#DIV/0!</v>
      </c>
      <c r="BG178" s="113">
        <f t="shared" si="42"/>
        <v>0</v>
      </c>
      <c r="BH178" s="114" t="e">
        <f t="shared" si="43"/>
        <v>#DIV/0!</v>
      </c>
      <c r="BI178" s="115" t="e">
        <f t="shared" si="44"/>
        <v>#DIV/0!</v>
      </c>
      <c r="BJ178" s="116" t="e">
        <f t="shared" si="45"/>
        <v>#DIV/0!</v>
      </c>
      <c r="BK178" s="102"/>
      <c r="BL178" s="129"/>
      <c r="BM178" s="102"/>
      <c r="BN178" s="40"/>
    </row>
    <row r="179" spans="1:66" s="11" customFormat="1" ht="23.25" customHeight="1">
      <c r="A179" s="80"/>
      <c r="B179" s="199" t="s">
        <v>175</v>
      </c>
      <c r="C179" s="200"/>
      <c r="D179" s="200"/>
      <c r="E179" s="34"/>
      <c r="F179" s="18">
        <f>F180+F185+F222+F238+F277</f>
        <v>9</v>
      </c>
      <c r="G179" s="72"/>
      <c r="H179" s="72"/>
      <c r="I179" s="18"/>
      <c r="J179" s="145"/>
      <c r="K179" s="145"/>
      <c r="L179" s="18">
        <f>L180+L185+L222+L238+L277</f>
        <v>28</v>
      </c>
      <c r="M179" s="18">
        <f>M180+M185+M222+M238+M277</f>
        <v>12</v>
      </c>
      <c r="N179" s="126">
        <f t="shared" ref="N179:X179" si="50">N180+N185+N222+N238+N277</f>
        <v>4</v>
      </c>
      <c r="O179" s="126">
        <f t="shared" si="50"/>
        <v>7</v>
      </c>
      <c r="P179" s="126">
        <f t="shared" si="50"/>
        <v>5</v>
      </c>
      <c r="Q179" s="126">
        <f t="shared" si="50"/>
        <v>4</v>
      </c>
      <c r="R179" s="126">
        <f t="shared" si="50"/>
        <v>4</v>
      </c>
      <c r="S179" s="126">
        <f t="shared" si="50"/>
        <v>5</v>
      </c>
      <c r="T179" s="126">
        <f t="shared" si="50"/>
        <v>5</v>
      </c>
      <c r="U179" s="126">
        <f t="shared" si="50"/>
        <v>5</v>
      </c>
      <c r="V179" s="126">
        <f t="shared" si="50"/>
        <v>6</v>
      </c>
      <c r="W179" s="126">
        <f t="shared" si="50"/>
        <v>10</v>
      </c>
      <c r="X179" s="126">
        <f t="shared" si="50"/>
        <v>6</v>
      </c>
      <c r="Y179" s="7"/>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13">
        <f t="shared" si="36"/>
        <v>0</v>
      </c>
      <c r="BB179" s="114" t="e">
        <f t="shared" si="37"/>
        <v>#DIV/0!</v>
      </c>
      <c r="BC179" s="113">
        <f t="shared" si="38"/>
        <v>0</v>
      </c>
      <c r="BD179" s="114" t="e">
        <f t="shared" si="39"/>
        <v>#DIV/0!</v>
      </c>
      <c r="BE179" s="113">
        <f t="shared" si="40"/>
        <v>0</v>
      </c>
      <c r="BF179" s="114" t="e">
        <f t="shared" si="41"/>
        <v>#DIV/0!</v>
      </c>
      <c r="BG179" s="113">
        <f t="shared" si="42"/>
        <v>0</v>
      </c>
      <c r="BH179" s="114" t="e">
        <f t="shared" si="43"/>
        <v>#DIV/0!</v>
      </c>
      <c r="BI179" s="115" t="e">
        <f t="shared" si="44"/>
        <v>#DIV/0!</v>
      </c>
      <c r="BJ179" s="116" t="e">
        <f t="shared" si="45"/>
        <v>#DIV/0!</v>
      </c>
      <c r="BK179" s="102"/>
      <c r="BL179" s="129"/>
      <c r="BM179" s="102"/>
      <c r="BN179" s="40"/>
    </row>
    <row r="180" spans="1:66" s="11" customFormat="1" ht="30.75" customHeight="1">
      <c r="A180" s="80"/>
      <c r="B180" s="199" t="s">
        <v>85</v>
      </c>
      <c r="C180" s="200"/>
      <c r="D180" s="200"/>
      <c r="E180" s="34"/>
      <c r="F180" s="18">
        <f>COUNTIF(F182:F184,"x")</f>
        <v>0</v>
      </c>
      <c r="G180" s="72"/>
      <c r="H180" s="72"/>
      <c r="I180" s="18"/>
      <c r="J180" s="145"/>
      <c r="K180" s="145"/>
      <c r="L180" s="18">
        <f>COUNTIF(L182:L184,"x")</f>
        <v>2</v>
      </c>
      <c r="M180" s="18">
        <f>SUM(M182:M184)</f>
        <v>1</v>
      </c>
      <c r="N180" s="126">
        <f t="shared" ref="N180:X180" si="51">COUNTIF(N182:N184,"x")</f>
        <v>0</v>
      </c>
      <c r="O180" s="126">
        <f t="shared" si="51"/>
        <v>3</v>
      </c>
      <c r="P180" s="126">
        <f t="shared" si="51"/>
        <v>0</v>
      </c>
      <c r="Q180" s="126">
        <f t="shared" si="51"/>
        <v>0</v>
      </c>
      <c r="R180" s="126">
        <f t="shared" si="51"/>
        <v>0</v>
      </c>
      <c r="S180" s="126">
        <f t="shared" si="51"/>
        <v>0</v>
      </c>
      <c r="T180" s="126">
        <f t="shared" si="51"/>
        <v>0</v>
      </c>
      <c r="U180" s="126">
        <f t="shared" si="51"/>
        <v>0</v>
      </c>
      <c r="V180" s="126">
        <f t="shared" si="51"/>
        <v>0</v>
      </c>
      <c r="W180" s="126">
        <f t="shared" si="51"/>
        <v>0</v>
      </c>
      <c r="X180" s="126">
        <f t="shared" si="51"/>
        <v>0</v>
      </c>
      <c r="Y180" s="7"/>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13">
        <f t="shared" si="36"/>
        <v>0</v>
      </c>
      <c r="BB180" s="114" t="e">
        <f t="shared" si="37"/>
        <v>#DIV/0!</v>
      </c>
      <c r="BC180" s="113">
        <f t="shared" si="38"/>
        <v>0</v>
      </c>
      <c r="BD180" s="114" t="e">
        <f t="shared" si="39"/>
        <v>#DIV/0!</v>
      </c>
      <c r="BE180" s="113">
        <f t="shared" si="40"/>
        <v>0</v>
      </c>
      <c r="BF180" s="114" t="e">
        <f t="shared" si="41"/>
        <v>#DIV/0!</v>
      </c>
      <c r="BG180" s="113">
        <f t="shared" si="42"/>
        <v>0</v>
      </c>
      <c r="BH180" s="114" t="e">
        <f t="shared" si="43"/>
        <v>#DIV/0!</v>
      </c>
      <c r="BI180" s="115" t="e">
        <f t="shared" si="44"/>
        <v>#DIV/0!</v>
      </c>
      <c r="BJ180" s="116" t="e">
        <f t="shared" si="45"/>
        <v>#DIV/0!</v>
      </c>
      <c r="BK180" s="102"/>
      <c r="BL180" s="129"/>
      <c r="BM180" s="102"/>
      <c r="BN180" s="40"/>
    </row>
    <row r="181" spans="1:66" s="11" customFormat="1" ht="72" customHeight="1">
      <c r="A181" s="187">
        <v>85</v>
      </c>
      <c r="B181" s="284" t="s">
        <v>309</v>
      </c>
      <c r="C181" s="183" t="s">
        <v>7</v>
      </c>
      <c r="D181" s="4" t="s">
        <v>462</v>
      </c>
      <c r="E181" s="3" t="s">
        <v>9</v>
      </c>
      <c r="F181" s="193"/>
      <c r="G181" s="181" t="s">
        <v>768</v>
      </c>
      <c r="H181" s="35" t="s">
        <v>1450</v>
      </c>
      <c r="I181" s="36" t="s">
        <v>769</v>
      </c>
      <c r="J181" s="191" t="s">
        <v>1424</v>
      </c>
      <c r="K181" s="139" t="s">
        <v>1425</v>
      </c>
      <c r="L181" s="18"/>
      <c r="M181" s="18"/>
      <c r="N181" s="18"/>
      <c r="O181" s="6" t="s">
        <v>189</v>
      </c>
      <c r="P181" s="18"/>
      <c r="Q181" s="18"/>
      <c r="R181" s="18"/>
      <c r="S181" s="18"/>
      <c r="T181" s="18"/>
      <c r="U181" s="18"/>
      <c r="V181" s="18"/>
      <c r="W181" s="18"/>
      <c r="X181" s="18"/>
      <c r="Y181" s="7">
        <f t="shared" si="35"/>
        <v>1</v>
      </c>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13">
        <f t="shared" si="36"/>
        <v>0</v>
      </c>
      <c r="BB181" s="114" t="e">
        <f t="shared" si="37"/>
        <v>#DIV/0!</v>
      </c>
      <c r="BC181" s="113">
        <f t="shared" si="38"/>
        <v>0</v>
      </c>
      <c r="BD181" s="114" t="e">
        <f t="shared" si="39"/>
        <v>#DIV/0!</v>
      </c>
      <c r="BE181" s="113">
        <f t="shared" si="40"/>
        <v>0</v>
      </c>
      <c r="BF181" s="114" t="e">
        <f t="shared" si="41"/>
        <v>#DIV/0!</v>
      </c>
      <c r="BG181" s="113">
        <f t="shared" si="42"/>
        <v>0</v>
      </c>
      <c r="BH181" s="114" t="e">
        <f t="shared" si="43"/>
        <v>#DIV/0!</v>
      </c>
      <c r="BI181" s="115" t="e">
        <f t="shared" si="44"/>
        <v>#DIV/0!</v>
      </c>
      <c r="BJ181" s="116" t="e">
        <f t="shared" si="45"/>
        <v>#DIV/0!</v>
      </c>
      <c r="BK181" s="117" t="s">
        <v>1404</v>
      </c>
      <c r="BL181" s="117"/>
      <c r="BM181" s="117"/>
      <c r="BN181" s="40"/>
    </row>
    <row r="182" spans="1:66" s="11" customFormat="1" ht="186" customHeight="1">
      <c r="A182" s="188"/>
      <c r="B182" s="285"/>
      <c r="C182" s="184"/>
      <c r="D182" s="4" t="s">
        <v>462</v>
      </c>
      <c r="E182" s="3" t="s">
        <v>9</v>
      </c>
      <c r="F182" s="195"/>
      <c r="G182" s="182"/>
      <c r="H182" s="156" t="s">
        <v>1470</v>
      </c>
      <c r="I182" s="36"/>
      <c r="J182" s="192"/>
      <c r="K182" s="139" t="s">
        <v>1448</v>
      </c>
      <c r="L182" s="7" t="s">
        <v>189</v>
      </c>
      <c r="M182" s="6"/>
      <c r="N182" s="6"/>
      <c r="O182" s="6" t="s">
        <v>189</v>
      </c>
      <c r="P182" s="6"/>
      <c r="Q182" s="6"/>
      <c r="R182" s="6"/>
      <c r="S182" s="6"/>
      <c r="T182" s="6"/>
      <c r="U182" s="6"/>
      <c r="V182" s="6"/>
      <c r="W182" s="6"/>
      <c r="X182" s="6"/>
      <c r="Y182" s="7">
        <f t="shared" si="35"/>
        <v>1</v>
      </c>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13">
        <f t="shared" si="36"/>
        <v>0</v>
      </c>
      <c r="BB182" s="114" t="e">
        <f t="shared" si="37"/>
        <v>#DIV/0!</v>
      </c>
      <c r="BC182" s="113">
        <f t="shared" si="38"/>
        <v>0</v>
      </c>
      <c r="BD182" s="114" t="e">
        <f t="shared" si="39"/>
        <v>#DIV/0!</v>
      </c>
      <c r="BE182" s="113">
        <f t="shared" si="40"/>
        <v>0</v>
      </c>
      <c r="BF182" s="114" t="e">
        <f t="shared" si="41"/>
        <v>#DIV/0!</v>
      </c>
      <c r="BG182" s="113">
        <f t="shared" si="42"/>
        <v>0</v>
      </c>
      <c r="BH182" s="114" t="e">
        <f t="shared" si="43"/>
        <v>#DIV/0!</v>
      </c>
      <c r="BI182" s="115" t="e">
        <f t="shared" si="44"/>
        <v>#DIV/0!</v>
      </c>
      <c r="BJ182" s="116" t="e">
        <f t="shared" si="45"/>
        <v>#DIV/0!</v>
      </c>
      <c r="BK182" s="117" t="s">
        <v>1405</v>
      </c>
      <c r="BL182" s="117" t="s">
        <v>1405</v>
      </c>
      <c r="BM182" s="117" t="s">
        <v>1405</v>
      </c>
      <c r="BN182" s="91"/>
    </row>
    <row r="183" spans="1:66" s="11" customFormat="1" ht="97.5" customHeight="1">
      <c r="A183" s="187">
        <v>86</v>
      </c>
      <c r="B183" s="185" t="s">
        <v>198</v>
      </c>
      <c r="C183" s="183" t="s">
        <v>8</v>
      </c>
      <c r="D183" s="4" t="s">
        <v>461</v>
      </c>
      <c r="E183" s="3" t="s">
        <v>8</v>
      </c>
      <c r="F183" s="183"/>
      <c r="G183" s="181" t="s">
        <v>770</v>
      </c>
      <c r="H183" s="39" t="s">
        <v>771</v>
      </c>
      <c r="I183" s="39" t="s">
        <v>772</v>
      </c>
      <c r="J183" s="191" t="s">
        <v>1424</v>
      </c>
      <c r="K183" s="139" t="s">
        <v>1425</v>
      </c>
      <c r="L183" s="7"/>
      <c r="M183" s="6"/>
      <c r="N183" s="6"/>
      <c r="O183" s="6" t="s">
        <v>189</v>
      </c>
      <c r="P183" s="6"/>
      <c r="Q183" s="6"/>
      <c r="R183" s="6"/>
      <c r="S183" s="6"/>
      <c r="T183" s="6"/>
      <c r="U183" s="6"/>
      <c r="V183" s="6"/>
      <c r="W183" s="6"/>
      <c r="X183" s="6"/>
      <c r="Y183" s="7">
        <f t="shared" si="35"/>
        <v>1</v>
      </c>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13">
        <f t="shared" si="36"/>
        <v>0</v>
      </c>
      <c r="BB183" s="114" t="e">
        <f t="shared" si="37"/>
        <v>#DIV/0!</v>
      </c>
      <c r="BC183" s="113">
        <f t="shared" si="38"/>
        <v>0</v>
      </c>
      <c r="BD183" s="114" t="e">
        <f t="shared" si="39"/>
        <v>#DIV/0!</v>
      </c>
      <c r="BE183" s="113">
        <f t="shared" si="40"/>
        <v>0</v>
      </c>
      <c r="BF183" s="114" t="e">
        <f t="shared" si="41"/>
        <v>#DIV/0!</v>
      </c>
      <c r="BG183" s="113">
        <f t="shared" si="42"/>
        <v>0</v>
      </c>
      <c r="BH183" s="114" t="e">
        <f t="shared" si="43"/>
        <v>#DIV/0!</v>
      </c>
      <c r="BI183" s="115" t="e">
        <f t="shared" si="44"/>
        <v>#DIV/0!</v>
      </c>
      <c r="BJ183" s="116" t="e">
        <f t="shared" si="45"/>
        <v>#DIV/0!</v>
      </c>
      <c r="BK183" s="102"/>
      <c r="BL183" s="129"/>
      <c r="BM183" s="102"/>
      <c r="BN183" s="91"/>
    </row>
    <row r="184" spans="1:66" s="11" customFormat="1" ht="186.75" customHeight="1">
      <c r="A184" s="188"/>
      <c r="B184" s="186"/>
      <c r="C184" s="184"/>
      <c r="D184" s="4" t="s">
        <v>461</v>
      </c>
      <c r="E184" s="3" t="s">
        <v>8</v>
      </c>
      <c r="F184" s="184"/>
      <c r="G184" s="182"/>
      <c r="H184" s="62" t="s">
        <v>773</v>
      </c>
      <c r="I184" s="39"/>
      <c r="J184" s="192"/>
      <c r="K184" s="139" t="s">
        <v>1425</v>
      </c>
      <c r="L184" s="7" t="s">
        <v>189</v>
      </c>
      <c r="M184" s="6">
        <v>1</v>
      </c>
      <c r="N184" s="6"/>
      <c r="O184" s="6" t="s">
        <v>189</v>
      </c>
      <c r="P184" s="6"/>
      <c r="Q184" s="6"/>
      <c r="R184" s="6"/>
      <c r="S184" s="6"/>
      <c r="T184" s="6"/>
      <c r="U184" s="6"/>
      <c r="V184" s="6"/>
      <c r="W184" s="6"/>
      <c r="X184" s="6"/>
      <c r="Y184" s="7">
        <f t="shared" si="35"/>
        <v>1</v>
      </c>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13">
        <f t="shared" si="36"/>
        <v>0</v>
      </c>
      <c r="BB184" s="114" t="e">
        <f t="shared" si="37"/>
        <v>#DIV/0!</v>
      </c>
      <c r="BC184" s="113">
        <f t="shared" si="38"/>
        <v>0</v>
      </c>
      <c r="BD184" s="114" t="e">
        <f t="shared" si="39"/>
        <v>#DIV/0!</v>
      </c>
      <c r="BE184" s="113">
        <f t="shared" si="40"/>
        <v>0</v>
      </c>
      <c r="BF184" s="114" t="e">
        <f t="shared" si="41"/>
        <v>#DIV/0!</v>
      </c>
      <c r="BG184" s="113">
        <f t="shared" si="42"/>
        <v>0</v>
      </c>
      <c r="BH184" s="114" t="e">
        <f t="shared" si="43"/>
        <v>#DIV/0!</v>
      </c>
      <c r="BI184" s="115" t="e">
        <f t="shared" si="44"/>
        <v>#DIV/0!</v>
      </c>
      <c r="BJ184" s="116" t="e">
        <f t="shared" si="45"/>
        <v>#DIV/0!</v>
      </c>
      <c r="BK184" s="117" t="s">
        <v>1405</v>
      </c>
      <c r="BL184" s="117" t="s">
        <v>1405</v>
      </c>
      <c r="BM184" s="117" t="s">
        <v>1405</v>
      </c>
      <c r="BN184" s="91"/>
    </row>
    <row r="185" spans="1:66" ht="32.25" customHeight="1">
      <c r="A185" s="77"/>
      <c r="B185" s="199" t="s">
        <v>371</v>
      </c>
      <c r="C185" s="200"/>
      <c r="D185" s="248"/>
      <c r="E185" s="59"/>
      <c r="F185" s="18">
        <f>F186+F207</f>
        <v>7</v>
      </c>
      <c r="G185" s="72"/>
      <c r="H185" s="72"/>
      <c r="I185" s="18"/>
      <c r="J185" s="145"/>
      <c r="K185" s="145"/>
      <c r="L185" s="18">
        <f>L186+L207</f>
        <v>12</v>
      </c>
      <c r="M185" s="18">
        <f>M186+M207</f>
        <v>4</v>
      </c>
      <c r="N185" s="126">
        <f t="shared" ref="N185:X185" si="52">N186+N207</f>
        <v>2</v>
      </c>
      <c r="O185" s="126">
        <f t="shared" si="52"/>
        <v>2</v>
      </c>
      <c r="P185" s="126">
        <f t="shared" si="52"/>
        <v>3</v>
      </c>
      <c r="Q185" s="126">
        <f t="shared" si="52"/>
        <v>2</v>
      </c>
      <c r="R185" s="126">
        <f t="shared" si="52"/>
        <v>2</v>
      </c>
      <c r="S185" s="126">
        <f t="shared" si="52"/>
        <v>1</v>
      </c>
      <c r="T185" s="126">
        <f t="shared" si="52"/>
        <v>2</v>
      </c>
      <c r="U185" s="126">
        <f t="shared" si="52"/>
        <v>1</v>
      </c>
      <c r="V185" s="126">
        <f t="shared" si="52"/>
        <v>4</v>
      </c>
      <c r="W185" s="126">
        <f t="shared" si="52"/>
        <v>2</v>
      </c>
      <c r="X185" s="126">
        <f t="shared" si="52"/>
        <v>2</v>
      </c>
      <c r="Y185" s="7"/>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13">
        <f t="shared" si="36"/>
        <v>0</v>
      </c>
      <c r="BB185" s="114" t="e">
        <f t="shared" si="37"/>
        <v>#DIV/0!</v>
      </c>
      <c r="BC185" s="113">
        <f t="shared" si="38"/>
        <v>0</v>
      </c>
      <c r="BD185" s="114" t="e">
        <f t="shared" si="39"/>
        <v>#DIV/0!</v>
      </c>
      <c r="BE185" s="113">
        <f t="shared" si="40"/>
        <v>0</v>
      </c>
      <c r="BF185" s="114" t="e">
        <f t="shared" si="41"/>
        <v>#DIV/0!</v>
      </c>
      <c r="BG185" s="113">
        <f t="shared" si="42"/>
        <v>0</v>
      </c>
      <c r="BH185" s="114" t="e">
        <f t="shared" si="43"/>
        <v>#DIV/0!</v>
      </c>
      <c r="BI185" s="115" t="e">
        <f t="shared" si="44"/>
        <v>#DIV/0!</v>
      </c>
      <c r="BJ185" s="116" t="e">
        <f t="shared" si="45"/>
        <v>#DIV/0!</v>
      </c>
      <c r="BK185" s="102"/>
      <c r="BL185" s="129"/>
      <c r="BM185" s="102"/>
      <c r="BN185" s="31"/>
    </row>
    <row r="186" spans="1:66" ht="39.75" customHeight="1">
      <c r="A186" s="77"/>
      <c r="B186" s="199" t="s">
        <v>324</v>
      </c>
      <c r="C186" s="200"/>
      <c r="D186" s="248"/>
      <c r="E186" s="59"/>
      <c r="F186" s="18">
        <f>COUNTIF(F197:F206,"x")</f>
        <v>0</v>
      </c>
      <c r="G186" s="72"/>
      <c r="H186" s="72"/>
      <c r="I186" s="18"/>
      <c r="J186" s="145"/>
      <c r="K186" s="145"/>
      <c r="L186" s="18">
        <f>COUNTIF(L197:L206,"x")</f>
        <v>4</v>
      </c>
      <c r="M186" s="18">
        <f>SUM(M197:M206)</f>
        <v>3</v>
      </c>
      <c r="N186" s="126">
        <f t="shared" ref="N186:X186" si="53">COUNTIF(N197:N206,"x")</f>
        <v>1</v>
      </c>
      <c r="O186" s="126">
        <f t="shared" si="53"/>
        <v>1</v>
      </c>
      <c r="P186" s="126">
        <f t="shared" si="53"/>
        <v>2</v>
      </c>
      <c r="Q186" s="126">
        <f t="shared" si="53"/>
        <v>1</v>
      </c>
      <c r="R186" s="126">
        <f t="shared" si="53"/>
        <v>1</v>
      </c>
      <c r="S186" s="126">
        <f t="shared" si="53"/>
        <v>0</v>
      </c>
      <c r="T186" s="126">
        <f t="shared" si="53"/>
        <v>1</v>
      </c>
      <c r="U186" s="126">
        <f t="shared" si="53"/>
        <v>0</v>
      </c>
      <c r="V186" s="126">
        <f t="shared" si="53"/>
        <v>1</v>
      </c>
      <c r="W186" s="126">
        <f t="shared" si="53"/>
        <v>1</v>
      </c>
      <c r="X186" s="126">
        <f t="shared" si="53"/>
        <v>1</v>
      </c>
      <c r="Y186" s="7"/>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13">
        <f t="shared" si="36"/>
        <v>0</v>
      </c>
      <c r="BB186" s="114" t="e">
        <f t="shared" si="37"/>
        <v>#DIV/0!</v>
      </c>
      <c r="BC186" s="113">
        <f t="shared" si="38"/>
        <v>0</v>
      </c>
      <c r="BD186" s="114" t="e">
        <f t="shared" si="39"/>
        <v>#DIV/0!</v>
      </c>
      <c r="BE186" s="113">
        <f t="shared" si="40"/>
        <v>0</v>
      </c>
      <c r="BF186" s="114" t="e">
        <f t="shared" si="41"/>
        <v>#DIV/0!</v>
      </c>
      <c r="BG186" s="113">
        <f t="shared" si="42"/>
        <v>0</v>
      </c>
      <c r="BH186" s="114" t="e">
        <f t="shared" si="43"/>
        <v>#DIV/0!</v>
      </c>
      <c r="BI186" s="115" t="e">
        <f t="shared" si="44"/>
        <v>#DIV/0!</v>
      </c>
      <c r="BJ186" s="116" t="e">
        <f t="shared" si="45"/>
        <v>#DIV/0!</v>
      </c>
      <c r="BK186" s="102"/>
      <c r="BL186" s="129"/>
      <c r="BM186" s="102"/>
      <c r="BN186" s="31"/>
    </row>
    <row r="187" spans="1:66" s="83" customFormat="1" ht="0.75" hidden="1" customHeight="1">
      <c r="A187" s="85">
        <v>87</v>
      </c>
      <c r="B187" s="2" t="s">
        <v>190</v>
      </c>
      <c r="C187" s="88" t="s">
        <v>9</v>
      </c>
      <c r="D187" s="4" t="s">
        <v>86</v>
      </c>
      <c r="E187" s="88" t="s">
        <v>9</v>
      </c>
      <c r="F187" s="89"/>
      <c r="G187" s="35" t="s">
        <v>1325</v>
      </c>
      <c r="H187" s="72" t="s">
        <v>1415</v>
      </c>
      <c r="I187" s="89"/>
      <c r="J187" s="138" t="s">
        <v>1424</v>
      </c>
      <c r="K187" s="139" t="s">
        <v>1425</v>
      </c>
      <c r="L187" s="89"/>
      <c r="M187" s="89"/>
      <c r="N187" s="6" t="s">
        <v>189</v>
      </c>
      <c r="O187" s="6"/>
      <c r="P187" s="89"/>
      <c r="Q187" s="89"/>
      <c r="R187" s="89"/>
      <c r="S187" s="89"/>
      <c r="T187" s="89"/>
      <c r="U187" s="89"/>
      <c r="V187" s="89"/>
      <c r="W187" s="89"/>
      <c r="X187" s="89"/>
      <c r="Y187" s="99">
        <f t="shared" si="35"/>
        <v>1</v>
      </c>
      <c r="Z187" s="117"/>
      <c r="AA187" s="117" t="s">
        <v>1405</v>
      </c>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13">
        <f t="shared" si="36"/>
        <v>0</v>
      </c>
      <c r="BB187" s="114" t="e">
        <f t="shared" si="37"/>
        <v>#DIV/0!</v>
      </c>
      <c r="BC187" s="113">
        <f t="shared" si="38"/>
        <v>0</v>
      </c>
      <c r="BD187" s="114" t="e">
        <f t="shared" si="39"/>
        <v>#DIV/0!</v>
      </c>
      <c r="BE187" s="113">
        <f t="shared" si="40"/>
        <v>0</v>
      </c>
      <c r="BF187" s="114" t="e">
        <f t="shared" si="41"/>
        <v>#DIV/0!</v>
      </c>
      <c r="BG187" s="113">
        <f t="shared" si="42"/>
        <v>0</v>
      </c>
      <c r="BH187" s="114" t="e">
        <f t="shared" si="43"/>
        <v>#DIV/0!</v>
      </c>
      <c r="BI187" s="115" t="e">
        <f t="shared" si="44"/>
        <v>#DIV/0!</v>
      </c>
      <c r="BJ187" s="116" t="e">
        <f t="shared" si="45"/>
        <v>#DIV/0!</v>
      </c>
      <c r="BK187" s="102"/>
      <c r="BL187" s="129"/>
      <c r="BM187" s="102"/>
      <c r="BN187" s="31"/>
    </row>
    <row r="188" spans="1:66" ht="85.5" customHeight="1">
      <c r="A188" s="79">
        <v>87</v>
      </c>
      <c r="B188" s="2" t="s">
        <v>190</v>
      </c>
      <c r="C188" s="3" t="s">
        <v>9</v>
      </c>
      <c r="D188" s="4" t="s">
        <v>86</v>
      </c>
      <c r="E188" s="3" t="s">
        <v>9</v>
      </c>
      <c r="F188" s="18"/>
      <c r="G188" s="35" t="s">
        <v>779</v>
      </c>
      <c r="H188" s="2" t="s">
        <v>1434</v>
      </c>
      <c r="I188" s="18"/>
      <c r="J188" s="138" t="s">
        <v>1424</v>
      </c>
      <c r="K188" s="139" t="s">
        <v>1425</v>
      </c>
      <c r="L188" s="18"/>
      <c r="M188" s="18"/>
      <c r="N188" s="18"/>
      <c r="O188" s="6" t="s">
        <v>189</v>
      </c>
      <c r="P188" s="18"/>
      <c r="Q188" s="18"/>
      <c r="R188" s="18"/>
      <c r="S188" s="18"/>
      <c r="T188" s="18"/>
      <c r="U188" s="18"/>
      <c r="V188" s="18"/>
      <c r="W188" s="18"/>
      <c r="X188" s="18"/>
      <c r="Y188" s="7">
        <f t="shared" si="35"/>
        <v>1</v>
      </c>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13">
        <f t="shared" si="36"/>
        <v>0</v>
      </c>
      <c r="BB188" s="114" t="e">
        <f t="shared" si="37"/>
        <v>#DIV/0!</v>
      </c>
      <c r="BC188" s="113">
        <f t="shared" si="38"/>
        <v>0</v>
      </c>
      <c r="BD188" s="114" t="e">
        <f t="shared" si="39"/>
        <v>#DIV/0!</v>
      </c>
      <c r="BE188" s="113">
        <f t="shared" si="40"/>
        <v>0</v>
      </c>
      <c r="BF188" s="114" t="e">
        <f t="shared" si="41"/>
        <v>#DIV/0!</v>
      </c>
      <c r="BG188" s="113">
        <f t="shared" si="42"/>
        <v>0</v>
      </c>
      <c r="BH188" s="114" t="e">
        <f t="shared" si="43"/>
        <v>#DIV/0!</v>
      </c>
      <c r="BI188" s="115" t="e">
        <f t="shared" si="44"/>
        <v>#DIV/0!</v>
      </c>
      <c r="BJ188" s="116" t="e">
        <f t="shared" si="45"/>
        <v>#DIV/0!</v>
      </c>
      <c r="BK188" s="117"/>
      <c r="BL188" s="117" t="s">
        <v>1404</v>
      </c>
      <c r="BM188" s="117"/>
      <c r="BN188" s="31"/>
    </row>
    <row r="189" spans="1:66" ht="71.25" hidden="1" customHeight="1">
      <c r="A189" s="79">
        <v>87</v>
      </c>
      <c r="B189" s="2" t="s">
        <v>190</v>
      </c>
      <c r="C189" s="3" t="s">
        <v>9</v>
      </c>
      <c r="D189" s="4" t="s">
        <v>86</v>
      </c>
      <c r="E189" s="3" t="s">
        <v>9</v>
      </c>
      <c r="F189" s="18"/>
      <c r="G189" s="35" t="s">
        <v>774</v>
      </c>
      <c r="H189" s="2" t="s">
        <v>775</v>
      </c>
      <c r="I189" s="18"/>
      <c r="J189" s="138" t="s">
        <v>1424</v>
      </c>
      <c r="K189" s="139" t="s">
        <v>1425</v>
      </c>
      <c r="L189" s="18"/>
      <c r="M189" s="18"/>
      <c r="N189" s="18"/>
      <c r="O189" s="18"/>
      <c r="P189" s="6" t="s">
        <v>189</v>
      </c>
      <c r="Q189" s="18"/>
      <c r="R189" s="18"/>
      <c r="S189" s="18"/>
      <c r="T189" s="18"/>
      <c r="U189" s="18"/>
      <c r="V189" s="18"/>
      <c r="W189" s="18"/>
      <c r="X189" s="18"/>
      <c r="Y189" s="7">
        <f t="shared" si="35"/>
        <v>1</v>
      </c>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13">
        <f t="shared" si="36"/>
        <v>0</v>
      </c>
      <c r="BB189" s="114" t="e">
        <f t="shared" si="37"/>
        <v>#DIV/0!</v>
      </c>
      <c r="BC189" s="113">
        <f t="shared" si="38"/>
        <v>0</v>
      </c>
      <c r="BD189" s="114" t="e">
        <f t="shared" si="39"/>
        <v>#DIV/0!</v>
      </c>
      <c r="BE189" s="113">
        <f t="shared" si="40"/>
        <v>0</v>
      </c>
      <c r="BF189" s="114" t="e">
        <f t="shared" si="41"/>
        <v>#DIV/0!</v>
      </c>
      <c r="BG189" s="113">
        <f t="shared" si="42"/>
        <v>0</v>
      </c>
      <c r="BH189" s="114" t="e">
        <f t="shared" si="43"/>
        <v>#DIV/0!</v>
      </c>
      <c r="BI189" s="115" t="e">
        <f t="shared" si="44"/>
        <v>#DIV/0!</v>
      </c>
      <c r="BJ189" s="116" t="e">
        <f t="shared" si="45"/>
        <v>#DIV/0!</v>
      </c>
      <c r="BK189" s="102"/>
      <c r="BL189" s="129"/>
      <c r="BM189" s="102"/>
      <c r="BN189" s="31"/>
    </row>
    <row r="190" spans="1:66" s="83" customFormat="1" ht="157.5" hidden="1">
      <c r="A190" s="85">
        <v>87</v>
      </c>
      <c r="B190" s="2" t="s">
        <v>190</v>
      </c>
      <c r="C190" s="88" t="s">
        <v>9</v>
      </c>
      <c r="D190" s="4" t="s">
        <v>86</v>
      </c>
      <c r="E190" s="88" t="s">
        <v>9</v>
      </c>
      <c r="F190" s="89"/>
      <c r="G190" s="35" t="s">
        <v>1326</v>
      </c>
      <c r="H190" s="39" t="s">
        <v>1334</v>
      </c>
      <c r="I190" s="89"/>
      <c r="J190" s="138" t="s">
        <v>1424</v>
      </c>
      <c r="K190" s="139" t="s">
        <v>1425</v>
      </c>
      <c r="L190" s="89"/>
      <c r="M190" s="89"/>
      <c r="N190" s="89"/>
      <c r="O190" s="89"/>
      <c r="P190" s="89"/>
      <c r="Q190" s="6" t="s">
        <v>189</v>
      </c>
      <c r="R190" s="89"/>
      <c r="S190" s="89"/>
      <c r="T190" s="89"/>
      <c r="U190" s="89"/>
      <c r="V190" s="89"/>
      <c r="W190" s="89"/>
      <c r="X190" s="89"/>
      <c r="Y190" s="85">
        <v>1</v>
      </c>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13">
        <f t="shared" si="36"/>
        <v>0</v>
      </c>
      <c r="BB190" s="114" t="e">
        <f t="shared" si="37"/>
        <v>#DIV/0!</v>
      </c>
      <c r="BC190" s="113">
        <f t="shared" si="38"/>
        <v>0</v>
      </c>
      <c r="BD190" s="114" t="e">
        <f t="shared" si="39"/>
        <v>#DIV/0!</v>
      </c>
      <c r="BE190" s="113">
        <f t="shared" si="40"/>
        <v>0</v>
      </c>
      <c r="BF190" s="114" t="e">
        <f t="shared" si="41"/>
        <v>#DIV/0!</v>
      </c>
      <c r="BG190" s="113">
        <f t="shared" si="42"/>
        <v>0</v>
      </c>
      <c r="BH190" s="114" t="e">
        <f t="shared" si="43"/>
        <v>#DIV/0!</v>
      </c>
      <c r="BI190" s="115" t="e">
        <f t="shared" si="44"/>
        <v>#DIV/0!</v>
      </c>
      <c r="BJ190" s="116" t="e">
        <f t="shared" si="45"/>
        <v>#DIV/0!</v>
      </c>
      <c r="BK190" s="102"/>
      <c r="BL190" s="129"/>
      <c r="BM190" s="102"/>
      <c r="BN190" s="31"/>
    </row>
    <row r="191" spans="1:66" ht="118.5" hidden="1" customHeight="1">
      <c r="A191" s="79">
        <v>87</v>
      </c>
      <c r="B191" s="2" t="s">
        <v>190</v>
      </c>
      <c r="C191" s="3" t="s">
        <v>9</v>
      </c>
      <c r="D191" s="4" t="s">
        <v>86</v>
      </c>
      <c r="E191" s="3" t="s">
        <v>9</v>
      </c>
      <c r="F191" s="18"/>
      <c r="G191" s="35" t="s">
        <v>780</v>
      </c>
      <c r="H191" s="39" t="s">
        <v>1322</v>
      </c>
      <c r="I191" s="18"/>
      <c r="J191" s="138" t="s">
        <v>1424</v>
      </c>
      <c r="K191" s="139" t="s">
        <v>1425</v>
      </c>
      <c r="L191" s="18"/>
      <c r="M191" s="18"/>
      <c r="N191" s="18"/>
      <c r="O191" s="18"/>
      <c r="P191" s="18"/>
      <c r="Q191" s="18"/>
      <c r="R191" s="6" t="s">
        <v>189</v>
      </c>
      <c r="S191" s="18"/>
      <c r="T191" s="18"/>
      <c r="U191" s="18"/>
      <c r="V191" s="18"/>
      <c r="W191" s="18"/>
      <c r="X191" s="18"/>
      <c r="Y191" s="7">
        <f t="shared" si="35"/>
        <v>1</v>
      </c>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13">
        <f t="shared" si="36"/>
        <v>0</v>
      </c>
      <c r="BB191" s="114" t="e">
        <f t="shared" si="37"/>
        <v>#DIV/0!</v>
      </c>
      <c r="BC191" s="113">
        <f t="shared" si="38"/>
        <v>0</v>
      </c>
      <c r="BD191" s="114" t="e">
        <f t="shared" si="39"/>
        <v>#DIV/0!</v>
      </c>
      <c r="BE191" s="113">
        <f t="shared" si="40"/>
        <v>0</v>
      </c>
      <c r="BF191" s="114" t="e">
        <f t="shared" si="41"/>
        <v>#DIV/0!</v>
      </c>
      <c r="BG191" s="113">
        <f t="shared" si="42"/>
        <v>0</v>
      </c>
      <c r="BH191" s="114" t="e">
        <f t="shared" si="43"/>
        <v>#DIV/0!</v>
      </c>
      <c r="BI191" s="115" t="e">
        <f t="shared" si="44"/>
        <v>#DIV/0!</v>
      </c>
      <c r="BJ191" s="116" t="e">
        <f t="shared" si="45"/>
        <v>#DIV/0!</v>
      </c>
      <c r="BK191" s="102"/>
      <c r="BL191" s="129"/>
      <c r="BM191" s="102"/>
      <c r="BN191" s="31"/>
    </row>
    <row r="192" spans="1:66" s="83" customFormat="1" ht="144.75" hidden="1" customHeight="1">
      <c r="A192" s="85">
        <v>87</v>
      </c>
      <c r="B192" s="2" t="s">
        <v>190</v>
      </c>
      <c r="C192" s="88" t="s">
        <v>9</v>
      </c>
      <c r="D192" s="4" t="s">
        <v>86</v>
      </c>
      <c r="E192" s="88" t="s">
        <v>9</v>
      </c>
      <c r="F192" s="89"/>
      <c r="G192" s="35" t="s">
        <v>1327</v>
      </c>
      <c r="H192" s="39" t="s">
        <v>1328</v>
      </c>
      <c r="I192" s="89"/>
      <c r="J192" s="138" t="s">
        <v>1424</v>
      </c>
      <c r="K192" s="139" t="s">
        <v>1425</v>
      </c>
      <c r="L192" s="89"/>
      <c r="M192" s="89"/>
      <c r="N192" s="89"/>
      <c r="O192" s="89"/>
      <c r="P192" s="89"/>
      <c r="Q192" s="89"/>
      <c r="R192" s="89"/>
      <c r="S192" s="6" t="s">
        <v>189</v>
      </c>
      <c r="T192" s="89"/>
      <c r="U192" s="89"/>
      <c r="V192" s="89"/>
      <c r="W192" s="89"/>
      <c r="X192" s="89"/>
      <c r="Y192" s="85">
        <f t="shared" si="35"/>
        <v>1</v>
      </c>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13">
        <f t="shared" si="36"/>
        <v>0</v>
      </c>
      <c r="BB192" s="114" t="e">
        <f t="shared" si="37"/>
        <v>#DIV/0!</v>
      </c>
      <c r="BC192" s="113">
        <f t="shared" si="38"/>
        <v>0</v>
      </c>
      <c r="BD192" s="114" t="e">
        <f t="shared" si="39"/>
        <v>#DIV/0!</v>
      </c>
      <c r="BE192" s="113">
        <f t="shared" si="40"/>
        <v>0</v>
      </c>
      <c r="BF192" s="114" t="e">
        <f t="shared" si="41"/>
        <v>#DIV/0!</v>
      </c>
      <c r="BG192" s="113">
        <f t="shared" si="42"/>
        <v>0</v>
      </c>
      <c r="BH192" s="114" t="e">
        <f t="shared" si="43"/>
        <v>#DIV/0!</v>
      </c>
      <c r="BI192" s="115" t="e">
        <f t="shared" si="44"/>
        <v>#DIV/0!</v>
      </c>
      <c r="BJ192" s="116" t="e">
        <f t="shared" si="45"/>
        <v>#DIV/0!</v>
      </c>
      <c r="BK192" s="102"/>
      <c r="BL192" s="129"/>
      <c r="BM192" s="102"/>
      <c r="BN192" s="31"/>
    </row>
    <row r="193" spans="1:66" s="83" customFormat="1" ht="126" hidden="1" customHeight="1">
      <c r="A193" s="85">
        <v>87</v>
      </c>
      <c r="B193" s="2" t="s">
        <v>190</v>
      </c>
      <c r="C193" s="88" t="s">
        <v>9</v>
      </c>
      <c r="D193" s="4" t="s">
        <v>86</v>
      </c>
      <c r="E193" s="88" t="s">
        <v>9</v>
      </c>
      <c r="F193" s="89"/>
      <c r="G193" s="35" t="s">
        <v>1329</v>
      </c>
      <c r="H193" s="39" t="s">
        <v>1330</v>
      </c>
      <c r="I193" s="89"/>
      <c r="J193" s="138" t="s">
        <v>1424</v>
      </c>
      <c r="K193" s="139" t="s">
        <v>1425</v>
      </c>
      <c r="L193" s="89"/>
      <c r="M193" s="89"/>
      <c r="N193" s="89"/>
      <c r="O193" s="89"/>
      <c r="P193" s="89"/>
      <c r="Q193" s="89"/>
      <c r="R193" s="89"/>
      <c r="S193" s="89"/>
      <c r="T193" s="6" t="s">
        <v>189</v>
      </c>
      <c r="U193" s="89"/>
      <c r="V193" s="89"/>
      <c r="W193" s="89"/>
      <c r="X193" s="89"/>
      <c r="Y193" s="85">
        <f t="shared" si="35"/>
        <v>1</v>
      </c>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13">
        <f t="shared" si="36"/>
        <v>0</v>
      </c>
      <c r="BB193" s="114" t="e">
        <f t="shared" si="37"/>
        <v>#DIV/0!</v>
      </c>
      <c r="BC193" s="113">
        <f t="shared" si="38"/>
        <v>0</v>
      </c>
      <c r="BD193" s="114" t="e">
        <f t="shared" si="39"/>
        <v>#DIV/0!</v>
      </c>
      <c r="BE193" s="113">
        <f t="shared" si="40"/>
        <v>0</v>
      </c>
      <c r="BF193" s="114" t="e">
        <f t="shared" si="41"/>
        <v>#DIV/0!</v>
      </c>
      <c r="BG193" s="113">
        <f t="shared" si="42"/>
        <v>0</v>
      </c>
      <c r="BH193" s="114" t="e">
        <f t="shared" si="43"/>
        <v>#DIV/0!</v>
      </c>
      <c r="BI193" s="115" t="e">
        <f t="shared" si="44"/>
        <v>#DIV/0!</v>
      </c>
      <c r="BJ193" s="116" t="e">
        <f t="shared" si="45"/>
        <v>#DIV/0!</v>
      </c>
      <c r="BK193" s="102"/>
      <c r="BL193" s="129"/>
      <c r="BM193" s="102"/>
      <c r="BN193" s="31"/>
    </row>
    <row r="194" spans="1:66" s="83" customFormat="1" ht="126" hidden="1" customHeight="1">
      <c r="A194" s="85">
        <v>87</v>
      </c>
      <c r="B194" s="2" t="s">
        <v>190</v>
      </c>
      <c r="C194" s="88" t="s">
        <v>9</v>
      </c>
      <c r="D194" s="4" t="s">
        <v>86</v>
      </c>
      <c r="E194" s="88" t="s">
        <v>9</v>
      </c>
      <c r="F194" s="89"/>
      <c r="G194" s="35" t="s">
        <v>1331</v>
      </c>
      <c r="H194" s="39" t="s">
        <v>1336</v>
      </c>
      <c r="I194" s="89"/>
      <c r="J194" s="138" t="s">
        <v>1424</v>
      </c>
      <c r="K194" s="139" t="s">
        <v>1425</v>
      </c>
      <c r="L194" s="89"/>
      <c r="M194" s="89"/>
      <c r="N194" s="89"/>
      <c r="O194" s="89"/>
      <c r="P194" s="89"/>
      <c r="Q194" s="89"/>
      <c r="R194" s="89"/>
      <c r="S194" s="89"/>
      <c r="T194" s="89"/>
      <c r="U194" s="6" t="s">
        <v>189</v>
      </c>
      <c r="V194" s="89"/>
      <c r="W194" s="89"/>
      <c r="X194" s="89"/>
      <c r="Y194" s="85">
        <f t="shared" si="35"/>
        <v>1</v>
      </c>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13">
        <f t="shared" si="36"/>
        <v>0</v>
      </c>
      <c r="BB194" s="114" t="e">
        <f t="shared" si="37"/>
        <v>#DIV/0!</v>
      </c>
      <c r="BC194" s="113">
        <f t="shared" si="38"/>
        <v>0</v>
      </c>
      <c r="BD194" s="114" t="e">
        <f t="shared" si="39"/>
        <v>#DIV/0!</v>
      </c>
      <c r="BE194" s="113">
        <f t="shared" si="40"/>
        <v>0</v>
      </c>
      <c r="BF194" s="114" t="e">
        <f t="shared" si="41"/>
        <v>#DIV/0!</v>
      </c>
      <c r="BG194" s="113">
        <f t="shared" si="42"/>
        <v>0</v>
      </c>
      <c r="BH194" s="114" t="e">
        <f t="shared" si="43"/>
        <v>#DIV/0!</v>
      </c>
      <c r="BI194" s="115" t="e">
        <f t="shared" si="44"/>
        <v>#DIV/0!</v>
      </c>
      <c r="BJ194" s="116" t="e">
        <f t="shared" si="45"/>
        <v>#DIV/0!</v>
      </c>
      <c r="BK194" s="102"/>
      <c r="BL194" s="129"/>
      <c r="BM194" s="102"/>
      <c r="BN194" s="31"/>
    </row>
    <row r="195" spans="1:66" ht="120.75" hidden="1" customHeight="1">
      <c r="A195" s="79">
        <v>87</v>
      </c>
      <c r="B195" s="2" t="s">
        <v>190</v>
      </c>
      <c r="C195" s="3" t="s">
        <v>9</v>
      </c>
      <c r="D195" s="4" t="s">
        <v>86</v>
      </c>
      <c r="E195" s="3" t="s">
        <v>9</v>
      </c>
      <c r="F195" s="18"/>
      <c r="G195" s="35" t="s">
        <v>781</v>
      </c>
      <c r="H195" s="39" t="s">
        <v>776</v>
      </c>
      <c r="I195" s="18"/>
      <c r="J195" s="138" t="s">
        <v>1424</v>
      </c>
      <c r="K195" s="139" t="s">
        <v>1425</v>
      </c>
      <c r="L195" s="18"/>
      <c r="M195" s="18"/>
      <c r="N195" s="18"/>
      <c r="O195" s="18"/>
      <c r="P195" s="18"/>
      <c r="Q195" s="18"/>
      <c r="R195" s="18"/>
      <c r="S195" s="18"/>
      <c r="T195" s="18"/>
      <c r="U195" s="18"/>
      <c r="V195" s="6" t="s">
        <v>189</v>
      </c>
      <c r="W195" s="18"/>
      <c r="X195" s="18"/>
      <c r="Y195" s="7">
        <f t="shared" si="35"/>
        <v>1</v>
      </c>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13">
        <f t="shared" si="36"/>
        <v>0</v>
      </c>
      <c r="BB195" s="114" t="e">
        <f t="shared" si="37"/>
        <v>#DIV/0!</v>
      </c>
      <c r="BC195" s="113">
        <f t="shared" si="38"/>
        <v>0</v>
      </c>
      <c r="BD195" s="114" t="e">
        <f t="shared" si="39"/>
        <v>#DIV/0!</v>
      </c>
      <c r="BE195" s="113">
        <f t="shared" si="40"/>
        <v>0</v>
      </c>
      <c r="BF195" s="114" t="e">
        <f t="shared" si="41"/>
        <v>#DIV/0!</v>
      </c>
      <c r="BG195" s="113">
        <f t="shared" si="42"/>
        <v>0</v>
      </c>
      <c r="BH195" s="114" t="e">
        <f t="shared" si="43"/>
        <v>#DIV/0!</v>
      </c>
      <c r="BI195" s="115" t="e">
        <f t="shared" si="44"/>
        <v>#DIV/0!</v>
      </c>
      <c r="BJ195" s="116" t="e">
        <f t="shared" si="45"/>
        <v>#DIV/0!</v>
      </c>
      <c r="BK195" s="102"/>
      <c r="BL195" s="129"/>
      <c r="BM195" s="102"/>
      <c r="BN195" s="31"/>
    </row>
    <row r="196" spans="1:66" ht="152.25" hidden="1" customHeight="1">
      <c r="A196" s="79">
        <v>87</v>
      </c>
      <c r="B196" s="2" t="s">
        <v>190</v>
      </c>
      <c r="C196" s="3" t="s">
        <v>9</v>
      </c>
      <c r="D196" s="4" t="s">
        <v>86</v>
      </c>
      <c r="E196" s="3" t="s">
        <v>9</v>
      </c>
      <c r="F196" s="18"/>
      <c r="G196" s="35" t="s">
        <v>782</v>
      </c>
      <c r="H196" s="39" t="s">
        <v>1332</v>
      </c>
      <c r="I196" s="18"/>
      <c r="J196" s="138" t="s">
        <v>1424</v>
      </c>
      <c r="K196" s="139" t="s">
        <v>1425</v>
      </c>
      <c r="L196" s="18"/>
      <c r="M196" s="18"/>
      <c r="N196" s="18"/>
      <c r="O196" s="18"/>
      <c r="P196" s="18"/>
      <c r="Q196" s="18"/>
      <c r="R196" s="18"/>
      <c r="S196" s="18"/>
      <c r="T196" s="18"/>
      <c r="U196" s="18"/>
      <c r="V196" s="18"/>
      <c r="W196" s="6" t="s">
        <v>189</v>
      </c>
      <c r="X196" s="18"/>
      <c r="Y196" s="7">
        <f t="shared" si="35"/>
        <v>1</v>
      </c>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13">
        <f t="shared" si="36"/>
        <v>0</v>
      </c>
      <c r="BB196" s="114" t="e">
        <f t="shared" si="37"/>
        <v>#DIV/0!</v>
      </c>
      <c r="BC196" s="113">
        <f t="shared" si="38"/>
        <v>0</v>
      </c>
      <c r="BD196" s="114" t="e">
        <f t="shared" si="39"/>
        <v>#DIV/0!</v>
      </c>
      <c r="BE196" s="113">
        <f t="shared" si="40"/>
        <v>0</v>
      </c>
      <c r="BF196" s="114" t="e">
        <f t="shared" si="41"/>
        <v>#DIV/0!</v>
      </c>
      <c r="BG196" s="113">
        <f t="shared" si="42"/>
        <v>0</v>
      </c>
      <c r="BH196" s="114" t="e">
        <f t="shared" si="43"/>
        <v>#DIV/0!</v>
      </c>
      <c r="BI196" s="115" t="e">
        <f t="shared" si="44"/>
        <v>#DIV/0!</v>
      </c>
      <c r="BJ196" s="116" t="e">
        <f t="shared" si="45"/>
        <v>#DIV/0!</v>
      </c>
      <c r="BK196" s="102"/>
      <c r="BL196" s="129"/>
      <c r="BM196" s="102"/>
      <c r="BN196" s="31"/>
    </row>
    <row r="197" spans="1:66" s="11" customFormat="1" ht="114.75" hidden="1" customHeight="1">
      <c r="A197" s="79">
        <v>87</v>
      </c>
      <c r="B197" s="2" t="s">
        <v>190</v>
      </c>
      <c r="C197" s="3" t="s">
        <v>9</v>
      </c>
      <c r="D197" s="4" t="s">
        <v>86</v>
      </c>
      <c r="E197" s="3" t="s">
        <v>9</v>
      </c>
      <c r="F197" s="3"/>
      <c r="G197" s="35" t="s">
        <v>777</v>
      </c>
      <c r="H197" s="39" t="s">
        <v>778</v>
      </c>
      <c r="I197" s="3"/>
      <c r="J197" s="138" t="s">
        <v>1424</v>
      </c>
      <c r="K197" s="139" t="s">
        <v>1425</v>
      </c>
      <c r="L197" s="7" t="s">
        <v>189</v>
      </c>
      <c r="M197" s="6">
        <v>1</v>
      </c>
      <c r="N197" s="6"/>
      <c r="O197" s="6"/>
      <c r="P197" s="6"/>
      <c r="Q197" s="6"/>
      <c r="R197" s="6"/>
      <c r="S197" s="6"/>
      <c r="T197" s="6"/>
      <c r="U197" s="6"/>
      <c r="V197" s="6"/>
      <c r="W197" s="6"/>
      <c r="X197" s="6" t="s">
        <v>189</v>
      </c>
      <c r="Y197" s="7">
        <f t="shared" si="35"/>
        <v>1</v>
      </c>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13">
        <f t="shared" si="36"/>
        <v>0</v>
      </c>
      <c r="BB197" s="114" t="e">
        <f t="shared" si="37"/>
        <v>#DIV/0!</v>
      </c>
      <c r="BC197" s="113">
        <f t="shared" si="38"/>
        <v>0</v>
      </c>
      <c r="BD197" s="114" t="e">
        <f t="shared" si="39"/>
        <v>#DIV/0!</v>
      </c>
      <c r="BE197" s="113">
        <f t="shared" si="40"/>
        <v>0</v>
      </c>
      <c r="BF197" s="114" t="e">
        <f t="shared" si="41"/>
        <v>#DIV/0!</v>
      </c>
      <c r="BG197" s="113">
        <f t="shared" si="42"/>
        <v>0</v>
      </c>
      <c r="BH197" s="114" t="e">
        <f t="shared" si="43"/>
        <v>#DIV/0!</v>
      </c>
      <c r="BI197" s="115" t="e">
        <f t="shared" si="44"/>
        <v>#DIV/0!</v>
      </c>
      <c r="BJ197" s="116" t="e">
        <f t="shared" si="45"/>
        <v>#DIV/0!</v>
      </c>
      <c r="BK197" s="102"/>
      <c r="BL197" s="129"/>
      <c r="BM197" s="102"/>
      <c r="BN197" s="23"/>
    </row>
    <row r="198" spans="1:66" s="11" customFormat="1" ht="99.75" hidden="1" customHeight="1">
      <c r="A198" s="85">
        <v>88</v>
      </c>
      <c r="B198" s="2" t="s">
        <v>192</v>
      </c>
      <c r="C198" s="88" t="s">
        <v>9</v>
      </c>
      <c r="D198" s="4" t="s">
        <v>191</v>
      </c>
      <c r="E198" s="88" t="s">
        <v>9</v>
      </c>
      <c r="F198" s="88"/>
      <c r="G198" s="2" t="s">
        <v>191</v>
      </c>
      <c r="H198" s="20" t="s">
        <v>783</v>
      </c>
      <c r="I198" s="39" t="s">
        <v>784</v>
      </c>
      <c r="J198" s="138" t="s">
        <v>1424</v>
      </c>
      <c r="K198" s="139" t="s">
        <v>1425</v>
      </c>
      <c r="L198" s="7" t="s">
        <v>189</v>
      </c>
      <c r="M198" s="6"/>
      <c r="N198" s="6"/>
      <c r="O198" s="6"/>
      <c r="P198" s="6" t="s">
        <v>189</v>
      </c>
      <c r="Q198" s="6"/>
      <c r="R198" s="6"/>
      <c r="S198" s="6"/>
      <c r="T198" s="6"/>
      <c r="U198" s="6"/>
      <c r="V198" s="6"/>
      <c r="W198" s="6"/>
      <c r="X198" s="6"/>
      <c r="Y198" s="7">
        <f t="shared" si="35"/>
        <v>1</v>
      </c>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13">
        <f t="shared" si="36"/>
        <v>0</v>
      </c>
      <c r="BB198" s="114" t="e">
        <f t="shared" si="37"/>
        <v>#DIV/0!</v>
      </c>
      <c r="BC198" s="113">
        <f t="shared" si="38"/>
        <v>0</v>
      </c>
      <c r="BD198" s="114" t="e">
        <f t="shared" si="39"/>
        <v>#DIV/0!</v>
      </c>
      <c r="BE198" s="113">
        <f t="shared" si="40"/>
        <v>0</v>
      </c>
      <c r="BF198" s="114" t="e">
        <f t="shared" si="41"/>
        <v>#DIV/0!</v>
      </c>
      <c r="BG198" s="113">
        <f t="shared" si="42"/>
        <v>0</v>
      </c>
      <c r="BH198" s="114" t="e">
        <f t="shared" si="43"/>
        <v>#DIV/0!</v>
      </c>
      <c r="BI198" s="115" t="e">
        <f t="shared" si="44"/>
        <v>#DIV/0!</v>
      </c>
      <c r="BJ198" s="116" t="e">
        <f t="shared" si="45"/>
        <v>#DIV/0!</v>
      </c>
      <c r="BK198" s="102"/>
      <c r="BL198" s="129"/>
      <c r="BM198" s="102"/>
      <c r="BN198" s="23"/>
    </row>
    <row r="199" spans="1:66" s="11" customFormat="1" ht="99.75" customHeight="1">
      <c r="A199" s="79">
        <v>89</v>
      </c>
      <c r="B199" s="2" t="s">
        <v>87</v>
      </c>
      <c r="C199" s="3" t="s">
        <v>9</v>
      </c>
      <c r="D199" s="4" t="s">
        <v>88</v>
      </c>
      <c r="E199" s="3" t="s">
        <v>9</v>
      </c>
      <c r="F199" s="3"/>
      <c r="G199" s="35" t="s">
        <v>88</v>
      </c>
      <c r="H199" s="35" t="s">
        <v>785</v>
      </c>
      <c r="I199" s="3"/>
      <c r="J199" s="138" t="s">
        <v>1424</v>
      </c>
      <c r="K199" s="139" t="s">
        <v>1425</v>
      </c>
      <c r="L199" s="7" t="s">
        <v>189</v>
      </c>
      <c r="M199" s="6">
        <v>1</v>
      </c>
      <c r="N199" s="6"/>
      <c r="O199" s="6" t="s">
        <v>189</v>
      </c>
      <c r="P199" s="6"/>
      <c r="Q199" s="6"/>
      <c r="R199" s="6"/>
      <c r="S199" s="6"/>
      <c r="T199" s="6"/>
      <c r="U199" s="6"/>
      <c r="V199" s="6"/>
      <c r="W199" s="6"/>
      <c r="X199" s="6"/>
      <c r="Y199" s="7">
        <f t="shared" si="35"/>
        <v>1</v>
      </c>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13">
        <f t="shared" si="36"/>
        <v>0</v>
      </c>
      <c r="BB199" s="114" t="e">
        <f t="shared" si="37"/>
        <v>#DIV/0!</v>
      </c>
      <c r="BC199" s="113">
        <f t="shared" si="38"/>
        <v>0</v>
      </c>
      <c r="BD199" s="114" t="e">
        <f t="shared" si="39"/>
        <v>#DIV/0!</v>
      </c>
      <c r="BE199" s="113">
        <f t="shared" si="40"/>
        <v>0</v>
      </c>
      <c r="BF199" s="114" t="e">
        <f t="shared" si="41"/>
        <v>#DIV/0!</v>
      </c>
      <c r="BG199" s="113">
        <f t="shared" si="42"/>
        <v>0</v>
      </c>
      <c r="BH199" s="114" t="e">
        <f t="shared" si="43"/>
        <v>#DIV/0!</v>
      </c>
      <c r="BI199" s="115" t="e">
        <f t="shared" si="44"/>
        <v>#DIV/0!</v>
      </c>
      <c r="BJ199" s="116" t="e">
        <f t="shared" si="45"/>
        <v>#DIV/0!</v>
      </c>
      <c r="BK199" s="117"/>
      <c r="BL199" s="117" t="s">
        <v>1407</v>
      </c>
      <c r="BM199" s="117"/>
      <c r="BN199" s="23"/>
    </row>
    <row r="200" spans="1:66" s="11" customFormat="1" ht="90" hidden="1" customHeight="1">
      <c r="A200" s="79">
        <v>90</v>
      </c>
      <c r="B200" s="2" t="s">
        <v>89</v>
      </c>
      <c r="C200" s="3" t="s">
        <v>9</v>
      </c>
      <c r="D200" s="4" t="s">
        <v>90</v>
      </c>
      <c r="E200" s="3" t="s">
        <v>9</v>
      </c>
      <c r="F200" s="3"/>
      <c r="G200" s="35" t="s">
        <v>90</v>
      </c>
      <c r="H200" s="39" t="s">
        <v>786</v>
      </c>
      <c r="I200" s="3"/>
      <c r="J200" s="138" t="s">
        <v>1424</v>
      </c>
      <c r="K200" s="139" t="s">
        <v>1425</v>
      </c>
      <c r="L200" s="7"/>
      <c r="M200" s="6"/>
      <c r="N200" s="6" t="s">
        <v>189</v>
      </c>
      <c r="O200" s="6"/>
      <c r="P200" s="6"/>
      <c r="Q200" s="6"/>
      <c r="R200" s="6"/>
      <c r="S200" s="6"/>
      <c r="T200" s="6"/>
      <c r="U200" s="6"/>
      <c r="V200" s="6"/>
      <c r="W200" s="6"/>
      <c r="X200" s="6"/>
      <c r="Y200" s="7">
        <f t="shared" si="35"/>
        <v>1</v>
      </c>
      <c r="Z200" s="117" t="s">
        <v>1407</v>
      </c>
      <c r="AA200" s="117" t="s">
        <v>1407</v>
      </c>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13">
        <f t="shared" si="36"/>
        <v>0</v>
      </c>
      <c r="BB200" s="114" t="e">
        <f t="shared" si="37"/>
        <v>#DIV/0!</v>
      </c>
      <c r="BC200" s="113">
        <f t="shared" si="38"/>
        <v>0</v>
      </c>
      <c r="BD200" s="114" t="e">
        <f t="shared" si="39"/>
        <v>#DIV/0!</v>
      </c>
      <c r="BE200" s="113">
        <f t="shared" si="40"/>
        <v>0</v>
      </c>
      <c r="BF200" s="114" t="e">
        <f t="shared" si="41"/>
        <v>#DIV/0!</v>
      </c>
      <c r="BG200" s="113">
        <f t="shared" si="42"/>
        <v>0</v>
      </c>
      <c r="BH200" s="114" t="e">
        <f t="shared" si="43"/>
        <v>#DIV/0!</v>
      </c>
      <c r="BI200" s="115" t="e">
        <f t="shared" si="44"/>
        <v>#DIV/0!</v>
      </c>
      <c r="BJ200" s="116" t="e">
        <f t="shared" si="45"/>
        <v>#DIV/0!</v>
      </c>
      <c r="BK200" s="102"/>
      <c r="BL200" s="129"/>
      <c r="BM200" s="102"/>
      <c r="BN200" s="23"/>
    </row>
    <row r="201" spans="1:66" s="11" customFormat="1" ht="99.75" hidden="1" customHeight="1">
      <c r="A201" s="79">
        <v>90</v>
      </c>
      <c r="B201" s="2" t="s">
        <v>89</v>
      </c>
      <c r="C201" s="3" t="s">
        <v>9</v>
      </c>
      <c r="D201" s="4" t="s">
        <v>90</v>
      </c>
      <c r="E201" s="3" t="s">
        <v>9</v>
      </c>
      <c r="F201" s="3"/>
      <c r="G201" s="35" t="s">
        <v>90</v>
      </c>
      <c r="H201" s="39" t="s">
        <v>787</v>
      </c>
      <c r="I201" s="3"/>
      <c r="J201" s="138" t="s">
        <v>1424</v>
      </c>
      <c r="K201" s="139" t="s">
        <v>1425</v>
      </c>
      <c r="L201" s="7"/>
      <c r="M201" s="6"/>
      <c r="N201" s="6"/>
      <c r="O201" s="6"/>
      <c r="P201" s="6" t="s">
        <v>189</v>
      </c>
      <c r="Q201" s="6"/>
      <c r="R201" s="6"/>
      <c r="S201" s="6"/>
      <c r="T201" s="6"/>
      <c r="U201" s="6"/>
      <c r="V201" s="6"/>
      <c r="W201" s="6"/>
      <c r="X201" s="6"/>
      <c r="Y201" s="7">
        <f t="shared" si="35"/>
        <v>1</v>
      </c>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13">
        <f t="shared" si="36"/>
        <v>0</v>
      </c>
      <c r="BB201" s="114" t="e">
        <f t="shared" si="37"/>
        <v>#DIV/0!</v>
      </c>
      <c r="BC201" s="113">
        <f t="shared" si="38"/>
        <v>0</v>
      </c>
      <c r="BD201" s="114" t="e">
        <f t="shared" si="39"/>
        <v>#DIV/0!</v>
      </c>
      <c r="BE201" s="113">
        <f t="shared" si="40"/>
        <v>0</v>
      </c>
      <c r="BF201" s="114" t="e">
        <f t="shared" si="41"/>
        <v>#DIV/0!</v>
      </c>
      <c r="BG201" s="113">
        <f t="shared" si="42"/>
        <v>0</v>
      </c>
      <c r="BH201" s="114" t="e">
        <f t="shared" si="43"/>
        <v>#DIV/0!</v>
      </c>
      <c r="BI201" s="115" t="e">
        <f t="shared" si="44"/>
        <v>#DIV/0!</v>
      </c>
      <c r="BJ201" s="116" t="e">
        <f t="shared" si="45"/>
        <v>#DIV/0!</v>
      </c>
      <c r="BK201" s="102"/>
      <c r="BL201" s="129"/>
      <c r="BM201" s="102"/>
      <c r="BN201" s="23"/>
    </row>
    <row r="202" spans="1:66" s="11" customFormat="1" ht="129.75" hidden="1" customHeight="1">
      <c r="A202" s="79">
        <v>90</v>
      </c>
      <c r="B202" s="2" t="s">
        <v>89</v>
      </c>
      <c r="C202" s="3" t="s">
        <v>9</v>
      </c>
      <c r="D202" s="4" t="s">
        <v>90</v>
      </c>
      <c r="E202" s="3" t="s">
        <v>9</v>
      </c>
      <c r="F202" s="3"/>
      <c r="G202" s="35" t="s">
        <v>90</v>
      </c>
      <c r="H202" s="39" t="s">
        <v>787</v>
      </c>
      <c r="I202" s="3"/>
      <c r="J202" s="138" t="s">
        <v>1424</v>
      </c>
      <c r="K202" s="139" t="s">
        <v>1425</v>
      </c>
      <c r="L202" s="7"/>
      <c r="M202" s="6"/>
      <c r="N202" s="6"/>
      <c r="O202" s="6"/>
      <c r="P202" s="6"/>
      <c r="Q202" s="6" t="s">
        <v>189</v>
      </c>
      <c r="R202" s="6"/>
      <c r="S202" s="6"/>
      <c r="T202" s="6"/>
      <c r="U202" s="6"/>
      <c r="V202" s="6"/>
      <c r="W202" s="6"/>
      <c r="X202" s="6"/>
      <c r="Y202" s="7">
        <f t="shared" si="35"/>
        <v>1</v>
      </c>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13">
        <f t="shared" ref="BA202:BA265" si="54">COUNTIF(AB202:AZ202,"2")</f>
        <v>0</v>
      </c>
      <c r="BB202" s="114" t="e">
        <f t="shared" ref="BB202:BB265" si="55">BA202/(BA202+BC202+BE202+BG202)</f>
        <v>#DIV/0!</v>
      </c>
      <c r="BC202" s="113">
        <f t="shared" ref="BC202:BC265" si="56">COUNTIF(AB202:AZ202,"1")</f>
        <v>0</v>
      </c>
      <c r="BD202" s="114" t="e">
        <f t="shared" ref="BD202:BD265" si="57">BC202/(BA202+BC202+BE202+BG202)</f>
        <v>#DIV/0!</v>
      </c>
      <c r="BE202" s="113">
        <f t="shared" ref="BE202:BE265" si="58">COUNTIF(AB202:AZ202,"0")</f>
        <v>0</v>
      </c>
      <c r="BF202" s="114" t="e">
        <f t="shared" ref="BF202:BF265" si="59">BE202/(BA202+BC202+BE202+BG202)</f>
        <v>#DIV/0!</v>
      </c>
      <c r="BG202" s="113">
        <f t="shared" ref="BG202:BG265" si="60">COUNTIF(AB202:AZ202,"KĐG")</f>
        <v>0</v>
      </c>
      <c r="BH202" s="114" t="e">
        <f t="shared" ref="BH202:BH265" si="61">BG202/(BA202+BC202+BE202+BG202)</f>
        <v>#DIV/0!</v>
      </c>
      <c r="BI202" s="115" t="e">
        <f t="shared" ref="BI202:BI265" si="62">(((BA202*2)+(BC202*1)+(BE202*0)))/(BA202+BC202+BE202)</f>
        <v>#DIV/0!</v>
      </c>
      <c r="BJ202" s="116" t="e">
        <f t="shared" ref="BJ202:BJ265" si="63">IF(BH202&gt;=50%,"KĐG",IF(BI202&gt;=1.6,"Đạt mục tiêu",IF(BI202&gt;=1,"Cần cố gắng","Chưa đạt")))</f>
        <v>#DIV/0!</v>
      </c>
      <c r="BK202" s="102"/>
      <c r="BL202" s="129"/>
      <c r="BM202" s="102"/>
      <c r="BN202" s="23"/>
    </row>
    <row r="203" spans="1:66" s="11" customFormat="1" ht="138" hidden="1" customHeight="1">
      <c r="A203" s="79">
        <v>90</v>
      </c>
      <c r="B203" s="2" t="s">
        <v>89</v>
      </c>
      <c r="C203" s="3" t="s">
        <v>9</v>
      </c>
      <c r="D203" s="4" t="s">
        <v>90</v>
      </c>
      <c r="E203" s="3" t="s">
        <v>9</v>
      </c>
      <c r="F203" s="3"/>
      <c r="G203" s="35" t="s">
        <v>90</v>
      </c>
      <c r="H203" s="39" t="s">
        <v>788</v>
      </c>
      <c r="I203" s="3"/>
      <c r="J203" s="138" t="s">
        <v>1424</v>
      </c>
      <c r="K203" s="139" t="s">
        <v>1425</v>
      </c>
      <c r="L203" s="7"/>
      <c r="M203" s="6"/>
      <c r="N203" s="6"/>
      <c r="O203" s="6"/>
      <c r="P203" s="6"/>
      <c r="Q203" s="6"/>
      <c r="R203" s="6" t="s">
        <v>189</v>
      </c>
      <c r="S203" s="6"/>
      <c r="T203" s="6"/>
      <c r="U203" s="6"/>
      <c r="V203" s="6"/>
      <c r="W203" s="6"/>
      <c r="X203" s="6"/>
      <c r="Y203" s="7">
        <f t="shared" si="35"/>
        <v>1</v>
      </c>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13">
        <f t="shared" si="54"/>
        <v>0</v>
      </c>
      <c r="BB203" s="114" t="e">
        <f t="shared" si="55"/>
        <v>#DIV/0!</v>
      </c>
      <c r="BC203" s="113">
        <f t="shared" si="56"/>
        <v>0</v>
      </c>
      <c r="BD203" s="114" t="e">
        <f t="shared" si="57"/>
        <v>#DIV/0!</v>
      </c>
      <c r="BE203" s="113">
        <f t="shared" si="58"/>
        <v>0</v>
      </c>
      <c r="BF203" s="114" t="e">
        <f t="shared" si="59"/>
        <v>#DIV/0!</v>
      </c>
      <c r="BG203" s="113">
        <f t="shared" si="60"/>
        <v>0</v>
      </c>
      <c r="BH203" s="114" t="e">
        <f t="shared" si="61"/>
        <v>#DIV/0!</v>
      </c>
      <c r="BI203" s="115" t="e">
        <f t="shared" si="62"/>
        <v>#DIV/0!</v>
      </c>
      <c r="BJ203" s="116" t="e">
        <f t="shared" si="63"/>
        <v>#DIV/0!</v>
      </c>
      <c r="BK203" s="102"/>
      <c r="BL203" s="129"/>
      <c r="BM203" s="102"/>
      <c r="BN203" s="23"/>
    </row>
    <row r="204" spans="1:66" s="11" customFormat="1" ht="129.75" hidden="1" customHeight="1">
      <c r="A204" s="79">
        <v>90</v>
      </c>
      <c r="B204" s="2" t="s">
        <v>89</v>
      </c>
      <c r="C204" s="3" t="s">
        <v>9</v>
      </c>
      <c r="D204" s="4" t="s">
        <v>90</v>
      </c>
      <c r="E204" s="3" t="s">
        <v>9</v>
      </c>
      <c r="F204" s="3"/>
      <c r="G204" s="35" t="s">
        <v>90</v>
      </c>
      <c r="H204" s="39" t="s">
        <v>787</v>
      </c>
      <c r="I204" s="3"/>
      <c r="J204" s="138" t="s">
        <v>1424</v>
      </c>
      <c r="K204" s="139" t="s">
        <v>1425</v>
      </c>
      <c r="L204" s="7"/>
      <c r="M204" s="6"/>
      <c r="N204" s="6"/>
      <c r="O204" s="6"/>
      <c r="P204" s="6"/>
      <c r="Q204" s="6"/>
      <c r="R204" s="6"/>
      <c r="S204" s="6"/>
      <c r="T204" s="6" t="s">
        <v>189</v>
      </c>
      <c r="U204" s="6"/>
      <c r="V204" s="6"/>
      <c r="W204" s="6"/>
      <c r="X204" s="6"/>
      <c r="Y204" s="7">
        <f t="shared" si="35"/>
        <v>1</v>
      </c>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13">
        <f t="shared" si="54"/>
        <v>0</v>
      </c>
      <c r="BB204" s="114" t="e">
        <f t="shared" si="55"/>
        <v>#DIV/0!</v>
      </c>
      <c r="BC204" s="113">
        <f t="shared" si="56"/>
        <v>0</v>
      </c>
      <c r="BD204" s="114" t="e">
        <f t="shared" si="57"/>
        <v>#DIV/0!</v>
      </c>
      <c r="BE204" s="113">
        <f t="shared" si="58"/>
        <v>0</v>
      </c>
      <c r="BF204" s="114" t="e">
        <f t="shared" si="59"/>
        <v>#DIV/0!</v>
      </c>
      <c r="BG204" s="113">
        <f t="shared" si="60"/>
        <v>0</v>
      </c>
      <c r="BH204" s="114" t="e">
        <f t="shared" si="61"/>
        <v>#DIV/0!</v>
      </c>
      <c r="BI204" s="115" t="e">
        <f t="shared" si="62"/>
        <v>#DIV/0!</v>
      </c>
      <c r="BJ204" s="116" t="e">
        <f t="shared" si="63"/>
        <v>#DIV/0!</v>
      </c>
      <c r="BK204" s="102"/>
      <c r="BL204" s="129"/>
      <c r="BM204" s="102"/>
      <c r="BN204" s="23"/>
    </row>
    <row r="205" spans="1:66" s="11" customFormat="1" ht="124.5" hidden="1" customHeight="1">
      <c r="A205" s="79">
        <v>90</v>
      </c>
      <c r="B205" s="2" t="s">
        <v>89</v>
      </c>
      <c r="C205" s="3" t="s">
        <v>9</v>
      </c>
      <c r="D205" s="4" t="s">
        <v>90</v>
      </c>
      <c r="E205" s="3" t="s">
        <v>9</v>
      </c>
      <c r="F205" s="3"/>
      <c r="G205" s="35" t="s">
        <v>90</v>
      </c>
      <c r="H205" s="39" t="s">
        <v>787</v>
      </c>
      <c r="I205" s="3"/>
      <c r="J205" s="138" t="s">
        <v>1424</v>
      </c>
      <c r="K205" s="139" t="s">
        <v>1425</v>
      </c>
      <c r="L205" s="7"/>
      <c r="M205" s="6"/>
      <c r="N205" s="6"/>
      <c r="O205" s="6"/>
      <c r="P205" s="6"/>
      <c r="Q205" s="6"/>
      <c r="R205" s="6"/>
      <c r="S205" s="6"/>
      <c r="T205" s="6"/>
      <c r="U205" s="6"/>
      <c r="V205" s="6" t="s">
        <v>189</v>
      </c>
      <c r="W205" s="6"/>
      <c r="X205" s="6"/>
      <c r="Y205" s="7">
        <f t="shared" si="35"/>
        <v>1</v>
      </c>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13">
        <f t="shared" si="54"/>
        <v>0</v>
      </c>
      <c r="BB205" s="114" t="e">
        <f t="shared" si="55"/>
        <v>#DIV/0!</v>
      </c>
      <c r="BC205" s="113">
        <f t="shared" si="56"/>
        <v>0</v>
      </c>
      <c r="BD205" s="114" t="e">
        <f t="shared" si="57"/>
        <v>#DIV/0!</v>
      </c>
      <c r="BE205" s="113">
        <f t="shared" si="58"/>
        <v>0</v>
      </c>
      <c r="BF205" s="114" t="e">
        <f t="shared" si="59"/>
        <v>#DIV/0!</v>
      </c>
      <c r="BG205" s="113">
        <f t="shared" si="60"/>
        <v>0</v>
      </c>
      <c r="BH205" s="114" t="e">
        <f t="shared" si="61"/>
        <v>#DIV/0!</v>
      </c>
      <c r="BI205" s="115" t="e">
        <f t="shared" si="62"/>
        <v>#DIV/0!</v>
      </c>
      <c r="BJ205" s="116" t="e">
        <f t="shared" si="63"/>
        <v>#DIV/0!</v>
      </c>
      <c r="BK205" s="102"/>
      <c r="BL205" s="129"/>
      <c r="BM205" s="102"/>
      <c r="BN205" s="23"/>
    </row>
    <row r="206" spans="1:66" s="11" customFormat="1" ht="124.5" hidden="1" customHeight="1">
      <c r="A206" s="79">
        <v>90</v>
      </c>
      <c r="B206" s="2" t="s">
        <v>89</v>
      </c>
      <c r="C206" s="3" t="s">
        <v>9</v>
      </c>
      <c r="D206" s="4" t="s">
        <v>90</v>
      </c>
      <c r="E206" s="3" t="s">
        <v>9</v>
      </c>
      <c r="F206" s="3"/>
      <c r="G206" s="35" t="s">
        <v>90</v>
      </c>
      <c r="H206" s="39" t="s">
        <v>787</v>
      </c>
      <c r="I206" s="3"/>
      <c r="J206" s="138" t="s">
        <v>1424</v>
      </c>
      <c r="K206" s="139" t="s">
        <v>1425</v>
      </c>
      <c r="L206" s="7" t="s">
        <v>189</v>
      </c>
      <c r="M206" s="6">
        <v>1</v>
      </c>
      <c r="N206" s="6"/>
      <c r="O206" s="6"/>
      <c r="P206" s="6"/>
      <c r="Q206" s="6"/>
      <c r="R206" s="6"/>
      <c r="S206" s="6"/>
      <c r="T206" s="6"/>
      <c r="U206" s="6"/>
      <c r="V206" s="6"/>
      <c r="W206" s="6" t="s">
        <v>189</v>
      </c>
      <c r="X206" s="6"/>
      <c r="Y206" s="7">
        <f t="shared" si="35"/>
        <v>1</v>
      </c>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13">
        <f t="shared" si="54"/>
        <v>0</v>
      </c>
      <c r="BB206" s="114" t="e">
        <f t="shared" si="55"/>
        <v>#DIV/0!</v>
      </c>
      <c r="BC206" s="113">
        <f t="shared" si="56"/>
        <v>0</v>
      </c>
      <c r="BD206" s="114" t="e">
        <f t="shared" si="57"/>
        <v>#DIV/0!</v>
      </c>
      <c r="BE206" s="113">
        <f t="shared" si="58"/>
        <v>0</v>
      </c>
      <c r="BF206" s="114" t="e">
        <f t="shared" si="59"/>
        <v>#DIV/0!</v>
      </c>
      <c r="BG206" s="113">
        <f t="shared" si="60"/>
        <v>0</v>
      </c>
      <c r="BH206" s="114" t="e">
        <f t="shared" si="61"/>
        <v>#DIV/0!</v>
      </c>
      <c r="BI206" s="115" t="e">
        <f t="shared" si="62"/>
        <v>#DIV/0!</v>
      </c>
      <c r="BJ206" s="116" t="e">
        <f t="shared" si="63"/>
        <v>#DIV/0!</v>
      </c>
      <c r="BK206" s="102"/>
      <c r="BL206" s="129"/>
      <c r="BM206" s="102"/>
      <c r="BN206" s="23"/>
    </row>
    <row r="207" spans="1:66" s="11" customFormat="1" ht="41.25" customHeight="1">
      <c r="A207" s="80"/>
      <c r="B207" s="199" t="s">
        <v>91</v>
      </c>
      <c r="C207" s="200"/>
      <c r="D207" s="200"/>
      <c r="E207" s="34"/>
      <c r="F207" s="18">
        <f>COUNTIF(F209:F221,"x")</f>
        <v>7</v>
      </c>
      <c r="G207" s="72"/>
      <c r="H207" s="72"/>
      <c r="I207" s="18"/>
      <c r="J207" s="145"/>
      <c r="K207" s="145"/>
      <c r="L207" s="18">
        <f>COUNTIF(L209:L221,"x")</f>
        <v>8</v>
      </c>
      <c r="M207" s="18">
        <f>SUM(M209:M221)</f>
        <v>1</v>
      </c>
      <c r="N207" s="126">
        <f t="shared" ref="N207:X207" si="64">COUNTIF(N209:N221,"x")</f>
        <v>1</v>
      </c>
      <c r="O207" s="126">
        <f t="shared" si="64"/>
        <v>1</v>
      </c>
      <c r="P207" s="126">
        <f t="shared" si="64"/>
        <v>1</v>
      </c>
      <c r="Q207" s="126">
        <f t="shared" si="64"/>
        <v>1</v>
      </c>
      <c r="R207" s="126">
        <f t="shared" si="64"/>
        <v>1</v>
      </c>
      <c r="S207" s="126">
        <f t="shared" si="64"/>
        <v>1</v>
      </c>
      <c r="T207" s="126">
        <f t="shared" si="64"/>
        <v>1</v>
      </c>
      <c r="U207" s="126">
        <f t="shared" si="64"/>
        <v>1</v>
      </c>
      <c r="V207" s="126">
        <f t="shared" si="64"/>
        <v>3</v>
      </c>
      <c r="W207" s="126">
        <f t="shared" si="64"/>
        <v>1</v>
      </c>
      <c r="X207" s="126">
        <f t="shared" si="64"/>
        <v>1</v>
      </c>
      <c r="Y207" s="7"/>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13">
        <f t="shared" si="54"/>
        <v>0</v>
      </c>
      <c r="BB207" s="114" t="e">
        <f t="shared" si="55"/>
        <v>#DIV/0!</v>
      </c>
      <c r="BC207" s="113">
        <f t="shared" si="56"/>
        <v>0</v>
      </c>
      <c r="BD207" s="114" t="e">
        <f t="shared" si="57"/>
        <v>#DIV/0!</v>
      </c>
      <c r="BE207" s="113">
        <f t="shared" si="58"/>
        <v>0</v>
      </c>
      <c r="BF207" s="114" t="e">
        <f t="shared" si="59"/>
        <v>#DIV/0!</v>
      </c>
      <c r="BG207" s="113">
        <f t="shared" si="60"/>
        <v>0</v>
      </c>
      <c r="BH207" s="114" t="e">
        <f t="shared" si="61"/>
        <v>#DIV/0!</v>
      </c>
      <c r="BI207" s="115" t="e">
        <f t="shared" si="62"/>
        <v>#DIV/0!</v>
      </c>
      <c r="BJ207" s="116" t="e">
        <f t="shared" si="63"/>
        <v>#DIV/0!</v>
      </c>
      <c r="BK207" s="102"/>
      <c r="BL207" s="129"/>
      <c r="BM207" s="102"/>
      <c r="BN207" s="40"/>
    </row>
    <row r="208" spans="1:66" s="11" customFormat="1" ht="117" hidden="1" customHeight="1">
      <c r="A208" s="79">
        <v>91</v>
      </c>
      <c r="B208" s="2" t="s">
        <v>92</v>
      </c>
      <c r="C208" s="3" t="s">
        <v>9</v>
      </c>
      <c r="D208" s="4" t="s">
        <v>93</v>
      </c>
      <c r="E208" s="3" t="s">
        <v>9</v>
      </c>
      <c r="F208" s="18"/>
      <c r="G208" s="35" t="s">
        <v>789</v>
      </c>
      <c r="H208" s="35" t="s">
        <v>1321</v>
      </c>
      <c r="I208" s="45"/>
      <c r="J208" s="138" t="s">
        <v>1424</v>
      </c>
      <c r="K208" s="139" t="s">
        <v>1425</v>
      </c>
      <c r="L208" s="18"/>
      <c r="M208" s="18"/>
      <c r="N208" s="18"/>
      <c r="O208" s="18"/>
      <c r="P208" s="18"/>
      <c r="Q208" s="18"/>
      <c r="R208" s="18"/>
      <c r="S208" s="18"/>
      <c r="T208" s="18"/>
      <c r="U208" s="18"/>
      <c r="V208" s="6" t="s">
        <v>189</v>
      </c>
      <c r="W208" s="18"/>
      <c r="X208" s="18"/>
      <c r="Y208" s="7">
        <f t="shared" ref="Y208:Y259" si="65">COUNTIF($N208:$X208,"x")</f>
        <v>1</v>
      </c>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13">
        <f t="shared" si="54"/>
        <v>0</v>
      </c>
      <c r="BB208" s="114" t="e">
        <f t="shared" si="55"/>
        <v>#DIV/0!</v>
      </c>
      <c r="BC208" s="113">
        <f t="shared" si="56"/>
        <v>0</v>
      </c>
      <c r="BD208" s="114" t="e">
        <f t="shared" si="57"/>
        <v>#DIV/0!</v>
      </c>
      <c r="BE208" s="113">
        <f t="shared" si="58"/>
        <v>0</v>
      </c>
      <c r="BF208" s="114" t="e">
        <f t="shared" si="59"/>
        <v>#DIV/0!</v>
      </c>
      <c r="BG208" s="113">
        <f t="shared" si="60"/>
        <v>0</v>
      </c>
      <c r="BH208" s="114" t="e">
        <f t="shared" si="61"/>
        <v>#DIV/0!</v>
      </c>
      <c r="BI208" s="115" t="e">
        <f t="shared" si="62"/>
        <v>#DIV/0!</v>
      </c>
      <c r="BJ208" s="116" t="e">
        <f t="shared" si="63"/>
        <v>#DIV/0!</v>
      </c>
      <c r="BK208" s="102"/>
      <c r="BL208" s="129"/>
      <c r="BM208" s="102"/>
      <c r="BN208" s="40"/>
    </row>
    <row r="209" spans="1:66" s="11" customFormat="1" ht="136.5" hidden="1" customHeight="1">
      <c r="A209" s="79">
        <v>91</v>
      </c>
      <c r="B209" s="2" t="s">
        <v>92</v>
      </c>
      <c r="C209" s="3" t="s">
        <v>9</v>
      </c>
      <c r="D209" s="4" t="s">
        <v>93</v>
      </c>
      <c r="E209" s="3" t="s">
        <v>9</v>
      </c>
      <c r="F209" s="3"/>
      <c r="G209" s="35" t="s">
        <v>790</v>
      </c>
      <c r="H209" s="35" t="s">
        <v>791</v>
      </c>
      <c r="I209" s="37" t="s">
        <v>792</v>
      </c>
      <c r="J209" s="138" t="s">
        <v>1424</v>
      </c>
      <c r="K209" s="139" t="s">
        <v>1425</v>
      </c>
      <c r="L209" s="7" t="s">
        <v>189</v>
      </c>
      <c r="M209" s="6">
        <v>1</v>
      </c>
      <c r="N209" s="6"/>
      <c r="O209" s="6"/>
      <c r="P209" s="6"/>
      <c r="Q209" s="6"/>
      <c r="R209" s="6"/>
      <c r="S209" s="6"/>
      <c r="T209" s="6"/>
      <c r="U209" s="6"/>
      <c r="V209" s="6" t="s">
        <v>189</v>
      </c>
      <c r="W209" s="6"/>
      <c r="X209" s="6"/>
      <c r="Y209" s="7">
        <f t="shared" si="65"/>
        <v>1</v>
      </c>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13">
        <f t="shared" si="54"/>
        <v>0</v>
      </c>
      <c r="BB209" s="114" t="e">
        <f t="shared" si="55"/>
        <v>#DIV/0!</v>
      </c>
      <c r="BC209" s="113">
        <f t="shared" si="56"/>
        <v>0</v>
      </c>
      <c r="BD209" s="114" t="e">
        <f t="shared" si="57"/>
        <v>#DIV/0!</v>
      </c>
      <c r="BE209" s="113">
        <f t="shared" si="58"/>
        <v>0</v>
      </c>
      <c r="BF209" s="114" t="e">
        <f t="shared" si="59"/>
        <v>#DIV/0!</v>
      </c>
      <c r="BG209" s="113">
        <f t="shared" si="60"/>
        <v>0</v>
      </c>
      <c r="BH209" s="114" t="e">
        <f t="shared" si="61"/>
        <v>#DIV/0!</v>
      </c>
      <c r="BI209" s="115" t="e">
        <f t="shared" si="62"/>
        <v>#DIV/0!</v>
      </c>
      <c r="BJ209" s="116" t="e">
        <f t="shared" si="63"/>
        <v>#DIV/0!</v>
      </c>
      <c r="BK209" s="102"/>
      <c r="BL209" s="129"/>
      <c r="BM209" s="102"/>
      <c r="BN209" s="91"/>
    </row>
    <row r="210" spans="1:66" s="11" customFormat="1" ht="130.5" hidden="1" customHeight="1">
      <c r="A210" s="79">
        <v>92</v>
      </c>
      <c r="B210" s="15" t="s">
        <v>403</v>
      </c>
      <c r="C210" s="13" t="s">
        <v>464</v>
      </c>
      <c r="D210" s="12" t="s">
        <v>402</v>
      </c>
      <c r="E210" s="3" t="s">
        <v>10</v>
      </c>
      <c r="F210" s="3"/>
      <c r="G210" s="38" t="s">
        <v>402</v>
      </c>
      <c r="H210" s="2" t="s">
        <v>793</v>
      </c>
      <c r="I210" s="37"/>
      <c r="J210" s="138" t="s">
        <v>1424</v>
      </c>
      <c r="K210" s="139" t="s">
        <v>1425</v>
      </c>
      <c r="L210" s="7"/>
      <c r="M210" s="6"/>
      <c r="N210" s="6" t="s">
        <v>189</v>
      </c>
      <c r="O210" s="6"/>
      <c r="P210" s="6"/>
      <c r="Q210" s="6"/>
      <c r="R210" s="6"/>
      <c r="S210" s="6"/>
      <c r="T210" s="6"/>
      <c r="U210" s="6"/>
      <c r="V210" s="6"/>
      <c r="W210" s="6"/>
      <c r="X210" s="6"/>
      <c r="Y210" s="7">
        <f t="shared" si="65"/>
        <v>1</v>
      </c>
      <c r="Z210" s="117" t="s">
        <v>1409</v>
      </c>
      <c r="AA210" s="117" t="s">
        <v>1405</v>
      </c>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13">
        <f t="shared" si="54"/>
        <v>0</v>
      </c>
      <c r="BB210" s="114" t="e">
        <f t="shared" si="55"/>
        <v>#DIV/0!</v>
      </c>
      <c r="BC210" s="113">
        <f t="shared" si="56"/>
        <v>0</v>
      </c>
      <c r="BD210" s="114" t="e">
        <f t="shared" si="57"/>
        <v>#DIV/0!</v>
      </c>
      <c r="BE210" s="113">
        <f t="shared" si="58"/>
        <v>0</v>
      </c>
      <c r="BF210" s="114" t="e">
        <f t="shared" si="59"/>
        <v>#DIV/0!</v>
      </c>
      <c r="BG210" s="113">
        <f t="shared" si="60"/>
        <v>0</v>
      </c>
      <c r="BH210" s="114" t="e">
        <f t="shared" si="61"/>
        <v>#DIV/0!</v>
      </c>
      <c r="BI210" s="115" t="e">
        <f t="shared" si="62"/>
        <v>#DIV/0!</v>
      </c>
      <c r="BJ210" s="116" t="e">
        <f t="shared" si="63"/>
        <v>#DIV/0!</v>
      </c>
      <c r="BK210" s="102"/>
      <c r="BL210" s="129"/>
      <c r="BM210" s="102"/>
      <c r="BN210" s="91"/>
    </row>
    <row r="211" spans="1:66" s="11" customFormat="1" ht="132.75" customHeight="1">
      <c r="A211" s="79">
        <v>92</v>
      </c>
      <c r="B211" s="15" t="s">
        <v>403</v>
      </c>
      <c r="C211" s="13" t="s">
        <v>464</v>
      </c>
      <c r="D211" s="12" t="s">
        <v>402</v>
      </c>
      <c r="E211" s="3" t="s">
        <v>10</v>
      </c>
      <c r="F211" s="9" t="s">
        <v>189</v>
      </c>
      <c r="G211" s="38" t="s">
        <v>402</v>
      </c>
      <c r="H211" s="2" t="s">
        <v>793</v>
      </c>
      <c r="I211" s="9"/>
      <c r="J211" s="138" t="s">
        <v>1424</v>
      </c>
      <c r="K211" s="139" t="s">
        <v>1449</v>
      </c>
      <c r="L211" s="7" t="s">
        <v>189</v>
      </c>
      <c r="M211" s="6"/>
      <c r="N211" s="6"/>
      <c r="O211" s="6" t="s">
        <v>189</v>
      </c>
      <c r="P211" s="6"/>
      <c r="Q211" s="6"/>
      <c r="R211" s="6"/>
      <c r="S211" s="6"/>
      <c r="T211" s="6"/>
      <c r="U211" s="6"/>
      <c r="V211" s="6"/>
      <c r="W211" s="6"/>
      <c r="X211" s="6"/>
      <c r="Y211" s="7">
        <f t="shared" si="65"/>
        <v>1</v>
      </c>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13">
        <f t="shared" si="54"/>
        <v>0</v>
      </c>
      <c r="BB211" s="114" t="e">
        <f t="shared" si="55"/>
        <v>#DIV/0!</v>
      </c>
      <c r="BC211" s="113">
        <f t="shared" si="56"/>
        <v>0</v>
      </c>
      <c r="BD211" s="114" t="e">
        <f t="shared" si="57"/>
        <v>#DIV/0!</v>
      </c>
      <c r="BE211" s="113">
        <f t="shared" si="58"/>
        <v>0</v>
      </c>
      <c r="BF211" s="114" t="e">
        <f t="shared" si="59"/>
        <v>#DIV/0!</v>
      </c>
      <c r="BG211" s="113">
        <f t="shared" si="60"/>
        <v>0</v>
      </c>
      <c r="BH211" s="114" t="e">
        <f t="shared" si="61"/>
        <v>#DIV/0!</v>
      </c>
      <c r="BI211" s="115" t="e">
        <f t="shared" si="62"/>
        <v>#DIV/0!</v>
      </c>
      <c r="BJ211" s="116" t="e">
        <f t="shared" si="63"/>
        <v>#DIV/0!</v>
      </c>
      <c r="BK211" s="117" t="s">
        <v>1409</v>
      </c>
      <c r="BL211" s="117" t="s">
        <v>1405</v>
      </c>
      <c r="BM211" s="117" t="s">
        <v>1409</v>
      </c>
      <c r="BN211" s="91"/>
    </row>
    <row r="212" spans="1:66" s="11" customFormat="1" ht="103.5" hidden="1" customHeight="1">
      <c r="A212" s="79">
        <v>93</v>
      </c>
      <c r="B212" s="15" t="s">
        <v>404</v>
      </c>
      <c r="C212" s="13" t="s">
        <v>464</v>
      </c>
      <c r="D212" s="12" t="s">
        <v>405</v>
      </c>
      <c r="E212" s="3" t="s">
        <v>10</v>
      </c>
      <c r="F212" s="9"/>
      <c r="G212" s="38" t="s">
        <v>405</v>
      </c>
      <c r="H212" s="35" t="s">
        <v>794</v>
      </c>
      <c r="I212" s="45"/>
      <c r="J212" s="138" t="s">
        <v>1424</v>
      </c>
      <c r="K212" s="139" t="s">
        <v>1425</v>
      </c>
      <c r="L212" s="7"/>
      <c r="M212" s="6"/>
      <c r="N212" s="6"/>
      <c r="O212" s="6"/>
      <c r="P212" s="6" t="s">
        <v>189</v>
      </c>
      <c r="Q212" s="6"/>
      <c r="R212" s="6"/>
      <c r="S212" s="6"/>
      <c r="T212" s="6"/>
      <c r="U212" s="6"/>
      <c r="V212" s="6"/>
      <c r="W212" s="6"/>
      <c r="X212" s="6"/>
      <c r="Y212" s="7">
        <f t="shared" si="65"/>
        <v>1</v>
      </c>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13">
        <f t="shared" si="54"/>
        <v>0</v>
      </c>
      <c r="BB212" s="114" t="e">
        <f t="shared" si="55"/>
        <v>#DIV/0!</v>
      </c>
      <c r="BC212" s="113">
        <f t="shared" si="56"/>
        <v>0</v>
      </c>
      <c r="BD212" s="114" t="e">
        <f t="shared" si="57"/>
        <v>#DIV/0!</v>
      </c>
      <c r="BE212" s="113">
        <f t="shared" si="58"/>
        <v>0</v>
      </c>
      <c r="BF212" s="114" t="e">
        <f t="shared" si="59"/>
        <v>#DIV/0!</v>
      </c>
      <c r="BG212" s="113">
        <f t="shared" si="60"/>
        <v>0</v>
      </c>
      <c r="BH212" s="114" t="e">
        <f t="shared" si="61"/>
        <v>#DIV/0!</v>
      </c>
      <c r="BI212" s="115" t="e">
        <f t="shared" si="62"/>
        <v>#DIV/0!</v>
      </c>
      <c r="BJ212" s="116" t="e">
        <f t="shared" si="63"/>
        <v>#DIV/0!</v>
      </c>
      <c r="BK212" s="102"/>
      <c r="BL212" s="129"/>
      <c r="BM212" s="102"/>
      <c r="BN212" s="91"/>
    </row>
    <row r="213" spans="1:66" s="11" customFormat="1" ht="105" hidden="1" customHeight="1">
      <c r="A213" s="79">
        <v>93</v>
      </c>
      <c r="B213" s="15" t="s">
        <v>404</v>
      </c>
      <c r="C213" s="13" t="s">
        <v>464</v>
      </c>
      <c r="D213" s="12" t="s">
        <v>405</v>
      </c>
      <c r="E213" s="3" t="s">
        <v>10</v>
      </c>
      <c r="F213" s="9" t="s">
        <v>189</v>
      </c>
      <c r="G213" s="38" t="s">
        <v>405</v>
      </c>
      <c r="H213" s="35" t="s">
        <v>794</v>
      </c>
      <c r="I213" s="37" t="s">
        <v>795</v>
      </c>
      <c r="J213" s="138" t="s">
        <v>1424</v>
      </c>
      <c r="K213" s="139" t="s">
        <v>1425</v>
      </c>
      <c r="L213" s="7" t="s">
        <v>189</v>
      </c>
      <c r="M213" s="6"/>
      <c r="N213" s="6"/>
      <c r="O213" s="6"/>
      <c r="P213" s="6"/>
      <c r="Q213" s="6" t="s">
        <v>189</v>
      </c>
      <c r="R213" s="6"/>
      <c r="S213" s="6"/>
      <c r="T213" s="6"/>
      <c r="U213" s="6"/>
      <c r="V213" s="6"/>
      <c r="W213" s="6"/>
      <c r="X213" s="6"/>
      <c r="Y213" s="7">
        <f t="shared" si="65"/>
        <v>1</v>
      </c>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13">
        <f t="shared" si="54"/>
        <v>0</v>
      </c>
      <c r="BB213" s="114" t="e">
        <f t="shared" si="55"/>
        <v>#DIV/0!</v>
      </c>
      <c r="BC213" s="113">
        <f t="shared" si="56"/>
        <v>0</v>
      </c>
      <c r="BD213" s="114" t="e">
        <f t="shared" si="57"/>
        <v>#DIV/0!</v>
      </c>
      <c r="BE213" s="113">
        <f t="shared" si="58"/>
        <v>0</v>
      </c>
      <c r="BF213" s="114" t="e">
        <f t="shared" si="59"/>
        <v>#DIV/0!</v>
      </c>
      <c r="BG213" s="113">
        <f t="shared" si="60"/>
        <v>0</v>
      </c>
      <c r="BH213" s="114" t="e">
        <f t="shared" si="61"/>
        <v>#DIV/0!</v>
      </c>
      <c r="BI213" s="115" t="e">
        <f t="shared" si="62"/>
        <v>#DIV/0!</v>
      </c>
      <c r="BJ213" s="116" t="e">
        <f t="shared" si="63"/>
        <v>#DIV/0!</v>
      </c>
      <c r="BK213" s="102"/>
      <c r="BL213" s="129"/>
      <c r="BM213" s="102"/>
      <c r="BN213" s="91"/>
    </row>
    <row r="214" spans="1:66" s="11" customFormat="1" ht="188.25" hidden="1" customHeight="1">
      <c r="A214" s="79">
        <v>94</v>
      </c>
      <c r="B214" s="15" t="s">
        <v>470</v>
      </c>
      <c r="C214" s="13" t="s">
        <v>464</v>
      </c>
      <c r="D214" s="12" t="s">
        <v>471</v>
      </c>
      <c r="E214" s="9" t="s">
        <v>464</v>
      </c>
      <c r="F214" s="9"/>
      <c r="G214" s="38" t="s">
        <v>796</v>
      </c>
      <c r="H214" s="35" t="s">
        <v>797</v>
      </c>
      <c r="I214" s="37"/>
      <c r="J214" s="138" t="s">
        <v>1424</v>
      </c>
      <c r="K214" s="139" t="s">
        <v>1425</v>
      </c>
      <c r="L214" s="7"/>
      <c r="M214" s="6"/>
      <c r="N214" s="6"/>
      <c r="O214" s="6"/>
      <c r="P214" s="6"/>
      <c r="Q214" s="6"/>
      <c r="R214" s="6" t="s">
        <v>189</v>
      </c>
      <c r="S214" s="6"/>
      <c r="T214" s="6"/>
      <c r="U214" s="6"/>
      <c r="V214" s="6"/>
      <c r="W214" s="6"/>
      <c r="X214" s="6"/>
      <c r="Y214" s="7">
        <f t="shared" si="65"/>
        <v>1</v>
      </c>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13">
        <f t="shared" si="54"/>
        <v>0</v>
      </c>
      <c r="BB214" s="114" t="e">
        <f t="shared" si="55"/>
        <v>#DIV/0!</v>
      </c>
      <c r="BC214" s="113">
        <f t="shared" si="56"/>
        <v>0</v>
      </c>
      <c r="BD214" s="114" t="e">
        <f t="shared" si="57"/>
        <v>#DIV/0!</v>
      </c>
      <c r="BE214" s="113">
        <f t="shared" si="58"/>
        <v>0</v>
      </c>
      <c r="BF214" s="114" t="e">
        <f t="shared" si="59"/>
        <v>#DIV/0!</v>
      </c>
      <c r="BG214" s="113">
        <f t="shared" si="60"/>
        <v>0</v>
      </c>
      <c r="BH214" s="114" t="e">
        <f t="shared" si="61"/>
        <v>#DIV/0!</v>
      </c>
      <c r="BI214" s="115" t="e">
        <f t="shared" si="62"/>
        <v>#DIV/0!</v>
      </c>
      <c r="BJ214" s="116" t="e">
        <f t="shared" si="63"/>
        <v>#DIV/0!</v>
      </c>
      <c r="BK214" s="102"/>
      <c r="BL214" s="129"/>
      <c r="BM214" s="102"/>
      <c r="BN214" s="91"/>
    </row>
    <row r="215" spans="1:66" s="11" customFormat="1" ht="170.25" hidden="1" customHeight="1">
      <c r="A215" s="79">
        <v>94</v>
      </c>
      <c r="B215" s="15" t="s">
        <v>470</v>
      </c>
      <c r="C215" s="13" t="s">
        <v>464</v>
      </c>
      <c r="D215" s="12" t="s">
        <v>471</v>
      </c>
      <c r="E215" s="9" t="s">
        <v>464</v>
      </c>
      <c r="F215" s="9" t="s">
        <v>189</v>
      </c>
      <c r="G215" s="38" t="s">
        <v>796</v>
      </c>
      <c r="H215" s="35" t="s">
        <v>1338</v>
      </c>
      <c r="I215" s="9"/>
      <c r="J215" s="138" t="s">
        <v>1424</v>
      </c>
      <c r="K215" s="139" t="s">
        <v>1425</v>
      </c>
      <c r="L215" s="7" t="s">
        <v>189</v>
      </c>
      <c r="M215" s="6"/>
      <c r="N215" s="6"/>
      <c r="O215" s="6"/>
      <c r="P215" s="6"/>
      <c r="Q215" s="6"/>
      <c r="R215" s="6"/>
      <c r="S215" s="6" t="s">
        <v>189</v>
      </c>
      <c r="T215" s="6"/>
      <c r="U215" s="6"/>
      <c r="V215" s="6"/>
      <c r="W215" s="6"/>
      <c r="X215" s="6"/>
      <c r="Y215" s="7">
        <f t="shared" si="65"/>
        <v>1</v>
      </c>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13">
        <f t="shared" si="54"/>
        <v>0</v>
      </c>
      <c r="BB215" s="114" t="e">
        <f t="shared" si="55"/>
        <v>#DIV/0!</v>
      </c>
      <c r="BC215" s="113">
        <f t="shared" si="56"/>
        <v>0</v>
      </c>
      <c r="BD215" s="114" t="e">
        <f t="shared" si="57"/>
        <v>#DIV/0!</v>
      </c>
      <c r="BE215" s="113">
        <f t="shared" si="58"/>
        <v>0</v>
      </c>
      <c r="BF215" s="114" t="e">
        <f t="shared" si="59"/>
        <v>#DIV/0!</v>
      </c>
      <c r="BG215" s="113">
        <f t="shared" si="60"/>
        <v>0</v>
      </c>
      <c r="BH215" s="114" t="e">
        <f t="shared" si="61"/>
        <v>#DIV/0!</v>
      </c>
      <c r="BI215" s="115" t="e">
        <f t="shared" si="62"/>
        <v>#DIV/0!</v>
      </c>
      <c r="BJ215" s="116" t="e">
        <f t="shared" si="63"/>
        <v>#DIV/0!</v>
      </c>
      <c r="BK215" s="102"/>
      <c r="BL215" s="129"/>
      <c r="BM215" s="102"/>
      <c r="BN215" s="91"/>
    </row>
    <row r="216" spans="1:66" s="11" customFormat="1" ht="110.25" hidden="1" customHeight="1">
      <c r="A216" s="79">
        <v>95</v>
      </c>
      <c r="B216" s="15" t="s">
        <v>463</v>
      </c>
      <c r="C216" s="13" t="s">
        <v>464</v>
      </c>
      <c r="D216" s="12" t="s">
        <v>465</v>
      </c>
      <c r="E216" s="9" t="s">
        <v>464</v>
      </c>
      <c r="F216" s="9"/>
      <c r="G216" s="38" t="s">
        <v>465</v>
      </c>
      <c r="H216" s="35" t="s">
        <v>798</v>
      </c>
      <c r="I216" s="9"/>
      <c r="J216" s="138" t="s">
        <v>1424</v>
      </c>
      <c r="K216" s="139" t="s">
        <v>1425</v>
      </c>
      <c r="L216" s="7"/>
      <c r="M216" s="6"/>
      <c r="N216" s="6"/>
      <c r="O216" s="6"/>
      <c r="P216" s="6"/>
      <c r="Q216" s="6"/>
      <c r="R216" s="6"/>
      <c r="S216" s="6"/>
      <c r="T216" s="6" t="s">
        <v>189</v>
      </c>
      <c r="U216" s="6"/>
      <c r="V216" s="6"/>
      <c r="W216" s="6"/>
      <c r="X216" s="6"/>
      <c r="Y216" s="7">
        <f t="shared" si="65"/>
        <v>1</v>
      </c>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13">
        <f t="shared" si="54"/>
        <v>0</v>
      </c>
      <c r="BB216" s="114" t="e">
        <f t="shared" si="55"/>
        <v>#DIV/0!</v>
      </c>
      <c r="BC216" s="113">
        <f t="shared" si="56"/>
        <v>0</v>
      </c>
      <c r="BD216" s="114" t="e">
        <f t="shared" si="57"/>
        <v>#DIV/0!</v>
      </c>
      <c r="BE216" s="113">
        <f t="shared" si="58"/>
        <v>0</v>
      </c>
      <c r="BF216" s="114" t="e">
        <f t="shared" si="59"/>
        <v>#DIV/0!</v>
      </c>
      <c r="BG216" s="113">
        <f t="shared" si="60"/>
        <v>0</v>
      </c>
      <c r="BH216" s="114" t="e">
        <f t="shared" si="61"/>
        <v>#DIV/0!</v>
      </c>
      <c r="BI216" s="115" t="e">
        <f t="shared" si="62"/>
        <v>#DIV/0!</v>
      </c>
      <c r="BJ216" s="116" t="e">
        <f t="shared" si="63"/>
        <v>#DIV/0!</v>
      </c>
      <c r="BK216" s="102"/>
      <c r="BL216" s="129"/>
      <c r="BM216" s="102"/>
      <c r="BN216" s="91"/>
    </row>
    <row r="217" spans="1:66" s="11" customFormat="1" ht="110.25" hidden="1" customHeight="1">
      <c r="A217" s="79">
        <v>95</v>
      </c>
      <c r="B217" s="15" t="s">
        <v>463</v>
      </c>
      <c r="C217" s="13" t="s">
        <v>464</v>
      </c>
      <c r="D217" s="12" t="s">
        <v>465</v>
      </c>
      <c r="E217" s="9" t="s">
        <v>464</v>
      </c>
      <c r="F217" s="9" t="s">
        <v>189</v>
      </c>
      <c r="G217" s="38" t="s">
        <v>465</v>
      </c>
      <c r="H217" s="35" t="s">
        <v>798</v>
      </c>
      <c r="I217" s="9"/>
      <c r="J217" s="138" t="s">
        <v>1424</v>
      </c>
      <c r="K217" s="139" t="s">
        <v>1425</v>
      </c>
      <c r="L217" s="7" t="s">
        <v>189</v>
      </c>
      <c r="M217" s="6"/>
      <c r="N217" s="6"/>
      <c r="O217" s="6"/>
      <c r="P217" s="6"/>
      <c r="Q217" s="6"/>
      <c r="R217" s="6"/>
      <c r="S217" s="6"/>
      <c r="T217" s="6"/>
      <c r="U217" s="6" t="s">
        <v>189</v>
      </c>
      <c r="V217" s="6"/>
      <c r="W217" s="6"/>
      <c r="X217" s="6"/>
      <c r="Y217" s="7">
        <f t="shared" si="65"/>
        <v>1</v>
      </c>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13">
        <f t="shared" si="54"/>
        <v>0</v>
      </c>
      <c r="BB217" s="114" t="e">
        <f t="shared" si="55"/>
        <v>#DIV/0!</v>
      </c>
      <c r="BC217" s="113">
        <f t="shared" si="56"/>
        <v>0</v>
      </c>
      <c r="BD217" s="114" t="e">
        <f t="shared" si="57"/>
        <v>#DIV/0!</v>
      </c>
      <c r="BE217" s="113">
        <f t="shared" si="58"/>
        <v>0</v>
      </c>
      <c r="BF217" s="114" t="e">
        <f t="shared" si="59"/>
        <v>#DIV/0!</v>
      </c>
      <c r="BG217" s="113">
        <f t="shared" si="60"/>
        <v>0</v>
      </c>
      <c r="BH217" s="114" t="e">
        <f t="shared" si="61"/>
        <v>#DIV/0!</v>
      </c>
      <c r="BI217" s="115" t="e">
        <f t="shared" si="62"/>
        <v>#DIV/0!</v>
      </c>
      <c r="BJ217" s="116" t="e">
        <f t="shared" si="63"/>
        <v>#DIV/0!</v>
      </c>
      <c r="BK217" s="102"/>
      <c r="BL217" s="129"/>
      <c r="BM217" s="102"/>
      <c r="BN217" s="91"/>
    </row>
    <row r="218" spans="1:66" s="11" customFormat="1" ht="132" hidden="1" customHeight="1">
      <c r="A218" s="79">
        <v>96</v>
      </c>
      <c r="B218" s="15" t="s">
        <v>466</v>
      </c>
      <c r="C218" s="13" t="s">
        <v>464</v>
      </c>
      <c r="D218" s="12" t="s">
        <v>467</v>
      </c>
      <c r="E218" s="9" t="s">
        <v>464</v>
      </c>
      <c r="F218" s="9"/>
      <c r="G218" s="38" t="s">
        <v>799</v>
      </c>
      <c r="H218" s="35" t="s">
        <v>800</v>
      </c>
      <c r="I218" s="9"/>
      <c r="J218" s="138" t="s">
        <v>1424</v>
      </c>
      <c r="K218" s="139" t="s">
        <v>1425</v>
      </c>
      <c r="L218" s="7"/>
      <c r="M218" s="6"/>
      <c r="N218" s="6"/>
      <c r="O218" s="6"/>
      <c r="P218" s="6"/>
      <c r="Q218" s="6"/>
      <c r="R218" s="6"/>
      <c r="S218" s="6"/>
      <c r="T218" s="6"/>
      <c r="U218" s="6"/>
      <c r="V218" s="6" t="s">
        <v>189</v>
      </c>
      <c r="W218" s="6"/>
      <c r="X218" s="6"/>
      <c r="Y218" s="7">
        <f t="shared" si="65"/>
        <v>1</v>
      </c>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13">
        <f t="shared" si="54"/>
        <v>0</v>
      </c>
      <c r="BB218" s="114" t="e">
        <f t="shared" si="55"/>
        <v>#DIV/0!</v>
      </c>
      <c r="BC218" s="113">
        <f t="shared" si="56"/>
        <v>0</v>
      </c>
      <c r="BD218" s="114" t="e">
        <f t="shared" si="57"/>
        <v>#DIV/0!</v>
      </c>
      <c r="BE218" s="113">
        <f t="shared" si="58"/>
        <v>0</v>
      </c>
      <c r="BF218" s="114" t="e">
        <f t="shared" si="59"/>
        <v>#DIV/0!</v>
      </c>
      <c r="BG218" s="113">
        <f t="shared" si="60"/>
        <v>0</v>
      </c>
      <c r="BH218" s="114" t="e">
        <f t="shared" si="61"/>
        <v>#DIV/0!</v>
      </c>
      <c r="BI218" s="115" t="e">
        <f t="shared" si="62"/>
        <v>#DIV/0!</v>
      </c>
      <c r="BJ218" s="116" t="e">
        <f t="shared" si="63"/>
        <v>#DIV/0!</v>
      </c>
      <c r="BK218" s="102"/>
      <c r="BL218" s="129"/>
      <c r="BM218" s="102"/>
      <c r="BN218" s="91"/>
    </row>
    <row r="219" spans="1:66" s="11" customFormat="1" ht="129.75" hidden="1" customHeight="1">
      <c r="A219" s="79">
        <v>96</v>
      </c>
      <c r="B219" s="15" t="s">
        <v>466</v>
      </c>
      <c r="C219" s="13" t="s">
        <v>464</v>
      </c>
      <c r="D219" s="12" t="s">
        <v>467</v>
      </c>
      <c r="E219" s="9" t="s">
        <v>464</v>
      </c>
      <c r="F219" s="9" t="s">
        <v>189</v>
      </c>
      <c r="G219" s="38" t="s">
        <v>799</v>
      </c>
      <c r="H219" s="35" t="s">
        <v>800</v>
      </c>
      <c r="I219" s="9"/>
      <c r="J219" s="138" t="s">
        <v>1424</v>
      </c>
      <c r="K219" s="139" t="s">
        <v>1425</v>
      </c>
      <c r="L219" s="7" t="s">
        <v>189</v>
      </c>
      <c r="M219" s="6"/>
      <c r="N219" s="6"/>
      <c r="O219" s="6"/>
      <c r="P219" s="6"/>
      <c r="Q219" s="6"/>
      <c r="R219" s="6"/>
      <c r="S219" s="6"/>
      <c r="T219" s="6"/>
      <c r="U219" s="6"/>
      <c r="V219" s="6"/>
      <c r="W219" s="6" t="s">
        <v>189</v>
      </c>
      <c r="X219" s="6"/>
      <c r="Y219" s="7">
        <f t="shared" si="65"/>
        <v>1</v>
      </c>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13">
        <f t="shared" si="54"/>
        <v>0</v>
      </c>
      <c r="BB219" s="114" t="e">
        <f t="shared" si="55"/>
        <v>#DIV/0!</v>
      </c>
      <c r="BC219" s="113">
        <f t="shared" si="56"/>
        <v>0</v>
      </c>
      <c r="BD219" s="114" t="e">
        <f t="shared" si="57"/>
        <v>#DIV/0!</v>
      </c>
      <c r="BE219" s="113">
        <f t="shared" si="58"/>
        <v>0</v>
      </c>
      <c r="BF219" s="114" t="e">
        <f t="shared" si="59"/>
        <v>#DIV/0!</v>
      </c>
      <c r="BG219" s="113">
        <f t="shared" si="60"/>
        <v>0</v>
      </c>
      <c r="BH219" s="114" t="e">
        <f t="shared" si="61"/>
        <v>#DIV/0!</v>
      </c>
      <c r="BI219" s="115" t="e">
        <f t="shared" si="62"/>
        <v>#DIV/0!</v>
      </c>
      <c r="BJ219" s="116" t="e">
        <f t="shared" si="63"/>
        <v>#DIV/0!</v>
      </c>
      <c r="BK219" s="102"/>
      <c r="BL219" s="129"/>
      <c r="BM219" s="102"/>
      <c r="BN219" s="91"/>
    </row>
    <row r="220" spans="1:66" s="11" customFormat="1" ht="132" hidden="1" customHeight="1">
      <c r="A220" s="79">
        <v>97</v>
      </c>
      <c r="B220" s="15" t="s">
        <v>466</v>
      </c>
      <c r="C220" s="13" t="s">
        <v>464</v>
      </c>
      <c r="D220" s="12" t="s">
        <v>468</v>
      </c>
      <c r="E220" s="9" t="s">
        <v>464</v>
      </c>
      <c r="F220" s="9" t="s">
        <v>189</v>
      </c>
      <c r="G220" s="38" t="s">
        <v>801</v>
      </c>
      <c r="H220" s="35" t="s">
        <v>802</v>
      </c>
      <c r="I220" s="9"/>
      <c r="J220" s="138" t="s">
        <v>1424</v>
      </c>
      <c r="K220" s="139" t="s">
        <v>1425</v>
      </c>
      <c r="L220" s="7" t="s">
        <v>189</v>
      </c>
      <c r="M220" s="6"/>
      <c r="N220" s="6"/>
      <c r="O220" s="6"/>
      <c r="P220" s="6"/>
      <c r="Q220" s="6"/>
      <c r="R220" s="6"/>
      <c r="S220" s="6"/>
      <c r="T220" s="6"/>
      <c r="U220" s="6"/>
      <c r="V220" s="6"/>
      <c r="W220" s="6"/>
      <c r="X220" s="6" t="s">
        <v>189</v>
      </c>
      <c r="Y220" s="7">
        <f t="shared" si="65"/>
        <v>1</v>
      </c>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13">
        <f t="shared" si="54"/>
        <v>0</v>
      </c>
      <c r="BB220" s="114" t="e">
        <f t="shared" si="55"/>
        <v>#DIV/0!</v>
      </c>
      <c r="BC220" s="113">
        <f t="shared" si="56"/>
        <v>0</v>
      </c>
      <c r="BD220" s="114" t="e">
        <f t="shared" si="57"/>
        <v>#DIV/0!</v>
      </c>
      <c r="BE220" s="113">
        <f t="shared" si="58"/>
        <v>0</v>
      </c>
      <c r="BF220" s="114" t="e">
        <f t="shared" si="59"/>
        <v>#DIV/0!</v>
      </c>
      <c r="BG220" s="113">
        <f t="shared" si="60"/>
        <v>0</v>
      </c>
      <c r="BH220" s="114" t="e">
        <f t="shared" si="61"/>
        <v>#DIV/0!</v>
      </c>
      <c r="BI220" s="115" t="e">
        <f t="shared" si="62"/>
        <v>#DIV/0!</v>
      </c>
      <c r="BJ220" s="116" t="e">
        <f t="shared" si="63"/>
        <v>#DIV/0!</v>
      </c>
      <c r="BK220" s="102"/>
      <c r="BL220" s="129"/>
      <c r="BM220" s="102"/>
      <c r="BN220" s="91"/>
    </row>
    <row r="221" spans="1:66" s="11" customFormat="1" ht="93" hidden="1" customHeight="1">
      <c r="A221" s="79">
        <v>98</v>
      </c>
      <c r="B221" s="15" t="s">
        <v>466</v>
      </c>
      <c r="C221" s="13" t="s">
        <v>464</v>
      </c>
      <c r="D221" s="12" t="s">
        <v>469</v>
      </c>
      <c r="E221" s="9" t="s">
        <v>464</v>
      </c>
      <c r="F221" s="9" t="s">
        <v>189</v>
      </c>
      <c r="G221" s="38" t="s">
        <v>803</v>
      </c>
      <c r="H221" s="35" t="s">
        <v>804</v>
      </c>
      <c r="I221" s="9"/>
      <c r="J221" s="138" t="s">
        <v>1424</v>
      </c>
      <c r="K221" s="139" t="s">
        <v>1425</v>
      </c>
      <c r="L221" s="7" t="s">
        <v>189</v>
      </c>
      <c r="M221" s="6"/>
      <c r="N221" s="6"/>
      <c r="O221" s="6"/>
      <c r="P221" s="6"/>
      <c r="Q221" s="6"/>
      <c r="R221" s="6"/>
      <c r="S221" s="6"/>
      <c r="T221" s="6"/>
      <c r="U221" s="6"/>
      <c r="V221" s="6" t="s">
        <v>189</v>
      </c>
      <c r="W221" s="6"/>
      <c r="X221" s="6"/>
      <c r="Y221" s="7">
        <f t="shared" si="65"/>
        <v>1</v>
      </c>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13">
        <f t="shared" si="54"/>
        <v>0</v>
      </c>
      <c r="BB221" s="114" t="e">
        <f t="shared" si="55"/>
        <v>#DIV/0!</v>
      </c>
      <c r="BC221" s="113">
        <f t="shared" si="56"/>
        <v>0</v>
      </c>
      <c r="BD221" s="114" t="e">
        <f t="shared" si="57"/>
        <v>#DIV/0!</v>
      </c>
      <c r="BE221" s="113">
        <f t="shared" si="58"/>
        <v>0</v>
      </c>
      <c r="BF221" s="114" t="e">
        <f t="shared" si="59"/>
        <v>#DIV/0!</v>
      </c>
      <c r="BG221" s="113">
        <f t="shared" si="60"/>
        <v>0</v>
      </c>
      <c r="BH221" s="114" t="e">
        <f t="shared" si="61"/>
        <v>#DIV/0!</v>
      </c>
      <c r="BI221" s="115" t="e">
        <f t="shared" si="62"/>
        <v>#DIV/0!</v>
      </c>
      <c r="BJ221" s="116" t="e">
        <f t="shared" si="63"/>
        <v>#DIV/0!</v>
      </c>
      <c r="BK221" s="102"/>
      <c r="BL221" s="129"/>
      <c r="BM221" s="102"/>
      <c r="BN221" s="91"/>
    </row>
    <row r="222" spans="1:66" s="11" customFormat="1" ht="38.25" customHeight="1">
      <c r="A222" s="79"/>
      <c r="B222" s="199" t="s">
        <v>94</v>
      </c>
      <c r="C222" s="200"/>
      <c r="D222" s="200"/>
      <c r="E222" s="34"/>
      <c r="F222" s="18">
        <f>COUNTIF(F224:F237,"x")</f>
        <v>1</v>
      </c>
      <c r="G222" s="72"/>
      <c r="H222" s="72"/>
      <c r="I222" s="18"/>
      <c r="J222" s="145"/>
      <c r="K222" s="145"/>
      <c r="L222" s="18">
        <f>COUNTIF(L224:L237,"x")</f>
        <v>5</v>
      </c>
      <c r="M222" s="18">
        <f>SUM(M224:M237)</f>
        <v>2</v>
      </c>
      <c r="N222" s="126">
        <f t="shared" ref="N222:X222" si="66">COUNTIF(N224:N237,"x")</f>
        <v>1</v>
      </c>
      <c r="O222" s="126">
        <f t="shared" si="66"/>
        <v>1</v>
      </c>
      <c r="P222" s="126">
        <f t="shared" si="66"/>
        <v>1</v>
      </c>
      <c r="Q222" s="126">
        <f t="shared" si="66"/>
        <v>1</v>
      </c>
      <c r="R222" s="126">
        <f t="shared" si="66"/>
        <v>1</v>
      </c>
      <c r="S222" s="126">
        <f t="shared" si="66"/>
        <v>3</v>
      </c>
      <c r="T222" s="126">
        <f t="shared" si="66"/>
        <v>1</v>
      </c>
      <c r="U222" s="126">
        <f t="shared" si="66"/>
        <v>2</v>
      </c>
      <c r="V222" s="126">
        <f t="shared" si="66"/>
        <v>1</v>
      </c>
      <c r="W222" s="126">
        <f t="shared" si="66"/>
        <v>1</v>
      </c>
      <c r="X222" s="126">
        <f t="shared" si="66"/>
        <v>1</v>
      </c>
      <c r="Y222" s="7"/>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13">
        <f t="shared" si="54"/>
        <v>0</v>
      </c>
      <c r="BB222" s="114" t="e">
        <f t="shared" si="55"/>
        <v>#DIV/0!</v>
      </c>
      <c r="BC222" s="113">
        <f t="shared" si="56"/>
        <v>0</v>
      </c>
      <c r="BD222" s="114" t="e">
        <f t="shared" si="57"/>
        <v>#DIV/0!</v>
      </c>
      <c r="BE222" s="113">
        <f t="shared" si="58"/>
        <v>0</v>
      </c>
      <c r="BF222" s="114" t="e">
        <f t="shared" si="59"/>
        <v>#DIV/0!</v>
      </c>
      <c r="BG222" s="113">
        <f t="shared" si="60"/>
        <v>0</v>
      </c>
      <c r="BH222" s="114" t="e">
        <f t="shared" si="61"/>
        <v>#DIV/0!</v>
      </c>
      <c r="BI222" s="115" t="e">
        <f t="shared" si="62"/>
        <v>#DIV/0!</v>
      </c>
      <c r="BJ222" s="116" t="e">
        <f t="shared" si="63"/>
        <v>#DIV/0!</v>
      </c>
      <c r="BK222" s="102"/>
      <c r="BL222" s="129"/>
      <c r="BM222" s="102"/>
      <c r="BN222" s="40"/>
    </row>
    <row r="223" spans="1:66" s="11" customFormat="1" ht="93" hidden="1" customHeight="1">
      <c r="A223" s="79">
        <v>99</v>
      </c>
      <c r="B223" s="2" t="s">
        <v>339</v>
      </c>
      <c r="C223" s="3" t="s">
        <v>9</v>
      </c>
      <c r="D223" s="4" t="s">
        <v>340</v>
      </c>
      <c r="E223" s="3" t="s">
        <v>9</v>
      </c>
      <c r="F223" s="18"/>
      <c r="G223" s="35" t="s">
        <v>805</v>
      </c>
      <c r="H223" s="35" t="s">
        <v>806</v>
      </c>
      <c r="I223" s="18"/>
      <c r="J223" s="138" t="s">
        <v>1424</v>
      </c>
      <c r="K223" s="139" t="s">
        <v>1425</v>
      </c>
      <c r="L223" s="6" t="s">
        <v>189</v>
      </c>
      <c r="M223" s="18"/>
      <c r="N223" s="18"/>
      <c r="O223" s="18"/>
      <c r="P223" s="18"/>
      <c r="Q223" s="18"/>
      <c r="R223" s="18"/>
      <c r="S223" s="6" t="s">
        <v>189</v>
      </c>
      <c r="T223" s="18"/>
      <c r="U223" s="18"/>
      <c r="V223" s="18"/>
      <c r="W223" s="18"/>
      <c r="X223" s="18"/>
      <c r="Y223" s="7">
        <f t="shared" si="65"/>
        <v>1</v>
      </c>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13">
        <f t="shared" si="54"/>
        <v>0</v>
      </c>
      <c r="BB223" s="114" t="e">
        <f t="shared" si="55"/>
        <v>#DIV/0!</v>
      </c>
      <c r="BC223" s="113">
        <f t="shared" si="56"/>
        <v>0</v>
      </c>
      <c r="BD223" s="114" t="e">
        <f t="shared" si="57"/>
        <v>#DIV/0!</v>
      </c>
      <c r="BE223" s="113">
        <f t="shared" si="58"/>
        <v>0</v>
      </c>
      <c r="BF223" s="114" t="e">
        <f t="shared" si="59"/>
        <v>#DIV/0!</v>
      </c>
      <c r="BG223" s="113">
        <f t="shared" si="60"/>
        <v>0</v>
      </c>
      <c r="BH223" s="114" t="e">
        <f t="shared" si="61"/>
        <v>#DIV/0!</v>
      </c>
      <c r="BI223" s="115" t="e">
        <f t="shared" si="62"/>
        <v>#DIV/0!</v>
      </c>
      <c r="BJ223" s="116" t="e">
        <f t="shared" si="63"/>
        <v>#DIV/0!</v>
      </c>
      <c r="BK223" s="102"/>
      <c r="BL223" s="129"/>
      <c r="BM223" s="102"/>
      <c r="BN223" s="40"/>
    </row>
    <row r="224" spans="1:66" s="11" customFormat="1" ht="99.75" hidden="1" customHeight="1">
      <c r="A224" s="79">
        <v>100</v>
      </c>
      <c r="B224" s="2" t="s">
        <v>345</v>
      </c>
      <c r="C224" s="3" t="s">
        <v>9</v>
      </c>
      <c r="D224" s="4" t="s">
        <v>343</v>
      </c>
      <c r="E224" s="3" t="s">
        <v>9</v>
      </c>
      <c r="F224" s="3"/>
      <c r="G224" s="35" t="s">
        <v>343</v>
      </c>
      <c r="H224" s="39" t="s">
        <v>1335</v>
      </c>
      <c r="I224" s="3"/>
      <c r="J224" s="138" t="s">
        <v>1424</v>
      </c>
      <c r="K224" s="139" t="s">
        <v>1425</v>
      </c>
      <c r="L224" s="7" t="s">
        <v>189</v>
      </c>
      <c r="M224" s="24"/>
      <c r="N224" s="6"/>
      <c r="O224" s="6"/>
      <c r="P224" s="6"/>
      <c r="Q224" s="6"/>
      <c r="R224" s="6"/>
      <c r="S224" s="6" t="s">
        <v>189</v>
      </c>
      <c r="T224" s="6"/>
      <c r="U224" s="6"/>
      <c r="V224" s="6"/>
      <c r="W224" s="6"/>
      <c r="X224" s="6"/>
      <c r="Y224" s="7">
        <f t="shared" si="65"/>
        <v>1</v>
      </c>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13">
        <f t="shared" si="54"/>
        <v>0</v>
      </c>
      <c r="BB224" s="114" t="e">
        <f t="shared" si="55"/>
        <v>#DIV/0!</v>
      </c>
      <c r="BC224" s="113">
        <f t="shared" si="56"/>
        <v>0</v>
      </c>
      <c r="BD224" s="114" t="e">
        <f t="shared" si="57"/>
        <v>#DIV/0!</v>
      </c>
      <c r="BE224" s="113">
        <f t="shared" si="58"/>
        <v>0</v>
      </c>
      <c r="BF224" s="114" t="e">
        <f t="shared" si="59"/>
        <v>#DIV/0!</v>
      </c>
      <c r="BG224" s="113">
        <f t="shared" si="60"/>
        <v>0</v>
      </c>
      <c r="BH224" s="114" t="e">
        <f t="shared" si="61"/>
        <v>#DIV/0!</v>
      </c>
      <c r="BI224" s="115" t="e">
        <f t="shared" si="62"/>
        <v>#DIV/0!</v>
      </c>
      <c r="BJ224" s="116" t="e">
        <f t="shared" si="63"/>
        <v>#DIV/0!</v>
      </c>
      <c r="BK224" s="102"/>
      <c r="BL224" s="129"/>
      <c r="BM224" s="102"/>
      <c r="BN224" s="91"/>
    </row>
    <row r="225" spans="1:66" s="11" customFormat="1" ht="93" hidden="1" customHeight="1">
      <c r="A225" s="79">
        <v>101</v>
      </c>
      <c r="B225" s="2" t="s">
        <v>342</v>
      </c>
      <c r="C225" s="3" t="s">
        <v>9</v>
      </c>
      <c r="D225" s="4" t="s">
        <v>341</v>
      </c>
      <c r="E225" s="3" t="s">
        <v>9</v>
      </c>
      <c r="F225" s="3"/>
      <c r="G225" s="35" t="s">
        <v>807</v>
      </c>
      <c r="H225" s="73" t="s">
        <v>808</v>
      </c>
      <c r="I225" s="3"/>
      <c r="J225" s="138" t="s">
        <v>1424</v>
      </c>
      <c r="K225" s="139" t="s">
        <v>1425</v>
      </c>
      <c r="L225" s="7" t="s">
        <v>189</v>
      </c>
      <c r="M225" s="6">
        <v>1</v>
      </c>
      <c r="N225" s="6"/>
      <c r="O225" s="6"/>
      <c r="P225" s="6"/>
      <c r="Q225" s="6"/>
      <c r="R225" s="6"/>
      <c r="S225" s="6"/>
      <c r="T225" s="6"/>
      <c r="U225" s="6" t="s">
        <v>189</v>
      </c>
      <c r="V225" s="6"/>
      <c r="W225" s="6"/>
      <c r="X225" s="6"/>
      <c r="Y225" s="7">
        <f t="shared" si="65"/>
        <v>1</v>
      </c>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13">
        <f t="shared" si="54"/>
        <v>0</v>
      </c>
      <c r="BB225" s="114" t="e">
        <f t="shared" si="55"/>
        <v>#DIV/0!</v>
      </c>
      <c r="BC225" s="113">
        <f t="shared" si="56"/>
        <v>0</v>
      </c>
      <c r="BD225" s="114" t="e">
        <f t="shared" si="57"/>
        <v>#DIV/0!</v>
      </c>
      <c r="BE225" s="113">
        <f t="shared" si="58"/>
        <v>0</v>
      </c>
      <c r="BF225" s="114" t="e">
        <f t="shared" si="59"/>
        <v>#DIV/0!</v>
      </c>
      <c r="BG225" s="113">
        <f t="shared" si="60"/>
        <v>0</v>
      </c>
      <c r="BH225" s="114" t="e">
        <f t="shared" si="61"/>
        <v>#DIV/0!</v>
      </c>
      <c r="BI225" s="115" t="e">
        <f t="shared" si="62"/>
        <v>#DIV/0!</v>
      </c>
      <c r="BJ225" s="116" t="e">
        <f t="shared" si="63"/>
        <v>#DIV/0!</v>
      </c>
      <c r="BK225" s="102"/>
      <c r="BL225" s="129"/>
      <c r="BM225" s="102"/>
      <c r="BN225" s="91"/>
    </row>
    <row r="226" spans="1:66" s="11" customFormat="1" ht="196.5" hidden="1" customHeight="1">
      <c r="A226" s="79">
        <v>102</v>
      </c>
      <c r="B226" s="2" t="s">
        <v>346</v>
      </c>
      <c r="C226" s="3" t="s">
        <v>9</v>
      </c>
      <c r="D226" s="4" t="s">
        <v>344</v>
      </c>
      <c r="E226" s="3" t="s">
        <v>9</v>
      </c>
      <c r="F226" s="3"/>
      <c r="G226" s="35" t="s">
        <v>344</v>
      </c>
      <c r="H226" s="35" t="s">
        <v>809</v>
      </c>
      <c r="I226" s="3"/>
      <c r="J226" s="138" t="s">
        <v>1424</v>
      </c>
      <c r="K226" s="139" t="s">
        <v>1425</v>
      </c>
      <c r="L226" s="7"/>
      <c r="M226" s="6"/>
      <c r="N226" s="6" t="s">
        <v>189</v>
      </c>
      <c r="O226" s="6"/>
      <c r="P226" s="6"/>
      <c r="Q226" s="6"/>
      <c r="R226" s="6"/>
      <c r="S226" s="6"/>
      <c r="T226" s="6"/>
      <c r="U226" s="6"/>
      <c r="V226" s="6"/>
      <c r="W226" s="6"/>
      <c r="X226" s="6"/>
      <c r="Y226" s="7">
        <f t="shared" si="65"/>
        <v>1</v>
      </c>
      <c r="Z226" s="117" t="s">
        <v>1405</v>
      </c>
      <c r="AA226" s="117" t="s">
        <v>1405</v>
      </c>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13">
        <f t="shared" si="54"/>
        <v>0</v>
      </c>
      <c r="BB226" s="114" t="e">
        <f t="shared" si="55"/>
        <v>#DIV/0!</v>
      </c>
      <c r="BC226" s="113">
        <f t="shared" si="56"/>
        <v>0</v>
      </c>
      <c r="BD226" s="114" t="e">
        <f t="shared" si="57"/>
        <v>#DIV/0!</v>
      </c>
      <c r="BE226" s="113">
        <f t="shared" si="58"/>
        <v>0</v>
      </c>
      <c r="BF226" s="114" t="e">
        <f t="shared" si="59"/>
        <v>#DIV/0!</v>
      </c>
      <c r="BG226" s="113">
        <f t="shared" si="60"/>
        <v>0</v>
      </c>
      <c r="BH226" s="114" t="e">
        <f t="shared" si="61"/>
        <v>#DIV/0!</v>
      </c>
      <c r="BI226" s="115" t="e">
        <f t="shared" si="62"/>
        <v>#DIV/0!</v>
      </c>
      <c r="BJ226" s="116" t="e">
        <f t="shared" si="63"/>
        <v>#DIV/0!</v>
      </c>
      <c r="BK226" s="102"/>
      <c r="BL226" s="129"/>
      <c r="BM226" s="102"/>
      <c r="BN226" s="91"/>
    </row>
    <row r="227" spans="1:66" s="11" customFormat="1" ht="252.75" customHeight="1">
      <c r="A227" s="79">
        <v>102</v>
      </c>
      <c r="B227" s="2" t="s">
        <v>346</v>
      </c>
      <c r="C227" s="3" t="s">
        <v>9</v>
      </c>
      <c r="D227" s="4" t="s">
        <v>344</v>
      </c>
      <c r="E227" s="3" t="s">
        <v>9</v>
      </c>
      <c r="F227" s="3"/>
      <c r="G227" s="35" t="s">
        <v>344</v>
      </c>
      <c r="H227" s="154" t="s">
        <v>809</v>
      </c>
      <c r="I227" s="3"/>
      <c r="J227" s="138" t="s">
        <v>1424</v>
      </c>
      <c r="K227" s="139" t="s">
        <v>1448</v>
      </c>
      <c r="L227" s="7"/>
      <c r="M227" s="6"/>
      <c r="N227" s="6"/>
      <c r="O227" s="6" t="s">
        <v>189</v>
      </c>
      <c r="P227" s="6"/>
      <c r="Q227" s="6"/>
      <c r="R227" s="6"/>
      <c r="S227" s="6"/>
      <c r="T227" s="6"/>
      <c r="U227" s="6"/>
      <c r="V227" s="6"/>
      <c r="W227" s="6"/>
      <c r="X227" s="6"/>
      <c r="Y227" s="7">
        <f t="shared" si="65"/>
        <v>1</v>
      </c>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13">
        <f t="shared" si="54"/>
        <v>0</v>
      </c>
      <c r="BB227" s="114" t="e">
        <f t="shared" si="55"/>
        <v>#DIV/0!</v>
      </c>
      <c r="BC227" s="113">
        <f t="shared" si="56"/>
        <v>0</v>
      </c>
      <c r="BD227" s="114" t="e">
        <f t="shared" si="57"/>
        <v>#DIV/0!</v>
      </c>
      <c r="BE227" s="113">
        <f t="shared" si="58"/>
        <v>0</v>
      </c>
      <c r="BF227" s="114" t="e">
        <f t="shared" si="59"/>
        <v>#DIV/0!</v>
      </c>
      <c r="BG227" s="113">
        <f t="shared" si="60"/>
        <v>0</v>
      </c>
      <c r="BH227" s="114" t="e">
        <f t="shared" si="61"/>
        <v>#DIV/0!</v>
      </c>
      <c r="BI227" s="115" t="e">
        <f t="shared" si="62"/>
        <v>#DIV/0!</v>
      </c>
      <c r="BJ227" s="116" t="e">
        <f t="shared" si="63"/>
        <v>#DIV/0!</v>
      </c>
      <c r="BK227" s="117" t="s">
        <v>1405</v>
      </c>
      <c r="BL227" s="117" t="s">
        <v>1405</v>
      </c>
      <c r="BM227" s="117" t="s">
        <v>1405</v>
      </c>
      <c r="BN227" s="91"/>
    </row>
    <row r="228" spans="1:66" s="11" customFormat="1" ht="197.25" hidden="1" customHeight="1">
      <c r="A228" s="79">
        <v>102</v>
      </c>
      <c r="B228" s="2" t="s">
        <v>346</v>
      </c>
      <c r="C228" s="3" t="s">
        <v>9</v>
      </c>
      <c r="D228" s="4" t="s">
        <v>344</v>
      </c>
      <c r="E228" s="3" t="s">
        <v>9</v>
      </c>
      <c r="F228" s="3"/>
      <c r="G228" s="35" t="s">
        <v>344</v>
      </c>
      <c r="H228" s="35" t="s">
        <v>809</v>
      </c>
      <c r="I228" s="3"/>
      <c r="J228" s="138" t="s">
        <v>1424</v>
      </c>
      <c r="K228" s="139" t="s">
        <v>1425</v>
      </c>
      <c r="L228" s="7"/>
      <c r="M228" s="6"/>
      <c r="N228" s="6"/>
      <c r="O228" s="6"/>
      <c r="P228" s="6" t="s">
        <v>189</v>
      </c>
      <c r="Q228" s="6"/>
      <c r="R228" s="6"/>
      <c r="S228" s="6"/>
      <c r="T228" s="6"/>
      <c r="U228" s="6"/>
      <c r="V228" s="6"/>
      <c r="W228" s="6"/>
      <c r="X228" s="6"/>
      <c r="Y228" s="7">
        <f t="shared" si="65"/>
        <v>1</v>
      </c>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13">
        <f t="shared" si="54"/>
        <v>0</v>
      </c>
      <c r="BB228" s="114" t="e">
        <f t="shared" si="55"/>
        <v>#DIV/0!</v>
      </c>
      <c r="BC228" s="113">
        <f t="shared" si="56"/>
        <v>0</v>
      </c>
      <c r="BD228" s="114" t="e">
        <f t="shared" si="57"/>
        <v>#DIV/0!</v>
      </c>
      <c r="BE228" s="113">
        <f t="shared" si="58"/>
        <v>0</v>
      </c>
      <c r="BF228" s="114" t="e">
        <f t="shared" si="59"/>
        <v>#DIV/0!</v>
      </c>
      <c r="BG228" s="113">
        <f t="shared" si="60"/>
        <v>0</v>
      </c>
      <c r="BH228" s="114" t="e">
        <f t="shared" si="61"/>
        <v>#DIV/0!</v>
      </c>
      <c r="BI228" s="115" t="e">
        <f t="shared" si="62"/>
        <v>#DIV/0!</v>
      </c>
      <c r="BJ228" s="116" t="e">
        <f t="shared" si="63"/>
        <v>#DIV/0!</v>
      </c>
      <c r="BK228" s="102"/>
      <c r="BL228" s="129"/>
      <c r="BM228" s="102"/>
      <c r="BN228" s="91"/>
    </row>
    <row r="229" spans="1:66" s="11" customFormat="1" ht="197.25" hidden="1" customHeight="1">
      <c r="A229" s="79">
        <v>102</v>
      </c>
      <c r="B229" s="2" t="s">
        <v>346</v>
      </c>
      <c r="C229" s="3" t="s">
        <v>9</v>
      </c>
      <c r="D229" s="4" t="s">
        <v>344</v>
      </c>
      <c r="E229" s="3" t="s">
        <v>9</v>
      </c>
      <c r="F229" s="3"/>
      <c r="G229" s="35" t="s">
        <v>344</v>
      </c>
      <c r="H229" s="35" t="s">
        <v>809</v>
      </c>
      <c r="I229" s="3"/>
      <c r="J229" s="138" t="s">
        <v>1424</v>
      </c>
      <c r="K229" s="139" t="s">
        <v>1425</v>
      </c>
      <c r="L229" s="7"/>
      <c r="M229" s="6"/>
      <c r="N229" s="6"/>
      <c r="O229" s="6"/>
      <c r="P229" s="6"/>
      <c r="Q229" s="6" t="s">
        <v>189</v>
      </c>
      <c r="R229" s="6"/>
      <c r="S229" s="6"/>
      <c r="T229" s="6"/>
      <c r="U229" s="6"/>
      <c r="V229" s="6"/>
      <c r="W229" s="6"/>
      <c r="X229" s="6"/>
      <c r="Y229" s="7">
        <f t="shared" si="65"/>
        <v>1</v>
      </c>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13">
        <f t="shared" si="54"/>
        <v>0</v>
      </c>
      <c r="BB229" s="114" t="e">
        <f t="shared" si="55"/>
        <v>#DIV/0!</v>
      </c>
      <c r="BC229" s="113">
        <f t="shared" si="56"/>
        <v>0</v>
      </c>
      <c r="BD229" s="114" t="e">
        <f t="shared" si="57"/>
        <v>#DIV/0!</v>
      </c>
      <c r="BE229" s="113">
        <f t="shared" si="58"/>
        <v>0</v>
      </c>
      <c r="BF229" s="114" t="e">
        <f t="shared" si="59"/>
        <v>#DIV/0!</v>
      </c>
      <c r="BG229" s="113">
        <f t="shared" si="60"/>
        <v>0</v>
      </c>
      <c r="BH229" s="114" t="e">
        <f t="shared" si="61"/>
        <v>#DIV/0!</v>
      </c>
      <c r="BI229" s="115" t="e">
        <f t="shared" si="62"/>
        <v>#DIV/0!</v>
      </c>
      <c r="BJ229" s="116" t="e">
        <f t="shared" si="63"/>
        <v>#DIV/0!</v>
      </c>
      <c r="BK229" s="102"/>
      <c r="BL229" s="129"/>
      <c r="BM229" s="102"/>
      <c r="BN229" s="91"/>
    </row>
    <row r="230" spans="1:66" s="11" customFormat="1" ht="197.25" hidden="1" customHeight="1">
      <c r="A230" s="79">
        <v>102</v>
      </c>
      <c r="B230" s="2" t="s">
        <v>346</v>
      </c>
      <c r="C230" s="3" t="s">
        <v>9</v>
      </c>
      <c r="D230" s="4" t="s">
        <v>344</v>
      </c>
      <c r="E230" s="3" t="s">
        <v>9</v>
      </c>
      <c r="F230" s="3"/>
      <c r="G230" s="35" t="s">
        <v>344</v>
      </c>
      <c r="H230" s="35" t="s">
        <v>809</v>
      </c>
      <c r="I230" s="3"/>
      <c r="J230" s="138" t="s">
        <v>1424</v>
      </c>
      <c r="K230" s="139" t="s">
        <v>1425</v>
      </c>
      <c r="L230" s="7"/>
      <c r="M230" s="6"/>
      <c r="N230" s="6"/>
      <c r="O230" s="6"/>
      <c r="P230" s="6"/>
      <c r="Q230" s="6"/>
      <c r="R230" s="6" t="s">
        <v>189</v>
      </c>
      <c r="S230" s="6"/>
      <c r="T230" s="6"/>
      <c r="U230" s="6"/>
      <c r="V230" s="6"/>
      <c r="W230" s="6"/>
      <c r="X230" s="6"/>
      <c r="Y230" s="7">
        <f t="shared" si="65"/>
        <v>1</v>
      </c>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13">
        <f t="shared" si="54"/>
        <v>0</v>
      </c>
      <c r="BB230" s="114" t="e">
        <f t="shared" si="55"/>
        <v>#DIV/0!</v>
      </c>
      <c r="BC230" s="113">
        <f t="shared" si="56"/>
        <v>0</v>
      </c>
      <c r="BD230" s="114" t="e">
        <f t="shared" si="57"/>
        <v>#DIV/0!</v>
      </c>
      <c r="BE230" s="113">
        <f t="shared" si="58"/>
        <v>0</v>
      </c>
      <c r="BF230" s="114" t="e">
        <f t="shared" si="59"/>
        <v>#DIV/0!</v>
      </c>
      <c r="BG230" s="113">
        <f t="shared" si="60"/>
        <v>0</v>
      </c>
      <c r="BH230" s="114" t="e">
        <f t="shared" si="61"/>
        <v>#DIV/0!</v>
      </c>
      <c r="BI230" s="115" t="e">
        <f t="shared" si="62"/>
        <v>#DIV/0!</v>
      </c>
      <c r="BJ230" s="116" t="e">
        <f t="shared" si="63"/>
        <v>#DIV/0!</v>
      </c>
      <c r="BK230" s="102"/>
      <c r="BL230" s="129"/>
      <c r="BM230" s="102"/>
      <c r="BN230" s="91"/>
    </row>
    <row r="231" spans="1:66" s="11" customFormat="1" ht="197.25" hidden="1" customHeight="1">
      <c r="A231" s="79">
        <v>102</v>
      </c>
      <c r="B231" s="2" t="s">
        <v>346</v>
      </c>
      <c r="C231" s="3" t="s">
        <v>9</v>
      </c>
      <c r="D231" s="4" t="s">
        <v>344</v>
      </c>
      <c r="E231" s="3" t="s">
        <v>9</v>
      </c>
      <c r="F231" s="3"/>
      <c r="G231" s="35" t="s">
        <v>344</v>
      </c>
      <c r="H231" s="35" t="s">
        <v>809</v>
      </c>
      <c r="I231" s="3"/>
      <c r="J231" s="138" t="s">
        <v>1424</v>
      </c>
      <c r="K231" s="139" t="s">
        <v>1425</v>
      </c>
      <c r="L231" s="7"/>
      <c r="M231" s="6"/>
      <c r="N231" s="6"/>
      <c r="O231" s="6"/>
      <c r="P231" s="6"/>
      <c r="Q231" s="6"/>
      <c r="R231" s="6"/>
      <c r="S231" s="6" t="s">
        <v>189</v>
      </c>
      <c r="T231" s="6"/>
      <c r="U231" s="6"/>
      <c r="V231" s="6"/>
      <c r="W231" s="6"/>
      <c r="X231" s="6"/>
      <c r="Y231" s="7">
        <f t="shared" si="65"/>
        <v>1</v>
      </c>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13">
        <f t="shared" si="54"/>
        <v>0</v>
      </c>
      <c r="BB231" s="114" t="e">
        <f t="shared" si="55"/>
        <v>#DIV/0!</v>
      </c>
      <c r="BC231" s="113">
        <f t="shared" si="56"/>
        <v>0</v>
      </c>
      <c r="BD231" s="114" t="e">
        <f t="shared" si="57"/>
        <v>#DIV/0!</v>
      </c>
      <c r="BE231" s="113">
        <f t="shared" si="58"/>
        <v>0</v>
      </c>
      <c r="BF231" s="114" t="e">
        <f t="shared" si="59"/>
        <v>#DIV/0!</v>
      </c>
      <c r="BG231" s="113">
        <f t="shared" si="60"/>
        <v>0</v>
      </c>
      <c r="BH231" s="114" t="e">
        <f t="shared" si="61"/>
        <v>#DIV/0!</v>
      </c>
      <c r="BI231" s="115" t="e">
        <f t="shared" si="62"/>
        <v>#DIV/0!</v>
      </c>
      <c r="BJ231" s="116" t="e">
        <f t="shared" si="63"/>
        <v>#DIV/0!</v>
      </c>
      <c r="BK231" s="102"/>
      <c r="BL231" s="129"/>
      <c r="BM231" s="102"/>
      <c r="BN231" s="91"/>
    </row>
    <row r="232" spans="1:66" s="11" customFormat="1" ht="196.5" hidden="1" customHeight="1">
      <c r="A232" s="79">
        <v>102</v>
      </c>
      <c r="B232" s="2" t="s">
        <v>346</v>
      </c>
      <c r="C232" s="3" t="s">
        <v>9</v>
      </c>
      <c r="D232" s="4" t="s">
        <v>344</v>
      </c>
      <c r="E232" s="3" t="s">
        <v>9</v>
      </c>
      <c r="F232" s="3"/>
      <c r="G232" s="35" t="s">
        <v>344</v>
      </c>
      <c r="H232" s="35" t="s">
        <v>809</v>
      </c>
      <c r="I232" s="3"/>
      <c r="J232" s="138" t="s">
        <v>1424</v>
      </c>
      <c r="K232" s="139" t="s">
        <v>1425</v>
      </c>
      <c r="L232" s="7" t="s">
        <v>189</v>
      </c>
      <c r="M232" s="6"/>
      <c r="N232" s="6"/>
      <c r="O232" s="6"/>
      <c r="P232" s="6"/>
      <c r="Q232" s="6"/>
      <c r="R232" s="6"/>
      <c r="S232" s="6"/>
      <c r="T232" s="6" t="s">
        <v>189</v>
      </c>
      <c r="U232" s="6"/>
      <c r="V232" s="6"/>
      <c r="W232" s="6"/>
      <c r="X232" s="6"/>
      <c r="Y232" s="7">
        <f t="shared" si="65"/>
        <v>1</v>
      </c>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13">
        <f t="shared" si="54"/>
        <v>0</v>
      </c>
      <c r="BB232" s="114" t="e">
        <f t="shared" si="55"/>
        <v>#DIV/0!</v>
      </c>
      <c r="BC232" s="113">
        <f t="shared" si="56"/>
        <v>0</v>
      </c>
      <c r="BD232" s="114" t="e">
        <f t="shared" si="57"/>
        <v>#DIV/0!</v>
      </c>
      <c r="BE232" s="113">
        <f t="shared" si="58"/>
        <v>0</v>
      </c>
      <c r="BF232" s="114" t="e">
        <f t="shared" si="59"/>
        <v>#DIV/0!</v>
      </c>
      <c r="BG232" s="113">
        <f t="shared" si="60"/>
        <v>0</v>
      </c>
      <c r="BH232" s="114" t="e">
        <f t="shared" si="61"/>
        <v>#DIV/0!</v>
      </c>
      <c r="BI232" s="115" t="e">
        <f t="shared" si="62"/>
        <v>#DIV/0!</v>
      </c>
      <c r="BJ232" s="116" t="e">
        <f t="shared" si="63"/>
        <v>#DIV/0!</v>
      </c>
      <c r="BK232" s="102"/>
      <c r="BL232" s="129"/>
      <c r="BM232" s="102"/>
      <c r="BN232" s="91"/>
    </row>
    <row r="233" spans="1:66" s="11" customFormat="1" ht="196.5" hidden="1" customHeight="1">
      <c r="A233" s="79">
        <v>103</v>
      </c>
      <c r="B233" s="2" t="s">
        <v>193</v>
      </c>
      <c r="C233" s="3" t="s">
        <v>9</v>
      </c>
      <c r="D233" s="4" t="s">
        <v>199</v>
      </c>
      <c r="E233" s="3" t="s">
        <v>9</v>
      </c>
      <c r="F233" s="3"/>
      <c r="G233" s="35" t="s">
        <v>199</v>
      </c>
      <c r="H233" s="35" t="s">
        <v>810</v>
      </c>
      <c r="I233" s="3"/>
      <c r="J233" s="138" t="s">
        <v>1424</v>
      </c>
      <c r="K233" s="139" t="s">
        <v>1425</v>
      </c>
      <c r="L233" s="7"/>
      <c r="M233" s="6"/>
      <c r="N233" s="6"/>
      <c r="O233" s="6"/>
      <c r="P233" s="6"/>
      <c r="Q233" s="6"/>
      <c r="R233" s="6"/>
      <c r="S233" s="6"/>
      <c r="T233" s="6"/>
      <c r="U233" s="6" t="s">
        <v>189</v>
      </c>
      <c r="V233" s="6"/>
      <c r="W233" s="6"/>
      <c r="X233" s="6"/>
      <c r="Y233" s="7">
        <f t="shared" si="65"/>
        <v>1</v>
      </c>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13">
        <f t="shared" si="54"/>
        <v>0</v>
      </c>
      <c r="BB233" s="114" t="e">
        <f t="shared" si="55"/>
        <v>#DIV/0!</v>
      </c>
      <c r="BC233" s="113">
        <f t="shared" si="56"/>
        <v>0</v>
      </c>
      <c r="BD233" s="114" t="e">
        <f t="shared" si="57"/>
        <v>#DIV/0!</v>
      </c>
      <c r="BE233" s="113">
        <f t="shared" si="58"/>
        <v>0</v>
      </c>
      <c r="BF233" s="114" t="e">
        <f t="shared" si="59"/>
        <v>#DIV/0!</v>
      </c>
      <c r="BG233" s="113">
        <f t="shared" si="60"/>
        <v>0</v>
      </c>
      <c r="BH233" s="114" t="e">
        <f t="shared" si="61"/>
        <v>#DIV/0!</v>
      </c>
      <c r="BI233" s="115" t="e">
        <f t="shared" si="62"/>
        <v>#DIV/0!</v>
      </c>
      <c r="BJ233" s="116" t="e">
        <f t="shared" si="63"/>
        <v>#DIV/0!</v>
      </c>
      <c r="BK233" s="102"/>
      <c r="BL233" s="129"/>
      <c r="BM233" s="102"/>
      <c r="BN233" s="91"/>
    </row>
    <row r="234" spans="1:66" s="11" customFormat="1" ht="196.5" hidden="1" customHeight="1">
      <c r="A234" s="79">
        <v>103</v>
      </c>
      <c r="B234" s="2" t="s">
        <v>193</v>
      </c>
      <c r="C234" s="3" t="s">
        <v>9</v>
      </c>
      <c r="D234" s="4" t="s">
        <v>199</v>
      </c>
      <c r="E234" s="3" t="s">
        <v>9</v>
      </c>
      <c r="F234" s="3"/>
      <c r="G234" s="35" t="s">
        <v>199</v>
      </c>
      <c r="H234" s="35" t="s">
        <v>810</v>
      </c>
      <c r="I234" s="3"/>
      <c r="J234" s="138" t="s">
        <v>1424</v>
      </c>
      <c r="K234" s="139" t="s">
        <v>1425</v>
      </c>
      <c r="L234" s="7"/>
      <c r="M234" s="6"/>
      <c r="N234" s="6"/>
      <c r="O234" s="6"/>
      <c r="P234" s="6"/>
      <c r="Q234" s="6"/>
      <c r="R234" s="6"/>
      <c r="S234" s="6"/>
      <c r="T234" s="6"/>
      <c r="U234" s="6"/>
      <c r="V234" s="6" t="s">
        <v>189</v>
      </c>
      <c r="W234" s="6"/>
      <c r="X234" s="6"/>
      <c r="Y234" s="7">
        <f t="shared" si="65"/>
        <v>1</v>
      </c>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13">
        <f t="shared" si="54"/>
        <v>0</v>
      </c>
      <c r="BB234" s="114" t="e">
        <f t="shared" si="55"/>
        <v>#DIV/0!</v>
      </c>
      <c r="BC234" s="113">
        <f t="shared" si="56"/>
        <v>0</v>
      </c>
      <c r="BD234" s="114" t="e">
        <f t="shared" si="57"/>
        <v>#DIV/0!</v>
      </c>
      <c r="BE234" s="113">
        <f t="shared" si="58"/>
        <v>0</v>
      </c>
      <c r="BF234" s="114" t="e">
        <f t="shared" si="59"/>
        <v>#DIV/0!</v>
      </c>
      <c r="BG234" s="113">
        <f t="shared" si="60"/>
        <v>0</v>
      </c>
      <c r="BH234" s="114" t="e">
        <f t="shared" si="61"/>
        <v>#DIV/0!</v>
      </c>
      <c r="BI234" s="115" t="e">
        <f t="shared" si="62"/>
        <v>#DIV/0!</v>
      </c>
      <c r="BJ234" s="116" t="e">
        <f t="shared" si="63"/>
        <v>#DIV/0!</v>
      </c>
      <c r="BK234" s="102"/>
      <c r="BL234" s="129"/>
      <c r="BM234" s="102"/>
      <c r="BN234" s="91"/>
    </row>
    <row r="235" spans="1:66" s="11" customFormat="1" ht="196.5" hidden="1" customHeight="1">
      <c r="A235" s="79">
        <v>103</v>
      </c>
      <c r="B235" s="2" t="s">
        <v>193</v>
      </c>
      <c r="C235" s="3" t="s">
        <v>9</v>
      </c>
      <c r="D235" s="4" t="s">
        <v>199</v>
      </c>
      <c r="E235" s="3" t="s">
        <v>9</v>
      </c>
      <c r="F235" s="3"/>
      <c r="G235" s="35" t="s">
        <v>199</v>
      </c>
      <c r="H235" s="35" t="s">
        <v>810</v>
      </c>
      <c r="I235" s="3"/>
      <c r="J235" s="138" t="s">
        <v>1424</v>
      </c>
      <c r="K235" s="139" t="s">
        <v>1425</v>
      </c>
      <c r="L235" s="7"/>
      <c r="M235" s="6"/>
      <c r="N235" s="6"/>
      <c r="O235" s="6"/>
      <c r="P235" s="6"/>
      <c r="Q235" s="6"/>
      <c r="R235" s="6"/>
      <c r="S235" s="6"/>
      <c r="T235" s="6"/>
      <c r="U235" s="6"/>
      <c r="V235" s="6"/>
      <c r="W235" s="6" t="s">
        <v>189</v>
      </c>
      <c r="X235" s="6"/>
      <c r="Y235" s="7">
        <f t="shared" si="65"/>
        <v>1</v>
      </c>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13">
        <f t="shared" si="54"/>
        <v>0</v>
      </c>
      <c r="BB235" s="114" t="e">
        <f t="shared" si="55"/>
        <v>#DIV/0!</v>
      </c>
      <c r="BC235" s="113">
        <f t="shared" si="56"/>
        <v>0</v>
      </c>
      <c r="BD235" s="114" t="e">
        <f t="shared" si="57"/>
        <v>#DIV/0!</v>
      </c>
      <c r="BE235" s="113">
        <f t="shared" si="58"/>
        <v>0</v>
      </c>
      <c r="BF235" s="114" t="e">
        <f t="shared" si="59"/>
        <v>#DIV/0!</v>
      </c>
      <c r="BG235" s="113">
        <f t="shared" si="60"/>
        <v>0</v>
      </c>
      <c r="BH235" s="114" t="e">
        <f t="shared" si="61"/>
        <v>#DIV/0!</v>
      </c>
      <c r="BI235" s="115" t="e">
        <f t="shared" si="62"/>
        <v>#DIV/0!</v>
      </c>
      <c r="BJ235" s="116" t="e">
        <f t="shared" si="63"/>
        <v>#DIV/0!</v>
      </c>
      <c r="BK235" s="102"/>
      <c r="BL235" s="129"/>
      <c r="BM235" s="102"/>
      <c r="BN235" s="91"/>
    </row>
    <row r="236" spans="1:66" s="11" customFormat="1" ht="243.75" hidden="1" customHeight="1">
      <c r="A236" s="79">
        <v>103</v>
      </c>
      <c r="B236" s="2" t="s">
        <v>193</v>
      </c>
      <c r="C236" s="3" t="s">
        <v>9</v>
      </c>
      <c r="D236" s="4" t="s">
        <v>199</v>
      </c>
      <c r="E236" s="3" t="s">
        <v>9</v>
      </c>
      <c r="F236" s="3"/>
      <c r="G236" s="35" t="s">
        <v>199</v>
      </c>
      <c r="H236" s="35" t="s">
        <v>810</v>
      </c>
      <c r="I236" s="3"/>
      <c r="J236" s="138" t="s">
        <v>1424</v>
      </c>
      <c r="K236" s="139" t="s">
        <v>1425</v>
      </c>
      <c r="L236" s="7" t="s">
        <v>189</v>
      </c>
      <c r="M236" s="6">
        <v>1</v>
      </c>
      <c r="N236" s="6"/>
      <c r="O236" s="6"/>
      <c r="P236" s="6"/>
      <c r="Q236" s="6"/>
      <c r="R236" s="6"/>
      <c r="S236" s="6"/>
      <c r="T236" s="6"/>
      <c r="U236" s="6"/>
      <c r="V236" s="6"/>
      <c r="W236" s="6"/>
      <c r="X236" s="6" t="s">
        <v>189</v>
      </c>
      <c r="Y236" s="7">
        <f t="shared" si="65"/>
        <v>1</v>
      </c>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13">
        <f t="shared" si="54"/>
        <v>0</v>
      </c>
      <c r="BB236" s="114" t="e">
        <f t="shared" si="55"/>
        <v>#DIV/0!</v>
      </c>
      <c r="BC236" s="113">
        <f t="shared" si="56"/>
        <v>0</v>
      </c>
      <c r="BD236" s="114" t="e">
        <f t="shared" si="57"/>
        <v>#DIV/0!</v>
      </c>
      <c r="BE236" s="113">
        <f t="shared" si="58"/>
        <v>0</v>
      </c>
      <c r="BF236" s="114" t="e">
        <f t="shared" si="59"/>
        <v>#DIV/0!</v>
      </c>
      <c r="BG236" s="113">
        <f t="shared" si="60"/>
        <v>0</v>
      </c>
      <c r="BH236" s="114" t="e">
        <f t="shared" si="61"/>
        <v>#DIV/0!</v>
      </c>
      <c r="BI236" s="115" t="e">
        <f t="shared" si="62"/>
        <v>#DIV/0!</v>
      </c>
      <c r="BJ236" s="116" t="e">
        <f t="shared" si="63"/>
        <v>#DIV/0!</v>
      </c>
      <c r="BK236" s="102"/>
      <c r="BL236" s="129"/>
      <c r="BM236" s="102"/>
      <c r="BN236" s="91"/>
    </row>
    <row r="237" spans="1:66" s="11" customFormat="1" ht="94.5" hidden="1" customHeight="1">
      <c r="A237" s="79">
        <v>104</v>
      </c>
      <c r="B237" s="15" t="s">
        <v>472</v>
      </c>
      <c r="C237" s="3" t="s">
        <v>10</v>
      </c>
      <c r="D237" s="12" t="s">
        <v>473</v>
      </c>
      <c r="E237" s="3" t="s">
        <v>10</v>
      </c>
      <c r="F237" s="79" t="s">
        <v>189</v>
      </c>
      <c r="G237" s="38" t="s">
        <v>473</v>
      </c>
      <c r="H237" s="2" t="s">
        <v>811</v>
      </c>
      <c r="I237" s="39" t="s">
        <v>812</v>
      </c>
      <c r="J237" s="138" t="s">
        <v>1424</v>
      </c>
      <c r="K237" s="139" t="s">
        <v>1425</v>
      </c>
      <c r="L237" s="7" t="s">
        <v>189</v>
      </c>
      <c r="M237" s="6"/>
      <c r="N237" s="6"/>
      <c r="O237" s="6"/>
      <c r="P237" s="6"/>
      <c r="Q237" s="6"/>
      <c r="R237" s="6"/>
      <c r="S237" s="6" t="s">
        <v>189</v>
      </c>
      <c r="T237" s="6"/>
      <c r="U237" s="6"/>
      <c r="V237" s="6"/>
      <c r="W237" s="6"/>
      <c r="X237" s="6"/>
      <c r="Y237" s="7">
        <f t="shared" si="65"/>
        <v>1</v>
      </c>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13">
        <f t="shared" si="54"/>
        <v>0</v>
      </c>
      <c r="BB237" s="114" t="e">
        <f t="shared" si="55"/>
        <v>#DIV/0!</v>
      </c>
      <c r="BC237" s="113">
        <f t="shared" si="56"/>
        <v>0</v>
      </c>
      <c r="BD237" s="114" t="e">
        <f t="shared" si="57"/>
        <v>#DIV/0!</v>
      </c>
      <c r="BE237" s="113">
        <f t="shared" si="58"/>
        <v>0</v>
      </c>
      <c r="BF237" s="114" t="e">
        <f t="shared" si="59"/>
        <v>#DIV/0!</v>
      </c>
      <c r="BG237" s="113">
        <f t="shared" si="60"/>
        <v>0</v>
      </c>
      <c r="BH237" s="114" t="e">
        <f t="shared" si="61"/>
        <v>#DIV/0!</v>
      </c>
      <c r="BI237" s="115" t="e">
        <f t="shared" si="62"/>
        <v>#DIV/0!</v>
      </c>
      <c r="BJ237" s="116" t="e">
        <f t="shared" si="63"/>
        <v>#DIV/0!</v>
      </c>
      <c r="BK237" s="102"/>
      <c r="BL237" s="129"/>
      <c r="BM237" s="102"/>
      <c r="BN237" s="95"/>
    </row>
    <row r="238" spans="1:66" s="11" customFormat="1" ht="36" customHeight="1">
      <c r="A238" s="80"/>
      <c r="B238" s="199" t="s">
        <v>1339</v>
      </c>
      <c r="C238" s="200"/>
      <c r="D238" s="200"/>
      <c r="E238" s="34"/>
      <c r="F238" s="18">
        <f>F239+F251+F253+F269+F272</f>
        <v>0</v>
      </c>
      <c r="G238" s="72"/>
      <c r="H238" s="72"/>
      <c r="I238" s="18"/>
      <c r="J238" s="145"/>
      <c r="K238" s="145"/>
      <c r="L238" s="18">
        <f>L239+L251+L253+L269+L272</f>
        <v>9</v>
      </c>
      <c r="M238" s="18">
        <f>M239+M251+M253+M269+M272</f>
        <v>5</v>
      </c>
      <c r="N238" s="126">
        <f t="shared" ref="N238:X238" si="67">N239+N251+N253+N269+N272</f>
        <v>1</v>
      </c>
      <c r="O238" s="126">
        <f t="shared" si="67"/>
        <v>1</v>
      </c>
      <c r="P238" s="126">
        <f t="shared" si="67"/>
        <v>1</v>
      </c>
      <c r="Q238" s="126">
        <f t="shared" si="67"/>
        <v>1</v>
      </c>
      <c r="R238" s="126">
        <f t="shared" si="67"/>
        <v>1</v>
      </c>
      <c r="S238" s="126">
        <f t="shared" si="67"/>
        <v>1</v>
      </c>
      <c r="T238" s="126">
        <f t="shared" si="67"/>
        <v>2</v>
      </c>
      <c r="U238" s="126">
        <f t="shared" si="67"/>
        <v>2</v>
      </c>
      <c r="V238" s="126">
        <f t="shared" si="67"/>
        <v>1</v>
      </c>
      <c r="W238" s="126">
        <f t="shared" si="67"/>
        <v>7</v>
      </c>
      <c r="X238" s="126">
        <f t="shared" si="67"/>
        <v>2</v>
      </c>
      <c r="Y238" s="7"/>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13">
        <f t="shared" si="54"/>
        <v>0</v>
      </c>
      <c r="BB238" s="114" t="e">
        <f t="shared" si="55"/>
        <v>#DIV/0!</v>
      </c>
      <c r="BC238" s="113">
        <f t="shared" si="56"/>
        <v>0</v>
      </c>
      <c r="BD238" s="114" t="e">
        <f t="shared" si="57"/>
        <v>#DIV/0!</v>
      </c>
      <c r="BE238" s="113">
        <f t="shared" si="58"/>
        <v>0</v>
      </c>
      <c r="BF238" s="114" t="e">
        <f t="shared" si="59"/>
        <v>#DIV/0!</v>
      </c>
      <c r="BG238" s="113">
        <f t="shared" si="60"/>
        <v>0</v>
      </c>
      <c r="BH238" s="114" t="e">
        <f t="shared" si="61"/>
        <v>#DIV/0!</v>
      </c>
      <c r="BI238" s="115" t="e">
        <f t="shared" si="62"/>
        <v>#DIV/0!</v>
      </c>
      <c r="BJ238" s="116" t="e">
        <f t="shared" si="63"/>
        <v>#DIV/0!</v>
      </c>
      <c r="BK238" s="102"/>
      <c r="BL238" s="129"/>
      <c r="BM238" s="102"/>
      <c r="BN238" s="40"/>
    </row>
    <row r="239" spans="1:66" s="11" customFormat="1" ht="30.75" customHeight="1">
      <c r="A239" s="80"/>
      <c r="B239" s="199" t="s">
        <v>325</v>
      </c>
      <c r="C239" s="200"/>
      <c r="D239" s="200"/>
      <c r="E239" s="34"/>
      <c r="F239" s="18">
        <f>COUNTIF(F250:F250,"x")</f>
        <v>0</v>
      </c>
      <c r="G239" s="72"/>
      <c r="H239" s="72"/>
      <c r="I239" s="18"/>
      <c r="J239" s="145"/>
      <c r="K239" s="145"/>
      <c r="L239" s="18">
        <f>COUNTIF(L250:L250,"x")</f>
        <v>1</v>
      </c>
      <c r="M239" s="18">
        <f>SUM(M250:M250)</f>
        <v>1</v>
      </c>
      <c r="N239" s="126">
        <f t="shared" ref="N239:X239" si="68">COUNTIF(N250:N250,"x")</f>
        <v>0</v>
      </c>
      <c r="O239" s="126">
        <f t="shared" si="68"/>
        <v>0</v>
      </c>
      <c r="P239" s="126">
        <f t="shared" si="68"/>
        <v>0</v>
      </c>
      <c r="Q239" s="126">
        <f t="shared" si="68"/>
        <v>0</v>
      </c>
      <c r="R239" s="126">
        <f t="shared" si="68"/>
        <v>0</v>
      </c>
      <c r="S239" s="126">
        <f t="shared" si="68"/>
        <v>0</v>
      </c>
      <c r="T239" s="126">
        <f t="shared" si="68"/>
        <v>0</v>
      </c>
      <c r="U239" s="126">
        <f t="shared" si="68"/>
        <v>0</v>
      </c>
      <c r="V239" s="126">
        <f t="shared" si="68"/>
        <v>0</v>
      </c>
      <c r="W239" s="126">
        <f t="shared" si="68"/>
        <v>0</v>
      </c>
      <c r="X239" s="126">
        <f t="shared" si="68"/>
        <v>1</v>
      </c>
      <c r="Y239" s="7"/>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13">
        <f t="shared" si="54"/>
        <v>0</v>
      </c>
      <c r="BB239" s="114" t="e">
        <f t="shared" si="55"/>
        <v>#DIV/0!</v>
      </c>
      <c r="BC239" s="113">
        <f t="shared" si="56"/>
        <v>0</v>
      </c>
      <c r="BD239" s="114" t="e">
        <f t="shared" si="57"/>
        <v>#DIV/0!</v>
      </c>
      <c r="BE239" s="113">
        <f t="shared" si="58"/>
        <v>0</v>
      </c>
      <c r="BF239" s="114" t="e">
        <f t="shared" si="59"/>
        <v>#DIV/0!</v>
      </c>
      <c r="BG239" s="113">
        <f t="shared" si="60"/>
        <v>0</v>
      </c>
      <c r="BH239" s="114" t="e">
        <f t="shared" si="61"/>
        <v>#DIV/0!</v>
      </c>
      <c r="BI239" s="115" t="e">
        <f t="shared" si="62"/>
        <v>#DIV/0!</v>
      </c>
      <c r="BJ239" s="116" t="e">
        <f t="shared" si="63"/>
        <v>#DIV/0!</v>
      </c>
      <c r="BK239" s="102"/>
      <c r="BL239" s="129"/>
      <c r="BM239" s="102"/>
      <c r="BN239" s="40"/>
    </row>
    <row r="240" spans="1:66" s="11" customFormat="1" ht="180.75" hidden="1" customHeight="1">
      <c r="A240" s="79">
        <v>105</v>
      </c>
      <c r="B240" s="2" t="s">
        <v>95</v>
      </c>
      <c r="C240" s="3" t="s">
        <v>9</v>
      </c>
      <c r="D240" s="4" t="s">
        <v>96</v>
      </c>
      <c r="E240" s="3" t="s">
        <v>9</v>
      </c>
      <c r="F240" s="18"/>
      <c r="G240" s="35" t="s">
        <v>96</v>
      </c>
      <c r="H240" s="39" t="s">
        <v>813</v>
      </c>
      <c r="I240" s="18"/>
      <c r="J240" s="138" t="s">
        <v>1424</v>
      </c>
      <c r="K240" s="139" t="s">
        <v>1425</v>
      </c>
      <c r="L240" s="18"/>
      <c r="M240" s="18"/>
      <c r="N240" s="6" t="s">
        <v>189</v>
      </c>
      <c r="O240" s="6"/>
      <c r="P240" s="6"/>
      <c r="Q240" s="18"/>
      <c r="R240" s="18"/>
      <c r="S240" s="18"/>
      <c r="T240" s="18"/>
      <c r="U240" s="18"/>
      <c r="V240" s="18"/>
      <c r="W240" s="18"/>
      <c r="X240" s="18"/>
      <c r="Y240" s="7">
        <f t="shared" si="65"/>
        <v>1</v>
      </c>
      <c r="Z240" s="117" t="s">
        <v>1405</v>
      </c>
      <c r="AA240" s="117" t="s">
        <v>1405</v>
      </c>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13">
        <f t="shared" si="54"/>
        <v>0</v>
      </c>
      <c r="BB240" s="114" t="e">
        <f t="shared" si="55"/>
        <v>#DIV/0!</v>
      </c>
      <c r="BC240" s="113">
        <f t="shared" si="56"/>
        <v>0</v>
      </c>
      <c r="BD240" s="114" t="e">
        <f t="shared" si="57"/>
        <v>#DIV/0!</v>
      </c>
      <c r="BE240" s="113">
        <f t="shared" si="58"/>
        <v>0</v>
      </c>
      <c r="BF240" s="114" t="e">
        <f t="shared" si="59"/>
        <v>#DIV/0!</v>
      </c>
      <c r="BG240" s="113">
        <f t="shared" si="60"/>
        <v>0</v>
      </c>
      <c r="BH240" s="114" t="e">
        <f t="shared" si="61"/>
        <v>#DIV/0!</v>
      </c>
      <c r="BI240" s="115" t="e">
        <f t="shared" si="62"/>
        <v>#DIV/0!</v>
      </c>
      <c r="BJ240" s="116" t="e">
        <f t="shared" si="63"/>
        <v>#DIV/0!</v>
      </c>
      <c r="BK240" s="102"/>
      <c r="BL240" s="129"/>
      <c r="BM240" s="102"/>
      <c r="BN240" s="40"/>
    </row>
    <row r="241" spans="1:66" s="11" customFormat="1" ht="135.75" customHeight="1">
      <c r="A241" s="79">
        <v>105</v>
      </c>
      <c r="B241" s="2" t="s">
        <v>95</v>
      </c>
      <c r="C241" s="3" t="s">
        <v>9</v>
      </c>
      <c r="D241" s="4" t="s">
        <v>96</v>
      </c>
      <c r="E241" s="3" t="s">
        <v>9</v>
      </c>
      <c r="F241" s="18"/>
      <c r="G241" s="35" t="s">
        <v>96</v>
      </c>
      <c r="H241" s="62" t="s">
        <v>1459</v>
      </c>
      <c r="I241" s="18"/>
      <c r="J241" s="138" t="s">
        <v>1424</v>
      </c>
      <c r="K241" s="139" t="s">
        <v>1448</v>
      </c>
      <c r="L241" s="18"/>
      <c r="M241" s="18"/>
      <c r="N241" s="6"/>
      <c r="O241" s="6" t="s">
        <v>189</v>
      </c>
      <c r="P241" s="6"/>
      <c r="Q241" s="18"/>
      <c r="R241" s="18"/>
      <c r="S241" s="18"/>
      <c r="T241" s="18"/>
      <c r="U241" s="18"/>
      <c r="V241" s="18"/>
      <c r="W241" s="18"/>
      <c r="X241" s="18"/>
      <c r="Y241" s="7">
        <f t="shared" si="65"/>
        <v>1</v>
      </c>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13">
        <f t="shared" si="54"/>
        <v>0</v>
      </c>
      <c r="BB241" s="114" t="e">
        <f t="shared" si="55"/>
        <v>#DIV/0!</v>
      </c>
      <c r="BC241" s="113">
        <f t="shared" si="56"/>
        <v>0</v>
      </c>
      <c r="BD241" s="114" t="e">
        <f t="shared" si="57"/>
        <v>#DIV/0!</v>
      </c>
      <c r="BE241" s="113">
        <f t="shared" si="58"/>
        <v>0</v>
      </c>
      <c r="BF241" s="114" t="e">
        <f t="shared" si="59"/>
        <v>#DIV/0!</v>
      </c>
      <c r="BG241" s="113">
        <f t="shared" si="60"/>
        <v>0</v>
      </c>
      <c r="BH241" s="114" t="e">
        <f t="shared" si="61"/>
        <v>#DIV/0!</v>
      </c>
      <c r="BI241" s="115" t="e">
        <f t="shared" si="62"/>
        <v>#DIV/0!</v>
      </c>
      <c r="BJ241" s="116" t="e">
        <f t="shared" si="63"/>
        <v>#DIV/0!</v>
      </c>
      <c r="BK241" s="117" t="s">
        <v>1405</v>
      </c>
      <c r="BL241" s="117" t="s">
        <v>1405</v>
      </c>
      <c r="BM241" s="117" t="s">
        <v>1405</v>
      </c>
      <c r="BN241" s="40"/>
    </row>
    <row r="242" spans="1:66" s="11" customFormat="1" ht="129" hidden="1" customHeight="1">
      <c r="A242" s="79">
        <v>105</v>
      </c>
      <c r="B242" s="2" t="s">
        <v>95</v>
      </c>
      <c r="C242" s="3" t="s">
        <v>9</v>
      </c>
      <c r="D242" s="4" t="s">
        <v>96</v>
      </c>
      <c r="E242" s="3" t="s">
        <v>9</v>
      </c>
      <c r="F242" s="18"/>
      <c r="G242" s="35" t="s">
        <v>96</v>
      </c>
      <c r="H242" s="39" t="s">
        <v>813</v>
      </c>
      <c r="I242" s="18"/>
      <c r="J242" s="138" t="s">
        <v>1424</v>
      </c>
      <c r="K242" s="139" t="s">
        <v>1425</v>
      </c>
      <c r="L242" s="18"/>
      <c r="M242" s="18"/>
      <c r="N242" s="18"/>
      <c r="O242" s="18"/>
      <c r="P242" s="6" t="s">
        <v>189</v>
      </c>
      <c r="Q242" s="18"/>
      <c r="R242" s="18"/>
      <c r="S242" s="18"/>
      <c r="T242" s="18"/>
      <c r="U242" s="18"/>
      <c r="V242" s="18"/>
      <c r="W242" s="18"/>
      <c r="X242" s="18"/>
      <c r="Y242" s="7">
        <f t="shared" si="65"/>
        <v>1</v>
      </c>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13">
        <f t="shared" si="54"/>
        <v>0</v>
      </c>
      <c r="BB242" s="114" t="e">
        <f t="shared" si="55"/>
        <v>#DIV/0!</v>
      </c>
      <c r="BC242" s="113">
        <f t="shared" si="56"/>
        <v>0</v>
      </c>
      <c r="BD242" s="114" t="e">
        <f t="shared" si="57"/>
        <v>#DIV/0!</v>
      </c>
      <c r="BE242" s="113">
        <f t="shared" si="58"/>
        <v>0</v>
      </c>
      <c r="BF242" s="114" t="e">
        <f t="shared" si="59"/>
        <v>#DIV/0!</v>
      </c>
      <c r="BG242" s="113">
        <f t="shared" si="60"/>
        <v>0</v>
      </c>
      <c r="BH242" s="114" t="e">
        <f t="shared" si="61"/>
        <v>#DIV/0!</v>
      </c>
      <c r="BI242" s="115" t="e">
        <f t="shared" si="62"/>
        <v>#DIV/0!</v>
      </c>
      <c r="BJ242" s="116" t="e">
        <f t="shared" si="63"/>
        <v>#DIV/0!</v>
      </c>
      <c r="BK242" s="102"/>
      <c r="BL242" s="129"/>
      <c r="BM242" s="102"/>
      <c r="BN242" s="40"/>
    </row>
    <row r="243" spans="1:66" s="11" customFormat="1" ht="129" hidden="1" customHeight="1">
      <c r="A243" s="79">
        <v>105</v>
      </c>
      <c r="B243" s="2" t="s">
        <v>95</v>
      </c>
      <c r="C243" s="3" t="s">
        <v>9</v>
      </c>
      <c r="D243" s="4" t="s">
        <v>96</v>
      </c>
      <c r="E243" s="3" t="s">
        <v>9</v>
      </c>
      <c r="F243" s="18"/>
      <c r="G243" s="35" t="s">
        <v>96</v>
      </c>
      <c r="H243" s="39" t="s">
        <v>813</v>
      </c>
      <c r="I243" s="18"/>
      <c r="J243" s="138" t="s">
        <v>1424</v>
      </c>
      <c r="K243" s="139" t="s">
        <v>1425</v>
      </c>
      <c r="L243" s="18"/>
      <c r="M243" s="18"/>
      <c r="N243" s="18"/>
      <c r="O243" s="18"/>
      <c r="P243" s="18"/>
      <c r="Q243" s="18" t="s">
        <v>189</v>
      </c>
      <c r="R243" s="18"/>
      <c r="S243" s="18"/>
      <c r="T243" s="18"/>
      <c r="U243" s="18"/>
      <c r="V243" s="18"/>
      <c r="W243" s="18"/>
      <c r="X243" s="18"/>
      <c r="Y243" s="7">
        <f t="shared" si="65"/>
        <v>1</v>
      </c>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13">
        <f t="shared" si="54"/>
        <v>0</v>
      </c>
      <c r="BB243" s="114" t="e">
        <f t="shared" si="55"/>
        <v>#DIV/0!</v>
      </c>
      <c r="BC243" s="113">
        <f t="shared" si="56"/>
        <v>0</v>
      </c>
      <c r="BD243" s="114" t="e">
        <f t="shared" si="57"/>
        <v>#DIV/0!</v>
      </c>
      <c r="BE243" s="113">
        <f t="shared" si="58"/>
        <v>0</v>
      </c>
      <c r="BF243" s="114" t="e">
        <f t="shared" si="59"/>
        <v>#DIV/0!</v>
      </c>
      <c r="BG243" s="113">
        <f t="shared" si="60"/>
        <v>0</v>
      </c>
      <c r="BH243" s="114" t="e">
        <f t="shared" si="61"/>
        <v>#DIV/0!</v>
      </c>
      <c r="BI243" s="115" t="e">
        <f t="shared" si="62"/>
        <v>#DIV/0!</v>
      </c>
      <c r="BJ243" s="116" t="e">
        <f t="shared" si="63"/>
        <v>#DIV/0!</v>
      </c>
      <c r="BK243" s="102"/>
      <c r="BL243" s="129"/>
      <c r="BM243" s="102"/>
      <c r="BN243" s="40"/>
    </row>
    <row r="244" spans="1:66" s="11" customFormat="1" ht="129" hidden="1" customHeight="1">
      <c r="A244" s="79">
        <v>105</v>
      </c>
      <c r="B244" s="2" t="s">
        <v>95</v>
      </c>
      <c r="C244" s="3" t="s">
        <v>9</v>
      </c>
      <c r="D244" s="4" t="s">
        <v>96</v>
      </c>
      <c r="E244" s="3" t="s">
        <v>9</v>
      </c>
      <c r="F244" s="18"/>
      <c r="G244" s="35" t="s">
        <v>96</v>
      </c>
      <c r="H244" s="39" t="s">
        <v>813</v>
      </c>
      <c r="I244" s="18"/>
      <c r="J244" s="138" t="s">
        <v>1424</v>
      </c>
      <c r="K244" s="139" t="s">
        <v>1425</v>
      </c>
      <c r="L244" s="18"/>
      <c r="M244" s="18"/>
      <c r="N244" s="18"/>
      <c r="O244" s="18"/>
      <c r="P244" s="18"/>
      <c r="Q244" s="18"/>
      <c r="R244" s="6" t="s">
        <v>189</v>
      </c>
      <c r="S244" s="18"/>
      <c r="T244" s="18"/>
      <c r="U244" s="18"/>
      <c r="V244" s="18"/>
      <c r="W244" s="18"/>
      <c r="X244" s="18"/>
      <c r="Y244" s="7">
        <f t="shared" si="65"/>
        <v>1</v>
      </c>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13">
        <f t="shared" si="54"/>
        <v>0</v>
      </c>
      <c r="BB244" s="114" t="e">
        <f t="shared" si="55"/>
        <v>#DIV/0!</v>
      </c>
      <c r="BC244" s="113">
        <f t="shared" si="56"/>
        <v>0</v>
      </c>
      <c r="BD244" s="114" t="e">
        <f t="shared" si="57"/>
        <v>#DIV/0!</v>
      </c>
      <c r="BE244" s="113">
        <f t="shared" si="58"/>
        <v>0</v>
      </c>
      <c r="BF244" s="114" t="e">
        <f t="shared" si="59"/>
        <v>#DIV/0!</v>
      </c>
      <c r="BG244" s="113">
        <f t="shared" si="60"/>
        <v>0</v>
      </c>
      <c r="BH244" s="114" t="e">
        <f t="shared" si="61"/>
        <v>#DIV/0!</v>
      </c>
      <c r="BI244" s="115" t="e">
        <f t="shared" si="62"/>
        <v>#DIV/0!</v>
      </c>
      <c r="BJ244" s="116" t="e">
        <f t="shared" si="63"/>
        <v>#DIV/0!</v>
      </c>
      <c r="BK244" s="102"/>
      <c r="BL244" s="129"/>
      <c r="BM244" s="102"/>
      <c r="BN244" s="40"/>
    </row>
    <row r="245" spans="1:66" s="11" customFormat="1" ht="129" hidden="1" customHeight="1">
      <c r="A245" s="79">
        <v>105</v>
      </c>
      <c r="B245" s="2" t="s">
        <v>95</v>
      </c>
      <c r="C245" s="3" t="s">
        <v>9</v>
      </c>
      <c r="D245" s="4" t="s">
        <v>96</v>
      </c>
      <c r="E245" s="3" t="s">
        <v>9</v>
      </c>
      <c r="F245" s="18"/>
      <c r="G245" s="35" t="s">
        <v>96</v>
      </c>
      <c r="H245" s="39" t="s">
        <v>813</v>
      </c>
      <c r="I245" s="18"/>
      <c r="J245" s="138" t="s">
        <v>1424</v>
      </c>
      <c r="K245" s="139" t="s">
        <v>1425</v>
      </c>
      <c r="L245" s="18"/>
      <c r="M245" s="18"/>
      <c r="N245" s="18"/>
      <c r="O245" s="18"/>
      <c r="P245" s="18"/>
      <c r="Q245" s="18"/>
      <c r="R245" s="18"/>
      <c r="S245" s="6" t="s">
        <v>189</v>
      </c>
      <c r="T245" s="18"/>
      <c r="U245" s="18"/>
      <c r="V245" s="18"/>
      <c r="W245" s="18"/>
      <c r="X245" s="18"/>
      <c r="Y245" s="7">
        <f t="shared" si="65"/>
        <v>1</v>
      </c>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13">
        <f t="shared" si="54"/>
        <v>0</v>
      </c>
      <c r="BB245" s="114" t="e">
        <f t="shared" si="55"/>
        <v>#DIV/0!</v>
      </c>
      <c r="BC245" s="113">
        <f t="shared" si="56"/>
        <v>0</v>
      </c>
      <c r="BD245" s="114" t="e">
        <f t="shared" si="57"/>
        <v>#DIV/0!</v>
      </c>
      <c r="BE245" s="113">
        <f t="shared" si="58"/>
        <v>0</v>
      </c>
      <c r="BF245" s="114" t="e">
        <f t="shared" si="59"/>
        <v>#DIV/0!</v>
      </c>
      <c r="BG245" s="113">
        <f t="shared" si="60"/>
        <v>0</v>
      </c>
      <c r="BH245" s="114" t="e">
        <f t="shared" si="61"/>
        <v>#DIV/0!</v>
      </c>
      <c r="BI245" s="115" t="e">
        <f t="shared" si="62"/>
        <v>#DIV/0!</v>
      </c>
      <c r="BJ245" s="116" t="e">
        <f t="shared" si="63"/>
        <v>#DIV/0!</v>
      </c>
      <c r="BK245" s="102"/>
      <c r="BL245" s="129"/>
      <c r="BM245" s="102"/>
      <c r="BN245" s="40"/>
    </row>
    <row r="246" spans="1:66" s="11" customFormat="1" ht="129" hidden="1" customHeight="1">
      <c r="A246" s="79">
        <v>105</v>
      </c>
      <c r="B246" s="2" t="s">
        <v>95</v>
      </c>
      <c r="C246" s="3" t="s">
        <v>9</v>
      </c>
      <c r="D246" s="4" t="s">
        <v>96</v>
      </c>
      <c r="E246" s="3" t="s">
        <v>9</v>
      </c>
      <c r="F246" s="18"/>
      <c r="G246" s="35" t="s">
        <v>96</v>
      </c>
      <c r="H246" s="39" t="s">
        <v>813</v>
      </c>
      <c r="I246" s="18"/>
      <c r="J246" s="138" t="s">
        <v>1424</v>
      </c>
      <c r="K246" s="139" t="s">
        <v>1425</v>
      </c>
      <c r="L246" s="18"/>
      <c r="M246" s="18"/>
      <c r="N246" s="18"/>
      <c r="O246" s="18"/>
      <c r="P246" s="18"/>
      <c r="Q246" s="18"/>
      <c r="R246" s="18"/>
      <c r="S246" s="18"/>
      <c r="T246" s="6" t="s">
        <v>189</v>
      </c>
      <c r="U246" s="18"/>
      <c r="V246" s="18"/>
      <c r="W246" s="18"/>
      <c r="X246" s="18"/>
      <c r="Y246" s="7">
        <f t="shared" si="65"/>
        <v>1</v>
      </c>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13">
        <f t="shared" si="54"/>
        <v>0</v>
      </c>
      <c r="BB246" s="114" t="e">
        <f t="shared" si="55"/>
        <v>#DIV/0!</v>
      </c>
      <c r="BC246" s="113">
        <f t="shared" si="56"/>
        <v>0</v>
      </c>
      <c r="BD246" s="114" t="e">
        <f t="shared" si="57"/>
        <v>#DIV/0!</v>
      </c>
      <c r="BE246" s="113">
        <f t="shared" si="58"/>
        <v>0</v>
      </c>
      <c r="BF246" s="114" t="e">
        <f t="shared" si="59"/>
        <v>#DIV/0!</v>
      </c>
      <c r="BG246" s="113">
        <f t="shared" si="60"/>
        <v>0</v>
      </c>
      <c r="BH246" s="114" t="e">
        <f t="shared" si="61"/>
        <v>#DIV/0!</v>
      </c>
      <c r="BI246" s="115" t="e">
        <f t="shared" si="62"/>
        <v>#DIV/0!</v>
      </c>
      <c r="BJ246" s="116" t="e">
        <f t="shared" si="63"/>
        <v>#DIV/0!</v>
      </c>
      <c r="BK246" s="102"/>
      <c r="BL246" s="129"/>
      <c r="BM246" s="102"/>
      <c r="BN246" s="40"/>
    </row>
    <row r="247" spans="1:66" s="11" customFormat="1" ht="129" hidden="1" customHeight="1">
      <c r="A247" s="79">
        <v>105</v>
      </c>
      <c r="B247" s="2" t="s">
        <v>95</v>
      </c>
      <c r="C247" s="3" t="s">
        <v>9</v>
      </c>
      <c r="D247" s="4" t="s">
        <v>96</v>
      </c>
      <c r="E247" s="3" t="s">
        <v>9</v>
      </c>
      <c r="F247" s="18"/>
      <c r="G247" s="35" t="s">
        <v>96</v>
      </c>
      <c r="H247" s="39" t="s">
        <v>813</v>
      </c>
      <c r="I247" s="18"/>
      <c r="J247" s="138" t="s">
        <v>1424</v>
      </c>
      <c r="K247" s="139" t="s">
        <v>1425</v>
      </c>
      <c r="L247" s="18"/>
      <c r="M247" s="18"/>
      <c r="N247" s="18"/>
      <c r="O247" s="18"/>
      <c r="P247" s="18"/>
      <c r="Q247" s="18"/>
      <c r="R247" s="18"/>
      <c r="S247" s="18"/>
      <c r="T247" s="18"/>
      <c r="U247" s="6" t="s">
        <v>189</v>
      </c>
      <c r="V247" s="18"/>
      <c r="W247" s="18"/>
      <c r="X247" s="18"/>
      <c r="Y247" s="7">
        <f t="shared" si="65"/>
        <v>1</v>
      </c>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13">
        <f t="shared" si="54"/>
        <v>0</v>
      </c>
      <c r="BB247" s="114" t="e">
        <f t="shared" si="55"/>
        <v>#DIV/0!</v>
      </c>
      <c r="BC247" s="113">
        <f t="shared" si="56"/>
        <v>0</v>
      </c>
      <c r="BD247" s="114" t="e">
        <f t="shared" si="57"/>
        <v>#DIV/0!</v>
      </c>
      <c r="BE247" s="113">
        <f t="shared" si="58"/>
        <v>0</v>
      </c>
      <c r="BF247" s="114" t="e">
        <f t="shared" si="59"/>
        <v>#DIV/0!</v>
      </c>
      <c r="BG247" s="113">
        <f t="shared" si="60"/>
        <v>0</v>
      </c>
      <c r="BH247" s="114" t="e">
        <f t="shared" si="61"/>
        <v>#DIV/0!</v>
      </c>
      <c r="BI247" s="115" t="e">
        <f t="shared" si="62"/>
        <v>#DIV/0!</v>
      </c>
      <c r="BJ247" s="116" t="e">
        <f t="shared" si="63"/>
        <v>#DIV/0!</v>
      </c>
      <c r="BK247" s="102"/>
      <c r="BL247" s="129"/>
      <c r="BM247" s="102"/>
      <c r="BN247" s="40"/>
    </row>
    <row r="248" spans="1:66" s="11" customFormat="1" ht="129" hidden="1" customHeight="1">
      <c r="A248" s="79">
        <v>105</v>
      </c>
      <c r="B248" s="2" t="s">
        <v>95</v>
      </c>
      <c r="C248" s="3" t="s">
        <v>9</v>
      </c>
      <c r="D248" s="4" t="s">
        <v>96</v>
      </c>
      <c r="E248" s="3" t="s">
        <v>9</v>
      </c>
      <c r="F248" s="18"/>
      <c r="G248" s="35" t="s">
        <v>96</v>
      </c>
      <c r="H248" s="39" t="s">
        <v>813</v>
      </c>
      <c r="I248" s="18"/>
      <c r="J248" s="138" t="s">
        <v>1424</v>
      </c>
      <c r="K248" s="139" t="s">
        <v>1425</v>
      </c>
      <c r="L248" s="18"/>
      <c r="M248" s="18"/>
      <c r="N248" s="18"/>
      <c r="O248" s="18"/>
      <c r="P248" s="18"/>
      <c r="Q248" s="18"/>
      <c r="R248" s="18"/>
      <c r="S248" s="18"/>
      <c r="T248" s="18"/>
      <c r="U248" s="18"/>
      <c r="V248" s="6" t="s">
        <v>189</v>
      </c>
      <c r="W248" s="18"/>
      <c r="X248" s="18"/>
      <c r="Y248" s="7">
        <f t="shared" si="65"/>
        <v>1</v>
      </c>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13">
        <f t="shared" si="54"/>
        <v>0</v>
      </c>
      <c r="BB248" s="114" t="e">
        <f t="shared" si="55"/>
        <v>#DIV/0!</v>
      </c>
      <c r="BC248" s="113">
        <f t="shared" si="56"/>
        <v>0</v>
      </c>
      <c r="BD248" s="114" t="e">
        <f t="shared" si="57"/>
        <v>#DIV/0!</v>
      </c>
      <c r="BE248" s="113">
        <f t="shared" si="58"/>
        <v>0</v>
      </c>
      <c r="BF248" s="114" t="e">
        <f t="shared" si="59"/>
        <v>#DIV/0!</v>
      </c>
      <c r="BG248" s="113">
        <f t="shared" si="60"/>
        <v>0</v>
      </c>
      <c r="BH248" s="114" t="e">
        <f t="shared" si="61"/>
        <v>#DIV/0!</v>
      </c>
      <c r="BI248" s="115" t="e">
        <f t="shared" si="62"/>
        <v>#DIV/0!</v>
      </c>
      <c r="BJ248" s="116" t="e">
        <f t="shared" si="63"/>
        <v>#DIV/0!</v>
      </c>
      <c r="BK248" s="102"/>
      <c r="BL248" s="129"/>
      <c r="BM248" s="102"/>
      <c r="BN248" s="40"/>
    </row>
    <row r="249" spans="1:66" s="11" customFormat="1" ht="129" hidden="1" customHeight="1">
      <c r="A249" s="79">
        <v>105</v>
      </c>
      <c r="B249" s="2" t="s">
        <v>95</v>
      </c>
      <c r="C249" s="3" t="s">
        <v>9</v>
      </c>
      <c r="D249" s="4" t="s">
        <v>96</v>
      </c>
      <c r="E249" s="3" t="s">
        <v>9</v>
      </c>
      <c r="F249" s="18"/>
      <c r="G249" s="35" t="s">
        <v>96</v>
      </c>
      <c r="H249" s="39" t="s">
        <v>813</v>
      </c>
      <c r="I249" s="18"/>
      <c r="J249" s="138" t="s">
        <v>1424</v>
      </c>
      <c r="K249" s="139" t="s">
        <v>1425</v>
      </c>
      <c r="L249" s="18"/>
      <c r="M249" s="18"/>
      <c r="N249" s="18"/>
      <c r="O249" s="18"/>
      <c r="P249" s="18"/>
      <c r="Q249" s="18"/>
      <c r="R249" s="18"/>
      <c r="S249" s="18"/>
      <c r="T249" s="18"/>
      <c r="U249" s="18"/>
      <c r="V249" s="18"/>
      <c r="W249" s="6" t="s">
        <v>189</v>
      </c>
      <c r="X249" s="18"/>
      <c r="Y249" s="7">
        <f t="shared" si="65"/>
        <v>1</v>
      </c>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13">
        <f t="shared" si="54"/>
        <v>0</v>
      </c>
      <c r="BB249" s="114" t="e">
        <f t="shared" si="55"/>
        <v>#DIV/0!</v>
      </c>
      <c r="BC249" s="113">
        <f t="shared" si="56"/>
        <v>0</v>
      </c>
      <c r="BD249" s="114" t="e">
        <f t="shared" si="57"/>
        <v>#DIV/0!</v>
      </c>
      <c r="BE249" s="113">
        <f t="shared" si="58"/>
        <v>0</v>
      </c>
      <c r="BF249" s="114" t="e">
        <f t="shared" si="59"/>
        <v>#DIV/0!</v>
      </c>
      <c r="BG249" s="113">
        <f t="shared" si="60"/>
        <v>0</v>
      </c>
      <c r="BH249" s="114" t="e">
        <f t="shared" si="61"/>
        <v>#DIV/0!</v>
      </c>
      <c r="BI249" s="115" t="e">
        <f t="shared" si="62"/>
        <v>#DIV/0!</v>
      </c>
      <c r="BJ249" s="116" t="e">
        <f t="shared" si="63"/>
        <v>#DIV/0!</v>
      </c>
      <c r="BK249" s="102"/>
      <c r="BL249" s="129"/>
      <c r="BM249" s="102"/>
      <c r="BN249" s="40"/>
    </row>
    <row r="250" spans="1:66" s="11" customFormat="1" ht="129" hidden="1" customHeight="1">
      <c r="A250" s="79">
        <v>105</v>
      </c>
      <c r="B250" s="2" t="s">
        <v>95</v>
      </c>
      <c r="C250" s="3" t="s">
        <v>9</v>
      </c>
      <c r="D250" s="4" t="s">
        <v>96</v>
      </c>
      <c r="E250" s="3" t="s">
        <v>9</v>
      </c>
      <c r="F250" s="3"/>
      <c r="G250" s="35" t="s">
        <v>96</v>
      </c>
      <c r="H250" s="39" t="s">
        <v>813</v>
      </c>
      <c r="I250" s="3"/>
      <c r="J250" s="138" t="s">
        <v>1424</v>
      </c>
      <c r="K250" s="139" t="s">
        <v>1425</v>
      </c>
      <c r="L250" s="7" t="s">
        <v>189</v>
      </c>
      <c r="M250" s="6">
        <v>1</v>
      </c>
      <c r="N250" s="6"/>
      <c r="O250" s="6"/>
      <c r="P250" s="6"/>
      <c r="Q250" s="6"/>
      <c r="R250" s="6"/>
      <c r="S250" s="6"/>
      <c r="T250" s="6"/>
      <c r="U250" s="6"/>
      <c r="V250" s="6"/>
      <c r="W250" s="6"/>
      <c r="X250" s="6" t="s">
        <v>189</v>
      </c>
      <c r="Y250" s="7">
        <f t="shared" si="65"/>
        <v>1</v>
      </c>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13">
        <f t="shared" si="54"/>
        <v>0</v>
      </c>
      <c r="BB250" s="114" t="e">
        <f t="shared" si="55"/>
        <v>#DIV/0!</v>
      </c>
      <c r="BC250" s="113">
        <f t="shared" si="56"/>
        <v>0</v>
      </c>
      <c r="BD250" s="114" t="e">
        <f t="shared" si="57"/>
        <v>#DIV/0!</v>
      </c>
      <c r="BE250" s="113">
        <f t="shared" si="58"/>
        <v>0</v>
      </c>
      <c r="BF250" s="114" t="e">
        <f t="shared" si="59"/>
        <v>#DIV/0!</v>
      </c>
      <c r="BG250" s="113">
        <f t="shared" si="60"/>
        <v>0</v>
      </c>
      <c r="BH250" s="114" t="e">
        <f t="shared" si="61"/>
        <v>#DIV/0!</v>
      </c>
      <c r="BI250" s="115" t="e">
        <f t="shared" si="62"/>
        <v>#DIV/0!</v>
      </c>
      <c r="BJ250" s="116" t="e">
        <f t="shared" si="63"/>
        <v>#DIV/0!</v>
      </c>
      <c r="BK250" s="102"/>
      <c r="BL250" s="129"/>
      <c r="BM250" s="102"/>
      <c r="BN250" s="91"/>
    </row>
    <row r="251" spans="1:66" s="11" customFormat="1" ht="51" hidden="1" customHeight="1">
      <c r="A251" s="80"/>
      <c r="B251" s="199" t="s">
        <v>97</v>
      </c>
      <c r="C251" s="200"/>
      <c r="D251" s="200"/>
      <c r="E251" s="34"/>
      <c r="F251" s="18">
        <f>COUNTIF(F252:F252,"x")</f>
        <v>0</v>
      </c>
      <c r="G251" s="35"/>
      <c r="H251" s="39"/>
      <c r="I251" s="18"/>
      <c r="J251" s="145"/>
      <c r="K251" s="145"/>
      <c r="L251" s="18">
        <f>COUNTIF(L252:L252,"x")</f>
        <v>1</v>
      </c>
      <c r="M251" s="18">
        <f>SUM(M252:M252)</f>
        <v>1</v>
      </c>
      <c r="N251" s="126">
        <f t="shared" ref="N251:X251" si="69">COUNTIF(N252:N252,"x")</f>
        <v>0</v>
      </c>
      <c r="O251" s="126">
        <f t="shared" si="69"/>
        <v>0</v>
      </c>
      <c r="P251" s="126">
        <f t="shared" si="69"/>
        <v>0</v>
      </c>
      <c r="Q251" s="126">
        <f t="shared" si="69"/>
        <v>0</v>
      </c>
      <c r="R251" s="126">
        <f t="shared" si="69"/>
        <v>0</v>
      </c>
      <c r="S251" s="126">
        <f t="shared" si="69"/>
        <v>0</v>
      </c>
      <c r="T251" s="126">
        <f t="shared" si="69"/>
        <v>0</v>
      </c>
      <c r="U251" s="126">
        <f t="shared" si="69"/>
        <v>0</v>
      </c>
      <c r="V251" s="126">
        <f t="shared" si="69"/>
        <v>0</v>
      </c>
      <c r="W251" s="126">
        <f t="shared" si="69"/>
        <v>1</v>
      </c>
      <c r="X251" s="126">
        <f t="shared" si="69"/>
        <v>0</v>
      </c>
      <c r="Y251" s="7"/>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13">
        <f t="shared" si="54"/>
        <v>0</v>
      </c>
      <c r="BB251" s="114" t="e">
        <f t="shared" si="55"/>
        <v>#DIV/0!</v>
      </c>
      <c r="BC251" s="113">
        <f t="shared" si="56"/>
        <v>0</v>
      </c>
      <c r="BD251" s="114" t="e">
        <f t="shared" si="57"/>
        <v>#DIV/0!</v>
      </c>
      <c r="BE251" s="113">
        <f t="shared" si="58"/>
        <v>0</v>
      </c>
      <c r="BF251" s="114" t="e">
        <f t="shared" si="59"/>
        <v>#DIV/0!</v>
      </c>
      <c r="BG251" s="113">
        <f t="shared" si="60"/>
        <v>0</v>
      </c>
      <c r="BH251" s="114" t="e">
        <f t="shared" si="61"/>
        <v>#DIV/0!</v>
      </c>
      <c r="BI251" s="115" t="e">
        <f t="shared" si="62"/>
        <v>#DIV/0!</v>
      </c>
      <c r="BJ251" s="116" t="e">
        <f t="shared" si="63"/>
        <v>#DIV/0!</v>
      </c>
      <c r="BK251" s="102"/>
      <c r="BL251" s="129"/>
      <c r="BM251" s="102"/>
      <c r="BN251" s="40"/>
    </row>
    <row r="252" spans="1:66" s="11" customFormat="1" ht="0.75" hidden="1" customHeight="1">
      <c r="A252" s="79">
        <v>106</v>
      </c>
      <c r="B252" s="2" t="s">
        <v>98</v>
      </c>
      <c r="C252" s="3" t="s">
        <v>9</v>
      </c>
      <c r="D252" s="4" t="s">
        <v>99</v>
      </c>
      <c r="E252" s="3" t="s">
        <v>9</v>
      </c>
      <c r="F252" s="3"/>
      <c r="G252" s="35" t="s">
        <v>99</v>
      </c>
      <c r="H252" s="39" t="s">
        <v>814</v>
      </c>
      <c r="I252" s="39" t="s">
        <v>815</v>
      </c>
      <c r="J252" s="138" t="s">
        <v>1424</v>
      </c>
      <c r="K252" s="139" t="s">
        <v>1425</v>
      </c>
      <c r="L252" s="7" t="s">
        <v>189</v>
      </c>
      <c r="M252" s="6">
        <v>1</v>
      </c>
      <c r="N252" s="6"/>
      <c r="O252" s="6"/>
      <c r="P252" s="6"/>
      <c r="Q252" s="6"/>
      <c r="R252" s="6"/>
      <c r="S252" s="6"/>
      <c r="T252" s="6"/>
      <c r="U252" s="6"/>
      <c r="V252" s="6"/>
      <c r="W252" s="6" t="s">
        <v>189</v>
      </c>
      <c r="X252" s="6"/>
      <c r="Y252" s="7">
        <f t="shared" si="65"/>
        <v>1</v>
      </c>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13">
        <f t="shared" si="54"/>
        <v>0</v>
      </c>
      <c r="BB252" s="114" t="e">
        <f t="shared" si="55"/>
        <v>#DIV/0!</v>
      </c>
      <c r="BC252" s="113">
        <f t="shared" si="56"/>
        <v>0</v>
      </c>
      <c r="BD252" s="114" t="e">
        <f t="shared" si="57"/>
        <v>#DIV/0!</v>
      </c>
      <c r="BE252" s="113">
        <f t="shared" si="58"/>
        <v>0</v>
      </c>
      <c r="BF252" s="114" t="e">
        <f t="shared" si="59"/>
        <v>#DIV/0!</v>
      </c>
      <c r="BG252" s="113">
        <f t="shared" si="60"/>
        <v>0</v>
      </c>
      <c r="BH252" s="114" t="e">
        <f t="shared" si="61"/>
        <v>#DIV/0!</v>
      </c>
      <c r="BI252" s="115" t="e">
        <f t="shared" si="62"/>
        <v>#DIV/0!</v>
      </c>
      <c r="BJ252" s="116" t="e">
        <f t="shared" si="63"/>
        <v>#DIV/0!</v>
      </c>
      <c r="BK252" s="102"/>
      <c r="BL252" s="129"/>
      <c r="BM252" s="102"/>
      <c r="BN252" s="91"/>
    </row>
    <row r="253" spans="1:66" s="11" customFormat="1" ht="23.25" customHeight="1">
      <c r="A253" s="80"/>
      <c r="B253" s="199" t="s">
        <v>100</v>
      </c>
      <c r="C253" s="200"/>
      <c r="D253" s="200"/>
      <c r="E253" s="34"/>
      <c r="F253" s="18">
        <f>COUNTIF(F254:F268,"x")</f>
        <v>0</v>
      </c>
      <c r="G253" s="72"/>
      <c r="H253" s="72"/>
      <c r="I253" s="18"/>
      <c r="J253" s="145"/>
      <c r="K253" s="145"/>
      <c r="L253" s="18">
        <f>COUNTIF(L254:L268,"x")</f>
        <v>4</v>
      </c>
      <c r="M253" s="18">
        <f>SUM(M254:M268)</f>
        <v>1</v>
      </c>
      <c r="N253" s="126">
        <f t="shared" ref="N253:X253" si="70">COUNTIF(N254:N268,"x")</f>
        <v>1</v>
      </c>
      <c r="O253" s="126">
        <f t="shared" si="70"/>
        <v>1</v>
      </c>
      <c r="P253" s="126">
        <f t="shared" si="70"/>
        <v>1</v>
      </c>
      <c r="Q253" s="126">
        <f t="shared" si="70"/>
        <v>1</v>
      </c>
      <c r="R253" s="126">
        <f t="shared" si="70"/>
        <v>1</v>
      </c>
      <c r="S253" s="126">
        <f t="shared" si="70"/>
        <v>1</v>
      </c>
      <c r="T253" s="126">
        <f t="shared" si="70"/>
        <v>1</v>
      </c>
      <c r="U253" s="126">
        <f t="shared" si="70"/>
        <v>2</v>
      </c>
      <c r="V253" s="126">
        <f t="shared" si="70"/>
        <v>1</v>
      </c>
      <c r="W253" s="126">
        <f t="shared" si="70"/>
        <v>4</v>
      </c>
      <c r="X253" s="126">
        <f t="shared" si="70"/>
        <v>1</v>
      </c>
      <c r="Y253" s="7"/>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13">
        <f t="shared" si="54"/>
        <v>0</v>
      </c>
      <c r="BB253" s="114" t="e">
        <f t="shared" si="55"/>
        <v>#DIV/0!</v>
      </c>
      <c r="BC253" s="113">
        <f t="shared" si="56"/>
        <v>0</v>
      </c>
      <c r="BD253" s="114" t="e">
        <f t="shared" si="57"/>
        <v>#DIV/0!</v>
      </c>
      <c r="BE253" s="113">
        <f t="shared" si="58"/>
        <v>0</v>
      </c>
      <c r="BF253" s="114" t="e">
        <f t="shared" si="59"/>
        <v>#DIV/0!</v>
      </c>
      <c r="BG253" s="113">
        <f t="shared" si="60"/>
        <v>0</v>
      </c>
      <c r="BH253" s="114" t="e">
        <f t="shared" si="61"/>
        <v>#DIV/0!</v>
      </c>
      <c r="BI253" s="115" t="e">
        <f t="shared" si="62"/>
        <v>#DIV/0!</v>
      </c>
      <c r="BJ253" s="116" t="e">
        <f t="shared" si="63"/>
        <v>#DIV/0!</v>
      </c>
      <c r="BK253" s="102"/>
      <c r="BL253" s="129"/>
      <c r="BM253" s="102"/>
      <c r="BN253" s="40"/>
    </row>
    <row r="254" spans="1:66" s="11" customFormat="1" ht="196.5" hidden="1" customHeight="1">
      <c r="A254" s="79">
        <v>107</v>
      </c>
      <c r="B254" s="2" t="s">
        <v>101</v>
      </c>
      <c r="C254" s="86" t="s">
        <v>9</v>
      </c>
      <c r="D254" s="4" t="s">
        <v>102</v>
      </c>
      <c r="E254" s="3" t="s">
        <v>9</v>
      </c>
      <c r="F254" s="3"/>
      <c r="G254" s="35" t="s">
        <v>102</v>
      </c>
      <c r="H254" s="39" t="s">
        <v>817</v>
      </c>
      <c r="I254" s="39" t="s">
        <v>816</v>
      </c>
      <c r="J254" s="138" t="s">
        <v>1424</v>
      </c>
      <c r="K254" s="139" t="s">
        <v>1425</v>
      </c>
      <c r="L254" s="7" t="s">
        <v>189</v>
      </c>
      <c r="M254" s="6">
        <v>1</v>
      </c>
      <c r="N254" s="6"/>
      <c r="O254" s="6"/>
      <c r="P254" s="6"/>
      <c r="Q254" s="6"/>
      <c r="R254" s="6"/>
      <c r="S254" s="6"/>
      <c r="T254" s="6"/>
      <c r="U254" s="6"/>
      <c r="V254" s="6"/>
      <c r="W254" s="6" t="s">
        <v>189</v>
      </c>
      <c r="X254" s="6"/>
      <c r="Y254" s="7">
        <f t="shared" si="65"/>
        <v>1</v>
      </c>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13">
        <f t="shared" si="54"/>
        <v>0</v>
      </c>
      <c r="BB254" s="114" t="e">
        <f t="shared" si="55"/>
        <v>#DIV/0!</v>
      </c>
      <c r="BC254" s="113">
        <f t="shared" si="56"/>
        <v>0</v>
      </c>
      <c r="BD254" s="114" t="e">
        <f t="shared" si="57"/>
        <v>#DIV/0!</v>
      </c>
      <c r="BE254" s="113">
        <f t="shared" si="58"/>
        <v>0</v>
      </c>
      <c r="BF254" s="114" t="e">
        <f t="shared" si="59"/>
        <v>#DIV/0!</v>
      </c>
      <c r="BG254" s="113">
        <f t="shared" si="60"/>
        <v>0</v>
      </c>
      <c r="BH254" s="114" t="e">
        <f t="shared" si="61"/>
        <v>#DIV/0!</v>
      </c>
      <c r="BI254" s="115" t="e">
        <f t="shared" si="62"/>
        <v>#DIV/0!</v>
      </c>
      <c r="BJ254" s="116" t="e">
        <f t="shared" si="63"/>
        <v>#DIV/0!</v>
      </c>
      <c r="BK254" s="102"/>
      <c r="BL254" s="129"/>
      <c r="BM254" s="102"/>
      <c r="BN254" s="91"/>
    </row>
    <row r="255" spans="1:66" s="11" customFormat="1" ht="196.5" hidden="1" customHeight="1">
      <c r="A255" s="79">
        <v>108</v>
      </c>
      <c r="B255" s="2" t="s">
        <v>101</v>
      </c>
      <c r="C255" s="86" t="s">
        <v>9</v>
      </c>
      <c r="D255" s="4" t="s">
        <v>103</v>
      </c>
      <c r="E255" s="3" t="s">
        <v>9</v>
      </c>
      <c r="F255" s="3"/>
      <c r="G255" s="35" t="s">
        <v>103</v>
      </c>
      <c r="H255" s="39" t="s">
        <v>818</v>
      </c>
      <c r="I255" s="39" t="s">
        <v>819</v>
      </c>
      <c r="J255" s="138" t="s">
        <v>1424</v>
      </c>
      <c r="K255" s="139" t="s">
        <v>1425</v>
      </c>
      <c r="L255" s="7"/>
      <c r="M255" s="6"/>
      <c r="N255" s="6"/>
      <c r="O255" s="6"/>
      <c r="P255" s="6"/>
      <c r="Q255" s="6"/>
      <c r="R255" s="6"/>
      <c r="S255" s="6"/>
      <c r="T255" s="6"/>
      <c r="U255" s="6" t="s">
        <v>189</v>
      </c>
      <c r="V255" s="6"/>
      <c r="W255" s="6"/>
      <c r="X255" s="6"/>
      <c r="Y255" s="7">
        <f t="shared" si="65"/>
        <v>1</v>
      </c>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13">
        <f t="shared" si="54"/>
        <v>0</v>
      </c>
      <c r="BB255" s="114" t="e">
        <f t="shared" si="55"/>
        <v>#DIV/0!</v>
      </c>
      <c r="BC255" s="113">
        <f t="shared" si="56"/>
        <v>0</v>
      </c>
      <c r="BD255" s="114" t="e">
        <f t="shared" si="57"/>
        <v>#DIV/0!</v>
      </c>
      <c r="BE255" s="113">
        <f t="shared" si="58"/>
        <v>0</v>
      </c>
      <c r="BF255" s="114" t="e">
        <f t="shared" si="59"/>
        <v>#DIV/0!</v>
      </c>
      <c r="BG255" s="113">
        <f t="shared" si="60"/>
        <v>0</v>
      </c>
      <c r="BH255" s="114" t="e">
        <f t="shared" si="61"/>
        <v>#DIV/0!</v>
      </c>
      <c r="BI255" s="115" t="e">
        <f t="shared" si="62"/>
        <v>#DIV/0!</v>
      </c>
      <c r="BJ255" s="116" t="e">
        <f t="shared" si="63"/>
        <v>#DIV/0!</v>
      </c>
      <c r="BK255" s="102"/>
      <c r="BL255" s="129"/>
      <c r="BM255" s="102"/>
      <c r="BN255" s="91"/>
    </row>
    <row r="256" spans="1:66" s="11" customFormat="1" ht="197.25" hidden="1" customHeight="1">
      <c r="A256" s="79">
        <v>108</v>
      </c>
      <c r="B256" s="2" t="s">
        <v>101</v>
      </c>
      <c r="C256" s="86" t="s">
        <v>9</v>
      </c>
      <c r="D256" s="4" t="s">
        <v>103</v>
      </c>
      <c r="E256" s="3" t="s">
        <v>9</v>
      </c>
      <c r="F256" s="3"/>
      <c r="G256" s="35" t="s">
        <v>103</v>
      </c>
      <c r="H256" s="39" t="s">
        <v>818</v>
      </c>
      <c r="I256" s="39" t="s">
        <v>819</v>
      </c>
      <c r="J256" s="138" t="s">
        <v>1424</v>
      </c>
      <c r="K256" s="139" t="s">
        <v>1425</v>
      </c>
      <c r="L256" s="7" t="s">
        <v>189</v>
      </c>
      <c r="M256" s="21"/>
      <c r="N256" s="21"/>
      <c r="O256" s="21"/>
      <c r="P256" s="21"/>
      <c r="Q256" s="21"/>
      <c r="R256" s="21"/>
      <c r="S256" s="21"/>
      <c r="T256" s="21"/>
      <c r="U256" s="21"/>
      <c r="V256" s="21"/>
      <c r="W256" s="6" t="s">
        <v>189</v>
      </c>
      <c r="X256" s="21"/>
      <c r="Y256" s="7">
        <f t="shared" si="65"/>
        <v>1</v>
      </c>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13">
        <f t="shared" si="54"/>
        <v>0</v>
      </c>
      <c r="BB256" s="114" t="e">
        <f t="shared" si="55"/>
        <v>#DIV/0!</v>
      </c>
      <c r="BC256" s="113">
        <f t="shared" si="56"/>
        <v>0</v>
      </c>
      <c r="BD256" s="114" t="e">
        <f t="shared" si="57"/>
        <v>#DIV/0!</v>
      </c>
      <c r="BE256" s="113">
        <f t="shared" si="58"/>
        <v>0</v>
      </c>
      <c r="BF256" s="114" t="e">
        <f t="shared" si="59"/>
        <v>#DIV/0!</v>
      </c>
      <c r="BG256" s="113">
        <f t="shared" si="60"/>
        <v>0</v>
      </c>
      <c r="BH256" s="114" t="e">
        <f t="shared" si="61"/>
        <v>#DIV/0!</v>
      </c>
      <c r="BI256" s="115" t="e">
        <f t="shared" si="62"/>
        <v>#DIV/0!</v>
      </c>
      <c r="BJ256" s="116" t="e">
        <f t="shared" si="63"/>
        <v>#DIV/0!</v>
      </c>
      <c r="BK256" s="102"/>
      <c r="BL256" s="129"/>
      <c r="BM256" s="102"/>
      <c r="BN256" s="91"/>
    </row>
    <row r="257" spans="1:66" s="11" customFormat="1" ht="197.25" hidden="1" customHeight="1">
      <c r="A257" s="79">
        <v>109</v>
      </c>
      <c r="B257" s="2" t="s">
        <v>101</v>
      </c>
      <c r="C257" s="86" t="s">
        <v>9</v>
      </c>
      <c r="D257" s="4" t="s">
        <v>104</v>
      </c>
      <c r="E257" s="3" t="s">
        <v>9</v>
      </c>
      <c r="F257" s="3"/>
      <c r="G257" s="35" t="s">
        <v>104</v>
      </c>
      <c r="H257" s="39" t="s">
        <v>820</v>
      </c>
      <c r="I257" s="39"/>
      <c r="J257" s="138" t="s">
        <v>1424</v>
      </c>
      <c r="K257" s="139" t="s">
        <v>1425</v>
      </c>
      <c r="L257" s="7"/>
      <c r="M257" s="21"/>
      <c r="N257" s="6" t="s">
        <v>189</v>
      </c>
      <c r="O257" s="21"/>
      <c r="P257" s="21"/>
      <c r="Q257" s="21"/>
      <c r="R257" s="21"/>
      <c r="S257" s="21"/>
      <c r="T257" s="21"/>
      <c r="U257" s="21"/>
      <c r="V257" s="21"/>
      <c r="W257" s="21"/>
      <c r="X257" s="21"/>
      <c r="Y257" s="7">
        <f t="shared" si="65"/>
        <v>1</v>
      </c>
      <c r="Z257" s="117" t="s">
        <v>1405</v>
      </c>
      <c r="AA257" s="117" t="s">
        <v>1405</v>
      </c>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13">
        <f t="shared" si="54"/>
        <v>0</v>
      </c>
      <c r="BB257" s="114" t="e">
        <f t="shared" si="55"/>
        <v>#DIV/0!</v>
      </c>
      <c r="BC257" s="113">
        <f t="shared" si="56"/>
        <v>0</v>
      </c>
      <c r="BD257" s="114" t="e">
        <f t="shared" si="57"/>
        <v>#DIV/0!</v>
      </c>
      <c r="BE257" s="113">
        <f t="shared" si="58"/>
        <v>0</v>
      </c>
      <c r="BF257" s="114" t="e">
        <f t="shared" si="59"/>
        <v>#DIV/0!</v>
      </c>
      <c r="BG257" s="113">
        <f t="shared" si="60"/>
        <v>0</v>
      </c>
      <c r="BH257" s="114" t="e">
        <f t="shared" si="61"/>
        <v>#DIV/0!</v>
      </c>
      <c r="BI257" s="115" t="e">
        <f t="shared" si="62"/>
        <v>#DIV/0!</v>
      </c>
      <c r="BJ257" s="116" t="e">
        <f t="shared" si="63"/>
        <v>#DIV/0!</v>
      </c>
      <c r="BK257" s="102"/>
      <c r="BL257" s="129"/>
      <c r="BM257" s="102"/>
      <c r="BN257" s="91"/>
    </row>
    <row r="258" spans="1:66" s="11" customFormat="1" ht="197.25" customHeight="1">
      <c r="A258" s="79">
        <v>109</v>
      </c>
      <c r="B258" s="2" t="s">
        <v>101</v>
      </c>
      <c r="C258" s="86" t="s">
        <v>9</v>
      </c>
      <c r="D258" s="4" t="s">
        <v>104</v>
      </c>
      <c r="E258" s="3" t="s">
        <v>9</v>
      </c>
      <c r="F258" s="3"/>
      <c r="G258" s="35" t="s">
        <v>104</v>
      </c>
      <c r="H258" s="39" t="s">
        <v>820</v>
      </c>
      <c r="I258" s="39"/>
      <c r="J258" s="138" t="s">
        <v>1424</v>
      </c>
      <c r="K258" s="139" t="s">
        <v>1448</v>
      </c>
      <c r="L258" s="7"/>
      <c r="M258" s="21"/>
      <c r="N258" s="21"/>
      <c r="O258" s="6" t="s">
        <v>189</v>
      </c>
      <c r="P258" s="21"/>
      <c r="Q258" s="21"/>
      <c r="R258" s="21"/>
      <c r="S258" s="21"/>
      <c r="T258" s="21"/>
      <c r="U258" s="21"/>
      <c r="V258" s="21"/>
      <c r="W258" s="21"/>
      <c r="X258" s="21"/>
      <c r="Y258" s="7">
        <f t="shared" si="65"/>
        <v>1</v>
      </c>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13">
        <f t="shared" si="54"/>
        <v>0</v>
      </c>
      <c r="BB258" s="114" t="e">
        <f t="shared" si="55"/>
        <v>#DIV/0!</v>
      </c>
      <c r="BC258" s="113">
        <f t="shared" si="56"/>
        <v>0</v>
      </c>
      <c r="BD258" s="114" t="e">
        <f t="shared" si="57"/>
        <v>#DIV/0!</v>
      </c>
      <c r="BE258" s="113">
        <f t="shared" si="58"/>
        <v>0</v>
      </c>
      <c r="BF258" s="114" t="e">
        <f t="shared" si="59"/>
        <v>#DIV/0!</v>
      </c>
      <c r="BG258" s="113">
        <f t="shared" si="60"/>
        <v>0</v>
      </c>
      <c r="BH258" s="114" t="e">
        <f t="shared" si="61"/>
        <v>#DIV/0!</v>
      </c>
      <c r="BI258" s="115" t="e">
        <f t="shared" si="62"/>
        <v>#DIV/0!</v>
      </c>
      <c r="BJ258" s="116" t="e">
        <f t="shared" si="63"/>
        <v>#DIV/0!</v>
      </c>
      <c r="BK258" s="117" t="s">
        <v>1405</v>
      </c>
      <c r="BL258" s="117" t="s">
        <v>1405</v>
      </c>
      <c r="BM258" s="117" t="s">
        <v>1405</v>
      </c>
      <c r="BN258" s="91"/>
    </row>
    <row r="259" spans="1:66" s="11" customFormat="1" ht="197.25" hidden="1" customHeight="1">
      <c r="A259" s="79">
        <v>109</v>
      </c>
      <c r="B259" s="2" t="s">
        <v>101</v>
      </c>
      <c r="C259" s="86" t="s">
        <v>9</v>
      </c>
      <c r="D259" s="4" t="s">
        <v>104</v>
      </c>
      <c r="E259" s="3" t="s">
        <v>9</v>
      </c>
      <c r="F259" s="3"/>
      <c r="G259" s="35" t="s">
        <v>104</v>
      </c>
      <c r="H259" s="39" t="s">
        <v>820</v>
      </c>
      <c r="I259" s="39"/>
      <c r="J259" s="138" t="s">
        <v>1424</v>
      </c>
      <c r="K259" s="139" t="s">
        <v>1425</v>
      </c>
      <c r="L259" s="7"/>
      <c r="M259" s="21"/>
      <c r="N259" s="21"/>
      <c r="O259" s="21"/>
      <c r="P259" s="21" t="s">
        <v>189</v>
      </c>
      <c r="Q259" s="21"/>
      <c r="R259" s="21"/>
      <c r="S259" s="21"/>
      <c r="T259" s="21"/>
      <c r="U259" s="21"/>
      <c r="V259" s="21"/>
      <c r="W259" s="21"/>
      <c r="X259" s="21"/>
      <c r="Y259" s="7">
        <f t="shared" si="65"/>
        <v>1</v>
      </c>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13">
        <f t="shared" si="54"/>
        <v>0</v>
      </c>
      <c r="BB259" s="114" t="e">
        <f t="shared" si="55"/>
        <v>#DIV/0!</v>
      </c>
      <c r="BC259" s="113">
        <f t="shared" si="56"/>
        <v>0</v>
      </c>
      <c r="BD259" s="114" t="e">
        <f t="shared" si="57"/>
        <v>#DIV/0!</v>
      </c>
      <c r="BE259" s="113">
        <f t="shared" si="58"/>
        <v>0</v>
      </c>
      <c r="BF259" s="114" t="e">
        <f t="shared" si="59"/>
        <v>#DIV/0!</v>
      </c>
      <c r="BG259" s="113">
        <f t="shared" si="60"/>
        <v>0</v>
      </c>
      <c r="BH259" s="114" t="e">
        <f t="shared" si="61"/>
        <v>#DIV/0!</v>
      </c>
      <c r="BI259" s="115" t="e">
        <f t="shared" si="62"/>
        <v>#DIV/0!</v>
      </c>
      <c r="BJ259" s="116" t="e">
        <f t="shared" si="63"/>
        <v>#DIV/0!</v>
      </c>
      <c r="BK259" s="102"/>
      <c r="BL259" s="129"/>
      <c r="BM259" s="102"/>
      <c r="BN259" s="91"/>
    </row>
    <row r="260" spans="1:66" s="11" customFormat="1" ht="197.25" hidden="1" customHeight="1">
      <c r="A260" s="79">
        <v>109</v>
      </c>
      <c r="B260" s="2" t="s">
        <v>101</v>
      </c>
      <c r="C260" s="86" t="s">
        <v>9</v>
      </c>
      <c r="D260" s="4" t="s">
        <v>104</v>
      </c>
      <c r="E260" s="3" t="s">
        <v>9</v>
      </c>
      <c r="F260" s="3"/>
      <c r="G260" s="35" t="s">
        <v>104</v>
      </c>
      <c r="H260" s="39" t="s">
        <v>820</v>
      </c>
      <c r="I260" s="39"/>
      <c r="J260" s="138" t="s">
        <v>1424</v>
      </c>
      <c r="K260" s="139" t="s">
        <v>1425</v>
      </c>
      <c r="L260" s="7"/>
      <c r="M260" s="21"/>
      <c r="N260" s="21"/>
      <c r="O260" s="21"/>
      <c r="P260" s="21"/>
      <c r="Q260" s="21" t="s">
        <v>189</v>
      </c>
      <c r="R260" s="21"/>
      <c r="S260" s="21"/>
      <c r="T260" s="21"/>
      <c r="U260" s="21"/>
      <c r="V260" s="21"/>
      <c r="W260" s="21"/>
      <c r="X260" s="21"/>
      <c r="Y260" s="7">
        <f t="shared" ref="Y260:Y323" si="71">COUNTIF($N260:$X260,"x")</f>
        <v>1</v>
      </c>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13">
        <f t="shared" si="54"/>
        <v>0</v>
      </c>
      <c r="BB260" s="114" t="e">
        <f t="shared" si="55"/>
        <v>#DIV/0!</v>
      </c>
      <c r="BC260" s="113">
        <f t="shared" si="56"/>
        <v>0</v>
      </c>
      <c r="BD260" s="114" t="e">
        <f t="shared" si="57"/>
        <v>#DIV/0!</v>
      </c>
      <c r="BE260" s="113">
        <f t="shared" si="58"/>
        <v>0</v>
      </c>
      <c r="BF260" s="114" t="e">
        <f t="shared" si="59"/>
        <v>#DIV/0!</v>
      </c>
      <c r="BG260" s="113">
        <f t="shared" si="60"/>
        <v>0</v>
      </c>
      <c r="BH260" s="114" t="e">
        <f t="shared" si="61"/>
        <v>#DIV/0!</v>
      </c>
      <c r="BI260" s="115" t="e">
        <f t="shared" si="62"/>
        <v>#DIV/0!</v>
      </c>
      <c r="BJ260" s="116" t="e">
        <f t="shared" si="63"/>
        <v>#DIV/0!</v>
      </c>
      <c r="BK260" s="102"/>
      <c r="BL260" s="129"/>
      <c r="BM260" s="102"/>
      <c r="BN260" s="91"/>
    </row>
    <row r="261" spans="1:66" s="11" customFormat="1" ht="197.25" hidden="1" customHeight="1">
      <c r="A261" s="79">
        <v>109</v>
      </c>
      <c r="B261" s="2" t="s">
        <v>101</v>
      </c>
      <c r="C261" s="86" t="s">
        <v>9</v>
      </c>
      <c r="D261" s="4" t="s">
        <v>104</v>
      </c>
      <c r="E261" s="3" t="s">
        <v>9</v>
      </c>
      <c r="F261" s="3"/>
      <c r="G261" s="35" t="s">
        <v>104</v>
      </c>
      <c r="H261" s="39" t="s">
        <v>820</v>
      </c>
      <c r="I261" s="39"/>
      <c r="J261" s="138" t="s">
        <v>1424</v>
      </c>
      <c r="K261" s="139" t="s">
        <v>1425</v>
      </c>
      <c r="L261" s="7"/>
      <c r="M261" s="21"/>
      <c r="N261" s="21"/>
      <c r="O261" s="21"/>
      <c r="P261" s="21"/>
      <c r="Q261" s="21"/>
      <c r="R261" s="6" t="s">
        <v>189</v>
      </c>
      <c r="S261" s="21"/>
      <c r="T261" s="21"/>
      <c r="U261" s="21"/>
      <c r="V261" s="21"/>
      <c r="W261" s="21"/>
      <c r="X261" s="21"/>
      <c r="Y261" s="7">
        <f t="shared" si="71"/>
        <v>1</v>
      </c>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13">
        <f t="shared" si="54"/>
        <v>0</v>
      </c>
      <c r="BB261" s="114" t="e">
        <f t="shared" si="55"/>
        <v>#DIV/0!</v>
      </c>
      <c r="BC261" s="113">
        <f t="shared" si="56"/>
        <v>0</v>
      </c>
      <c r="BD261" s="114" t="e">
        <f t="shared" si="57"/>
        <v>#DIV/0!</v>
      </c>
      <c r="BE261" s="113">
        <f t="shared" si="58"/>
        <v>0</v>
      </c>
      <c r="BF261" s="114" t="e">
        <f t="shared" si="59"/>
        <v>#DIV/0!</v>
      </c>
      <c r="BG261" s="113">
        <f t="shared" si="60"/>
        <v>0</v>
      </c>
      <c r="BH261" s="114" t="e">
        <f t="shared" si="61"/>
        <v>#DIV/0!</v>
      </c>
      <c r="BI261" s="115" t="e">
        <f t="shared" si="62"/>
        <v>#DIV/0!</v>
      </c>
      <c r="BJ261" s="116" t="e">
        <f t="shared" si="63"/>
        <v>#DIV/0!</v>
      </c>
      <c r="BK261" s="102"/>
      <c r="BL261" s="129"/>
      <c r="BM261" s="102"/>
      <c r="BN261" s="91"/>
    </row>
    <row r="262" spans="1:66" s="11" customFormat="1" ht="197.25" hidden="1" customHeight="1">
      <c r="A262" s="79">
        <v>109</v>
      </c>
      <c r="B262" s="2" t="s">
        <v>101</v>
      </c>
      <c r="C262" s="86" t="s">
        <v>9</v>
      </c>
      <c r="D262" s="4" t="s">
        <v>104</v>
      </c>
      <c r="E262" s="3" t="s">
        <v>9</v>
      </c>
      <c r="F262" s="3"/>
      <c r="G262" s="35" t="s">
        <v>104</v>
      </c>
      <c r="H262" s="39" t="s">
        <v>821</v>
      </c>
      <c r="I262" s="39"/>
      <c r="J262" s="138" t="s">
        <v>1424</v>
      </c>
      <c r="K262" s="139" t="s">
        <v>1425</v>
      </c>
      <c r="L262" s="7"/>
      <c r="M262" s="21"/>
      <c r="N262" s="21"/>
      <c r="O262" s="21"/>
      <c r="P262" s="21"/>
      <c r="Q262" s="21"/>
      <c r="R262" s="21"/>
      <c r="S262" s="6" t="s">
        <v>189</v>
      </c>
      <c r="T262" s="21"/>
      <c r="U262" s="21"/>
      <c r="V262" s="21"/>
      <c r="W262" s="21"/>
      <c r="X262" s="21"/>
      <c r="Y262" s="7">
        <f t="shared" si="71"/>
        <v>1</v>
      </c>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13">
        <f t="shared" si="54"/>
        <v>0</v>
      </c>
      <c r="BB262" s="114" t="e">
        <f t="shared" si="55"/>
        <v>#DIV/0!</v>
      </c>
      <c r="BC262" s="113">
        <f t="shared" si="56"/>
        <v>0</v>
      </c>
      <c r="BD262" s="114" t="e">
        <f t="shared" si="57"/>
        <v>#DIV/0!</v>
      </c>
      <c r="BE262" s="113">
        <f t="shared" si="58"/>
        <v>0</v>
      </c>
      <c r="BF262" s="114" t="e">
        <f t="shared" si="59"/>
        <v>#DIV/0!</v>
      </c>
      <c r="BG262" s="113">
        <f t="shared" si="60"/>
        <v>0</v>
      </c>
      <c r="BH262" s="114" t="e">
        <f t="shared" si="61"/>
        <v>#DIV/0!</v>
      </c>
      <c r="BI262" s="115" t="e">
        <f t="shared" si="62"/>
        <v>#DIV/0!</v>
      </c>
      <c r="BJ262" s="116" t="e">
        <f t="shared" si="63"/>
        <v>#DIV/0!</v>
      </c>
      <c r="BK262" s="102"/>
      <c r="BL262" s="129"/>
      <c r="BM262" s="102"/>
      <c r="BN262" s="91"/>
    </row>
    <row r="263" spans="1:66" s="11" customFormat="1" ht="197.25" hidden="1" customHeight="1">
      <c r="A263" s="79">
        <v>109</v>
      </c>
      <c r="B263" s="2" t="s">
        <v>101</v>
      </c>
      <c r="C263" s="86" t="s">
        <v>9</v>
      </c>
      <c r="D263" s="4" t="s">
        <v>104</v>
      </c>
      <c r="E263" s="3" t="s">
        <v>9</v>
      </c>
      <c r="F263" s="3"/>
      <c r="G263" s="35" t="s">
        <v>104</v>
      </c>
      <c r="H263" s="39" t="s">
        <v>821</v>
      </c>
      <c r="I263" s="39"/>
      <c r="J263" s="138" t="s">
        <v>1424</v>
      </c>
      <c r="K263" s="139" t="s">
        <v>1425</v>
      </c>
      <c r="L263" s="7"/>
      <c r="M263" s="21"/>
      <c r="N263" s="21"/>
      <c r="O263" s="21"/>
      <c r="P263" s="21"/>
      <c r="Q263" s="21"/>
      <c r="R263" s="21"/>
      <c r="S263" s="21"/>
      <c r="T263" s="6" t="s">
        <v>189</v>
      </c>
      <c r="U263" s="21"/>
      <c r="V263" s="21"/>
      <c r="W263" s="21"/>
      <c r="X263" s="21"/>
      <c r="Y263" s="7">
        <f t="shared" si="71"/>
        <v>1</v>
      </c>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13">
        <f t="shared" si="54"/>
        <v>0</v>
      </c>
      <c r="BB263" s="114" t="e">
        <f t="shared" si="55"/>
        <v>#DIV/0!</v>
      </c>
      <c r="BC263" s="113">
        <f t="shared" si="56"/>
        <v>0</v>
      </c>
      <c r="BD263" s="114" t="e">
        <f t="shared" si="57"/>
        <v>#DIV/0!</v>
      </c>
      <c r="BE263" s="113">
        <f t="shared" si="58"/>
        <v>0</v>
      </c>
      <c r="BF263" s="114" t="e">
        <f t="shared" si="59"/>
        <v>#DIV/0!</v>
      </c>
      <c r="BG263" s="113">
        <f t="shared" si="60"/>
        <v>0</v>
      </c>
      <c r="BH263" s="114" t="e">
        <f t="shared" si="61"/>
        <v>#DIV/0!</v>
      </c>
      <c r="BI263" s="115" t="e">
        <f t="shared" si="62"/>
        <v>#DIV/0!</v>
      </c>
      <c r="BJ263" s="116" t="e">
        <f t="shared" si="63"/>
        <v>#DIV/0!</v>
      </c>
      <c r="BK263" s="102"/>
      <c r="BL263" s="129"/>
      <c r="BM263" s="102"/>
      <c r="BN263" s="91"/>
    </row>
    <row r="264" spans="1:66" s="11" customFormat="1" ht="197.25" hidden="1" customHeight="1">
      <c r="A264" s="79">
        <v>109</v>
      </c>
      <c r="B264" s="2" t="s">
        <v>101</v>
      </c>
      <c r="C264" s="86" t="s">
        <v>9</v>
      </c>
      <c r="D264" s="4" t="s">
        <v>104</v>
      </c>
      <c r="E264" s="3" t="s">
        <v>9</v>
      </c>
      <c r="F264" s="3"/>
      <c r="G264" s="35" t="s">
        <v>104</v>
      </c>
      <c r="H264" s="39" t="s">
        <v>821</v>
      </c>
      <c r="I264" s="39"/>
      <c r="J264" s="138" t="s">
        <v>1424</v>
      </c>
      <c r="K264" s="139" t="s">
        <v>1425</v>
      </c>
      <c r="L264" s="7"/>
      <c r="M264" s="21"/>
      <c r="N264" s="21"/>
      <c r="O264" s="21"/>
      <c r="P264" s="21"/>
      <c r="Q264" s="21"/>
      <c r="R264" s="21"/>
      <c r="S264" s="21"/>
      <c r="T264" s="21"/>
      <c r="U264" s="6" t="s">
        <v>189</v>
      </c>
      <c r="V264" s="21"/>
      <c r="W264" s="21"/>
      <c r="X264" s="21"/>
      <c r="Y264" s="7">
        <f t="shared" si="71"/>
        <v>1</v>
      </c>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13">
        <f t="shared" si="54"/>
        <v>0</v>
      </c>
      <c r="BB264" s="114" t="e">
        <f t="shared" si="55"/>
        <v>#DIV/0!</v>
      </c>
      <c r="BC264" s="113">
        <f t="shared" si="56"/>
        <v>0</v>
      </c>
      <c r="BD264" s="114" t="e">
        <f t="shared" si="57"/>
        <v>#DIV/0!</v>
      </c>
      <c r="BE264" s="113">
        <f t="shared" si="58"/>
        <v>0</v>
      </c>
      <c r="BF264" s="114" t="e">
        <f t="shared" si="59"/>
        <v>#DIV/0!</v>
      </c>
      <c r="BG264" s="113">
        <f t="shared" si="60"/>
        <v>0</v>
      </c>
      <c r="BH264" s="114" t="e">
        <f t="shared" si="61"/>
        <v>#DIV/0!</v>
      </c>
      <c r="BI264" s="115" t="e">
        <f t="shared" si="62"/>
        <v>#DIV/0!</v>
      </c>
      <c r="BJ264" s="116" t="e">
        <f t="shared" si="63"/>
        <v>#DIV/0!</v>
      </c>
      <c r="BK264" s="102"/>
      <c r="BL264" s="129"/>
      <c r="BM264" s="102"/>
      <c r="BN264" s="91"/>
    </row>
    <row r="265" spans="1:66" s="11" customFormat="1" ht="197.25" hidden="1" customHeight="1">
      <c r="A265" s="79">
        <v>109</v>
      </c>
      <c r="B265" s="2" t="s">
        <v>101</v>
      </c>
      <c r="C265" s="86" t="s">
        <v>9</v>
      </c>
      <c r="D265" s="4" t="s">
        <v>104</v>
      </c>
      <c r="E265" s="3" t="s">
        <v>9</v>
      </c>
      <c r="F265" s="3"/>
      <c r="G265" s="35" t="s">
        <v>104</v>
      </c>
      <c r="H265" s="39" t="s">
        <v>821</v>
      </c>
      <c r="I265" s="39"/>
      <c r="J265" s="138" t="s">
        <v>1424</v>
      </c>
      <c r="K265" s="139" t="s">
        <v>1425</v>
      </c>
      <c r="L265" s="7"/>
      <c r="M265" s="21"/>
      <c r="N265" s="21"/>
      <c r="O265" s="21"/>
      <c r="P265" s="21"/>
      <c r="Q265" s="21"/>
      <c r="R265" s="21"/>
      <c r="S265" s="21"/>
      <c r="T265" s="21"/>
      <c r="U265" s="21"/>
      <c r="V265" s="6" t="s">
        <v>189</v>
      </c>
      <c r="W265" s="21"/>
      <c r="X265" s="21"/>
      <c r="Y265" s="7">
        <f t="shared" si="71"/>
        <v>1</v>
      </c>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13">
        <f t="shared" si="54"/>
        <v>0</v>
      </c>
      <c r="BB265" s="114" t="e">
        <f t="shared" si="55"/>
        <v>#DIV/0!</v>
      </c>
      <c r="BC265" s="113">
        <f t="shared" si="56"/>
        <v>0</v>
      </c>
      <c r="BD265" s="114" t="e">
        <f t="shared" si="57"/>
        <v>#DIV/0!</v>
      </c>
      <c r="BE265" s="113">
        <f t="shared" si="58"/>
        <v>0</v>
      </c>
      <c r="BF265" s="114" t="e">
        <f t="shared" si="59"/>
        <v>#DIV/0!</v>
      </c>
      <c r="BG265" s="113">
        <f t="shared" si="60"/>
        <v>0</v>
      </c>
      <c r="BH265" s="114" t="e">
        <f t="shared" si="61"/>
        <v>#DIV/0!</v>
      </c>
      <c r="BI265" s="115" t="e">
        <f t="shared" si="62"/>
        <v>#DIV/0!</v>
      </c>
      <c r="BJ265" s="116" t="e">
        <f t="shared" si="63"/>
        <v>#DIV/0!</v>
      </c>
      <c r="BK265" s="102"/>
      <c r="BL265" s="129"/>
      <c r="BM265" s="102"/>
      <c r="BN265" s="91"/>
    </row>
    <row r="266" spans="1:66" s="11" customFormat="1" ht="197.25" hidden="1" customHeight="1">
      <c r="A266" s="79">
        <v>109</v>
      </c>
      <c r="B266" s="2" t="s">
        <v>101</v>
      </c>
      <c r="C266" s="86" t="s">
        <v>9</v>
      </c>
      <c r="D266" s="4" t="s">
        <v>104</v>
      </c>
      <c r="E266" s="3" t="s">
        <v>9</v>
      </c>
      <c r="F266" s="3"/>
      <c r="G266" s="35" t="s">
        <v>104</v>
      </c>
      <c r="H266" s="39" t="s">
        <v>821</v>
      </c>
      <c r="I266" s="39"/>
      <c r="J266" s="138" t="s">
        <v>1424</v>
      </c>
      <c r="K266" s="139" t="s">
        <v>1425</v>
      </c>
      <c r="L266" s="7"/>
      <c r="M266" s="21"/>
      <c r="N266" s="21"/>
      <c r="O266" s="21"/>
      <c r="P266" s="21"/>
      <c r="Q266" s="21"/>
      <c r="R266" s="21"/>
      <c r="S266" s="21"/>
      <c r="T266" s="21"/>
      <c r="U266" s="21"/>
      <c r="V266" s="21"/>
      <c r="W266" s="6" t="s">
        <v>189</v>
      </c>
      <c r="X266" s="21"/>
      <c r="Y266" s="7">
        <f t="shared" si="71"/>
        <v>1</v>
      </c>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13">
        <f t="shared" ref="BA266:BA329" si="72">COUNTIF(AB266:AZ266,"2")</f>
        <v>0</v>
      </c>
      <c r="BB266" s="114" t="e">
        <f t="shared" ref="BB266:BB329" si="73">BA266/(BA266+BC266+BE266+BG266)</f>
        <v>#DIV/0!</v>
      </c>
      <c r="BC266" s="113">
        <f t="shared" ref="BC266:BC329" si="74">COUNTIF(AB266:AZ266,"1")</f>
        <v>0</v>
      </c>
      <c r="BD266" s="114" t="e">
        <f t="shared" ref="BD266:BD329" si="75">BC266/(BA266+BC266+BE266+BG266)</f>
        <v>#DIV/0!</v>
      </c>
      <c r="BE266" s="113">
        <f t="shared" ref="BE266:BE329" si="76">COUNTIF(AB266:AZ266,"0")</f>
        <v>0</v>
      </c>
      <c r="BF266" s="114" t="e">
        <f t="shared" ref="BF266:BF329" si="77">BE266/(BA266+BC266+BE266+BG266)</f>
        <v>#DIV/0!</v>
      </c>
      <c r="BG266" s="113">
        <f t="shared" ref="BG266:BG329" si="78">COUNTIF(AB266:AZ266,"KĐG")</f>
        <v>0</v>
      </c>
      <c r="BH266" s="114" t="e">
        <f t="shared" ref="BH266:BH329" si="79">BG266/(BA266+BC266+BE266+BG266)</f>
        <v>#DIV/0!</v>
      </c>
      <c r="BI266" s="115" t="e">
        <f t="shared" ref="BI266:BI329" si="80">(((BA266*2)+(BC266*1)+(BE266*0)))/(BA266+BC266+BE266)</f>
        <v>#DIV/0!</v>
      </c>
      <c r="BJ266" s="116" t="e">
        <f t="shared" ref="BJ266:BJ329" si="81">IF(BH266&gt;=50%,"KĐG",IF(BI266&gt;=1.6,"Đạt mục tiêu",IF(BI266&gt;=1,"Cần cố gắng","Chưa đạt")))</f>
        <v>#DIV/0!</v>
      </c>
      <c r="BK266" s="102"/>
      <c r="BL266" s="129"/>
      <c r="BM266" s="102"/>
      <c r="BN266" s="91"/>
    </row>
    <row r="267" spans="1:66" s="11" customFormat="1" ht="197.25" hidden="1" customHeight="1">
      <c r="A267" s="79">
        <v>109</v>
      </c>
      <c r="B267" s="2" t="s">
        <v>101</v>
      </c>
      <c r="C267" s="86" t="s">
        <v>9</v>
      </c>
      <c r="D267" s="4" t="s">
        <v>104</v>
      </c>
      <c r="E267" s="3" t="s">
        <v>9</v>
      </c>
      <c r="F267" s="3"/>
      <c r="G267" s="35" t="s">
        <v>104</v>
      </c>
      <c r="H267" s="39" t="s">
        <v>822</v>
      </c>
      <c r="I267" s="3"/>
      <c r="J267" s="138" t="s">
        <v>1424</v>
      </c>
      <c r="K267" s="139" t="s">
        <v>1425</v>
      </c>
      <c r="L267" s="7" t="s">
        <v>189</v>
      </c>
      <c r="M267" s="6"/>
      <c r="N267" s="6"/>
      <c r="O267" s="6"/>
      <c r="P267" s="6"/>
      <c r="Q267" s="6"/>
      <c r="R267" s="6"/>
      <c r="S267" s="6"/>
      <c r="T267" s="6"/>
      <c r="U267" s="6"/>
      <c r="V267" s="6"/>
      <c r="W267" s="6"/>
      <c r="X267" s="6" t="s">
        <v>189</v>
      </c>
      <c r="Y267" s="7">
        <f t="shared" si="71"/>
        <v>1</v>
      </c>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13">
        <f t="shared" si="72"/>
        <v>0</v>
      </c>
      <c r="BB267" s="114" t="e">
        <f t="shared" si="73"/>
        <v>#DIV/0!</v>
      </c>
      <c r="BC267" s="113">
        <f t="shared" si="74"/>
        <v>0</v>
      </c>
      <c r="BD267" s="114" t="e">
        <f t="shared" si="75"/>
        <v>#DIV/0!</v>
      </c>
      <c r="BE267" s="113">
        <f t="shared" si="76"/>
        <v>0</v>
      </c>
      <c r="BF267" s="114" t="e">
        <f t="shared" si="77"/>
        <v>#DIV/0!</v>
      </c>
      <c r="BG267" s="113">
        <f t="shared" si="78"/>
        <v>0</v>
      </c>
      <c r="BH267" s="114" t="e">
        <f t="shared" si="79"/>
        <v>#DIV/0!</v>
      </c>
      <c r="BI267" s="115" t="e">
        <f t="shared" si="80"/>
        <v>#DIV/0!</v>
      </c>
      <c r="BJ267" s="116" t="e">
        <f t="shared" si="81"/>
        <v>#DIV/0!</v>
      </c>
      <c r="BK267" s="102"/>
      <c r="BL267" s="129"/>
      <c r="BM267" s="102"/>
      <c r="BN267" s="91"/>
    </row>
    <row r="268" spans="1:66" s="11" customFormat="1" ht="187.5" hidden="1" customHeight="1">
      <c r="A268" s="79">
        <v>110</v>
      </c>
      <c r="B268" s="2" t="s">
        <v>101</v>
      </c>
      <c r="C268" s="86" t="s">
        <v>9</v>
      </c>
      <c r="D268" s="4" t="s">
        <v>105</v>
      </c>
      <c r="E268" s="3" t="s">
        <v>9</v>
      </c>
      <c r="F268" s="3"/>
      <c r="G268" s="35" t="s">
        <v>105</v>
      </c>
      <c r="H268" s="39" t="s">
        <v>823</v>
      </c>
      <c r="I268" s="3"/>
      <c r="J268" s="138" t="s">
        <v>1424</v>
      </c>
      <c r="K268" s="139" t="s">
        <v>1425</v>
      </c>
      <c r="L268" s="7" t="s">
        <v>189</v>
      </c>
      <c r="M268" s="6"/>
      <c r="N268" s="6"/>
      <c r="O268" s="6"/>
      <c r="P268" s="6"/>
      <c r="Q268" s="6"/>
      <c r="R268" s="6"/>
      <c r="S268" s="6"/>
      <c r="T268" s="6"/>
      <c r="U268" s="6"/>
      <c r="V268" s="6"/>
      <c r="W268" s="6" t="s">
        <v>189</v>
      </c>
      <c r="X268" s="6"/>
      <c r="Y268" s="7">
        <f t="shared" si="71"/>
        <v>1</v>
      </c>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13">
        <f t="shared" si="72"/>
        <v>0</v>
      </c>
      <c r="BB268" s="114" t="e">
        <f t="shared" si="73"/>
        <v>#DIV/0!</v>
      </c>
      <c r="BC268" s="113">
        <f t="shared" si="74"/>
        <v>0</v>
      </c>
      <c r="BD268" s="114" t="e">
        <f t="shared" si="75"/>
        <v>#DIV/0!</v>
      </c>
      <c r="BE268" s="113">
        <f t="shared" si="76"/>
        <v>0</v>
      </c>
      <c r="BF268" s="114" t="e">
        <f t="shared" si="77"/>
        <v>#DIV/0!</v>
      </c>
      <c r="BG268" s="113">
        <f t="shared" si="78"/>
        <v>0</v>
      </c>
      <c r="BH268" s="114" t="e">
        <f t="shared" si="79"/>
        <v>#DIV/0!</v>
      </c>
      <c r="BI268" s="115" t="e">
        <f t="shared" si="80"/>
        <v>#DIV/0!</v>
      </c>
      <c r="BJ268" s="116" t="e">
        <f t="shared" si="81"/>
        <v>#DIV/0!</v>
      </c>
      <c r="BK268" s="102"/>
      <c r="BL268" s="129"/>
      <c r="BM268" s="102"/>
      <c r="BN268" s="91"/>
    </row>
    <row r="269" spans="1:66" s="11" customFormat="1" ht="21.75" hidden="1" customHeight="1">
      <c r="A269" s="80"/>
      <c r="B269" s="199" t="s">
        <v>106</v>
      </c>
      <c r="C269" s="200"/>
      <c r="D269" s="200"/>
      <c r="E269" s="34"/>
      <c r="F269" s="18">
        <f>COUNTIF(F270:F271,"x")</f>
        <v>0</v>
      </c>
      <c r="G269" s="72"/>
      <c r="H269" s="72"/>
      <c r="I269" s="18"/>
      <c r="J269" s="145"/>
      <c r="K269" s="145"/>
      <c r="L269" s="18">
        <f>COUNTIF(L270:L271,"x")</f>
        <v>2</v>
      </c>
      <c r="M269" s="18">
        <f>SUM(M270:M271)</f>
        <v>1</v>
      </c>
      <c r="N269" s="126">
        <f t="shared" ref="N269:X269" si="82">COUNTIF(N270:N271,"x")</f>
        <v>0</v>
      </c>
      <c r="O269" s="126">
        <f t="shared" si="82"/>
        <v>0</v>
      </c>
      <c r="P269" s="126">
        <f t="shared" si="82"/>
        <v>0</v>
      </c>
      <c r="Q269" s="126">
        <f t="shared" si="82"/>
        <v>0</v>
      </c>
      <c r="R269" s="126">
        <f t="shared" si="82"/>
        <v>0</v>
      </c>
      <c r="S269" s="126">
        <f t="shared" si="82"/>
        <v>0</v>
      </c>
      <c r="T269" s="126">
        <f t="shared" si="82"/>
        <v>1</v>
      </c>
      <c r="U269" s="126">
        <f t="shared" si="82"/>
        <v>0</v>
      </c>
      <c r="V269" s="126">
        <f t="shared" si="82"/>
        <v>0</v>
      </c>
      <c r="W269" s="126">
        <f t="shared" si="82"/>
        <v>1</v>
      </c>
      <c r="X269" s="126">
        <f t="shared" si="82"/>
        <v>0</v>
      </c>
      <c r="Y269" s="7"/>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13">
        <f t="shared" si="72"/>
        <v>0</v>
      </c>
      <c r="BB269" s="114" t="e">
        <f t="shared" si="73"/>
        <v>#DIV/0!</v>
      </c>
      <c r="BC269" s="113">
        <f t="shared" si="74"/>
        <v>0</v>
      </c>
      <c r="BD269" s="114" t="e">
        <f t="shared" si="75"/>
        <v>#DIV/0!</v>
      </c>
      <c r="BE269" s="113">
        <f t="shared" si="76"/>
        <v>0</v>
      </c>
      <c r="BF269" s="114" t="e">
        <f t="shared" si="77"/>
        <v>#DIV/0!</v>
      </c>
      <c r="BG269" s="113">
        <f t="shared" si="78"/>
        <v>0</v>
      </c>
      <c r="BH269" s="114" t="e">
        <f t="shared" si="79"/>
        <v>#DIV/0!</v>
      </c>
      <c r="BI269" s="115" t="e">
        <f t="shared" si="80"/>
        <v>#DIV/0!</v>
      </c>
      <c r="BJ269" s="116" t="e">
        <f t="shared" si="81"/>
        <v>#DIV/0!</v>
      </c>
      <c r="BK269" s="102"/>
      <c r="BL269" s="129"/>
      <c r="BM269" s="102"/>
      <c r="BN269" s="40"/>
    </row>
    <row r="270" spans="1:66" s="11" customFormat="1" ht="93" hidden="1" customHeight="1">
      <c r="A270" s="79">
        <v>111</v>
      </c>
      <c r="B270" s="2" t="s">
        <v>194</v>
      </c>
      <c r="C270" s="3" t="s">
        <v>9</v>
      </c>
      <c r="D270" s="4" t="s">
        <v>195</v>
      </c>
      <c r="E270" s="3" t="s">
        <v>9</v>
      </c>
      <c r="F270" s="3"/>
      <c r="G270" s="35" t="s">
        <v>195</v>
      </c>
      <c r="H270" s="39" t="s">
        <v>824</v>
      </c>
      <c r="I270" s="37" t="s">
        <v>825</v>
      </c>
      <c r="J270" s="138" t="s">
        <v>1424</v>
      </c>
      <c r="K270" s="139" t="s">
        <v>1425</v>
      </c>
      <c r="L270" s="7" t="s">
        <v>189</v>
      </c>
      <c r="M270" s="6">
        <v>1</v>
      </c>
      <c r="N270" s="6"/>
      <c r="O270" s="6"/>
      <c r="P270" s="6"/>
      <c r="Q270" s="6"/>
      <c r="R270" s="6"/>
      <c r="S270" s="6"/>
      <c r="T270" s="6" t="s">
        <v>189</v>
      </c>
      <c r="U270" s="6"/>
      <c r="V270" s="6"/>
      <c r="W270" s="6"/>
      <c r="X270" s="6"/>
      <c r="Y270" s="7">
        <f t="shared" si="71"/>
        <v>1</v>
      </c>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13">
        <f t="shared" si="72"/>
        <v>0</v>
      </c>
      <c r="BB270" s="114" t="e">
        <f t="shared" si="73"/>
        <v>#DIV/0!</v>
      </c>
      <c r="BC270" s="113">
        <f t="shared" si="74"/>
        <v>0</v>
      </c>
      <c r="BD270" s="114" t="e">
        <f t="shared" si="75"/>
        <v>#DIV/0!</v>
      </c>
      <c r="BE270" s="113">
        <f t="shared" si="76"/>
        <v>0</v>
      </c>
      <c r="BF270" s="114" t="e">
        <f t="shared" si="77"/>
        <v>#DIV/0!</v>
      </c>
      <c r="BG270" s="113">
        <f t="shared" si="78"/>
        <v>0</v>
      </c>
      <c r="BH270" s="114" t="e">
        <f t="shared" si="79"/>
        <v>#DIV/0!</v>
      </c>
      <c r="BI270" s="115" t="e">
        <f t="shared" si="80"/>
        <v>#DIV/0!</v>
      </c>
      <c r="BJ270" s="116" t="e">
        <f t="shared" si="81"/>
        <v>#DIV/0!</v>
      </c>
      <c r="BK270" s="102"/>
      <c r="BL270" s="129"/>
      <c r="BM270" s="102"/>
      <c r="BN270" s="91"/>
    </row>
    <row r="271" spans="1:66" s="11" customFormat="1" ht="93" hidden="1" customHeight="1">
      <c r="A271" s="79">
        <v>112</v>
      </c>
      <c r="B271" s="2" t="s">
        <v>196</v>
      </c>
      <c r="C271" s="3" t="s">
        <v>9</v>
      </c>
      <c r="D271" s="4" t="s">
        <v>197</v>
      </c>
      <c r="E271" s="3" t="s">
        <v>9</v>
      </c>
      <c r="F271" s="3"/>
      <c r="G271" s="35" t="s">
        <v>197</v>
      </c>
      <c r="H271" s="39" t="s">
        <v>826</v>
      </c>
      <c r="I271" s="39" t="s">
        <v>827</v>
      </c>
      <c r="J271" s="138" t="s">
        <v>1424</v>
      </c>
      <c r="K271" s="139" t="s">
        <v>1425</v>
      </c>
      <c r="L271" s="7" t="s">
        <v>189</v>
      </c>
      <c r="M271" s="6"/>
      <c r="N271" s="6"/>
      <c r="O271" s="6"/>
      <c r="P271" s="6"/>
      <c r="Q271" s="6"/>
      <c r="R271" s="6"/>
      <c r="S271" s="6"/>
      <c r="T271" s="6"/>
      <c r="U271" s="6"/>
      <c r="V271" s="6"/>
      <c r="W271" s="6" t="s">
        <v>189</v>
      </c>
      <c r="X271" s="6"/>
      <c r="Y271" s="7">
        <f t="shared" si="71"/>
        <v>1</v>
      </c>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13">
        <f t="shared" si="72"/>
        <v>0</v>
      </c>
      <c r="BB271" s="114" t="e">
        <f t="shared" si="73"/>
        <v>#DIV/0!</v>
      </c>
      <c r="BC271" s="113">
        <f t="shared" si="74"/>
        <v>0</v>
      </c>
      <c r="BD271" s="114" t="e">
        <f t="shared" si="75"/>
        <v>#DIV/0!</v>
      </c>
      <c r="BE271" s="113">
        <f t="shared" si="76"/>
        <v>0</v>
      </c>
      <c r="BF271" s="114" t="e">
        <f t="shared" si="77"/>
        <v>#DIV/0!</v>
      </c>
      <c r="BG271" s="113">
        <f t="shared" si="78"/>
        <v>0</v>
      </c>
      <c r="BH271" s="114" t="e">
        <f t="shared" si="79"/>
        <v>#DIV/0!</v>
      </c>
      <c r="BI271" s="115" t="e">
        <f t="shared" si="80"/>
        <v>#DIV/0!</v>
      </c>
      <c r="BJ271" s="116" t="e">
        <f t="shared" si="81"/>
        <v>#DIV/0!</v>
      </c>
      <c r="BK271" s="102"/>
      <c r="BL271" s="129"/>
      <c r="BM271" s="102"/>
      <c r="BN271" s="91"/>
    </row>
    <row r="272" spans="1:66" s="11" customFormat="1" ht="30.75" customHeight="1">
      <c r="A272" s="80"/>
      <c r="B272" s="199" t="s">
        <v>107</v>
      </c>
      <c r="C272" s="200"/>
      <c r="D272" s="200"/>
      <c r="E272" s="34"/>
      <c r="F272" s="18">
        <f>COUNTIF(F276:F276,"x")</f>
        <v>0</v>
      </c>
      <c r="G272" s="72"/>
      <c r="H272" s="72"/>
      <c r="I272" s="18"/>
      <c r="J272" s="145"/>
      <c r="K272" s="145"/>
      <c r="L272" s="18">
        <f>COUNTIF(L276:L276,"x")</f>
        <v>1</v>
      </c>
      <c r="M272" s="18">
        <f>SUM(M276:M276)</f>
        <v>1</v>
      </c>
      <c r="N272" s="126">
        <f t="shared" ref="N272:X272" si="83">COUNTIF(N276:N276,"x")</f>
        <v>0</v>
      </c>
      <c r="O272" s="126">
        <f t="shared" si="83"/>
        <v>0</v>
      </c>
      <c r="P272" s="126">
        <f t="shared" si="83"/>
        <v>0</v>
      </c>
      <c r="Q272" s="126">
        <f t="shared" si="83"/>
        <v>0</v>
      </c>
      <c r="R272" s="126">
        <f t="shared" si="83"/>
        <v>0</v>
      </c>
      <c r="S272" s="126">
        <f t="shared" si="83"/>
        <v>0</v>
      </c>
      <c r="T272" s="126">
        <f t="shared" si="83"/>
        <v>0</v>
      </c>
      <c r="U272" s="126">
        <f t="shared" si="83"/>
        <v>0</v>
      </c>
      <c r="V272" s="126">
        <f t="shared" si="83"/>
        <v>0</v>
      </c>
      <c r="W272" s="126">
        <f t="shared" si="83"/>
        <v>1</v>
      </c>
      <c r="X272" s="126">
        <f t="shared" si="83"/>
        <v>0</v>
      </c>
      <c r="Y272" s="7"/>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13">
        <f t="shared" si="72"/>
        <v>0</v>
      </c>
      <c r="BB272" s="114" t="e">
        <f t="shared" si="73"/>
        <v>#DIV/0!</v>
      </c>
      <c r="BC272" s="113">
        <f t="shared" si="74"/>
        <v>0</v>
      </c>
      <c r="BD272" s="114" t="e">
        <f t="shared" si="75"/>
        <v>#DIV/0!</v>
      </c>
      <c r="BE272" s="113">
        <f t="shared" si="76"/>
        <v>0</v>
      </c>
      <c r="BF272" s="114" t="e">
        <f t="shared" si="77"/>
        <v>#DIV/0!</v>
      </c>
      <c r="BG272" s="113">
        <f t="shared" si="78"/>
        <v>0</v>
      </c>
      <c r="BH272" s="114" t="e">
        <f t="shared" si="79"/>
        <v>#DIV/0!</v>
      </c>
      <c r="BI272" s="115" t="e">
        <f t="shared" si="80"/>
        <v>#DIV/0!</v>
      </c>
      <c r="BJ272" s="116" t="e">
        <f t="shared" si="81"/>
        <v>#DIV/0!</v>
      </c>
      <c r="BK272" s="102"/>
      <c r="BL272" s="129"/>
      <c r="BM272" s="102"/>
      <c r="BN272" s="40"/>
    </row>
    <row r="273" spans="1:66" s="11" customFormat="1" ht="136.5" customHeight="1">
      <c r="A273" s="79">
        <v>113</v>
      </c>
      <c r="B273" s="2" t="s">
        <v>108</v>
      </c>
      <c r="C273" s="3" t="s">
        <v>9</v>
      </c>
      <c r="D273" s="4" t="s">
        <v>474</v>
      </c>
      <c r="E273" s="3" t="s">
        <v>9</v>
      </c>
      <c r="F273" s="18"/>
      <c r="G273" s="35" t="s">
        <v>474</v>
      </c>
      <c r="H273" s="39" t="s">
        <v>828</v>
      </c>
      <c r="I273" s="18"/>
      <c r="J273" s="138" t="s">
        <v>1424</v>
      </c>
      <c r="K273" s="139" t="s">
        <v>1448</v>
      </c>
      <c r="L273" s="18"/>
      <c r="M273" s="18"/>
      <c r="N273" s="18"/>
      <c r="O273" s="6" t="s">
        <v>189</v>
      </c>
      <c r="P273" s="18"/>
      <c r="Q273" s="18"/>
      <c r="R273" s="18"/>
      <c r="S273" s="18"/>
      <c r="T273" s="18"/>
      <c r="U273" s="18"/>
      <c r="V273" s="18"/>
      <c r="W273" s="18"/>
      <c r="X273" s="18"/>
      <c r="Y273" s="7">
        <f t="shared" si="71"/>
        <v>1</v>
      </c>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13">
        <f t="shared" si="72"/>
        <v>0</v>
      </c>
      <c r="BB273" s="114" t="e">
        <f t="shared" si="73"/>
        <v>#DIV/0!</v>
      </c>
      <c r="BC273" s="113">
        <f t="shared" si="74"/>
        <v>0</v>
      </c>
      <c r="BD273" s="114" t="e">
        <f t="shared" si="75"/>
        <v>#DIV/0!</v>
      </c>
      <c r="BE273" s="113">
        <f t="shared" si="76"/>
        <v>0</v>
      </c>
      <c r="BF273" s="114" t="e">
        <f t="shared" si="77"/>
        <v>#DIV/0!</v>
      </c>
      <c r="BG273" s="113">
        <f t="shared" si="78"/>
        <v>0</v>
      </c>
      <c r="BH273" s="114" t="e">
        <f t="shared" si="79"/>
        <v>#DIV/0!</v>
      </c>
      <c r="BI273" s="115" t="e">
        <f t="shared" si="80"/>
        <v>#DIV/0!</v>
      </c>
      <c r="BJ273" s="116" t="e">
        <f t="shared" si="81"/>
        <v>#DIV/0!</v>
      </c>
      <c r="BK273" s="117" t="s">
        <v>1405</v>
      </c>
      <c r="BL273" s="117" t="s">
        <v>1405</v>
      </c>
      <c r="BM273" s="117" t="s">
        <v>1405</v>
      </c>
      <c r="BN273" s="40"/>
    </row>
    <row r="274" spans="1:66" s="11" customFormat="1" ht="95.25" hidden="1" customHeight="1">
      <c r="A274" s="79">
        <v>113</v>
      </c>
      <c r="B274" s="2" t="s">
        <v>108</v>
      </c>
      <c r="C274" s="3" t="s">
        <v>9</v>
      </c>
      <c r="D274" s="4" t="s">
        <v>474</v>
      </c>
      <c r="E274" s="3" t="s">
        <v>9</v>
      </c>
      <c r="F274" s="18"/>
      <c r="G274" s="35" t="s">
        <v>474</v>
      </c>
      <c r="H274" s="39" t="s">
        <v>828</v>
      </c>
      <c r="I274" s="18"/>
      <c r="J274" s="138" t="s">
        <v>1424</v>
      </c>
      <c r="K274" s="139" t="s">
        <v>1425</v>
      </c>
      <c r="L274" s="18"/>
      <c r="M274" s="18"/>
      <c r="N274" s="18"/>
      <c r="O274" s="18"/>
      <c r="P274" s="18"/>
      <c r="Q274" s="18" t="s">
        <v>189</v>
      </c>
      <c r="R274" s="18"/>
      <c r="S274" s="18"/>
      <c r="T274" s="18"/>
      <c r="U274" s="18"/>
      <c r="V274" s="18"/>
      <c r="W274" s="18"/>
      <c r="X274" s="18"/>
      <c r="Y274" s="7">
        <f t="shared" si="71"/>
        <v>1</v>
      </c>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13">
        <f t="shared" si="72"/>
        <v>0</v>
      </c>
      <c r="BB274" s="114" t="e">
        <f t="shared" si="73"/>
        <v>#DIV/0!</v>
      </c>
      <c r="BC274" s="113">
        <f t="shared" si="74"/>
        <v>0</v>
      </c>
      <c r="BD274" s="114" t="e">
        <f t="shared" si="75"/>
        <v>#DIV/0!</v>
      </c>
      <c r="BE274" s="113">
        <f t="shared" si="76"/>
        <v>0</v>
      </c>
      <c r="BF274" s="114" t="e">
        <f t="shared" si="77"/>
        <v>#DIV/0!</v>
      </c>
      <c r="BG274" s="113">
        <f t="shared" si="78"/>
        <v>0</v>
      </c>
      <c r="BH274" s="114" t="e">
        <f t="shared" si="79"/>
        <v>#DIV/0!</v>
      </c>
      <c r="BI274" s="115" t="e">
        <f t="shared" si="80"/>
        <v>#DIV/0!</v>
      </c>
      <c r="BJ274" s="116" t="e">
        <f t="shared" si="81"/>
        <v>#DIV/0!</v>
      </c>
      <c r="BK274" s="102"/>
      <c r="BL274" s="129"/>
      <c r="BM274" s="102"/>
      <c r="BN274" s="40"/>
    </row>
    <row r="275" spans="1:66" s="11" customFormat="1" ht="95.25" hidden="1" customHeight="1">
      <c r="A275" s="79">
        <v>113</v>
      </c>
      <c r="B275" s="2" t="s">
        <v>108</v>
      </c>
      <c r="C275" s="3" t="s">
        <v>9</v>
      </c>
      <c r="D275" s="4" t="s">
        <v>474</v>
      </c>
      <c r="E275" s="3" t="s">
        <v>9</v>
      </c>
      <c r="F275" s="18"/>
      <c r="G275" s="35" t="s">
        <v>474</v>
      </c>
      <c r="H275" s="39" t="s">
        <v>828</v>
      </c>
      <c r="I275" s="18"/>
      <c r="J275" s="138" t="s">
        <v>1424</v>
      </c>
      <c r="K275" s="139" t="s">
        <v>1425</v>
      </c>
      <c r="L275" s="18"/>
      <c r="M275" s="18"/>
      <c r="N275" s="18"/>
      <c r="O275" s="18"/>
      <c r="P275" s="18"/>
      <c r="Q275" s="18"/>
      <c r="R275" s="18"/>
      <c r="S275" s="18"/>
      <c r="T275" s="6" t="s">
        <v>189</v>
      </c>
      <c r="U275" s="18"/>
      <c r="V275" s="18"/>
      <c r="W275" s="18"/>
      <c r="X275" s="18"/>
      <c r="Y275" s="7">
        <f t="shared" si="71"/>
        <v>1</v>
      </c>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13">
        <f t="shared" si="72"/>
        <v>0</v>
      </c>
      <c r="BB275" s="114" t="e">
        <f t="shared" si="73"/>
        <v>#DIV/0!</v>
      </c>
      <c r="BC275" s="113">
        <f t="shared" si="74"/>
        <v>0</v>
      </c>
      <c r="BD275" s="114" t="e">
        <f t="shared" si="75"/>
        <v>#DIV/0!</v>
      </c>
      <c r="BE275" s="113">
        <f t="shared" si="76"/>
        <v>0</v>
      </c>
      <c r="BF275" s="114" t="e">
        <f t="shared" si="77"/>
        <v>#DIV/0!</v>
      </c>
      <c r="BG275" s="113">
        <f t="shared" si="78"/>
        <v>0</v>
      </c>
      <c r="BH275" s="114" t="e">
        <f t="shared" si="79"/>
        <v>#DIV/0!</v>
      </c>
      <c r="BI275" s="115" t="e">
        <f t="shared" si="80"/>
        <v>#DIV/0!</v>
      </c>
      <c r="BJ275" s="116" t="e">
        <f t="shared" si="81"/>
        <v>#DIV/0!</v>
      </c>
      <c r="BK275" s="102"/>
      <c r="BL275" s="129"/>
      <c r="BM275" s="102"/>
      <c r="BN275" s="40"/>
    </row>
    <row r="276" spans="1:66" s="11" customFormat="1" ht="95.25" hidden="1" customHeight="1">
      <c r="A276" s="79">
        <v>113</v>
      </c>
      <c r="B276" s="2" t="s">
        <v>108</v>
      </c>
      <c r="C276" s="3" t="s">
        <v>9</v>
      </c>
      <c r="D276" s="4" t="s">
        <v>474</v>
      </c>
      <c r="E276" s="3" t="s">
        <v>9</v>
      </c>
      <c r="F276" s="3"/>
      <c r="G276" s="35" t="s">
        <v>474</v>
      </c>
      <c r="H276" s="39" t="s">
        <v>828</v>
      </c>
      <c r="I276" s="3"/>
      <c r="J276" s="138" t="s">
        <v>1424</v>
      </c>
      <c r="K276" s="139" t="s">
        <v>1425</v>
      </c>
      <c r="L276" s="7" t="s">
        <v>189</v>
      </c>
      <c r="M276" s="6">
        <v>1</v>
      </c>
      <c r="N276" s="6"/>
      <c r="O276" s="6"/>
      <c r="P276" s="6"/>
      <c r="Q276" s="6"/>
      <c r="R276" s="6"/>
      <c r="S276" s="6"/>
      <c r="T276" s="6"/>
      <c r="U276" s="6"/>
      <c r="V276" s="6"/>
      <c r="W276" s="6" t="s">
        <v>189</v>
      </c>
      <c r="X276" s="6"/>
      <c r="Y276" s="7">
        <f t="shared" si="71"/>
        <v>1</v>
      </c>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13">
        <f t="shared" si="72"/>
        <v>0</v>
      </c>
      <c r="BB276" s="114" t="e">
        <f t="shared" si="73"/>
        <v>#DIV/0!</v>
      </c>
      <c r="BC276" s="113">
        <f t="shared" si="74"/>
        <v>0</v>
      </c>
      <c r="BD276" s="114" t="e">
        <f t="shared" si="75"/>
        <v>#DIV/0!</v>
      </c>
      <c r="BE276" s="113">
        <f t="shared" si="76"/>
        <v>0</v>
      </c>
      <c r="BF276" s="114" t="e">
        <f t="shared" si="77"/>
        <v>#DIV/0!</v>
      </c>
      <c r="BG276" s="113">
        <f t="shared" si="78"/>
        <v>0</v>
      </c>
      <c r="BH276" s="114" t="e">
        <f t="shared" si="79"/>
        <v>#DIV/0!</v>
      </c>
      <c r="BI276" s="115" t="e">
        <f t="shared" si="80"/>
        <v>#DIV/0!</v>
      </c>
      <c r="BJ276" s="116" t="e">
        <f t="shared" si="81"/>
        <v>#DIV/0!</v>
      </c>
      <c r="BK276" s="102"/>
      <c r="BL276" s="129"/>
      <c r="BM276" s="102"/>
      <c r="BN276" s="91"/>
    </row>
    <row r="277" spans="1:66" s="11" customFormat="1" ht="28.5" customHeight="1">
      <c r="A277" s="80"/>
      <c r="B277" s="199" t="s">
        <v>218</v>
      </c>
      <c r="C277" s="200"/>
      <c r="D277" s="200"/>
      <c r="E277" s="34"/>
      <c r="F277" s="18">
        <f>COUNTIF(F288:F288,"x")</f>
        <v>1</v>
      </c>
      <c r="G277" s="72"/>
      <c r="H277" s="72"/>
      <c r="I277" s="18"/>
      <c r="J277" s="150"/>
      <c r="K277" s="150"/>
      <c r="L277" s="150"/>
      <c r="M277" s="150"/>
      <c r="N277" s="150"/>
      <c r="O277" s="150"/>
      <c r="P277" s="126">
        <f t="shared" ref="P277:X277" si="84">COUNTIF(P288:P288,"x")</f>
        <v>0</v>
      </c>
      <c r="Q277" s="126">
        <f t="shared" si="84"/>
        <v>0</v>
      </c>
      <c r="R277" s="126">
        <f t="shared" si="84"/>
        <v>0</v>
      </c>
      <c r="S277" s="126">
        <f t="shared" si="84"/>
        <v>0</v>
      </c>
      <c r="T277" s="126">
        <f t="shared" si="84"/>
        <v>0</v>
      </c>
      <c r="U277" s="126">
        <f t="shared" si="84"/>
        <v>0</v>
      </c>
      <c r="V277" s="126">
        <f t="shared" si="84"/>
        <v>0</v>
      </c>
      <c r="W277" s="126">
        <f t="shared" si="84"/>
        <v>0</v>
      </c>
      <c r="X277" s="126">
        <f t="shared" si="84"/>
        <v>1</v>
      </c>
      <c r="Y277" s="7"/>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13">
        <f t="shared" si="72"/>
        <v>0</v>
      </c>
      <c r="BB277" s="114" t="e">
        <f t="shared" si="73"/>
        <v>#DIV/0!</v>
      </c>
      <c r="BC277" s="113">
        <f t="shared" si="74"/>
        <v>0</v>
      </c>
      <c r="BD277" s="114" t="e">
        <f t="shared" si="75"/>
        <v>#DIV/0!</v>
      </c>
      <c r="BE277" s="113">
        <f t="shared" si="76"/>
        <v>0</v>
      </c>
      <c r="BF277" s="114" t="e">
        <f t="shared" si="77"/>
        <v>#DIV/0!</v>
      </c>
      <c r="BG277" s="113">
        <f t="shared" si="78"/>
        <v>0</v>
      </c>
      <c r="BH277" s="114" t="e">
        <f t="shared" si="79"/>
        <v>#DIV/0!</v>
      </c>
      <c r="BI277" s="115" t="e">
        <f t="shared" si="80"/>
        <v>#DIV/0!</v>
      </c>
      <c r="BJ277" s="116" t="e">
        <f t="shared" si="81"/>
        <v>#DIV/0!</v>
      </c>
      <c r="BK277" s="102"/>
      <c r="BL277" s="129"/>
      <c r="BM277" s="102"/>
      <c r="BN277" s="40"/>
    </row>
    <row r="278" spans="1:66" s="11" customFormat="1" ht="125.25" hidden="1" customHeight="1">
      <c r="A278" s="79">
        <v>114</v>
      </c>
      <c r="B278" s="15" t="s">
        <v>406</v>
      </c>
      <c r="C278" s="3" t="s">
        <v>10</v>
      </c>
      <c r="D278" s="12" t="s">
        <v>310</v>
      </c>
      <c r="E278" s="3" t="s">
        <v>10</v>
      </c>
      <c r="F278" s="18"/>
      <c r="G278" s="38" t="s">
        <v>310</v>
      </c>
      <c r="H278" s="35" t="s">
        <v>829</v>
      </c>
      <c r="I278" s="18"/>
      <c r="J278" s="138" t="s">
        <v>1424</v>
      </c>
      <c r="K278" s="139" t="s">
        <v>1425</v>
      </c>
      <c r="L278" s="18"/>
      <c r="M278" s="18"/>
      <c r="N278" s="6" t="s">
        <v>189</v>
      </c>
      <c r="O278" s="18"/>
      <c r="P278" s="18"/>
      <c r="Q278" s="18"/>
      <c r="R278" s="18"/>
      <c r="S278" s="18"/>
      <c r="T278" s="18"/>
      <c r="U278" s="18"/>
      <c r="V278" s="18"/>
      <c r="W278" s="18"/>
      <c r="X278" s="18"/>
      <c r="Y278" s="7">
        <f t="shared" si="71"/>
        <v>1</v>
      </c>
      <c r="Z278" s="117" t="s">
        <v>1407</v>
      </c>
      <c r="AA278" s="117" t="s">
        <v>1410</v>
      </c>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13">
        <f t="shared" si="72"/>
        <v>0</v>
      </c>
      <c r="BB278" s="114" t="e">
        <f t="shared" si="73"/>
        <v>#DIV/0!</v>
      </c>
      <c r="BC278" s="113">
        <f t="shared" si="74"/>
        <v>0</v>
      </c>
      <c r="BD278" s="114" t="e">
        <f t="shared" si="75"/>
        <v>#DIV/0!</v>
      </c>
      <c r="BE278" s="113">
        <f t="shared" si="76"/>
        <v>0</v>
      </c>
      <c r="BF278" s="114" t="e">
        <f t="shared" si="77"/>
        <v>#DIV/0!</v>
      </c>
      <c r="BG278" s="113">
        <f t="shared" si="78"/>
        <v>0</v>
      </c>
      <c r="BH278" s="114" t="e">
        <f t="shared" si="79"/>
        <v>#DIV/0!</v>
      </c>
      <c r="BI278" s="115" t="e">
        <f t="shared" si="80"/>
        <v>#DIV/0!</v>
      </c>
      <c r="BJ278" s="116" t="e">
        <f t="shared" si="81"/>
        <v>#DIV/0!</v>
      </c>
      <c r="BK278" s="102"/>
      <c r="BL278" s="129"/>
      <c r="BM278" s="102"/>
      <c r="BN278" s="40"/>
    </row>
    <row r="279" spans="1:66" s="11" customFormat="1" ht="94.5" customHeight="1">
      <c r="A279" s="79">
        <v>114</v>
      </c>
      <c r="B279" s="15" t="s">
        <v>406</v>
      </c>
      <c r="C279" s="3" t="s">
        <v>10</v>
      </c>
      <c r="D279" s="12" t="s">
        <v>310</v>
      </c>
      <c r="E279" s="3" t="s">
        <v>10</v>
      </c>
      <c r="F279" s="18"/>
      <c r="G279" s="38" t="s">
        <v>310</v>
      </c>
      <c r="H279" s="35" t="s">
        <v>829</v>
      </c>
      <c r="I279" s="18"/>
      <c r="J279" s="138" t="s">
        <v>1424</v>
      </c>
      <c r="K279" s="139" t="s">
        <v>1425</v>
      </c>
      <c r="L279" s="18"/>
      <c r="M279" s="18"/>
      <c r="N279" s="18"/>
      <c r="O279" s="6" t="s">
        <v>189</v>
      </c>
      <c r="P279" s="18"/>
      <c r="Q279" s="18"/>
      <c r="R279" s="18"/>
      <c r="S279" s="18"/>
      <c r="T279" s="18"/>
      <c r="U279" s="18"/>
      <c r="V279" s="18"/>
      <c r="W279" s="18"/>
      <c r="X279" s="18"/>
      <c r="Y279" s="7">
        <f t="shared" si="71"/>
        <v>1</v>
      </c>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13">
        <f t="shared" si="72"/>
        <v>0</v>
      </c>
      <c r="BB279" s="114" t="e">
        <f t="shared" si="73"/>
        <v>#DIV/0!</v>
      </c>
      <c r="BC279" s="113">
        <f t="shared" si="74"/>
        <v>0</v>
      </c>
      <c r="BD279" s="114" t="e">
        <f t="shared" si="75"/>
        <v>#DIV/0!</v>
      </c>
      <c r="BE279" s="113">
        <f t="shared" si="76"/>
        <v>0</v>
      </c>
      <c r="BF279" s="114" t="e">
        <f t="shared" si="77"/>
        <v>#DIV/0!</v>
      </c>
      <c r="BG279" s="113">
        <f t="shared" si="78"/>
        <v>0</v>
      </c>
      <c r="BH279" s="114" t="e">
        <f t="shared" si="79"/>
        <v>#DIV/0!</v>
      </c>
      <c r="BI279" s="115" t="e">
        <f t="shared" si="80"/>
        <v>#DIV/0!</v>
      </c>
      <c r="BJ279" s="116" t="e">
        <f t="shared" si="81"/>
        <v>#DIV/0!</v>
      </c>
      <c r="BK279" s="117" t="s">
        <v>1410</v>
      </c>
      <c r="BL279" s="117" t="s">
        <v>1407</v>
      </c>
      <c r="BM279" s="117" t="s">
        <v>1410</v>
      </c>
      <c r="BN279" s="40"/>
    </row>
    <row r="280" spans="1:66" s="11" customFormat="1" ht="125.25" hidden="1" customHeight="1">
      <c r="A280" s="79">
        <v>114</v>
      </c>
      <c r="B280" s="15" t="s">
        <v>406</v>
      </c>
      <c r="C280" s="3" t="s">
        <v>10</v>
      </c>
      <c r="D280" s="12" t="s">
        <v>310</v>
      </c>
      <c r="E280" s="3" t="s">
        <v>10</v>
      </c>
      <c r="F280" s="18"/>
      <c r="G280" s="38" t="s">
        <v>310</v>
      </c>
      <c r="H280" s="35" t="s">
        <v>829</v>
      </c>
      <c r="I280" s="18"/>
      <c r="J280" s="138" t="s">
        <v>1424</v>
      </c>
      <c r="K280" s="139" t="s">
        <v>1425</v>
      </c>
      <c r="L280" s="18"/>
      <c r="M280" s="18"/>
      <c r="N280" s="18"/>
      <c r="O280" s="18"/>
      <c r="P280" s="6" t="s">
        <v>189</v>
      </c>
      <c r="Q280" s="18"/>
      <c r="R280" s="18"/>
      <c r="S280" s="18"/>
      <c r="T280" s="18"/>
      <c r="U280" s="18"/>
      <c r="V280" s="18"/>
      <c r="W280" s="18"/>
      <c r="X280" s="18"/>
      <c r="Y280" s="7">
        <f t="shared" si="71"/>
        <v>1</v>
      </c>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13">
        <f t="shared" si="72"/>
        <v>0</v>
      </c>
      <c r="BB280" s="114" t="e">
        <f t="shared" si="73"/>
        <v>#DIV/0!</v>
      </c>
      <c r="BC280" s="113">
        <f t="shared" si="74"/>
        <v>0</v>
      </c>
      <c r="BD280" s="114" t="e">
        <f t="shared" si="75"/>
        <v>#DIV/0!</v>
      </c>
      <c r="BE280" s="113">
        <f t="shared" si="76"/>
        <v>0</v>
      </c>
      <c r="BF280" s="114" t="e">
        <f t="shared" si="77"/>
        <v>#DIV/0!</v>
      </c>
      <c r="BG280" s="113">
        <f t="shared" si="78"/>
        <v>0</v>
      </c>
      <c r="BH280" s="114" t="e">
        <f t="shared" si="79"/>
        <v>#DIV/0!</v>
      </c>
      <c r="BI280" s="115" t="e">
        <f t="shared" si="80"/>
        <v>#DIV/0!</v>
      </c>
      <c r="BJ280" s="116" t="e">
        <f t="shared" si="81"/>
        <v>#DIV/0!</v>
      </c>
      <c r="BK280" s="102"/>
      <c r="BL280" s="129"/>
      <c r="BM280" s="102"/>
      <c r="BN280" s="40"/>
    </row>
    <row r="281" spans="1:66" s="11" customFormat="1" ht="129" hidden="1" customHeight="1">
      <c r="A281" s="79">
        <v>114</v>
      </c>
      <c r="B281" s="15" t="s">
        <v>406</v>
      </c>
      <c r="C281" s="3" t="s">
        <v>10</v>
      </c>
      <c r="D281" s="12" t="s">
        <v>310</v>
      </c>
      <c r="E281" s="3" t="s">
        <v>10</v>
      </c>
      <c r="F281" s="18"/>
      <c r="G281" s="38" t="s">
        <v>310</v>
      </c>
      <c r="H281" s="35" t="s">
        <v>829</v>
      </c>
      <c r="I281" s="18"/>
      <c r="J281" s="138" t="s">
        <v>1424</v>
      </c>
      <c r="K281" s="139" t="s">
        <v>1425</v>
      </c>
      <c r="L281" s="18"/>
      <c r="M281" s="18"/>
      <c r="N281" s="18"/>
      <c r="O281" s="18"/>
      <c r="P281" s="18"/>
      <c r="Q281" s="18" t="s">
        <v>189</v>
      </c>
      <c r="R281" s="18"/>
      <c r="S281" s="18"/>
      <c r="T281" s="18"/>
      <c r="U281" s="18"/>
      <c r="V281" s="18"/>
      <c r="W281" s="18"/>
      <c r="X281" s="18"/>
      <c r="Y281" s="7">
        <f t="shared" si="71"/>
        <v>1</v>
      </c>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13">
        <f t="shared" si="72"/>
        <v>0</v>
      </c>
      <c r="BB281" s="114" t="e">
        <f t="shared" si="73"/>
        <v>#DIV/0!</v>
      </c>
      <c r="BC281" s="113">
        <f t="shared" si="74"/>
        <v>0</v>
      </c>
      <c r="BD281" s="114" t="e">
        <f t="shared" si="75"/>
        <v>#DIV/0!</v>
      </c>
      <c r="BE281" s="113">
        <f t="shared" si="76"/>
        <v>0</v>
      </c>
      <c r="BF281" s="114" t="e">
        <f t="shared" si="77"/>
        <v>#DIV/0!</v>
      </c>
      <c r="BG281" s="113">
        <f t="shared" si="78"/>
        <v>0</v>
      </c>
      <c r="BH281" s="114" t="e">
        <f t="shared" si="79"/>
        <v>#DIV/0!</v>
      </c>
      <c r="BI281" s="115" t="e">
        <f t="shared" si="80"/>
        <v>#DIV/0!</v>
      </c>
      <c r="BJ281" s="116" t="e">
        <f t="shared" si="81"/>
        <v>#DIV/0!</v>
      </c>
      <c r="BK281" s="102"/>
      <c r="BL281" s="129"/>
      <c r="BM281" s="102"/>
      <c r="BN281" s="40"/>
    </row>
    <row r="282" spans="1:66" s="11" customFormat="1" ht="129" hidden="1" customHeight="1">
      <c r="A282" s="79">
        <v>114</v>
      </c>
      <c r="B282" s="15" t="s">
        <v>406</v>
      </c>
      <c r="C282" s="3" t="s">
        <v>10</v>
      </c>
      <c r="D282" s="12" t="s">
        <v>310</v>
      </c>
      <c r="E282" s="3" t="s">
        <v>10</v>
      </c>
      <c r="F282" s="18"/>
      <c r="G282" s="38" t="s">
        <v>310</v>
      </c>
      <c r="H282" s="35" t="s">
        <v>829</v>
      </c>
      <c r="I282" s="18"/>
      <c r="J282" s="138" t="s">
        <v>1424</v>
      </c>
      <c r="K282" s="139" t="s">
        <v>1425</v>
      </c>
      <c r="L282" s="18"/>
      <c r="M282" s="18"/>
      <c r="N282" s="18"/>
      <c r="O282" s="18"/>
      <c r="P282" s="18"/>
      <c r="Q282" s="18"/>
      <c r="R282" s="6" t="s">
        <v>189</v>
      </c>
      <c r="S282" s="18"/>
      <c r="T282" s="18"/>
      <c r="U282" s="18"/>
      <c r="V282" s="18"/>
      <c r="W282" s="18"/>
      <c r="X282" s="18"/>
      <c r="Y282" s="7">
        <f t="shared" si="71"/>
        <v>1</v>
      </c>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13">
        <f t="shared" si="72"/>
        <v>0</v>
      </c>
      <c r="BB282" s="114" t="e">
        <f t="shared" si="73"/>
        <v>#DIV/0!</v>
      </c>
      <c r="BC282" s="113">
        <f t="shared" si="74"/>
        <v>0</v>
      </c>
      <c r="BD282" s="114" t="e">
        <f t="shared" si="75"/>
        <v>#DIV/0!</v>
      </c>
      <c r="BE282" s="113">
        <f t="shared" si="76"/>
        <v>0</v>
      </c>
      <c r="BF282" s="114" t="e">
        <f t="shared" si="77"/>
        <v>#DIV/0!</v>
      </c>
      <c r="BG282" s="113">
        <f t="shared" si="78"/>
        <v>0</v>
      </c>
      <c r="BH282" s="114" t="e">
        <f t="shared" si="79"/>
        <v>#DIV/0!</v>
      </c>
      <c r="BI282" s="115" t="e">
        <f t="shared" si="80"/>
        <v>#DIV/0!</v>
      </c>
      <c r="BJ282" s="116" t="e">
        <f t="shared" si="81"/>
        <v>#DIV/0!</v>
      </c>
      <c r="BK282" s="102"/>
      <c r="BL282" s="129"/>
      <c r="BM282" s="102"/>
      <c r="BN282" s="40"/>
    </row>
    <row r="283" spans="1:66" s="11" customFormat="1" ht="129" hidden="1" customHeight="1">
      <c r="A283" s="79">
        <v>114</v>
      </c>
      <c r="B283" s="15" t="s">
        <v>406</v>
      </c>
      <c r="C283" s="3" t="s">
        <v>10</v>
      </c>
      <c r="D283" s="12" t="s">
        <v>310</v>
      </c>
      <c r="E283" s="3" t="s">
        <v>10</v>
      </c>
      <c r="F283" s="18"/>
      <c r="G283" s="38" t="s">
        <v>310</v>
      </c>
      <c r="H283" s="35" t="s">
        <v>829</v>
      </c>
      <c r="I283" s="18"/>
      <c r="J283" s="138" t="s">
        <v>1424</v>
      </c>
      <c r="K283" s="139" t="s">
        <v>1425</v>
      </c>
      <c r="L283" s="18"/>
      <c r="M283" s="18"/>
      <c r="N283" s="18"/>
      <c r="O283" s="18"/>
      <c r="P283" s="18"/>
      <c r="Q283" s="18"/>
      <c r="R283" s="18"/>
      <c r="S283" s="6" t="s">
        <v>189</v>
      </c>
      <c r="T283" s="18"/>
      <c r="U283" s="18"/>
      <c r="V283" s="18"/>
      <c r="W283" s="18"/>
      <c r="X283" s="18"/>
      <c r="Y283" s="7">
        <f t="shared" si="71"/>
        <v>1</v>
      </c>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13">
        <f t="shared" si="72"/>
        <v>0</v>
      </c>
      <c r="BB283" s="114" t="e">
        <f t="shared" si="73"/>
        <v>#DIV/0!</v>
      </c>
      <c r="BC283" s="113">
        <f t="shared" si="74"/>
        <v>0</v>
      </c>
      <c r="BD283" s="114" t="e">
        <f t="shared" si="75"/>
        <v>#DIV/0!</v>
      </c>
      <c r="BE283" s="113">
        <f t="shared" si="76"/>
        <v>0</v>
      </c>
      <c r="BF283" s="114" t="e">
        <f t="shared" si="77"/>
        <v>#DIV/0!</v>
      </c>
      <c r="BG283" s="113">
        <f t="shared" si="78"/>
        <v>0</v>
      </c>
      <c r="BH283" s="114" t="e">
        <f t="shared" si="79"/>
        <v>#DIV/0!</v>
      </c>
      <c r="BI283" s="115" t="e">
        <f t="shared" si="80"/>
        <v>#DIV/0!</v>
      </c>
      <c r="BJ283" s="116" t="e">
        <f t="shared" si="81"/>
        <v>#DIV/0!</v>
      </c>
      <c r="BK283" s="102"/>
      <c r="BL283" s="129"/>
      <c r="BM283" s="102"/>
      <c r="BN283" s="40"/>
    </row>
    <row r="284" spans="1:66" s="11" customFormat="1" ht="130.5" hidden="1" customHeight="1">
      <c r="A284" s="79">
        <v>114</v>
      </c>
      <c r="B284" s="15" t="s">
        <v>406</v>
      </c>
      <c r="C284" s="3" t="s">
        <v>10</v>
      </c>
      <c r="D284" s="12" t="s">
        <v>310</v>
      </c>
      <c r="E284" s="3" t="s">
        <v>10</v>
      </c>
      <c r="F284" s="18"/>
      <c r="G284" s="38" t="s">
        <v>310</v>
      </c>
      <c r="H284" s="35" t="s">
        <v>829</v>
      </c>
      <c r="I284" s="18"/>
      <c r="J284" s="138" t="s">
        <v>1424</v>
      </c>
      <c r="K284" s="139" t="s">
        <v>1425</v>
      </c>
      <c r="L284" s="18"/>
      <c r="M284" s="18"/>
      <c r="N284" s="18"/>
      <c r="O284" s="18"/>
      <c r="P284" s="18"/>
      <c r="Q284" s="18"/>
      <c r="R284" s="18"/>
      <c r="S284" s="18"/>
      <c r="T284" s="6" t="s">
        <v>189</v>
      </c>
      <c r="U284" s="18"/>
      <c r="V284" s="18"/>
      <c r="W284" s="18"/>
      <c r="X284" s="18"/>
      <c r="Y284" s="7">
        <f t="shared" si="71"/>
        <v>1</v>
      </c>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13">
        <f t="shared" si="72"/>
        <v>0</v>
      </c>
      <c r="BB284" s="114" t="e">
        <f t="shared" si="73"/>
        <v>#DIV/0!</v>
      </c>
      <c r="BC284" s="113">
        <f t="shared" si="74"/>
        <v>0</v>
      </c>
      <c r="BD284" s="114" t="e">
        <f t="shared" si="75"/>
        <v>#DIV/0!</v>
      </c>
      <c r="BE284" s="113">
        <f t="shared" si="76"/>
        <v>0</v>
      </c>
      <c r="BF284" s="114" t="e">
        <f t="shared" si="77"/>
        <v>#DIV/0!</v>
      </c>
      <c r="BG284" s="113">
        <f t="shared" si="78"/>
        <v>0</v>
      </c>
      <c r="BH284" s="114" t="e">
        <f t="shared" si="79"/>
        <v>#DIV/0!</v>
      </c>
      <c r="BI284" s="115" t="e">
        <f t="shared" si="80"/>
        <v>#DIV/0!</v>
      </c>
      <c r="BJ284" s="116" t="e">
        <f t="shared" si="81"/>
        <v>#DIV/0!</v>
      </c>
      <c r="BK284" s="102"/>
      <c r="BL284" s="129"/>
      <c r="BM284" s="102"/>
      <c r="BN284" s="40"/>
    </row>
    <row r="285" spans="1:66" s="11" customFormat="1" ht="130.5" hidden="1" customHeight="1">
      <c r="A285" s="79">
        <v>114</v>
      </c>
      <c r="B285" s="15" t="s">
        <v>406</v>
      </c>
      <c r="C285" s="3" t="s">
        <v>10</v>
      </c>
      <c r="D285" s="12" t="s">
        <v>310</v>
      </c>
      <c r="E285" s="3" t="s">
        <v>10</v>
      </c>
      <c r="F285" s="18"/>
      <c r="G285" s="38" t="s">
        <v>310</v>
      </c>
      <c r="H285" s="35" t="s">
        <v>829</v>
      </c>
      <c r="I285" s="18"/>
      <c r="J285" s="138" t="s">
        <v>1424</v>
      </c>
      <c r="K285" s="139" t="s">
        <v>1425</v>
      </c>
      <c r="L285" s="18"/>
      <c r="M285" s="18"/>
      <c r="N285" s="18"/>
      <c r="O285" s="18"/>
      <c r="P285" s="18"/>
      <c r="Q285" s="18"/>
      <c r="R285" s="18"/>
      <c r="S285" s="18"/>
      <c r="T285" s="18"/>
      <c r="U285" s="6" t="s">
        <v>189</v>
      </c>
      <c r="V285" s="18"/>
      <c r="W285" s="18"/>
      <c r="X285" s="18"/>
      <c r="Y285" s="7">
        <f t="shared" si="71"/>
        <v>1</v>
      </c>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13">
        <f t="shared" si="72"/>
        <v>0</v>
      </c>
      <c r="BB285" s="114" t="e">
        <f t="shared" si="73"/>
        <v>#DIV/0!</v>
      </c>
      <c r="BC285" s="113">
        <f t="shared" si="74"/>
        <v>0</v>
      </c>
      <c r="BD285" s="114" t="e">
        <f t="shared" si="75"/>
        <v>#DIV/0!</v>
      </c>
      <c r="BE285" s="113">
        <f t="shared" si="76"/>
        <v>0</v>
      </c>
      <c r="BF285" s="114" t="e">
        <f t="shared" si="77"/>
        <v>#DIV/0!</v>
      </c>
      <c r="BG285" s="113">
        <f t="shared" si="78"/>
        <v>0</v>
      </c>
      <c r="BH285" s="114" t="e">
        <f t="shared" si="79"/>
        <v>#DIV/0!</v>
      </c>
      <c r="BI285" s="115" t="e">
        <f t="shared" si="80"/>
        <v>#DIV/0!</v>
      </c>
      <c r="BJ285" s="116" t="e">
        <f t="shared" si="81"/>
        <v>#DIV/0!</v>
      </c>
      <c r="BK285" s="102"/>
      <c r="BL285" s="129"/>
      <c r="BM285" s="102"/>
      <c r="BN285" s="40"/>
    </row>
    <row r="286" spans="1:66" s="11" customFormat="1" ht="130.5" hidden="1" customHeight="1">
      <c r="A286" s="79">
        <v>114</v>
      </c>
      <c r="B286" s="15" t="s">
        <v>406</v>
      </c>
      <c r="C286" s="3" t="s">
        <v>10</v>
      </c>
      <c r="D286" s="12" t="s">
        <v>310</v>
      </c>
      <c r="E286" s="3" t="s">
        <v>10</v>
      </c>
      <c r="F286" s="18"/>
      <c r="G286" s="38" t="s">
        <v>310</v>
      </c>
      <c r="H286" s="35" t="s">
        <v>829</v>
      </c>
      <c r="I286" s="18"/>
      <c r="J286" s="138" t="s">
        <v>1424</v>
      </c>
      <c r="K286" s="139" t="s">
        <v>1425</v>
      </c>
      <c r="L286" s="18"/>
      <c r="M286" s="18"/>
      <c r="N286" s="18"/>
      <c r="O286" s="18"/>
      <c r="P286" s="18"/>
      <c r="Q286" s="18"/>
      <c r="R286" s="18"/>
      <c r="S286" s="18"/>
      <c r="T286" s="18"/>
      <c r="U286" s="18"/>
      <c r="V286" s="6" t="s">
        <v>189</v>
      </c>
      <c r="W286" s="18"/>
      <c r="X286" s="18"/>
      <c r="Y286" s="7">
        <f t="shared" si="71"/>
        <v>1</v>
      </c>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13">
        <f t="shared" si="72"/>
        <v>0</v>
      </c>
      <c r="BB286" s="114" t="e">
        <f t="shared" si="73"/>
        <v>#DIV/0!</v>
      </c>
      <c r="BC286" s="113">
        <f t="shared" si="74"/>
        <v>0</v>
      </c>
      <c r="BD286" s="114" t="e">
        <f t="shared" si="75"/>
        <v>#DIV/0!</v>
      </c>
      <c r="BE286" s="113">
        <f t="shared" si="76"/>
        <v>0</v>
      </c>
      <c r="BF286" s="114" t="e">
        <f t="shared" si="77"/>
        <v>#DIV/0!</v>
      </c>
      <c r="BG286" s="113">
        <f t="shared" si="78"/>
        <v>0</v>
      </c>
      <c r="BH286" s="114" t="e">
        <f t="shared" si="79"/>
        <v>#DIV/0!</v>
      </c>
      <c r="BI286" s="115" t="e">
        <f t="shared" si="80"/>
        <v>#DIV/0!</v>
      </c>
      <c r="BJ286" s="116" t="e">
        <f t="shared" si="81"/>
        <v>#DIV/0!</v>
      </c>
      <c r="BK286" s="102"/>
      <c r="BL286" s="129"/>
      <c r="BM286" s="102"/>
      <c r="BN286" s="40"/>
    </row>
    <row r="287" spans="1:66" s="11" customFormat="1" ht="110.25" hidden="1" customHeight="1">
      <c r="A287" s="79">
        <v>114</v>
      </c>
      <c r="B287" s="15" t="s">
        <v>406</v>
      </c>
      <c r="C287" s="3" t="s">
        <v>10</v>
      </c>
      <c r="D287" s="12" t="s">
        <v>310</v>
      </c>
      <c r="E287" s="3" t="s">
        <v>10</v>
      </c>
      <c r="F287" s="18"/>
      <c r="G287" s="38" t="s">
        <v>310</v>
      </c>
      <c r="H287" s="35" t="s">
        <v>829</v>
      </c>
      <c r="I287" s="18"/>
      <c r="J287" s="138" t="s">
        <v>1424</v>
      </c>
      <c r="K287" s="139" t="s">
        <v>1425</v>
      </c>
      <c r="L287" s="18"/>
      <c r="M287" s="18"/>
      <c r="N287" s="18"/>
      <c r="O287" s="18"/>
      <c r="P287" s="18"/>
      <c r="Q287" s="18"/>
      <c r="R287" s="18"/>
      <c r="S287" s="18"/>
      <c r="T287" s="18"/>
      <c r="U287" s="18"/>
      <c r="V287" s="18"/>
      <c r="W287" s="6" t="s">
        <v>189</v>
      </c>
      <c r="X287" s="18"/>
      <c r="Y287" s="7">
        <f t="shared" si="71"/>
        <v>1</v>
      </c>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13">
        <f t="shared" si="72"/>
        <v>0</v>
      </c>
      <c r="BB287" s="114" t="e">
        <f t="shared" si="73"/>
        <v>#DIV/0!</v>
      </c>
      <c r="BC287" s="113">
        <f t="shared" si="74"/>
        <v>0</v>
      </c>
      <c r="BD287" s="114" t="e">
        <f t="shared" si="75"/>
        <v>#DIV/0!</v>
      </c>
      <c r="BE287" s="113">
        <f t="shared" si="76"/>
        <v>0</v>
      </c>
      <c r="BF287" s="114" t="e">
        <f t="shared" si="77"/>
        <v>#DIV/0!</v>
      </c>
      <c r="BG287" s="113">
        <f t="shared" si="78"/>
        <v>0</v>
      </c>
      <c r="BH287" s="114" t="e">
        <f t="shared" si="79"/>
        <v>#DIV/0!</v>
      </c>
      <c r="BI287" s="115" t="e">
        <f t="shared" si="80"/>
        <v>#DIV/0!</v>
      </c>
      <c r="BJ287" s="116" t="e">
        <f t="shared" si="81"/>
        <v>#DIV/0!</v>
      </c>
      <c r="BK287" s="102"/>
      <c r="BL287" s="129"/>
      <c r="BM287" s="102"/>
      <c r="BN287" s="40"/>
    </row>
    <row r="288" spans="1:66" s="11" customFormat="1" ht="110.25" hidden="1" customHeight="1">
      <c r="A288" s="79">
        <v>114</v>
      </c>
      <c r="B288" s="15" t="s">
        <v>406</v>
      </c>
      <c r="C288" s="3" t="s">
        <v>10</v>
      </c>
      <c r="D288" s="12" t="s">
        <v>310</v>
      </c>
      <c r="E288" s="3" t="s">
        <v>10</v>
      </c>
      <c r="F288" s="79" t="s">
        <v>189</v>
      </c>
      <c r="G288" s="38" t="s">
        <v>310</v>
      </c>
      <c r="H288" s="35" t="s">
        <v>829</v>
      </c>
      <c r="I288" s="79"/>
      <c r="J288" s="138" t="s">
        <v>1424</v>
      </c>
      <c r="K288" s="139" t="s">
        <v>1425</v>
      </c>
      <c r="L288" s="7" t="s">
        <v>189</v>
      </c>
      <c r="M288" s="6"/>
      <c r="N288" s="6"/>
      <c r="O288" s="6"/>
      <c r="P288" s="6"/>
      <c r="Q288" s="6"/>
      <c r="R288" s="6"/>
      <c r="S288" s="6"/>
      <c r="T288" s="6"/>
      <c r="U288" s="6"/>
      <c r="V288" s="6"/>
      <c r="W288" s="6"/>
      <c r="X288" s="6" t="s">
        <v>189</v>
      </c>
      <c r="Y288" s="7">
        <f t="shared" si="71"/>
        <v>1</v>
      </c>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13">
        <f t="shared" si="72"/>
        <v>0</v>
      </c>
      <c r="BB288" s="114" t="e">
        <f t="shared" si="73"/>
        <v>#DIV/0!</v>
      </c>
      <c r="BC288" s="113">
        <f t="shared" si="74"/>
        <v>0</v>
      </c>
      <c r="BD288" s="114" t="e">
        <f t="shared" si="75"/>
        <v>#DIV/0!</v>
      </c>
      <c r="BE288" s="113">
        <f t="shared" si="76"/>
        <v>0</v>
      </c>
      <c r="BF288" s="114" t="e">
        <f t="shared" si="77"/>
        <v>#DIV/0!</v>
      </c>
      <c r="BG288" s="113">
        <f t="shared" si="78"/>
        <v>0</v>
      </c>
      <c r="BH288" s="114" t="e">
        <f t="shared" si="79"/>
        <v>#DIV/0!</v>
      </c>
      <c r="BI288" s="115" t="e">
        <f t="shared" si="80"/>
        <v>#DIV/0!</v>
      </c>
      <c r="BJ288" s="116" t="e">
        <f t="shared" si="81"/>
        <v>#DIV/0!</v>
      </c>
      <c r="BK288" s="102"/>
      <c r="BL288" s="129"/>
      <c r="BM288" s="102"/>
      <c r="BN288" s="91"/>
    </row>
    <row r="289" spans="1:66" s="11" customFormat="1" ht="36.75" customHeight="1">
      <c r="A289" s="80"/>
      <c r="B289" s="199" t="s">
        <v>109</v>
      </c>
      <c r="C289" s="200"/>
      <c r="D289" s="200"/>
      <c r="E289" s="34"/>
      <c r="F289" s="18">
        <f>F290+F319+F321+F325+F335+F341</f>
        <v>1</v>
      </c>
      <c r="G289" s="72"/>
      <c r="H289" s="72"/>
      <c r="I289" s="18"/>
      <c r="J289" s="138" t="s">
        <v>1424</v>
      </c>
      <c r="K289" s="139" t="s">
        <v>1425</v>
      </c>
      <c r="L289" s="18">
        <f>L290+L319+L321+L325+L335+L341</f>
        <v>22</v>
      </c>
      <c r="M289" s="18">
        <f>M290+M319+M321+M325+M335+M341</f>
        <v>18</v>
      </c>
      <c r="N289" s="126">
        <f t="shared" ref="N289:X289" si="85">N290+N319+N321+N325+N335+N341</f>
        <v>2</v>
      </c>
      <c r="O289" s="126">
        <f t="shared" si="85"/>
        <v>4</v>
      </c>
      <c r="P289" s="126">
        <f t="shared" si="85"/>
        <v>4</v>
      </c>
      <c r="Q289" s="126">
        <f t="shared" si="85"/>
        <v>4</v>
      </c>
      <c r="R289" s="126">
        <f t="shared" si="85"/>
        <v>2</v>
      </c>
      <c r="S289" s="126">
        <f t="shared" si="85"/>
        <v>4</v>
      </c>
      <c r="T289" s="126">
        <f t="shared" si="85"/>
        <v>4</v>
      </c>
      <c r="U289" s="126">
        <f t="shared" si="85"/>
        <v>4</v>
      </c>
      <c r="V289" s="126">
        <f t="shared" si="85"/>
        <v>2</v>
      </c>
      <c r="W289" s="126">
        <f t="shared" si="85"/>
        <v>5</v>
      </c>
      <c r="X289" s="126">
        <f t="shared" si="85"/>
        <v>4</v>
      </c>
      <c r="Y289" s="7"/>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13">
        <f t="shared" si="72"/>
        <v>0</v>
      </c>
      <c r="BB289" s="114" t="e">
        <f t="shared" si="73"/>
        <v>#DIV/0!</v>
      </c>
      <c r="BC289" s="113">
        <f t="shared" si="74"/>
        <v>0</v>
      </c>
      <c r="BD289" s="114" t="e">
        <f t="shared" si="75"/>
        <v>#DIV/0!</v>
      </c>
      <c r="BE289" s="113">
        <f t="shared" si="76"/>
        <v>0</v>
      </c>
      <c r="BF289" s="114" t="e">
        <f t="shared" si="77"/>
        <v>#DIV/0!</v>
      </c>
      <c r="BG289" s="113">
        <f t="shared" si="78"/>
        <v>0</v>
      </c>
      <c r="BH289" s="114" t="e">
        <f t="shared" si="79"/>
        <v>#DIV/0!</v>
      </c>
      <c r="BI289" s="115" t="e">
        <f t="shared" si="80"/>
        <v>#DIV/0!</v>
      </c>
      <c r="BJ289" s="116" t="e">
        <f t="shared" si="81"/>
        <v>#DIV/0!</v>
      </c>
      <c r="BK289" s="102"/>
      <c r="BL289" s="129"/>
      <c r="BM289" s="102"/>
      <c r="BN289" s="40"/>
    </row>
    <row r="290" spans="1:66" s="11" customFormat="1" ht="33" customHeight="1">
      <c r="A290" s="80"/>
      <c r="B290" s="199" t="s">
        <v>326</v>
      </c>
      <c r="C290" s="200"/>
      <c r="D290" s="200"/>
      <c r="E290" s="34"/>
      <c r="F290" s="18">
        <f>COUNTIF(F291:F318,"x")</f>
        <v>0</v>
      </c>
      <c r="G290" s="72"/>
      <c r="H290" s="72"/>
      <c r="I290" s="18"/>
      <c r="J290" s="138" t="s">
        <v>1424</v>
      </c>
      <c r="K290" s="139" t="s">
        <v>1425</v>
      </c>
      <c r="L290" s="18">
        <f>COUNTIF(L291:L318,"x")</f>
        <v>11</v>
      </c>
      <c r="M290" s="18">
        <f>SUM(M291:M318)</f>
        <v>9</v>
      </c>
      <c r="N290" s="126">
        <f t="shared" ref="N290:X290" si="86">COUNTIF(N291:N318,"x")</f>
        <v>2</v>
      </c>
      <c r="O290" s="126">
        <f t="shared" si="86"/>
        <v>3</v>
      </c>
      <c r="P290" s="126">
        <f t="shared" si="86"/>
        <v>4</v>
      </c>
      <c r="Q290" s="126">
        <f t="shared" si="86"/>
        <v>3</v>
      </c>
      <c r="R290" s="126">
        <f t="shared" si="86"/>
        <v>1</v>
      </c>
      <c r="S290" s="126">
        <f t="shared" si="86"/>
        <v>4</v>
      </c>
      <c r="T290" s="126">
        <f t="shared" si="86"/>
        <v>3</v>
      </c>
      <c r="U290" s="126">
        <f t="shared" si="86"/>
        <v>2</v>
      </c>
      <c r="V290" s="126">
        <f t="shared" si="86"/>
        <v>1</v>
      </c>
      <c r="W290" s="126">
        <f t="shared" si="86"/>
        <v>3</v>
      </c>
      <c r="X290" s="126">
        <f t="shared" si="86"/>
        <v>2</v>
      </c>
      <c r="Y290" s="7"/>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13">
        <f t="shared" si="72"/>
        <v>0</v>
      </c>
      <c r="BB290" s="114" t="e">
        <f t="shared" si="73"/>
        <v>#DIV/0!</v>
      </c>
      <c r="BC290" s="113">
        <f t="shared" si="74"/>
        <v>0</v>
      </c>
      <c r="BD290" s="114" t="e">
        <f t="shared" si="75"/>
        <v>#DIV/0!</v>
      </c>
      <c r="BE290" s="113">
        <f t="shared" si="76"/>
        <v>0</v>
      </c>
      <c r="BF290" s="114" t="e">
        <f t="shared" si="77"/>
        <v>#DIV/0!</v>
      </c>
      <c r="BG290" s="113">
        <f t="shared" si="78"/>
        <v>0</v>
      </c>
      <c r="BH290" s="114" t="e">
        <f t="shared" si="79"/>
        <v>#DIV/0!</v>
      </c>
      <c r="BI290" s="115" t="e">
        <f t="shared" si="80"/>
        <v>#DIV/0!</v>
      </c>
      <c r="BJ290" s="116" t="e">
        <f t="shared" si="81"/>
        <v>#DIV/0!</v>
      </c>
      <c r="BK290" s="102"/>
      <c r="BL290" s="129"/>
      <c r="BM290" s="102"/>
      <c r="BN290" s="40"/>
    </row>
    <row r="291" spans="1:66" s="11" customFormat="1" ht="114.75" hidden="1" customHeight="1">
      <c r="A291" s="79">
        <v>115</v>
      </c>
      <c r="B291" s="2" t="s">
        <v>347</v>
      </c>
      <c r="C291" s="3" t="s">
        <v>7</v>
      </c>
      <c r="D291" s="4" t="s">
        <v>351</v>
      </c>
      <c r="E291" s="3" t="s">
        <v>9</v>
      </c>
      <c r="F291" s="3"/>
      <c r="G291" s="35" t="s">
        <v>351</v>
      </c>
      <c r="H291" s="39" t="s">
        <v>830</v>
      </c>
      <c r="I291" s="3"/>
      <c r="J291" s="138" t="s">
        <v>1424</v>
      </c>
      <c r="K291" s="139" t="s">
        <v>1425</v>
      </c>
      <c r="L291" s="7" t="s">
        <v>189</v>
      </c>
      <c r="M291" s="6">
        <v>1</v>
      </c>
      <c r="N291" s="6" t="s">
        <v>189</v>
      </c>
      <c r="O291" s="6"/>
      <c r="P291" s="6"/>
      <c r="Q291" s="6"/>
      <c r="R291" s="6"/>
      <c r="S291" s="6"/>
      <c r="T291" s="6"/>
      <c r="U291" s="6"/>
      <c r="V291" s="6"/>
      <c r="W291" s="6"/>
      <c r="X291" s="6"/>
      <c r="Y291" s="7">
        <f t="shared" si="71"/>
        <v>1</v>
      </c>
      <c r="Z291" s="117" t="s">
        <v>1404</v>
      </c>
      <c r="AA291" s="117" t="s">
        <v>1410</v>
      </c>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13">
        <f t="shared" si="72"/>
        <v>0</v>
      </c>
      <c r="BB291" s="114" t="e">
        <f t="shared" si="73"/>
        <v>#DIV/0!</v>
      </c>
      <c r="BC291" s="113">
        <f t="shared" si="74"/>
        <v>0</v>
      </c>
      <c r="BD291" s="114" t="e">
        <f t="shared" si="75"/>
        <v>#DIV/0!</v>
      </c>
      <c r="BE291" s="113">
        <f t="shared" si="76"/>
        <v>0</v>
      </c>
      <c r="BF291" s="114" t="e">
        <f t="shared" si="77"/>
        <v>#DIV/0!</v>
      </c>
      <c r="BG291" s="113">
        <f t="shared" si="78"/>
        <v>0</v>
      </c>
      <c r="BH291" s="114" t="e">
        <f t="shared" si="79"/>
        <v>#DIV/0!</v>
      </c>
      <c r="BI291" s="115" t="e">
        <f t="shared" si="80"/>
        <v>#DIV/0!</v>
      </c>
      <c r="BJ291" s="116" t="e">
        <f t="shared" si="81"/>
        <v>#DIV/0!</v>
      </c>
      <c r="BK291" s="102"/>
      <c r="BL291" s="129"/>
      <c r="BM291" s="102"/>
      <c r="BN291" s="265"/>
    </row>
    <row r="292" spans="1:66" s="11" customFormat="1" ht="83.25" customHeight="1">
      <c r="A292" s="187">
        <v>116</v>
      </c>
      <c r="B292" s="185" t="s">
        <v>348</v>
      </c>
      <c r="C292" s="183" t="s">
        <v>7</v>
      </c>
      <c r="D292" s="4" t="s">
        <v>352</v>
      </c>
      <c r="E292" s="3" t="s">
        <v>9</v>
      </c>
      <c r="F292" s="183"/>
      <c r="G292" s="181" t="s">
        <v>352</v>
      </c>
      <c r="H292" s="39" t="s">
        <v>831</v>
      </c>
      <c r="I292" s="183"/>
      <c r="J292" s="191" t="s">
        <v>1424</v>
      </c>
      <c r="K292" s="189" t="s">
        <v>1425</v>
      </c>
      <c r="L292" s="7"/>
      <c r="M292" s="6"/>
      <c r="N292" s="6"/>
      <c r="O292" s="6" t="s">
        <v>189</v>
      </c>
      <c r="P292" s="6"/>
      <c r="Q292" s="6"/>
      <c r="R292" s="6"/>
      <c r="S292" s="6"/>
      <c r="T292" s="6"/>
      <c r="U292" s="6"/>
      <c r="V292" s="6"/>
      <c r="W292" s="6"/>
      <c r="X292" s="6"/>
      <c r="Y292" s="7">
        <f t="shared" si="71"/>
        <v>1</v>
      </c>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13">
        <f t="shared" si="72"/>
        <v>0</v>
      </c>
      <c r="BB292" s="114" t="e">
        <f t="shared" si="73"/>
        <v>#DIV/0!</v>
      </c>
      <c r="BC292" s="113">
        <f t="shared" si="74"/>
        <v>0</v>
      </c>
      <c r="BD292" s="114" t="e">
        <f t="shared" si="75"/>
        <v>#DIV/0!</v>
      </c>
      <c r="BE292" s="113">
        <f t="shared" si="76"/>
        <v>0</v>
      </c>
      <c r="BF292" s="114" t="e">
        <f t="shared" si="77"/>
        <v>#DIV/0!</v>
      </c>
      <c r="BG292" s="113">
        <f t="shared" si="78"/>
        <v>0</v>
      </c>
      <c r="BH292" s="114" t="e">
        <f t="shared" si="79"/>
        <v>#DIV/0!</v>
      </c>
      <c r="BI292" s="115" t="e">
        <f t="shared" si="80"/>
        <v>#DIV/0!</v>
      </c>
      <c r="BJ292" s="116" t="e">
        <f t="shared" si="81"/>
        <v>#DIV/0!</v>
      </c>
      <c r="BK292" s="117"/>
      <c r="BL292" s="117"/>
      <c r="BM292" s="117" t="s">
        <v>1404</v>
      </c>
      <c r="BN292" s="265"/>
    </row>
    <row r="293" spans="1:66" s="11" customFormat="1" ht="97.5" customHeight="1">
      <c r="A293" s="188"/>
      <c r="B293" s="186"/>
      <c r="C293" s="184"/>
      <c r="D293" s="4" t="s">
        <v>352</v>
      </c>
      <c r="E293" s="3" t="s">
        <v>9</v>
      </c>
      <c r="F293" s="184"/>
      <c r="G293" s="182"/>
      <c r="H293" s="39" t="s">
        <v>832</v>
      </c>
      <c r="I293" s="184"/>
      <c r="J293" s="192"/>
      <c r="K293" s="190"/>
      <c r="L293" s="7" t="s">
        <v>189</v>
      </c>
      <c r="M293" s="6">
        <v>1</v>
      </c>
      <c r="N293" s="6"/>
      <c r="O293" s="6" t="s">
        <v>189</v>
      </c>
      <c r="P293" s="6"/>
      <c r="Q293" s="6"/>
      <c r="R293" s="6"/>
      <c r="S293" s="6"/>
      <c r="T293" s="6"/>
      <c r="U293" s="6"/>
      <c r="V293" s="6"/>
      <c r="W293" s="6"/>
      <c r="X293" s="6"/>
      <c r="Y293" s="7">
        <f t="shared" si="71"/>
        <v>1</v>
      </c>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13">
        <f t="shared" si="72"/>
        <v>0</v>
      </c>
      <c r="BB293" s="114" t="e">
        <f t="shared" si="73"/>
        <v>#DIV/0!</v>
      </c>
      <c r="BC293" s="113">
        <f t="shared" si="74"/>
        <v>0</v>
      </c>
      <c r="BD293" s="114" t="e">
        <f t="shared" si="75"/>
        <v>#DIV/0!</v>
      </c>
      <c r="BE293" s="113">
        <f t="shared" si="76"/>
        <v>0</v>
      </c>
      <c r="BF293" s="114" t="e">
        <f t="shared" si="77"/>
        <v>#DIV/0!</v>
      </c>
      <c r="BG293" s="113">
        <f t="shared" si="78"/>
        <v>0</v>
      </c>
      <c r="BH293" s="114" t="e">
        <f t="shared" si="79"/>
        <v>#DIV/0!</v>
      </c>
      <c r="BI293" s="115" t="e">
        <f t="shared" si="80"/>
        <v>#DIV/0!</v>
      </c>
      <c r="BJ293" s="116" t="e">
        <f t="shared" si="81"/>
        <v>#DIV/0!</v>
      </c>
      <c r="BK293" s="117"/>
      <c r="BL293" s="117" t="s">
        <v>1407</v>
      </c>
      <c r="BM293" s="117" t="s">
        <v>1410</v>
      </c>
      <c r="BN293" s="265"/>
    </row>
    <row r="294" spans="1:66" s="11" customFormat="1" ht="97.5" hidden="1" customHeight="1">
      <c r="A294" s="79">
        <v>117</v>
      </c>
      <c r="B294" s="2" t="s">
        <v>349</v>
      </c>
      <c r="C294" s="3" t="s">
        <v>7</v>
      </c>
      <c r="D294" s="4" t="s">
        <v>353</v>
      </c>
      <c r="E294" s="3" t="s">
        <v>9</v>
      </c>
      <c r="F294" s="3"/>
      <c r="G294" s="35" t="s">
        <v>353</v>
      </c>
      <c r="H294" s="39" t="s">
        <v>833</v>
      </c>
      <c r="I294" s="3"/>
      <c r="J294" s="138" t="s">
        <v>1424</v>
      </c>
      <c r="K294" s="139" t="s">
        <v>1425</v>
      </c>
      <c r="L294" s="7"/>
      <c r="M294" s="6"/>
      <c r="N294" s="6"/>
      <c r="O294" s="6"/>
      <c r="P294" s="6"/>
      <c r="Q294" s="6" t="s">
        <v>189</v>
      </c>
      <c r="R294" s="6"/>
      <c r="S294" s="6"/>
      <c r="T294" s="6"/>
      <c r="U294" s="6"/>
      <c r="V294" s="6"/>
      <c r="W294" s="6"/>
      <c r="X294" s="6"/>
      <c r="Y294" s="7">
        <f t="shared" si="71"/>
        <v>1</v>
      </c>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13">
        <f t="shared" si="72"/>
        <v>0</v>
      </c>
      <c r="BB294" s="114" t="e">
        <f t="shared" si="73"/>
        <v>#DIV/0!</v>
      </c>
      <c r="BC294" s="113">
        <f t="shared" si="74"/>
        <v>0</v>
      </c>
      <c r="BD294" s="114" t="e">
        <f t="shared" si="75"/>
        <v>#DIV/0!</v>
      </c>
      <c r="BE294" s="113">
        <f t="shared" si="76"/>
        <v>0</v>
      </c>
      <c r="BF294" s="114" t="e">
        <f t="shared" si="77"/>
        <v>#DIV/0!</v>
      </c>
      <c r="BG294" s="113">
        <f t="shared" si="78"/>
        <v>0</v>
      </c>
      <c r="BH294" s="114" t="e">
        <f t="shared" si="79"/>
        <v>#DIV/0!</v>
      </c>
      <c r="BI294" s="115" t="e">
        <f t="shared" si="80"/>
        <v>#DIV/0!</v>
      </c>
      <c r="BJ294" s="116" t="e">
        <f t="shared" si="81"/>
        <v>#DIV/0!</v>
      </c>
      <c r="BK294" s="102"/>
      <c r="BL294" s="129"/>
      <c r="BM294" s="102"/>
      <c r="BN294" s="265"/>
    </row>
    <row r="295" spans="1:66" s="11" customFormat="1" ht="97.5" hidden="1" customHeight="1">
      <c r="A295" s="79">
        <v>117</v>
      </c>
      <c r="B295" s="2" t="s">
        <v>349</v>
      </c>
      <c r="C295" s="3" t="s">
        <v>7</v>
      </c>
      <c r="D295" s="4" t="s">
        <v>353</v>
      </c>
      <c r="E295" s="3" t="s">
        <v>9</v>
      </c>
      <c r="F295" s="3"/>
      <c r="G295" s="35" t="s">
        <v>353</v>
      </c>
      <c r="H295" s="39" t="s">
        <v>834</v>
      </c>
      <c r="I295" s="3"/>
      <c r="J295" s="138" t="s">
        <v>1424</v>
      </c>
      <c r="K295" s="139" t="s">
        <v>1425</v>
      </c>
      <c r="L295" s="7" t="s">
        <v>189</v>
      </c>
      <c r="M295" s="6">
        <v>1</v>
      </c>
      <c r="N295" s="6"/>
      <c r="O295" s="6"/>
      <c r="P295" s="6"/>
      <c r="Q295" s="6" t="s">
        <v>189</v>
      </c>
      <c r="R295" s="6"/>
      <c r="S295" s="6"/>
      <c r="T295" s="6"/>
      <c r="U295" s="6"/>
      <c r="V295" s="6"/>
      <c r="W295" s="6"/>
      <c r="X295" s="6"/>
      <c r="Y295" s="7">
        <f t="shared" si="71"/>
        <v>1</v>
      </c>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13">
        <f t="shared" si="72"/>
        <v>0</v>
      </c>
      <c r="BB295" s="114" t="e">
        <f t="shared" si="73"/>
        <v>#DIV/0!</v>
      </c>
      <c r="BC295" s="113">
        <f t="shared" si="74"/>
        <v>0</v>
      </c>
      <c r="BD295" s="114" t="e">
        <f t="shared" si="75"/>
        <v>#DIV/0!</v>
      </c>
      <c r="BE295" s="113">
        <f t="shared" si="76"/>
        <v>0</v>
      </c>
      <c r="BF295" s="114" t="e">
        <f t="shared" si="77"/>
        <v>#DIV/0!</v>
      </c>
      <c r="BG295" s="113">
        <f t="shared" si="78"/>
        <v>0</v>
      </c>
      <c r="BH295" s="114" t="e">
        <f t="shared" si="79"/>
        <v>#DIV/0!</v>
      </c>
      <c r="BI295" s="115" t="e">
        <f t="shared" si="80"/>
        <v>#DIV/0!</v>
      </c>
      <c r="BJ295" s="116" t="e">
        <f t="shared" si="81"/>
        <v>#DIV/0!</v>
      </c>
      <c r="BK295" s="102"/>
      <c r="BL295" s="129"/>
      <c r="BM295" s="102"/>
      <c r="BN295" s="265"/>
    </row>
    <row r="296" spans="1:66" s="11" customFormat="1" ht="91.5" hidden="1" customHeight="1">
      <c r="A296" s="79">
        <v>118</v>
      </c>
      <c r="B296" s="2" t="s">
        <v>350</v>
      </c>
      <c r="C296" s="3" t="s">
        <v>7</v>
      </c>
      <c r="D296" s="4" t="s">
        <v>354</v>
      </c>
      <c r="E296" s="3" t="s">
        <v>9</v>
      </c>
      <c r="F296" s="3"/>
      <c r="G296" s="35" t="s">
        <v>354</v>
      </c>
      <c r="H296" s="39" t="s">
        <v>835</v>
      </c>
      <c r="I296" s="3"/>
      <c r="J296" s="138" t="s">
        <v>1424</v>
      </c>
      <c r="K296" s="139" t="s">
        <v>1425</v>
      </c>
      <c r="L296" s="7"/>
      <c r="M296" s="6"/>
      <c r="N296" s="6"/>
      <c r="O296" s="6"/>
      <c r="P296" s="6"/>
      <c r="Q296" s="6"/>
      <c r="R296" s="6"/>
      <c r="S296" s="6"/>
      <c r="T296" s="6" t="s">
        <v>189</v>
      </c>
      <c r="U296" s="6"/>
      <c r="V296" s="6"/>
      <c r="W296" s="6"/>
      <c r="X296" s="6"/>
      <c r="Y296" s="7">
        <f t="shared" si="71"/>
        <v>1</v>
      </c>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13">
        <f t="shared" si="72"/>
        <v>0</v>
      </c>
      <c r="BB296" s="114" t="e">
        <f t="shared" si="73"/>
        <v>#DIV/0!</v>
      </c>
      <c r="BC296" s="113">
        <f t="shared" si="74"/>
        <v>0</v>
      </c>
      <c r="BD296" s="114" t="e">
        <f t="shared" si="75"/>
        <v>#DIV/0!</v>
      </c>
      <c r="BE296" s="113">
        <f t="shared" si="76"/>
        <v>0</v>
      </c>
      <c r="BF296" s="114" t="e">
        <f t="shared" si="77"/>
        <v>#DIV/0!</v>
      </c>
      <c r="BG296" s="113">
        <f t="shared" si="78"/>
        <v>0</v>
      </c>
      <c r="BH296" s="114" t="e">
        <f t="shared" si="79"/>
        <v>#DIV/0!</v>
      </c>
      <c r="BI296" s="115" t="e">
        <f t="shared" si="80"/>
        <v>#DIV/0!</v>
      </c>
      <c r="BJ296" s="116" t="e">
        <f t="shared" si="81"/>
        <v>#DIV/0!</v>
      </c>
      <c r="BK296" s="102"/>
      <c r="BL296" s="129"/>
      <c r="BM296" s="102"/>
      <c r="BN296" s="265"/>
    </row>
    <row r="297" spans="1:66" s="11" customFormat="1" ht="91.5" hidden="1" customHeight="1">
      <c r="A297" s="79">
        <v>118</v>
      </c>
      <c r="B297" s="2" t="s">
        <v>350</v>
      </c>
      <c r="C297" s="3" t="s">
        <v>7</v>
      </c>
      <c r="D297" s="4" t="s">
        <v>354</v>
      </c>
      <c r="E297" s="3" t="s">
        <v>9</v>
      </c>
      <c r="F297" s="3"/>
      <c r="G297" s="35" t="s">
        <v>354</v>
      </c>
      <c r="H297" s="39" t="s">
        <v>836</v>
      </c>
      <c r="I297" s="3"/>
      <c r="J297" s="138" t="s">
        <v>1424</v>
      </c>
      <c r="K297" s="139" t="s">
        <v>1425</v>
      </c>
      <c r="L297" s="7" t="s">
        <v>189</v>
      </c>
      <c r="M297" s="6">
        <v>1</v>
      </c>
      <c r="N297" s="6"/>
      <c r="O297" s="6"/>
      <c r="P297" s="6"/>
      <c r="Q297" s="6"/>
      <c r="R297" s="6"/>
      <c r="S297" s="6"/>
      <c r="T297" s="6" t="s">
        <v>189</v>
      </c>
      <c r="U297" s="6"/>
      <c r="V297" s="6"/>
      <c r="W297" s="6"/>
      <c r="X297" s="6"/>
      <c r="Y297" s="7">
        <f t="shared" si="71"/>
        <v>1</v>
      </c>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13">
        <f t="shared" si="72"/>
        <v>0</v>
      </c>
      <c r="BB297" s="114" t="e">
        <f t="shared" si="73"/>
        <v>#DIV/0!</v>
      </c>
      <c r="BC297" s="113">
        <f t="shared" si="74"/>
        <v>0</v>
      </c>
      <c r="BD297" s="114" t="e">
        <f t="shared" si="75"/>
        <v>#DIV/0!</v>
      </c>
      <c r="BE297" s="113">
        <f t="shared" si="76"/>
        <v>0</v>
      </c>
      <c r="BF297" s="114" t="e">
        <f t="shared" si="77"/>
        <v>#DIV/0!</v>
      </c>
      <c r="BG297" s="113">
        <f t="shared" si="78"/>
        <v>0</v>
      </c>
      <c r="BH297" s="114" t="e">
        <f t="shared" si="79"/>
        <v>#DIV/0!</v>
      </c>
      <c r="BI297" s="115" t="e">
        <f t="shared" si="80"/>
        <v>#DIV/0!</v>
      </c>
      <c r="BJ297" s="116" t="e">
        <f t="shared" si="81"/>
        <v>#DIV/0!</v>
      </c>
      <c r="BK297" s="102"/>
      <c r="BL297" s="129"/>
      <c r="BM297" s="102"/>
      <c r="BN297" s="265"/>
    </row>
    <row r="298" spans="1:66" s="11" customFormat="1" ht="108" hidden="1" customHeight="1">
      <c r="A298" s="79">
        <v>119</v>
      </c>
      <c r="B298" s="35" t="s">
        <v>475</v>
      </c>
      <c r="C298" s="17" t="s">
        <v>7</v>
      </c>
      <c r="D298" s="16" t="s">
        <v>476</v>
      </c>
      <c r="E298" s="17" t="s">
        <v>9</v>
      </c>
      <c r="F298" s="3"/>
      <c r="G298" s="35" t="s">
        <v>837</v>
      </c>
      <c r="H298" s="35" t="s">
        <v>1340</v>
      </c>
      <c r="I298" s="3"/>
      <c r="J298" s="138" t="s">
        <v>1424</v>
      </c>
      <c r="K298" s="139" t="s">
        <v>1425</v>
      </c>
      <c r="L298" s="7"/>
      <c r="M298" s="6"/>
      <c r="N298" s="6" t="s">
        <v>189</v>
      </c>
      <c r="O298" s="6"/>
      <c r="P298" s="6"/>
      <c r="Q298" s="6"/>
      <c r="R298" s="6"/>
      <c r="S298" s="6"/>
      <c r="T298" s="6"/>
      <c r="U298" s="6"/>
      <c r="V298" s="6"/>
      <c r="W298" s="6"/>
      <c r="X298" s="6"/>
      <c r="Y298" s="7">
        <f t="shared" si="71"/>
        <v>1</v>
      </c>
      <c r="Z298" s="117" t="s">
        <v>1407</v>
      </c>
      <c r="AA298" s="117" t="s">
        <v>1407</v>
      </c>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13">
        <f t="shared" si="72"/>
        <v>0</v>
      </c>
      <c r="BB298" s="114" t="e">
        <f t="shared" si="73"/>
        <v>#DIV/0!</v>
      </c>
      <c r="BC298" s="113">
        <f t="shared" si="74"/>
        <v>0</v>
      </c>
      <c r="BD298" s="114" t="e">
        <f t="shared" si="75"/>
        <v>#DIV/0!</v>
      </c>
      <c r="BE298" s="113">
        <f t="shared" si="76"/>
        <v>0</v>
      </c>
      <c r="BF298" s="114" t="e">
        <f t="shared" si="77"/>
        <v>#DIV/0!</v>
      </c>
      <c r="BG298" s="113">
        <f t="shared" si="78"/>
        <v>0</v>
      </c>
      <c r="BH298" s="114" t="e">
        <f t="shared" si="79"/>
        <v>#DIV/0!</v>
      </c>
      <c r="BI298" s="115" t="e">
        <f t="shared" si="80"/>
        <v>#DIV/0!</v>
      </c>
      <c r="BJ298" s="116" t="e">
        <f t="shared" si="81"/>
        <v>#DIV/0!</v>
      </c>
      <c r="BK298" s="102"/>
      <c r="BL298" s="129"/>
      <c r="BM298" s="102"/>
      <c r="BN298" s="93"/>
    </row>
    <row r="299" spans="1:66" s="11" customFormat="1" ht="165.75" customHeight="1">
      <c r="A299" s="79">
        <v>119</v>
      </c>
      <c r="B299" s="35" t="s">
        <v>475</v>
      </c>
      <c r="C299" s="17" t="s">
        <v>7</v>
      </c>
      <c r="D299" s="16" t="s">
        <v>476</v>
      </c>
      <c r="E299" s="17" t="s">
        <v>9</v>
      </c>
      <c r="F299" s="3"/>
      <c r="G299" s="35" t="s">
        <v>837</v>
      </c>
      <c r="H299" s="154" t="s">
        <v>838</v>
      </c>
      <c r="I299" s="3"/>
      <c r="J299" s="138" t="s">
        <v>1424</v>
      </c>
      <c r="K299" s="139" t="s">
        <v>1425</v>
      </c>
      <c r="L299" s="7"/>
      <c r="M299" s="6"/>
      <c r="N299" s="6"/>
      <c r="O299" s="6" t="s">
        <v>189</v>
      </c>
      <c r="P299" s="6"/>
      <c r="Q299" s="6"/>
      <c r="R299" s="6"/>
      <c r="S299" s="6"/>
      <c r="T299" s="6"/>
      <c r="U299" s="6"/>
      <c r="V299" s="6"/>
      <c r="W299" s="6"/>
      <c r="X299" s="6"/>
      <c r="Y299" s="7">
        <f t="shared" si="71"/>
        <v>1</v>
      </c>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13">
        <f t="shared" si="72"/>
        <v>0</v>
      </c>
      <c r="BB299" s="114" t="e">
        <f t="shared" si="73"/>
        <v>#DIV/0!</v>
      </c>
      <c r="BC299" s="113">
        <f t="shared" si="74"/>
        <v>0</v>
      </c>
      <c r="BD299" s="114" t="e">
        <f t="shared" si="75"/>
        <v>#DIV/0!</v>
      </c>
      <c r="BE299" s="113">
        <f t="shared" si="76"/>
        <v>0</v>
      </c>
      <c r="BF299" s="114" t="e">
        <f t="shared" si="77"/>
        <v>#DIV/0!</v>
      </c>
      <c r="BG299" s="113">
        <f t="shared" si="78"/>
        <v>0</v>
      </c>
      <c r="BH299" s="114" t="e">
        <f t="shared" si="79"/>
        <v>#DIV/0!</v>
      </c>
      <c r="BI299" s="115" t="e">
        <f t="shared" si="80"/>
        <v>#DIV/0!</v>
      </c>
      <c r="BJ299" s="116" t="e">
        <f t="shared" si="81"/>
        <v>#DIV/0!</v>
      </c>
      <c r="BK299" s="117" t="s">
        <v>1407</v>
      </c>
      <c r="BL299" s="117" t="s">
        <v>1407</v>
      </c>
      <c r="BM299" s="117" t="s">
        <v>1407</v>
      </c>
      <c r="BN299" s="93"/>
    </row>
    <row r="300" spans="1:66" s="11" customFormat="1" ht="130.5" hidden="1" customHeight="1">
      <c r="A300" s="79">
        <v>119</v>
      </c>
      <c r="B300" s="35" t="s">
        <v>475</v>
      </c>
      <c r="C300" s="17" t="s">
        <v>7</v>
      </c>
      <c r="D300" s="16" t="s">
        <v>476</v>
      </c>
      <c r="E300" s="17" t="s">
        <v>9</v>
      </c>
      <c r="F300" s="3"/>
      <c r="G300" s="35" t="s">
        <v>837</v>
      </c>
      <c r="H300" s="35" t="s">
        <v>838</v>
      </c>
      <c r="I300" s="3"/>
      <c r="J300" s="138" t="s">
        <v>1424</v>
      </c>
      <c r="K300" s="139" t="s">
        <v>1425</v>
      </c>
      <c r="L300" s="7"/>
      <c r="M300" s="6"/>
      <c r="N300" s="6"/>
      <c r="O300" s="6"/>
      <c r="P300" s="6" t="s">
        <v>189</v>
      </c>
      <c r="Q300" s="6"/>
      <c r="R300" s="6"/>
      <c r="S300" s="6"/>
      <c r="T300" s="6"/>
      <c r="U300" s="6"/>
      <c r="V300" s="6"/>
      <c r="W300" s="6"/>
      <c r="X300" s="6"/>
      <c r="Y300" s="7">
        <f t="shared" si="71"/>
        <v>1</v>
      </c>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13">
        <f t="shared" si="72"/>
        <v>0</v>
      </c>
      <c r="BB300" s="114" t="e">
        <f t="shared" si="73"/>
        <v>#DIV/0!</v>
      </c>
      <c r="BC300" s="113">
        <f t="shared" si="74"/>
        <v>0</v>
      </c>
      <c r="BD300" s="114" t="e">
        <f t="shared" si="75"/>
        <v>#DIV/0!</v>
      </c>
      <c r="BE300" s="113">
        <f t="shared" si="76"/>
        <v>0</v>
      </c>
      <c r="BF300" s="114" t="e">
        <f t="shared" si="77"/>
        <v>#DIV/0!</v>
      </c>
      <c r="BG300" s="113">
        <f t="shared" si="78"/>
        <v>0</v>
      </c>
      <c r="BH300" s="114" t="e">
        <f t="shared" si="79"/>
        <v>#DIV/0!</v>
      </c>
      <c r="BI300" s="115" t="e">
        <f t="shared" si="80"/>
        <v>#DIV/0!</v>
      </c>
      <c r="BJ300" s="116" t="e">
        <f t="shared" si="81"/>
        <v>#DIV/0!</v>
      </c>
      <c r="BK300" s="102"/>
      <c r="BL300" s="129"/>
      <c r="BM300" s="102"/>
      <c r="BN300" s="93"/>
    </row>
    <row r="301" spans="1:66" s="11" customFormat="1" ht="130.5" hidden="1" customHeight="1">
      <c r="A301" s="79">
        <v>119</v>
      </c>
      <c r="B301" s="35" t="s">
        <v>475</v>
      </c>
      <c r="C301" s="17" t="s">
        <v>7</v>
      </c>
      <c r="D301" s="16" t="s">
        <v>476</v>
      </c>
      <c r="E301" s="17" t="s">
        <v>9</v>
      </c>
      <c r="F301" s="3"/>
      <c r="G301" s="35" t="s">
        <v>837</v>
      </c>
      <c r="H301" s="35" t="s">
        <v>838</v>
      </c>
      <c r="I301" s="3"/>
      <c r="J301" s="138" t="s">
        <v>1424</v>
      </c>
      <c r="K301" s="139" t="s">
        <v>1425</v>
      </c>
      <c r="L301" s="7"/>
      <c r="M301" s="6"/>
      <c r="N301" s="6"/>
      <c r="O301" s="6"/>
      <c r="P301" s="6"/>
      <c r="Q301" s="6" t="s">
        <v>189</v>
      </c>
      <c r="R301" s="6"/>
      <c r="S301" s="6"/>
      <c r="T301" s="6"/>
      <c r="U301" s="6"/>
      <c r="V301" s="6"/>
      <c r="W301" s="6"/>
      <c r="X301" s="6"/>
      <c r="Y301" s="7">
        <f t="shared" si="71"/>
        <v>1</v>
      </c>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13">
        <f t="shared" si="72"/>
        <v>0</v>
      </c>
      <c r="BB301" s="114" t="e">
        <f t="shared" si="73"/>
        <v>#DIV/0!</v>
      </c>
      <c r="BC301" s="113">
        <f t="shared" si="74"/>
        <v>0</v>
      </c>
      <c r="BD301" s="114" t="e">
        <f t="shared" si="75"/>
        <v>#DIV/0!</v>
      </c>
      <c r="BE301" s="113">
        <f t="shared" si="76"/>
        <v>0</v>
      </c>
      <c r="BF301" s="114" t="e">
        <f t="shared" si="77"/>
        <v>#DIV/0!</v>
      </c>
      <c r="BG301" s="113">
        <f t="shared" si="78"/>
        <v>0</v>
      </c>
      <c r="BH301" s="114" t="e">
        <f t="shared" si="79"/>
        <v>#DIV/0!</v>
      </c>
      <c r="BI301" s="115" t="e">
        <f t="shared" si="80"/>
        <v>#DIV/0!</v>
      </c>
      <c r="BJ301" s="116" t="e">
        <f t="shared" si="81"/>
        <v>#DIV/0!</v>
      </c>
      <c r="BK301" s="102"/>
      <c r="BL301" s="129"/>
      <c r="BM301" s="102"/>
      <c r="BN301" s="93"/>
    </row>
    <row r="302" spans="1:66" s="11" customFormat="1" ht="130.5" hidden="1" customHeight="1">
      <c r="A302" s="79">
        <v>119</v>
      </c>
      <c r="B302" s="35" t="s">
        <v>475</v>
      </c>
      <c r="C302" s="17" t="s">
        <v>7</v>
      </c>
      <c r="D302" s="16" t="s">
        <v>476</v>
      </c>
      <c r="E302" s="17" t="s">
        <v>9</v>
      </c>
      <c r="F302" s="3"/>
      <c r="G302" s="35" t="s">
        <v>837</v>
      </c>
      <c r="H302" s="35" t="s">
        <v>838</v>
      </c>
      <c r="I302" s="3"/>
      <c r="J302" s="138" t="s">
        <v>1424</v>
      </c>
      <c r="K302" s="139" t="s">
        <v>1425</v>
      </c>
      <c r="L302" s="7"/>
      <c r="M302" s="6"/>
      <c r="N302" s="6"/>
      <c r="O302" s="6"/>
      <c r="P302" s="6"/>
      <c r="Q302" s="6"/>
      <c r="R302" s="6" t="s">
        <v>189</v>
      </c>
      <c r="S302" s="6"/>
      <c r="T302" s="6"/>
      <c r="U302" s="6"/>
      <c r="V302" s="6"/>
      <c r="W302" s="6"/>
      <c r="X302" s="6"/>
      <c r="Y302" s="7">
        <f t="shared" si="71"/>
        <v>1</v>
      </c>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13">
        <f t="shared" si="72"/>
        <v>0</v>
      </c>
      <c r="BB302" s="114" t="e">
        <f t="shared" si="73"/>
        <v>#DIV/0!</v>
      </c>
      <c r="BC302" s="113">
        <f t="shared" si="74"/>
        <v>0</v>
      </c>
      <c r="BD302" s="114" t="e">
        <f t="shared" si="75"/>
        <v>#DIV/0!</v>
      </c>
      <c r="BE302" s="113">
        <f t="shared" si="76"/>
        <v>0</v>
      </c>
      <c r="BF302" s="114" t="e">
        <f t="shared" si="77"/>
        <v>#DIV/0!</v>
      </c>
      <c r="BG302" s="113">
        <f t="shared" si="78"/>
        <v>0</v>
      </c>
      <c r="BH302" s="114" t="e">
        <f t="shared" si="79"/>
        <v>#DIV/0!</v>
      </c>
      <c r="BI302" s="115" t="e">
        <f t="shared" si="80"/>
        <v>#DIV/0!</v>
      </c>
      <c r="BJ302" s="116" t="e">
        <f t="shared" si="81"/>
        <v>#DIV/0!</v>
      </c>
      <c r="BK302" s="102"/>
      <c r="BL302" s="129"/>
      <c r="BM302" s="102"/>
      <c r="BN302" s="93"/>
    </row>
    <row r="303" spans="1:66" s="11" customFormat="1" ht="130.5" hidden="1" customHeight="1">
      <c r="A303" s="79">
        <v>119</v>
      </c>
      <c r="B303" s="35" t="s">
        <v>475</v>
      </c>
      <c r="C303" s="17" t="s">
        <v>7</v>
      </c>
      <c r="D303" s="16" t="s">
        <v>476</v>
      </c>
      <c r="E303" s="17" t="s">
        <v>9</v>
      </c>
      <c r="F303" s="3"/>
      <c r="G303" s="35" t="s">
        <v>837</v>
      </c>
      <c r="H303" s="35" t="s">
        <v>838</v>
      </c>
      <c r="I303" s="3"/>
      <c r="J303" s="138" t="s">
        <v>1424</v>
      </c>
      <c r="K303" s="139" t="s">
        <v>1425</v>
      </c>
      <c r="L303" s="7"/>
      <c r="M303" s="6"/>
      <c r="N303" s="6"/>
      <c r="O303" s="6"/>
      <c r="P303" s="6"/>
      <c r="Q303" s="6"/>
      <c r="R303" s="6"/>
      <c r="S303" s="6" t="s">
        <v>189</v>
      </c>
      <c r="T303" s="6"/>
      <c r="U303" s="6"/>
      <c r="V303" s="6"/>
      <c r="W303" s="6"/>
      <c r="X303" s="6"/>
      <c r="Y303" s="7">
        <f t="shared" si="71"/>
        <v>1</v>
      </c>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13">
        <f t="shared" si="72"/>
        <v>0</v>
      </c>
      <c r="BB303" s="114" t="e">
        <f t="shared" si="73"/>
        <v>#DIV/0!</v>
      </c>
      <c r="BC303" s="113">
        <f t="shared" si="74"/>
        <v>0</v>
      </c>
      <c r="BD303" s="114" t="e">
        <f t="shared" si="75"/>
        <v>#DIV/0!</v>
      </c>
      <c r="BE303" s="113">
        <f t="shared" si="76"/>
        <v>0</v>
      </c>
      <c r="BF303" s="114" t="e">
        <f t="shared" si="77"/>
        <v>#DIV/0!</v>
      </c>
      <c r="BG303" s="113">
        <f t="shared" si="78"/>
        <v>0</v>
      </c>
      <c r="BH303" s="114" t="e">
        <f t="shared" si="79"/>
        <v>#DIV/0!</v>
      </c>
      <c r="BI303" s="115" t="e">
        <f t="shared" si="80"/>
        <v>#DIV/0!</v>
      </c>
      <c r="BJ303" s="116" t="e">
        <f t="shared" si="81"/>
        <v>#DIV/0!</v>
      </c>
      <c r="BK303" s="102"/>
      <c r="BL303" s="129"/>
      <c r="BM303" s="102"/>
      <c r="BN303" s="93"/>
    </row>
    <row r="304" spans="1:66" s="11" customFormat="1" ht="130.5" hidden="1" customHeight="1">
      <c r="A304" s="79">
        <v>119</v>
      </c>
      <c r="B304" s="35" t="s">
        <v>475</v>
      </c>
      <c r="C304" s="17" t="s">
        <v>7</v>
      </c>
      <c r="D304" s="16" t="s">
        <v>476</v>
      </c>
      <c r="E304" s="17" t="s">
        <v>9</v>
      </c>
      <c r="F304" s="3"/>
      <c r="G304" s="35" t="s">
        <v>837</v>
      </c>
      <c r="H304" s="35" t="s">
        <v>838</v>
      </c>
      <c r="I304" s="3"/>
      <c r="J304" s="138" t="s">
        <v>1424</v>
      </c>
      <c r="K304" s="139" t="s">
        <v>1425</v>
      </c>
      <c r="L304" s="7"/>
      <c r="M304" s="6"/>
      <c r="N304" s="6"/>
      <c r="O304" s="6"/>
      <c r="P304" s="6"/>
      <c r="Q304" s="6"/>
      <c r="R304" s="6"/>
      <c r="S304" s="6"/>
      <c r="T304" s="6" t="s">
        <v>189</v>
      </c>
      <c r="U304" s="6"/>
      <c r="V304" s="6"/>
      <c r="W304" s="6"/>
      <c r="X304" s="6"/>
      <c r="Y304" s="7">
        <f t="shared" si="71"/>
        <v>1</v>
      </c>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13">
        <f t="shared" si="72"/>
        <v>0</v>
      </c>
      <c r="BB304" s="114" t="e">
        <f t="shared" si="73"/>
        <v>#DIV/0!</v>
      </c>
      <c r="BC304" s="113">
        <f t="shared" si="74"/>
        <v>0</v>
      </c>
      <c r="BD304" s="114" t="e">
        <f t="shared" si="75"/>
        <v>#DIV/0!</v>
      </c>
      <c r="BE304" s="113">
        <f t="shared" si="76"/>
        <v>0</v>
      </c>
      <c r="BF304" s="114" t="e">
        <f t="shared" si="77"/>
        <v>#DIV/0!</v>
      </c>
      <c r="BG304" s="113">
        <f t="shared" si="78"/>
        <v>0</v>
      </c>
      <c r="BH304" s="114" t="e">
        <f t="shared" si="79"/>
        <v>#DIV/0!</v>
      </c>
      <c r="BI304" s="115" t="e">
        <f t="shared" si="80"/>
        <v>#DIV/0!</v>
      </c>
      <c r="BJ304" s="116" t="e">
        <f t="shared" si="81"/>
        <v>#DIV/0!</v>
      </c>
      <c r="BK304" s="102"/>
      <c r="BL304" s="129"/>
      <c r="BM304" s="102"/>
      <c r="BN304" s="93"/>
    </row>
    <row r="305" spans="1:66" s="11" customFormat="1" ht="130.5" hidden="1" customHeight="1">
      <c r="A305" s="79">
        <v>119</v>
      </c>
      <c r="B305" s="35" t="s">
        <v>475</v>
      </c>
      <c r="C305" s="17" t="s">
        <v>7</v>
      </c>
      <c r="D305" s="16" t="s">
        <v>476</v>
      </c>
      <c r="E305" s="17" t="s">
        <v>9</v>
      </c>
      <c r="F305" s="3"/>
      <c r="G305" s="35" t="s">
        <v>837</v>
      </c>
      <c r="H305" s="35" t="s">
        <v>838</v>
      </c>
      <c r="I305" s="3"/>
      <c r="J305" s="138" t="s">
        <v>1424</v>
      </c>
      <c r="K305" s="139" t="s">
        <v>1425</v>
      </c>
      <c r="L305" s="7"/>
      <c r="M305" s="6"/>
      <c r="N305" s="6"/>
      <c r="O305" s="6"/>
      <c r="P305" s="6"/>
      <c r="Q305" s="6"/>
      <c r="R305" s="6"/>
      <c r="S305" s="6"/>
      <c r="T305" s="6"/>
      <c r="U305" s="6" t="s">
        <v>189</v>
      </c>
      <c r="V305" s="6"/>
      <c r="W305" s="6"/>
      <c r="X305" s="6"/>
      <c r="Y305" s="7">
        <f t="shared" si="71"/>
        <v>1</v>
      </c>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13">
        <f t="shared" si="72"/>
        <v>0</v>
      </c>
      <c r="BB305" s="114" t="e">
        <f t="shared" si="73"/>
        <v>#DIV/0!</v>
      </c>
      <c r="BC305" s="113">
        <f t="shared" si="74"/>
        <v>0</v>
      </c>
      <c r="BD305" s="114" t="e">
        <f t="shared" si="75"/>
        <v>#DIV/0!</v>
      </c>
      <c r="BE305" s="113">
        <f t="shared" si="76"/>
        <v>0</v>
      </c>
      <c r="BF305" s="114" t="e">
        <f t="shared" si="77"/>
        <v>#DIV/0!</v>
      </c>
      <c r="BG305" s="113">
        <f t="shared" si="78"/>
        <v>0</v>
      </c>
      <c r="BH305" s="114" t="e">
        <f t="shared" si="79"/>
        <v>#DIV/0!</v>
      </c>
      <c r="BI305" s="115" t="e">
        <f t="shared" si="80"/>
        <v>#DIV/0!</v>
      </c>
      <c r="BJ305" s="116" t="e">
        <f t="shared" si="81"/>
        <v>#DIV/0!</v>
      </c>
      <c r="BK305" s="102"/>
      <c r="BL305" s="129"/>
      <c r="BM305" s="102"/>
      <c r="BN305" s="93"/>
    </row>
    <row r="306" spans="1:66" s="11" customFormat="1" ht="130.5" hidden="1" customHeight="1">
      <c r="A306" s="79">
        <v>119</v>
      </c>
      <c r="B306" s="35" t="s">
        <v>475</v>
      </c>
      <c r="C306" s="17" t="s">
        <v>7</v>
      </c>
      <c r="D306" s="16" t="s">
        <v>476</v>
      </c>
      <c r="E306" s="17" t="s">
        <v>9</v>
      </c>
      <c r="F306" s="3"/>
      <c r="G306" s="35" t="s">
        <v>837</v>
      </c>
      <c r="H306" s="35" t="s">
        <v>838</v>
      </c>
      <c r="I306" s="3"/>
      <c r="J306" s="138" t="s">
        <v>1424</v>
      </c>
      <c r="K306" s="139" t="s">
        <v>1425</v>
      </c>
      <c r="L306" s="7"/>
      <c r="M306" s="6"/>
      <c r="N306" s="6"/>
      <c r="O306" s="6"/>
      <c r="P306" s="6"/>
      <c r="Q306" s="6"/>
      <c r="R306" s="6"/>
      <c r="S306" s="6"/>
      <c r="T306" s="6"/>
      <c r="U306" s="6"/>
      <c r="V306" s="6" t="s">
        <v>189</v>
      </c>
      <c r="W306" s="6"/>
      <c r="X306" s="6"/>
      <c r="Y306" s="7">
        <f t="shared" si="71"/>
        <v>1</v>
      </c>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13">
        <f t="shared" si="72"/>
        <v>0</v>
      </c>
      <c r="BB306" s="114" t="e">
        <f t="shared" si="73"/>
        <v>#DIV/0!</v>
      </c>
      <c r="BC306" s="113">
        <f t="shared" si="74"/>
        <v>0</v>
      </c>
      <c r="BD306" s="114" t="e">
        <f t="shared" si="75"/>
        <v>#DIV/0!</v>
      </c>
      <c r="BE306" s="113">
        <f t="shared" si="76"/>
        <v>0</v>
      </c>
      <c r="BF306" s="114" t="e">
        <f t="shared" si="77"/>
        <v>#DIV/0!</v>
      </c>
      <c r="BG306" s="113">
        <f t="shared" si="78"/>
        <v>0</v>
      </c>
      <c r="BH306" s="114" t="e">
        <f t="shared" si="79"/>
        <v>#DIV/0!</v>
      </c>
      <c r="BI306" s="115" t="e">
        <f t="shared" si="80"/>
        <v>#DIV/0!</v>
      </c>
      <c r="BJ306" s="116" t="e">
        <f t="shared" si="81"/>
        <v>#DIV/0!</v>
      </c>
      <c r="BK306" s="102"/>
      <c r="BL306" s="129"/>
      <c r="BM306" s="102"/>
      <c r="BN306" s="93"/>
    </row>
    <row r="307" spans="1:66" s="11" customFormat="1" ht="130.5" hidden="1" customHeight="1">
      <c r="A307" s="79">
        <v>119</v>
      </c>
      <c r="B307" s="35" t="s">
        <v>475</v>
      </c>
      <c r="C307" s="17" t="s">
        <v>7</v>
      </c>
      <c r="D307" s="16" t="s">
        <v>476</v>
      </c>
      <c r="E307" s="17" t="s">
        <v>9</v>
      </c>
      <c r="F307" s="3"/>
      <c r="G307" s="35" t="s">
        <v>837</v>
      </c>
      <c r="H307" s="35" t="s">
        <v>838</v>
      </c>
      <c r="I307" s="3"/>
      <c r="J307" s="138" t="s">
        <v>1424</v>
      </c>
      <c r="K307" s="139" t="s">
        <v>1425</v>
      </c>
      <c r="L307" s="7"/>
      <c r="M307" s="6"/>
      <c r="N307" s="6"/>
      <c r="O307" s="6"/>
      <c r="P307" s="6"/>
      <c r="Q307" s="6"/>
      <c r="R307" s="6"/>
      <c r="S307" s="6"/>
      <c r="T307" s="6"/>
      <c r="U307" s="6"/>
      <c r="V307" s="6"/>
      <c r="W307" s="6" t="s">
        <v>189</v>
      </c>
      <c r="X307" s="6"/>
      <c r="Y307" s="7">
        <f t="shared" si="71"/>
        <v>1</v>
      </c>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13">
        <f t="shared" si="72"/>
        <v>0</v>
      </c>
      <c r="BB307" s="114" t="e">
        <f t="shared" si="73"/>
        <v>#DIV/0!</v>
      </c>
      <c r="BC307" s="113">
        <f t="shared" si="74"/>
        <v>0</v>
      </c>
      <c r="BD307" s="114" t="e">
        <f t="shared" si="75"/>
        <v>#DIV/0!</v>
      </c>
      <c r="BE307" s="113">
        <f t="shared" si="76"/>
        <v>0</v>
      </c>
      <c r="BF307" s="114" t="e">
        <f t="shared" si="77"/>
        <v>#DIV/0!</v>
      </c>
      <c r="BG307" s="113">
        <f t="shared" si="78"/>
        <v>0</v>
      </c>
      <c r="BH307" s="114" t="e">
        <f t="shared" si="79"/>
        <v>#DIV/0!</v>
      </c>
      <c r="BI307" s="115" t="e">
        <f t="shared" si="80"/>
        <v>#DIV/0!</v>
      </c>
      <c r="BJ307" s="116" t="e">
        <f t="shared" si="81"/>
        <v>#DIV/0!</v>
      </c>
      <c r="BK307" s="102"/>
      <c r="BL307" s="129"/>
      <c r="BM307" s="102"/>
      <c r="BN307" s="93"/>
    </row>
    <row r="308" spans="1:66" s="11" customFormat="1" ht="130.5" hidden="1" customHeight="1">
      <c r="A308" s="79">
        <v>119</v>
      </c>
      <c r="B308" s="35" t="s">
        <v>475</v>
      </c>
      <c r="C308" s="17" t="s">
        <v>7</v>
      </c>
      <c r="D308" s="16" t="s">
        <v>476</v>
      </c>
      <c r="E308" s="17" t="s">
        <v>9</v>
      </c>
      <c r="F308" s="25"/>
      <c r="G308" s="35" t="s">
        <v>837</v>
      </c>
      <c r="H308" s="35" t="s">
        <v>838</v>
      </c>
      <c r="I308" s="25"/>
      <c r="J308" s="138" t="s">
        <v>1424</v>
      </c>
      <c r="K308" s="139" t="s">
        <v>1425</v>
      </c>
      <c r="L308" s="7" t="s">
        <v>189</v>
      </c>
      <c r="M308" s="6"/>
      <c r="N308" s="6"/>
      <c r="O308" s="6"/>
      <c r="P308" s="6"/>
      <c r="Q308" s="6"/>
      <c r="R308" s="6"/>
      <c r="S308" s="6"/>
      <c r="T308" s="6"/>
      <c r="U308" s="6"/>
      <c r="V308" s="6"/>
      <c r="W308" s="6"/>
      <c r="X308" s="6" t="s">
        <v>189</v>
      </c>
      <c r="Y308" s="7">
        <f t="shared" si="71"/>
        <v>1</v>
      </c>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13">
        <f t="shared" si="72"/>
        <v>0</v>
      </c>
      <c r="BB308" s="114" t="e">
        <f t="shared" si="73"/>
        <v>#DIV/0!</v>
      </c>
      <c r="BC308" s="113">
        <f t="shared" si="74"/>
        <v>0</v>
      </c>
      <c r="BD308" s="114" t="e">
        <f t="shared" si="75"/>
        <v>#DIV/0!</v>
      </c>
      <c r="BE308" s="113">
        <f t="shared" si="76"/>
        <v>0</v>
      </c>
      <c r="BF308" s="114" t="e">
        <f t="shared" si="77"/>
        <v>#DIV/0!</v>
      </c>
      <c r="BG308" s="113">
        <f t="shared" si="78"/>
        <v>0</v>
      </c>
      <c r="BH308" s="114" t="e">
        <f t="shared" si="79"/>
        <v>#DIV/0!</v>
      </c>
      <c r="BI308" s="115" t="e">
        <f t="shared" si="80"/>
        <v>#DIV/0!</v>
      </c>
      <c r="BJ308" s="116" t="e">
        <f t="shared" si="81"/>
        <v>#DIV/0!</v>
      </c>
      <c r="BK308" s="102"/>
      <c r="BL308" s="129"/>
      <c r="BM308" s="102"/>
      <c r="BN308" s="91"/>
    </row>
    <row r="309" spans="1:66" s="11" customFormat="1" ht="129.75" hidden="1" customHeight="1">
      <c r="A309" s="79">
        <v>120</v>
      </c>
      <c r="B309" s="2" t="s">
        <v>355</v>
      </c>
      <c r="C309" s="3" t="s">
        <v>7</v>
      </c>
      <c r="D309" s="4" t="s">
        <v>356</v>
      </c>
      <c r="E309" s="3" t="s">
        <v>7</v>
      </c>
      <c r="F309" s="3"/>
      <c r="G309" s="35" t="s">
        <v>356</v>
      </c>
      <c r="H309" s="2" t="s">
        <v>839</v>
      </c>
      <c r="I309" s="3"/>
      <c r="J309" s="138" t="s">
        <v>1424</v>
      </c>
      <c r="K309" s="139" t="s">
        <v>1425</v>
      </c>
      <c r="L309" s="7" t="s">
        <v>189</v>
      </c>
      <c r="M309" s="6">
        <v>1</v>
      </c>
      <c r="N309" s="6"/>
      <c r="O309" s="6"/>
      <c r="P309" s="6"/>
      <c r="Q309" s="6"/>
      <c r="R309" s="6"/>
      <c r="S309" s="6" t="s">
        <v>189</v>
      </c>
      <c r="T309" s="6"/>
      <c r="U309" s="6"/>
      <c r="V309" s="6"/>
      <c r="W309" s="6"/>
      <c r="X309" s="6"/>
      <c r="Y309" s="7">
        <f t="shared" si="71"/>
        <v>1</v>
      </c>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13">
        <f t="shared" si="72"/>
        <v>0</v>
      </c>
      <c r="BB309" s="114" t="e">
        <f t="shared" si="73"/>
        <v>#DIV/0!</v>
      </c>
      <c r="BC309" s="113">
        <f t="shared" si="74"/>
        <v>0</v>
      </c>
      <c r="BD309" s="114" t="e">
        <f t="shared" si="75"/>
        <v>#DIV/0!</v>
      </c>
      <c r="BE309" s="113">
        <f t="shared" si="76"/>
        <v>0</v>
      </c>
      <c r="BF309" s="114" t="e">
        <f t="shared" si="77"/>
        <v>#DIV/0!</v>
      </c>
      <c r="BG309" s="113">
        <f t="shared" si="78"/>
        <v>0</v>
      </c>
      <c r="BH309" s="114" t="e">
        <f t="shared" si="79"/>
        <v>#DIV/0!</v>
      </c>
      <c r="BI309" s="115" t="e">
        <f t="shared" si="80"/>
        <v>#DIV/0!</v>
      </c>
      <c r="BJ309" s="116" t="e">
        <f t="shared" si="81"/>
        <v>#DIV/0!</v>
      </c>
      <c r="BK309" s="102"/>
      <c r="BL309" s="129"/>
      <c r="BM309" s="102"/>
      <c r="BN309" s="203"/>
    </row>
    <row r="310" spans="1:66" s="11" customFormat="1" ht="129.75" hidden="1" customHeight="1">
      <c r="A310" s="79">
        <v>121</v>
      </c>
      <c r="B310" s="2" t="s">
        <v>70</v>
      </c>
      <c r="C310" s="3" t="s">
        <v>7</v>
      </c>
      <c r="D310" s="4" t="s">
        <v>357</v>
      </c>
      <c r="E310" s="3" t="s">
        <v>7</v>
      </c>
      <c r="F310" s="3"/>
      <c r="G310" s="35" t="s">
        <v>357</v>
      </c>
      <c r="H310" s="2" t="s">
        <v>840</v>
      </c>
      <c r="I310" s="3"/>
      <c r="J310" s="138" t="s">
        <v>1424</v>
      </c>
      <c r="K310" s="139" t="s">
        <v>1425</v>
      </c>
      <c r="L310" s="7" t="s">
        <v>189</v>
      </c>
      <c r="M310" s="6">
        <v>1</v>
      </c>
      <c r="N310" s="6"/>
      <c r="O310" s="6"/>
      <c r="P310" s="6"/>
      <c r="Q310" s="6"/>
      <c r="R310" s="6"/>
      <c r="S310" s="6"/>
      <c r="T310" s="6"/>
      <c r="U310" s="6" t="s">
        <v>189</v>
      </c>
      <c r="V310" s="6"/>
      <c r="W310" s="6"/>
      <c r="X310" s="6"/>
      <c r="Y310" s="7">
        <f t="shared" si="71"/>
        <v>1</v>
      </c>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13">
        <f t="shared" si="72"/>
        <v>0</v>
      </c>
      <c r="BB310" s="114" t="e">
        <f t="shared" si="73"/>
        <v>#DIV/0!</v>
      </c>
      <c r="BC310" s="113">
        <f t="shared" si="74"/>
        <v>0</v>
      </c>
      <c r="BD310" s="114" t="e">
        <f t="shared" si="75"/>
        <v>#DIV/0!</v>
      </c>
      <c r="BE310" s="113">
        <f t="shared" si="76"/>
        <v>0</v>
      </c>
      <c r="BF310" s="114" t="e">
        <f t="shared" si="77"/>
        <v>#DIV/0!</v>
      </c>
      <c r="BG310" s="113">
        <f t="shared" si="78"/>
        <v>0</v>
      </c>
      <c r="BH310" s="114" t="e">
        <f t="shared" si="79"/>
        <v>#DIV/0!</v>
      </c>
      <c r="BI310" s="115" t="e">
        <f t="shared" si="80"/>
        <v>#DIV/0!</v>
      </c>
      <c r="BJ310" s="116" t="e">
        <f t="shared" si="81"/>
        <v>#DIV/0!</v>
      </c>
      <c r="BK310" s="102"/>
      <c r="BL310" s="129"/>
      <c r="BM310" s="102"/>
      <c r="BN310" s="203"/>
    </row>
    <row r="311" spans="1:66" s="11" customFormat="1" ht="129.75" hidden="1" customHeight="1">
      <c r="A311" s="79">
        <v>122</v>
      </c>
      <c r="B311" s="2" t="s">
        <v>359</v>
      </c>
      <c r="C311" s="3" t="s">
        <v>7</v>
      </c>
      <c r="D311" s="4" t="s">
        <v>361</v>
      </c>
      <c r="E311" s="3" t="s">
        <v>9</v>
      </c>
      <c r="F311" s="3"/>
      <c r="G311" s="35" t="s">
        <v>361</v>
      </c>
      <c r="H311" s="35" t="s">
        <v>841</v>
      </c>
      <c r="I311" s="3"/>
      <c r="J311" s="138" t="s">
        <v>1424</v>
      </c>
      <c r="K311" s="139" t="s">
        <v>1425</v>
      </c>
      <c r="L311" s="7"/>
      <c r="M311" s="6"/>
      <c r="N311" s="6"/>
      <c r="O311" s="6"/>
      <c r="P311" s="6" t="s">
        <v>189</v>
      </c>
      <c r="Q311" s="6"/>
      <c r="R311" s="6"/>
      <c r="S311" s="6"/>
      <c r="T311" s="6"/>
      <c r="U311" s="6"/>
      <c r="V311" s="6"/>
      <c r="W311" s="6"/>
      <c r="X311" s="6"/>
      <c r="Y311" s="7">
        <f t="shared" si="71"/>
        <v>1</v>
      </c>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13">
        <f t="shared" si="72"/>
        <v>0</v>
      </c>
      <c r="BB311" s="114" t="e">
        <f t="shared" si="73"/>
        <v>#DIV/0!</v>
      </c>
      <c r="BC311" s="113">
        <f t="shared" si="74"/>
        <v>0</v>
      </c>
      <c r="BD311" s="114" t="e">
        <f t="shared" si="75"/>
        <v>#DIV/0!</v>
      </c>
      <c r="BE311" s="113">
        <f t="shared" si="76"/>
        <v>0</v>
      </c>
      <c r="BF311" s="114" t="e">
        <f t="shared" si="77"/>
        <v>#DIV/0!</v>
      </c>
      <c r="BG311" s="113">
        <f t="shared" si="78"/>
        <v>0</v>
      </c>
      <c r="BH311" s="114" t="e">
        <f t="shared" si="79"/>
        <v>#DIV/0!</v>
      </c>
      <c r="BI311" s="115" t="e">
        <f t="shared" si="80"/>
        <v>#DIV/0!</v>
      </c>
      <c r="BJ311" s="116" t="e">
        <f t="shared" si="81"/>
        <v>#DIV/0!</v>
      </c>
      <c r="BK311" s="102"/>
      <c r="BL311" s="129"/>
      <c r="BM311" s="102"/>
      <c r="BN311" s="91"/>
    </row>
    <row r="312" spans="1:66" s="11" customFormat="1" ht="129.75" hidden="1" customHeight="1">
      <c r="A312" s="79">
        <v>122</v>
      </c>
      <c r="B312" s="2" t="s">
        <v>359</v>
      </c>
      <c r="C312" s="3" t="s">
        <v>7</v>
      </c>
      <c r="D312" s="4" t="s">
        <v>361</v>
      </c>
      <c r="E312" s="3" t="s">
        <v>9</v>
      </c>
      <c r="F312" s="3"/>
      <c r="G312" s="35" t="s">
        <v>361</v>
      </c>
      <c r="H312" s="35" t="s">
        <v>842</v>
      </c>
      <c r="I312" s="3"/>
      <c r="J312" s="138" t="s">
        <v>1424</v>
      </c>
      <c r="K312" s="139" t="s">
        <v>1425</v>
      </c>
      <c r="L312" s="7" t="s">
        <v>189</v>
      </c>
      <c r="M312" s="6">
        <v>1</v>
      </c>
      <c r="N312" s="6"/>
      <c r="O312" s="6"/>
      <c r="P312" s="6" t="s">
        <v>189</v>
      </c>
      <c r="Q312" s="6"/>
      <c r="R312" s="6"/>
      <c r="S312" s="6"/>
      <c r="T312" s="6"/>
      <c r="U312" s="6"/>
      <c r="V312" s="6"/>
      <c r="W312" s="6"/>
      <c r="X312" s="6"/>
      <c r="Y312" s="7">
        <f t="shared" si="71"/>
        <v>1</v>
      </c>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13">
        <f t="shared" si="72"/>
        <v>0</v>
      </c>
      <c r="BB312" s="114" t="e">
        <f t="shared" si="73"/>
        <v>#DIV/0!</v>
      </c>
      <c r="BC312" s="113">
        <f t="shared" si="74"/>
        <v>0</v>
      </c>
      <c r="BD312" s="114" t="e">
        <f t="shared" si="75"/>
        <v>#DIV/0!</v>
      </c>
      <c r="BE312" s="113">
        <f t="shared" si="76"/>
        <v>0</v>
      </c>
      <c r="BF312" s="114" t="e">
        <f t="shared" si="77"/>
        <v>#DIV/0!</v>
      </c>
      <c r="BG312" s="113">
        <f t="shared" si="78"/>
        <v>0</v>
      </c>
      <c r="BH312" s="114" t="e">
        <f t="shared" si="79"/>
        <v>#DIV/0!</v>
      </c>
      <c r="BI312" s="115" t="e">
        <f t="shared" si="80"/>
        <v>#DIV/0!</v>
      </c>
      <c r="BJ312" s="116" t="e">
        <f t="shared" si="81"/>
        <v>#DIV/0!</v>
      </c>
      <c r="BK312" s="102"/>
      <c r="BL312" s="129"/>
      <c r="BM312" s="102"/>
      <c r="BN312" s="203"/>
    </row>
    <row r="313" spans="1:66" s="11" customFormat="1" ht="129.75" hidden="1" customHeight="1">
      <c r="A313" s="79">
        <v>123</v>
      </c>
      <c r="B313" s="2" t="s">
        <v>360</v>
      </c>
      <c r="C313" s="3" t="s">
        <v>7</v>
      </c>
      <c r="D313" s="4" t="s">
        <v>362</v>
      </c>
      <c r="E313" s="3" t="s">
        <v>9</v>
      </c>
      <c r="F313" s="3"/>
      <c r="G313" s="35" t="s">
        <v>362</v>
      </c>
      <c r="H313" s="35" t="s">
        <v>843</v>
      </c>
      <c r="I313" s="3"/>
      <c r="J313" s="138" t="s">
        <v>1424</v>
      </c>
      <c r="K313" s="139" t="s">
        <v>1425</v>
      </c>
      <c r="L313" s="7"/>
      <c r="M313" s="6"/>
      <c r="N313" s="6"/>
      <c r="O313" s="6"/>
      <c r="P313" s="6"/>
      <c r="Q313" s="6"/>
      <c r="R313" s="6"/>
      <c r="S313" s="6" t="s">
        <v>189</v>
      </c>
      <c r="T313" s="6"/>
      <c r="U313" s="6"/>
      <c r="V313" s="6"/>
      <c r="W313" s="6"/>
      <c r="X313" s="6"/>
      <c r="Y313" s="7">
        <f t="shared" si="71"/>
        <v>1</v>
      </c>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13">
        <f t="shared" si="72"/>
        <v>0</v>
      </c>
      <c r="BB313" s="114" t="e">
        <f t="shared" si="73"/>
        <v>#DIV/0!</v>
      </c>
      <c r="BC313" s="113">
        <f t="shared" si="74"/>
        <v>0</v>
      </c>
      <c r="BD313" s="114" t="e">
        <f t="shared" si="75"/>
        <v>#DIV/0!</v>
      </c>
      <c r="BE313" s="113">
        <f t="shared" si="76"/>
        <v>0</v>
      </c>
      <c r="BF313" s="114" t="e">
        <f t="shared" si="77"/>
        <v>#DIV/0!</v>
      </c>
      <c r="BG313" s="113">
        <f t="shared" si="78"/>
        <v>0</v>
      </c>
      <c r="BH313" s="114" t="e">
        <f t="shared" si="79"/>
        <v>#DIV/0!</v>
      </c>
      <c r="BI313" s="115" t="e">
        <f t="shared" si="80"/>
        <v>#DIV/0!</v>
      </c>
      <c r="BJ313" s="116" t="e">
        <f t="shared" si="81"/>
        <v>#DIV/0!</v>
      </c>
      <c r="BK313" s="102"/>
      <c r="BL313" s="129"/>
      <c r="BM313" s="102"/>
      <c r="BN313" s="203"/>
    </row>
    <row r="314" spans="1:66" s="11" customFormat="1" ht="129.75" hidden="1" customHeight="1">
      <c r="A314" s="79">
        <v>123</v>
      </c>
      <c r="B314" s="2" t="s">
        <v>360</v>
      </c>
      <c r="C314" s="3" t="s">
        <v>7</v>
      </c>
      <c r="D314" s="4" t="s">
        <v>362</v>
      </c>
      <c r="E314" s="3" t="s">
        <v>9</v>
      </c>
      <c r="F314" s="3"/>
      <c r="G314" s="35" t="s">
        <v>362</v>
      </c>
      <c r="H314" s="35" t="s">
        <v>844</v>
      </c>
      <c r="I314" s="3"/>
      <c r="J314" s="138" t="s">
        <v>1424</v>
      </c>
      <c r="K314" s="139" t="s">
        <v>1425</v>
      </c>
      <c r="L314" s="7" t="s">
        <v>189</v>
      </c>
      <c r="M314" s="6">
        <v>1</v>
      </c>
      <c r="N314" s="6"/>
      <c r="O314" s="6"/>
      <c r="P314" s="6"/>
      <c r="Q314" s="6"/>
      <c r="R314" s="6"/>
      <c r="S314" s="6" t="s">
        <v>189</v>
      </c>
      <c r="T314" s="6"/>
      <c r="U314" s="6"/>
      <c r="V314" s="6"/>
      <c r="W314" s="6"/>
      <c r="X314" s="6"/>
      <c r="Y314" s="7">
        <f t="shared" si="71"/>
        <v>1</v>
      </c>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13">
        <f t="shared" si="72"/>
        <v>0</v>
      </c>
      <c r="BB314" s="114" t="e">
        <f t="shared" si="73"/>
        <v>#DIV/0!</v>
      </c>
      <c r="BC314" s="113">
        <f t="shared" si="74"/>
        <v>0</v>
      </c>
      <c r="BD314" s="114" t="e">
        <f t="shared" si="75"/>
        <v>#DIV/0!</v>
      </c>
      <c r="BE314" s="113">
        <f t="shared" si="76"/>
        <v>0</v>
      </c>
      <c r="BF314" s="114" t="e">
        <f t="shared" si="77"/>
        <v>#DIV/0!</v>
      </c>
      <c r="BG314" s="113">
        <f t="shared" si="78"/>
        <v>0</v>
      </c>
      <c r="BH314" s="114" t="e">
        <f t="shared" si="79"/>
        <v>#DIV/0!</v>
      </c>
      <c r="BI314" s="115" t="e">
        <f t="shared" si="80"/>
        <v>#DIV/0!</v>
      </c>
      <c r="BJ314" s="116" t="e">
        <f t="shared" si="81"/>
        <v>#DIV/0!</v>
      </c>
      <c r="BK314" s="102"/>
      <c r="BL314" s="129"/>
      <c r="BM314" s="102"/>
      <c r="BN314" s="203"/>
    </row>
    <row r="315" spans="1:66" s="11" customFormat="1" ht="129.75" hidden="1" customHeight="1">
      <c r="A315" s="79">
        <v>124</v>
      </c>
      <c r="B315" s="2" t="s">
        <v>358</v>
      </c>
      <c r="C315" s="3" t="s">
        <v>7</v>
      </c>
      <c r="D315" s="4" t="s">
        <v>363</v>
      </c>
      <c r="E315" s="3" t="s">
        <v>9</v>
      </c>
      <c r="F315" s="3"/>
      <c r="G315" s="35" t="s">
        <v>363</v>
      </c>
      <c r="H315" s="35" t="s">
        <v>845</v>
      </c>
      <c r="I315" s="3"/>
      <c r="J315" s="138" t="s">
        <v>1424</v>
      </c>
      <c r="K315" s="139" t="s">
        <v>1425</v>
      </c>
      <c r="L315" s="7"/>
      <c r="M315" s="6"/>
      <c r="N315" s="6"/>
      <c r="O315" s="6"/>
      <c r="P315" s="6"/>
      <c r="Q315" s="6"/>
      <c r="R315" s="6"/>
      <c r="S315" s="6"/>
      <c r="T315" s="6"/>
      <c r="U315" s="6"/>
      <c r="V315" s="6"/>
      <c r="W315" s="6" t="s">
        <v>189</v>
      </c>
      <c r="X315" s="6"/>
      <c r="Y315" s="7">
        <f t="shared" si="71"/>
        <v>1</v>
      </c>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13">
        <f t="shared" si="72"/>
        <v>0</v>
      </c>
      <c r="BB315" s="114" t="e">
        <f t="shared" si="73"/>
        <v>#DIV/0!</v>
      </c>
      <c r="BC315" s="113">
        <f t="shared" si="74"/>
        <v>0</v>
      </c>
      <c r="BD315" s="114" t="e">
        <f t="shared" si="75"/>
        <v>#DIV/0!</v>
      </c>
      <c r="BE315" s="113">
        <f t="shared" si="76"/>
        <v>0</v>
      </c>
      <c r="BF315" s="114" t="e">
        <f t="shared" si="77"/>
        <v>#DIV/0!</v>
      </c>
      <c r="BG315" s="113">
        <f t="shared" si="78"/>
        <v>0</v>
      </c>
      <c r="BH315" s="114" t="e">
        <f t="shared" si="79"/>
        <v>#DIV/0!</v>
      </c>
      <c r="BI315" s="115" t="e">
        <f t="shared" si="80"/>
        <v>#DIV/0!</v>
      </c>
      <c r="BJ315" s="116" t="e">
        <f t="shared" si="81"/>
        <v>#DIV/0!</v>
      </c>
      <c r="BK315" s="102"/>
      <c r="BL315" s="129"/>
      <c r="BM315" s="102"/>
      <c r="BN315" s="203"/>
    </row>
    <row r="316" spans="1:66" s="11" customFormat="1" ht="126" hidden="1" customHeight="1">
      <c r="A316" s="79">
        <v>124</v>
      </c>
      <c r="B316" s="2" t="s">
        <v>358</v>
      </c>
      <c r="C316" s="3" t="s">
        <v>7</v>
      </c>
      <c r="D316" s="4" t="s">
        <v>363</v>
      </c>
      <c r="E316" s="3" t="s">
        <v>9</v>
      </c>
      <c r="F316" s="3"/>
      <c r="G316" s="35" t="s">
        <v>363</v>
      </c>
      <c r="H316" s="35" t="s">
        <v>846</v>
      </c>
      <c r="I316" s="3"/>
      <c r="J316" s="138" t="s">
        <v>1424</v>
      </c>
      <c r="K316" s="139" t="s">
        <v>1425</v>
      </c>
      <c r="L316" s="7" t="s">
        <v>189</v>
      </c>
      <c r="M316" s="6">
        <v>1</v>
      </c>
      <c r="N316" s="6"/>
      <c r="O316" s="6"/>
      <c r="P316" s="6"/>
      <c r="Q316" s="6"/>
      <c r="R316" s="6"/>
      <c r="S316" s="6"/>
      <c r="T316" s="6"/>
      <c r="U316" s="6"/>
      <c r="V316" s="6"/>
      <c r="W316" s="6" t="s">
        <v>189</v>
      </c>
      <c r="X316" s="6"/>
      <c r="Y316" s="7">
        <f t="shared" si="71"/>
        <v>1</v>
      </c>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13">
        <f t="shared" si="72"/>
        <v>0</v>
      </c>
      <c r="BB316" s="114" t="e">
        <f t="shared" si="73"/>
        <v>#DIV/0!</v>
      </c>
      <c r="BC316" s="113">
        <f t="shared" si="74"/>
        <v>0</v>
      </c>
      <c r="BD316" s="114" t="e">
        <f t="shared" si="75"/>
        <v>#DIV/0!</v>
      </c>
      <c r="BE316" s="113">
        <f t="shared" si="76"/>
        <v>0</v>
      </c>
      <c r="BF316" s="114" t="e">
        <f t="shared" si="77"/>
        <v>#DIV/0!</v>
      </c>
      <c r="BG316" s="113">
        <f t="shared" si="78"/>
        <v>0</v>
      </c>
      <c r="BH316" s="114" t="e">
        <f t="shared" si="79"/>
        <v>#DIV/0!</v>
      </c>
      <c r="BI316" s="115" t="e">
        <f t="shared" si="80"/>
        <v>#DIV/0!</v>
      </c>
      <c r="BJ316" s="116" t="e">
        <f t="shared" si="81"/>
        <v>#DIV/0!</v>
      </c>
      <c r="BK316" s="102"/>
      <c r="BL316" s="129"/>
      <c r="BM316" s="102"/>
      <c r="BN316" s="203"/>
    </row>
    <row r="317" spans="1:66" s="11" customFormat="1" ht="140.25" hidden="1" customHeight="1">
      <c r="A317" s="79">
        <v>125</v>
      </c>
      <c r="B317" s="2" t="s">
        <v>71</v>
      </c>
      <c r="C317" s="3" t="s">
        <v>7</v>
      </c>
      <c r="D317" s="4" t="s">
        <v>477</v>
      </c>
      <c r="E317" s="3" t="s">
        <v>9</v>
      </c>
      <c r="F317" s="3"/>
      <c r="G317" s="35" t="s">
        <v>847</v>
      </c>
      <c r="H317" s="39" t="s">
        <v>848</v>
      </c>
      <c r="I317" s="3"/>
      <c r="J317" s="138" t="s">
        <v>1424</v>
      </c>
      <c r="K317" s="139" t="s">
        <v>1425</v>
      </c>
      <c r="L317" s="7"/>
      <c r="M317" s="6"/>
      <c r="N317" s="6"/>
      <c r="O317" s="6"/>
      <c r="P317" s="6" t="s">
        <v>189</v>
      </c>
      <c r="Q317" s="6"/>
      <c r="R317" s="6"/>
      <c r="S317" s="6"/>
      <c r="T317" s="6"/>
      <c r="U317" s="6"/>
      <c r="V317" s="6"/>
      <c r="W317" s="6"/>
      <c r="X317" s="6"/>
      <c r="Y317" s="7">
        <f t="shared" si="71"/>
        <v>1</v>
      </c>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13">
        <f t="shared" si="72"/>
        <v>0</v>
      </c>
      <c r="BB317" s="114" t="e">
        <f t="shared" si="73"/>
        <v>#DIV/0!</v>
      </c>
      <c r="BC317" s="113">
        <f t="shared" si="74"/>
        <v>0</v>
      </c>
      <c r="BD317" s="114" t="e">
        <f t="shared" si="75"/>
        <v>#DIV/0!</v>
      </c>
      <c r="BE317" s="113">
        <f t="shared" si="76"/>
        <v>0</v>
      </c>
      <c r="BF317" s="114" t="e">
        <f t="shared" si="77"/>
        <v>#DIV/0!</v>
      </c>
      <c r="BG317" s="113">
        <f t="shared" si="78"/>
        <v>0</v>
      </c>
      <c r="BH317" s="114" t="e">
        <f t="shared" si="79"/>
        <v>#DIV/0!</v>
      </c>
      <c r="BI317" s="115" t="e">
        <f t="shared" si="80"/>
        <v>#DIV/0!</v>
      </c>
      <c r="BJ317" s="116" t="e">
        <f t="shared" si="81"/>
        <v>#DIV/0!</v>
      </c>
      <c r="BK317" s="102"/>
      <c r="BL317" s="129"/>
      <c r="BM317" s="102"/>
      <c r="BN317" s="91"/>
    </row>
    <row r="318" spans="1:66" s="11" customFormat="1" ht="141.75" hidden="1" customHeight="1">
      <c r="A318" s="79">
        <v>125</v>
      </c>
      <c r="B318" s="2" t="s">
        <v>71</v>
      </c>
      <c r="C318" s="3" t="s">
        <v>7</v>
      </c>
      <c r="D318" s="4" t="s">
        <v>477</v>
      </c>
      <c r="E318" s="3" t="s">
        <v>9</v>
      </c>
      <c r="F318" s="3"/>
      <c r="G318" s="35" t="s">
        <v>847</v>
      </c>
      <c r="H318" s="39" t="s">
        <v>848</v>
      </c>
      <c r="I318" s="3"/>
      <c r="J318" s="138" t="s">
        <v>1424</v>
      </c>
      <c r="K318" s="139" t="s">
        <v>1425</v>
      </c>
      <c r="L318" s="7" t="s">
        <v>189</v>
      </c>
      <c r="M318" s="6"/>
      <c r="N318" s="6"/>
      <c r="O318" s="6"/>
      <c r="P318" s="6"/>
      <c r="Q318" s="6"/>
      <c r="R318" s="6"/>
      <c r="S318" s="6"/>
      <c r="T318" s="6"/>
      <c r="U318" s="6"/>
      <c r="V318" s="6"/>
      <c r="W318" s="6"/>
      <c r="X318" s="6" t="s">
        <v>189</v>
      </c>
      <c r="Y318" s="7">
        <f t="shared" si="71"/>
        <v>1</v>
      </c>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13">
        <f t="shared" si="72"/>
        <v>0</v>
      </c>
      <c r="BB318" s="114" t="e">
        <f t="shared" si="73"/>
        <v>#DIV/0!</v>
      </c>
      <c r="BC318" s="113">
        <f t="shared" si="74"/>
        <v>0</v>
      </c>
      <c r="BD318" s="114" t="e">
        <f t="shared" si="75"/>
        <v>#DIV/0!</v>
      </c>
      <c r="BE318" s="113">
        <f t="shared" si="76"/>
        <v>0</v>
      </c>
      <c r="BF318" s="114" t="e">
        <f t="shared" si="77"/>
        <v>#DIV/0!</v>
      </c>
      <c r="BG318" s="113">
        <f t="shared" si="78"/>
        <v>0</v>
      </c>
      <c r="BH318" s="114" t="e">
        <f t="shared" si="79"/>
        <v>#DIV/0!</v>
      </c>
      <c r="BI318" s="115" t="e">
        <f t="shared" si="80"/>
        <v>#DIV/0!</v>
      </c>
      <c r="BJ318" s="116" t="e">
        <f t="shared" si="81"/>
        <v>#DIV/0!</v>
      </c>
      <c r="BK318" s="102"/>
      <c r="BL318" s="129"/>
      <c r="BM318" s="102"/>
      <c r="BN318" s="91"/>
    </row>
    <row r="319" spans="1:66" s="11" customFormat="1" hidden="1">
      <c r="A319" s="80"/>
      <c r="B319" s="199" t="s">
        <v>279</v>
      </c>
      <c r="C319" s="200"/>
      <c r="D319" s="200"/>
      <c r="E319" s="34"/>
      <c r="F319" s="18">
        <f>COUNTIF(F320:F320,"x")</f>
        <v>0</v>
      </c>
      <c r="G319" s="72"/>
      <c r="H319" s="72"/>
      <c r="I319" s="18"/>
      <c r="J319" s="136"/>
      <c r="K319" s="136"/>
      <c r="L319" s="18">
        <f>COUNTIF(L320:L320,"x")</f>
        <v>1</v>
      </c>
      <c r="M319" s="18">
        <f>SUM(M320:M320)</f>
        <v>1</v>
      </c>
      <c r="N319" s="126">
        <f t="shared" ref="N319:X319" si="87">COUNTIF(N320:N320,"x")</f>
        <v>0</v>
      </c>
      <c r="O319" s="126">
        <f t="shared" si="87"/>
        <v>0</v>
      </c>
      <c r="P319" s="126">
        <f t="shared" si="87"/>
        <v>0</v>
      </c>
      <c r="Q319" s="126">
        <f t="shared" si="87"/>
        <v>0</v>
      </c>
      <c r="R319" s="126">
        <f t="shared" si="87"/>
        <v>0</v>
      </c>
      <c r="S319" s="126">
        <f t="shared" si="87"/>
        <v>0</v>
      </c>
      <c r="T319" s="126">
        <f t="shared" si="87"/>
        <v>0</v>
      </c>
      <c r="U319" s="126">
        <f t="shared" si="87"/>
        <v>1</v>
      </c>
      <c r="V319" s="126">
        <f t="shared" si="87"/>
        <v>0</v>
      </c>
      <c r="W319" s="126">
        <f t="shared" si="87"/>
        <v>0</v>
      </c>
      <c r="X319" s="126">
        <f t="shared" si="87"/>
        <v>0</v>
      </c>
      <c r="Y319" s="7"/>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13">
        <f t="shared" si="72"/>
        <v>0</v>
      </c>
      <c r="BB319" s="114" t="e">
        <f t="shared" si="73"/>
        <v>#DIV/0!</v>
      </c>
      <c r="BC319" s="113">
        <f t="shared" si="74"/>
        <v>0</v>
      </c>
      <c r="BD319" s="114" t="e">
        <f t="shared" si="75"/>
        <v>#DIV/0!</v>
      </c>
      <c r="BE319" s="113">
        <f t="shared" si="76"/>
        <v>0</v>
      </c>
      <c r="BF319" s="114" t="e">
        <f t="shared" si="77"/>
        <v>#DIV/0!</v>
      </c>
      <c r="BG319" s="113">
        <f t="shared" si="78"/>
        <v>0</v>
      </c>
      <c r="BH319" s="114" t="e">
        <f t="shared" si="79"/>
        <v>#DIV/0!</v>
      </c>
      <c r="BI319" s="115" t="e">
        <f t="shared" si="80"/>
        <v>#DIV/0!</v>
      </c>
      <c r="BJ319" s="116" t="e">
        <f t="shared" si="81"/>
        <v>#DIV/0!</v>
      </c>
      <c r="BK319" s="102"/>
      <c r="BL319" s="129"/>
      <c r="BM319" s="102"/>
      <c r="BN319" s="40"/>
    </row>
    <row r="320" spans="1:66" s="11" customFormat="1" ht="51.75" hidden="1" customHeight="1">
      <c r="A320" s="79">
        <v>126</v>
      </c>
      <c r="B320" s="2" t="s">
        <v>73</v>
      </c>
      <c r="C320" s="3" t="s">
        <v>9</v>
      </c>
      <c r="D320" s="4" t="s">
        <v>72</v>
      </c>
      <c r="E320" s="3" t="s">
        <v>9</v>
      </c>
      <c r="F320" s="3"/>
      <c r="G320" s="35" t="s">
        <v>72</v>
      </c>
      <c r="H320" s="39" t="s">
        <v>849</v>
      </c>
      <c r="I320" s="3"/>
      <c r="J320" s="138" t="s">
        <v>1424</v>
      </c>
      <c r="K320" s="139" t="s">
        <v>1425</v>
      </c>
      <c r="L320" s="7" t="s">
        <v>189</v>
      </c>
      <c r="M320" s="6">
        <v>1</v>
      </c>
      <c r="N320" s="6"/>
      <c r="O320" s="6"/>
      <c r="P320" s="6"/>
      <c r="Q320" s="6"/>
      <c r="R320" s="6"/>
      <c r="S320" s="6"/>
      <c r="T320" s="6"/>
      <c r="U320" s="6" t="s">
        <v>189</v>
      </c>
      <c r="V320" s="6"/>
      <c r="W320" s="6"/>
      <c r="X320" s="6"/>
      <c r="Y320" s="7">
        <f t="shared" si="71"/>
        <v>1</v>
      </c>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13">
        <f t="shared" si="72"/>
        <v>0</v>
      </c>
      <c r="BB320" s="114" t="e">
        <f t="shared" si="73"/>
        <v>#DIV/0!</v>
      </c>
      <c r="BC320" s="113">
        <f t="shared" si="74"/>
        <v>0</v>
      </c>
      <c r="BD320" s="114" t="e">
        <f t="shared" si="75"/>
        <v>#DIV/0!</v>
      </c>
      <c r="BE320" s="113">
        <f t="shared" si="76"/>
        <v>0</v>
      </c>
      <c r="BF320" s="114" t="e">
        <f t="shared" si="77"/>
        <v>#DIV/0!</v>
      </c>
      <c r="BG320" s="113">
        <f t="shared" si="78"/>
        <v>0</v>
      </c>
      <c r="BH320" s="114" t="e">
        <f t="shared" si="79"/>
        <v>#DIV/0!</v>
      </c>
      <c r="BI320" s="115" t="e">
        <f t="shared" si="80"/>
        <v>#DIV/0!</v>
      </c>
      <c r="BJ320" s="116" t="e">
        <f t="shared" si="81"/>
        <v>#DIV/0!</v>
      </c>
      <c r="BK320" s="102"/>
      <c r="BL320" s="129"/>
      <c r="BM320" s="102"/>
      <c r="BN320" s="91"/>
    </row>
    <row r="321" spans="1:66" s="11" customFormat="1" hidden="1">
      <c r="A321" s="80"/>
      <c r="B321" s="199" t="s">
        <v>280</v>
      </c>
      <c r="C321" s="200"/>
      <c r="D321" s="200"/>
      <c r="E321" s="34"/>
      <c r="F321" s="18">
        <f>COUNTIF(F324:F324,"x")</f>
        <v>0</v>
      </c>
      <c r="G321" s="72"/>
      <c r="H321" s="72"/>
      <c r="I321" s="136"/>
      <c r="J321" s="136"/>
      <c r="K321" s="136"/>
      <c r="L321" s="18">
        <f>COUNTIF(L324:L324,"x")</f>
        <v>1</v>
      </c>
      <c r="M321" s="18">
        <f>SUM(M324:M324)</f>
        <v>1</v>
      </c>
      <c r="N321" s="126">
        <f t="shared" ref="N321:X321" si="88">COUNTIF(N324:N324,"x")</f>
        <v>0</v>
      </c>
      <c r="O321" s="126">
        <f t="shared" si="88"/>
        <v>0</v>
      </c>
      <c r="P321" s="126">
        <f t="shared" si="88"/>
        <v>0</v>
      </c>
      <c r="Q321" s="126">
        <f t="shared" si="88"/>
        <v>0</v>
      </c>
      <c r="R321" s="126">
        <f t="shared" si="88"/>
        <v>0</v>
      </c>
      <c r="S321" s="126">
        <f t="shared" si="88"/>
        <v>0</v>
      </c>
      <c r="T321" s="126">
        <f t="shared" si="88"/>
        <v>0</v>
      </c>
      <c r="U321" s="126">
        <f t="shared" si="88"/>
        <v>0</v>
      </c>
      <c r="V321" s="126">
        <f t="shared" si="88"/>
        <v>0</v>
      </c>
      <c r="W321" s="126">
        <f t="shared" si="88"/>
        <v>0</v>
      </c>
      <c r="X321" s="126">
        <f t="shared" si="88"/>
        <v>1</v>
      </c>
      <c r="Y321" s="7"/>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13">
        <f t="shared" si="72"/>
        <v>0</v>
      </c>
      <c r="BB321" s="114" t="e">
        <f t="shared" si="73"/>
        <v>#DIV/0!</v>
      </c>
      <c r="BC321" s="113">
        <f t="shared" si="74"/>
        <v>0</v>
      </c>
      <c r="BD321" s="114" t="e">
        <f t="shared" si="75"/>
        <v>#DIV/0!</v>
      </c>
      <c r="BE321" s="113">
        <f t="shared" si="76"/>
        <v>0</v>
      </c>
      <c r="BF321" s="114" t="e">
        <f t="shared" si="77"/>
        <v>#DIV/0!</v>
      </c>
      <c r="BG321" s="113">
        <f t="shared" si="78"/>
        <v>0</v>
      </c>
      <c r="BH321" s="114" t="e">
        <f t="shared" si="79"/>
        <v>#DIV/0!</v>
      </c>
      <c r="BI321" s="115" t="e">
        <f t="shared" si="80"/>
        <v>#DIV/0!</v>
      </c>
      <c r="BJ321" s="116" t="e">
        <f t="shared" si="81"/>
        <v>#DIV/0!</v>
      </c>
      <c r="BK321" s="102"/>
      <c r="BL321" s="129"/>
      <c r="BM321" s="102"/>
      <c r="BN321" s="40"/>
    </row>
    <row r="322" spans="1:66" s="11" customFormat="1" ht="84.75" hidden="1" customHeight="1">
      <c r="A322" s="79">
        <v>127</v>
      </c>
      <c r="B322" s="2" t="s">
        <v>200</v>
      </c>
      <c r="C322" s="3" t="s">
        <v>7</v>
      </c>
      <c r="D322" s="4" t="s">
        <v>201</v>
      </c>
      <c r="E322" s="3" t="s">
        <v>9</v>
      </c>
      <c r="F322" s="18"/>
      <c r="G322" s="35" t="s">
        <v>850</v>
      </c>
      <c r="H322" s="20" t="s">
        <v>851</v>
      </c>
      <c r="I322" s="18"/>
      <c r="J322" s="138" t="s">
        <v>1424</v>
      </c>
      <c r="K322" s="139" t="s">
        <v>1425</v>
      </c>
      <c r="L322" s="18"/>
      <c r="M322" s="18"/>
      <c r="N322" s="18"/>
      <c r="O322" s="18"/>
      <c r="P322" s="18"/>
      <c r="Q322" s="18"/>
      <c r="R322" s="6" t="s">
        <v>189</v>
      </c>
      <c r="S322" s="18"/>
      <c r="T322" s="18"/>
      <c r="U322" s="18"/>
      <c r="V322" s="18"/>
      <c r="W322" s="18"/>
      <c r="X322" s="18"/>
      <c r="Y322" s="7">
        <f t="shared" si="71"/>
        <v>1</v>
      </c>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13">
        <f t="shared" si="72"/>
        <v>0</v>
      </c>
      <c r="BB322" s="114" t="e">
        <f t="shared" si="73"/>
        <v>#DIV/0!</v>
      </c>
      <c r="BC322" s="113">
        <f t="shared" si="74"/>
        <v>0</v>
      </c>
      <c r="BD322" s="114" t="e">
        <f t="shared" si="75"/>
        <v>#DIV/0!</v>
      </c>
      <c r="BE322" s="113">
        <f t="shared" si="76"/>
        <v>0</v>
      </c>
      <c r="BF322" s="114" t="e">
        <f t="shared" si="77"/>
        <v>#DIV/0!</v>
      </c>
      <c r="BG322" s="113">
        <f t="shared" si="78"/>
        <v>0</v>
      </c>
      <c r="BH322" s="114" t="e">
        <f t="shared" si="79"/>
        <v>#DIV/0!</v>
      </c>
      <c r="BI322" s="115" t="e">
        <f t="shared" si="80"/>
        <v>#DIV/0!</v>
      </c>
      <c r="BJ322" s="116" t="e">
        <f t="shared" si="81"/>
        <v>#DIV/0!</v>
      </c>
      <c r="BK322" s="102"/>
      <c r="BL322" s="129"/>
      <c r="BM322" s="102"/>
      <c r="BN322" s="40"/>
    </row>
    <row r="323" spans="1:66" s="11" customFormat="1" ht="84.75" hidden="1" customHeight="1">
      <c r="A323" s="79">
        <v>127</v>
      </c>
      <c r="B323" s="2" t="s">
        <v>200</v>
      </c>
      <c r="C323" s="3" t="s">
        <v>7</v>
      </c>
      <c r="D323" s="4" t="s">
        <v>201</v>
      </c>
      <c r="E323" s="3" t="s">
        <v>9</v>
      </c>
      <c r="F323" s="18"/>
      <c r="G323" s="35" t="s">
        <v>852</v>
      </c>
      <c r="H323" s="20" t="s">
        <v>853</v>
      </c>
      <c r="I323" s="18"/>
      <c r="J323" s="138" t="s">
        <v>1424</v>
      </c>
      <c r="K323" s="139" t="s">
        <v>1425</v>
      </c>
      <c r="L323" s="18"/>
      <c r="M323" s="18"/>
      <c r="N323" s="18"/>
      <c r="O323" s="18"/>
      <c r="P323" s="18"/>
      <c r="Q323" s="18"/>
      <c r="R323" s="18"/>
      <c r="S323" s="18"/>
      <c r="T323" s="18"/>
      <c r="U323" s="6" t="s">
        <v>189</v>
      </c>
      <c r="V323" s="18"/>
      <c r="W323" s="18"/>
      <c r="X323" s="18"/>
      <c r="Y323" s="7">
        <f t="shared" si="71"/>
        <v>1</v>
      </c>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13">
        <f t="shared" si="72"/>
        <v>0</v>
      </c>
      <c r="BB323" s="114" t="e">
        <f t="shared" si="73"/>
        <v>#DIV/0!</v>
      </c>
      <c r="BC323" s="113">
        <f t="shared" si="74"/>
        <v>0</v>
      </c>
      <c r="BD323" s="114" t="e">
        <f t="shared" si="75"/>
        <v>#DIV/0!</v>
      </c>
      <c r="BE323" s="113">
        <f t="shared" si="76"/>
        <v>0</v>
      </c>
      <c r="BF323" s="114" t="e">
        <f t="shared" si="77"/>
        <v>#DIV/0!</v>
      </c>
      <c r="BG323" s="113">
        <f t="shared" si="78"/>
        <v>0</v>
      </c>
      <c r="BH323" s="114" t="e">
        <f t="shared" si="79"/>
        <v>#DIV/0!</v>
      </c>
      <c r="BI323" s="115" t="e">
        <f t="shared" si="80"/>
        <v>#DIV/0!</v>
      </c>
      <c r="BJ323" s="116" t="e">
        <f t="shared" si="81"/>
        <v>#DIV/0!</v>
      </c>
      <c r="BK323" s="102"/>
      <c r="BL323" s="129"/>
      <c r="BM323" s="102"/>
      <c r="BN323" s="40"/>
    </row>
    <row r="324" spans="1:66" s="11" customFormat="1" ht="94.5" hidden="1" customHeight="1">
      <c r="A324" s="79">
        <v>127</v>
      </c>
      <c r="B324" s="2" t="s">
        <v>200</v>
      </c>
      <c r="C324" s="3" t="s">
        <v>7</v>
      </c>
      <c r="D324" s="4" t="s">
        <v>201</v>
      </c>
      <c r="E324" s="3" t="s">
        <v>9</v>
      </c>
      <c r="F324" s="3"/>
      <c r="G324" s="35" t="s">
        <v>854</v>
      </c>
      <c r="H324" s="20" t="s">
        <v>855</v>
      </c>
      <c r="I324" s="3"/>
      <c r="J324" s="138" t="s">
        <v>1424</v>
      </c>
      <c r="K324" s="139" t="s">
        <v>1425</v>
      </c>
      <c r="L324" s="7" t="s">
        <v>189</v>
      </c>
      <c r="M324" s="6">
        <v>1</v>
      </c>
      <c r="N324" s="6"/>
      <c r="O324" s="6"/>
      <c r="P324" s="6"/>
      <c r="Q324" s="6"/>
      <c r="R324" s="6"/>
      <c r="S324" s="6"/>
      <c r="T324" s="6"/>
      <c r="U324" s="6"/>
      <c r="V324" s="6"/>
      <c r="W324" s="6"/>
      <c r="X324" s="6" t="s">
        <v>189</v>
      </c>
      <c r="Y324" s="7">
        <f t="shared" ref="Y324:Y391" si="89">COUNTIF($N324:$X324,"x")</f>
        <v>1</v>
      </c>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13">
        <f t="shared" si="72"/>
        <v>0</v>
      </c>
      <c r="BB324" s="114" t="e">
        <f t="shared" si="73"/>
        <v>#DIV/0!</v>
      </c>
      <c r="BC324" s="113">
        <f t="shared" si="74"/>
        <v>0</v>
      </c>
      <c r="BD324" s="114" t="e">
        <f t="shared" si="75"/>
        <v>#DIV/0!</v>
      </c>
      <c r="BE324" s="113">
        <f t="shared" si="76"/>
        <v>0</v>
      </c>
      <c r="BF324" s="114" t="e">
        <f t="shared" si="77"/>
        <v>#DIV/0!</v>
      </c>
      <c r="BG324" s="113">
        <f t="shared" si="78"/>
        <v>0</v>
      </c>
      <c r="BH324" s="114" t="e">
        <f t="shared" si="79"/>
        <v>#DIV/0!</v>
      </c>
      <c r="BI324" s="115" t="e">
        <f t="shared" si="80"/>
        <v>#DIV/0!</v>
      </c>
      <c r="BJ324" s="116" t="e">
        <f t="shared" si="81"/>
        <v>#DIV/0!</v>
      </c>
      <c r="BK324" s="102"/>
      <c r="BL324" s="129"/>
      <c r="BM324" s="102"/>
      <c r="BN324" s="91"/>
    </row>
    <row r="325" spans="1:66" s="11" customFormat="1" ht="22.5" hidden="1" customHeight="1">
      <c r="A325" s="80"/>
      <c r="B325" s="199" t="s">
        <v>282</v>
      </c>
      <c r="C325" s="200"/>
      <c r="D325" s="200"/>
      <c r="E325" s="34"/>
      <c r="F325" s="18">
        <f>COUNTIF(F333:F334,"x")</f>
        <v>0</v>
      </c>
      <c r="G325" s="72"/>
      <c r="H325" s="72"/>
      <c r="I325" s="136"/>
      <c r="J325" s="136"/>
      <c r="K325" s="136"/>
      <c r="L325" s="18">
        <f>COUNTIF(L333:L334,"x")</f>
        <v>2</v>
      </c>
      <c r="M325" s="18">
        <f>SUM(M333:M334)</f>
        <v>2</v>
      </c>
      <c r="N325" s="126">
        <f t="shared" ref="N325:X325" si="90">COUNTIF(N333:N334,"x")</f>
        <v>0</v>
      </c>
      <c r="O325" s="126">
        <f t="shared" si="90"/>
        <v>0</v>
      </c>
      <c r="P325" s="126">
        <f t="shared" si="90"/>
        <v>0</v>
      </c>
      <c r="Q325" s="126">
        <f t="shared" si="90"/>
        <v>0</v>
      </c>
      <c r="R325" s="126">
        <f t="shared" si="90"/>
        <v>0</v>
      </c>
      <c r="S325" s="126">
        <f t="shared" si="90"/>
        <v>0</v>
      </c>
      <c r="T325" s="126">
        <f t="shared" si="90"/>
        <v>0</v>
      </c>
      <c r="U325" s="126">
        <f t="shared" si="90"/>
        <v>0</v>
      </c>
      <c r="V325" s="126">
        <f t="shared" si="90"/>
        <v>0</v>
      </c>
      <c r="W325" s="126">
        <f t="shared" si="90"/>
        <v>1</v>
      </c>
      <c r="X325" s="126">
        <f t="shared" si="90"/>
        <v>1</v>
      </c>
      <c r="Y325" s="7"/>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13">
        <f t="shared" si="72"/>
        <v>0</v>
      </c>
      <c r="BB325" s="114" t="e">
        <f t="shared" si="73"/>
        <v>#DIV/0!</v>
      </c>
      <c r="BC325" s="113">
        <f t="shared" si="74"/>
        <v>0</v>
      </c>
      <c r="BD325" s="114" t="e">
        <f t="shared" si="75"/>
        <v>#DIV/0!</v>
      </c>
      <c r="BE325" s="113">
        <f t="shared" si="76"/>
        <v>0</v>
      </c>
      <c r="BF325" s="114" t="e">
        <f t="shared" si="77"/>
        <v>#DIV/0!</v>
      </c>
      <c r="BG325" s="113">
        <f t="shared" si="78"/>
        <v>0</v>
      </c>
      <c r="BH325" s="114" t="e">
        <f t="shared" si="79"/>
        <v>#DIV/0!</v>
      </c>
      <c r="BI325" s="115" t="e">
        <f t="shared" si="80"/>
        <v>#DIV/0!</v>
      </c>
      <c r="BJ325" s="116" t="e">
        <f t="shared" si="81"/>
        <v>#DIV/0!</v>
      </c>
      <c r="BK325" s="102"/>
      <c r="BL325" s="129"/>
      <c r="BM325" s="102"/>
      <c r="BN325" s="40"/>
    </row>
    <row r="326" spans="1:66" s="11" customFormat="1" ht="91.5" hidden="1" customHeight="1">
      <c r="A326" s="79">
        <v>128</v>
      </c>
      <c r="B326" s="2" t="s">
        <v>74</v>
      </c>
      <c r="C326" s="3" t="s">
        <v>7</v>
      </c>
      <c r="D326" s="4" t="s">
        <v>75</v>
      </c>
      <c r="E326" s="3" t="s">
        <v>9</v>
      </c>
      <c r="F326" s="18"/>
      <c r="G326" s="35" t="s">
        <v>75</v>
      </c>
      <c r="H326" s="35" t="s">
        <v>856</v>
      </c>
      <c r="I326" s="18"/>
      <c r="J326" s="138" t="s">
        <v>1424</v>
      </c>
      <c r="K326" s="139" t="s">
        <v>1425</v>
      </c>
      <c r="L326" s="18"/>
      <c r="M326" s="18"/>
      <c r="N326" s="18"/>
      <c r="O326" s="18"/>
      <c r="P326" s="18" t="s">
        <v>189</v>
      </c>
      <c r="Q326" s="18"/>
      <c r="R326" s="18"/>
      <c r="S326" s="18"/>
      <c r="T326" s="18"/>
      <c r="U326" s="18"/>
      <c r="V326" s="18"/>
      <c r="W326" s="18"/>
      <c r="X326" s="18"/>
      <c r="Y326" s="7">
        <f t="shared" si="89"/>
        <v>1</v>
      </c>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13">
        <f t="shared" si="72"/>
        <v>0</v>
      </c>
      <c r="BB326" s="114" t="e">
        <f t="shared" si="73"/>
        <v>#DIV/0!</v>
      </c>
      <c r="BC326" s="113">
        <f t="shared" si="74"/>
        <v>0</v>
      </c>
      <c r="BD326" s="114" t="e">
        <f t="shared" si="75"/>
        <v>#DIV/0!</v>
      </c>
      <c r="BE326" s="113">
        <f t="shared" si="76"/>
        <v>0</v>
      </c>
      <c r="BF326" s="114" t="e">
        <f t="shared" si="77"/>
        <v>#DIV/0!</v>
      </c>
      <c r="BG326" s="113">
        <f t="shared" si="78"/>
        <v>0</v>
      </c>
      <c r="BH326" s="114" t="e">
        <f t="shared" si="79"/>
        <v>#DIV/0!</v>
      </c>
      <c r="BI326" s="115" t="e">
        <f t="shared" si="80"/>
        <v>#DIV/0!</v>
      </c>
      <c r="BJ326" s="116" t="e">
        <f t="shared" si="81"/>
        <v>#DIV/0!</v>
      </c>
      <c r="BK326" s="102"/>
      <c r="BL326" s="129"/>
      <c r="BM326" s="102"/>
      <c r="BN326" s="40"/>
    </row>
    <row r="327" spans="1:66" s="11" customFormat="1" ht="91.5" hidden="1" customHeight="1">
      <c r="A327" s="79">
        <v>128</v>
      </c>
      <c r="B327" s="2" t="s">
        <v>74</v>
      </c>
      <c r="C327" s="3" t="s">
        <v>7</v>
      </c>
      <c r="D327" s="4" t="s">
        <v>75</v>
      </c>
      <c r="E327" s="3" t="s">
        <v>9</v>
      </c>
      <c r="F327" s="18"/>
      <c r="G327" s="35" t="s">
        <v>75</v>
      </c>
      <c r="H327" s="35" t="s">
        <v>857</v>
      </c>
      <c r="I327" s="18"/>
      <c r="J327" s="138" t="s">
        <v>1424</v>
      </c>
      <c r="K327" s="139" t="s">
        <v>1425</v>
      </c>
      <c r="L327" s="18"/>
      <c r="M327" s="18"/>
      <c r="N327" s="18"/>
      <c r="O327" s="18"/>
      <c r="P327" s="18"/>
      <c r="Q327" s="18"/>
      <c r="R327" s="18"/>
      <c r="S327" s="18"/>
      <c r="T327" s="18"/>
      <c r="U327" s="6" t="s">
        <v>189</v>
      </c>
      <c r="V327" s="18"/>
      <c r="W327" s="18"/>
      <c r="X327" s="18"/>
      <c r="Y327" s="7">
        <f t="shared" si="89"/>
        <v>1</v>
      </c>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13">
        <f t="shared" si="72"/>
        <v>0</v>
      </c>
      <c r="BB327" s="114" t="e">
        <f t="shared" si="73"/>
        <v>#DIV/0!</v>
      </c>
      <c r="BC327" s="113">
        <f t="shared" si="74"/>
        <v>0</v>
      </c>
      <c r="BD327" s="114" t="e">
        <f t="shared" si="75"/>
        <v>#DIV/0!</v>
      </c>
      <c r="BE327" s="113">
        <f t="shared" si="76"/>
        <v>0</v>
      </c>
      <c r="BF327" s="114" t="e">
        <f t="shared" si="77"/>
        <v>#DIV/0!</v>
      </c>
      <c r="BG327" s="113">
        <f t="shared" si="78"/>
        <v>0</v>
      </c>
      <c r="BH327" s="114" t="e">
        <f t="shared" si="79"/>
        <v>#DIV/0!</v>
      </c>
      <c r="BI327" s="115" t="e">
        <f t="shared" si="80"/>
        <v>#DIV/0!</v>
      </c>
      <c r="BJ327" s="116" t="e">
        <f t="shared" si="81"/>
        <v>#DIV/0!</v>
      </c>
      <c r="BK327" s="102"/>
      <c r="BL327" s="129"/>
      <c r="BM327" s="102"/>
      <c r="BN327" s="40"/>
    </row>
    <row r="328" spans="1:66" s="11" customFormat="1" ht="91.5" hidden="1" customHeight="1">
      <c r="A328" s="79">
        <v>128</v>
      </c>
      <c r="B328" s="2" t="s">
        <v>74</v>
      </c>
      <c r="C328" s="3" t="s">
        <v>7</v>
      </c>
      <c r="D328" s="4" t="s">
        <v>75</v>
      </c>
      <c r="E328" s="3" t="s">
        <v>9</v>
      </c>
      <c r="F328" s="18"/>
      <c r="G328" s="35" t="s">
        <v>75</v>
      </c>
      <c r="H328" s="35" t="s">
        <v>858</v>
      </c>
      <c r="I328" s="18"/>
      <c r="J328" s="138" t="s">
        <v>1424</v>
      </c>
      <c r="K328" s="139" t="s">
        <v>1425</v>
      </c>
      <c r="L328" s="18"/>
      <c r="M328" s="18"/>
      <c r="N328" s="18"/>
      <c r="O328" s="18"/>
      <c r="P328" s="18"/>
      <c r="Q328" s="18"/>
      <c r="R328" s="6" t="s">
        <v>189</v>
      </c>
      <c r="S328" s="18"/>
      <c r="T328" s="18"/>
      <c r="U328" s="18"/>
      <c r="V328" s="18"/>
      <c r="W328" s="18"/>
      <c r="X328" s="18"/>
      <c r="Y328" s="7">
        <f t="shared" si="89"/>
        <v>1</v>
      </c>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13">
        <f t="shared" si="72"/>
        <v>0</v>
      </c>
      <c r="BB328" s="114" t="e">
        <f t="shared" si="73"/>
        <v>#DIV/0!</v>
      </c>
      <c r="BC328" s="113">
        <f t="shared" si="74"/>
        <v>0</v>
      </c>
      <c r="BD328" s="114" t="e">
        <f t="shared" si="75"/>
        <v>#DIV/0!</v>
      </c>
      <c r="BE328" s="113">
        <f t="shared" si="76"/>
        <v>0</v>
      </c>
      <c r="BF328" s="114" t="e">
        <f t="shared" si="77"/>
        <v>#DIV/0!</v>
      </c>
      <c r="BG328" s="113">
        <f t="shared" si="78"/>
        <v>0</v>
      </c>
      <c r="BH328" s="114" t="e">
        <f t="shared" si="79"/>
        <v>#DIV/0!</v>
      </c>
      <c r="BI328" s="115" t="e">
        <f t="shared" si="80"/>
        <v>#DIV/0!</v>
      </c>
      <c r="BJ328" s="116" t="e">
        <f t="shared" si="81"/>
        <v>#DIV/0!</v>
      </c>
      <c r="BK328" s="102"/>
      <c r="BL328" s="129"/>
      <c r="BM328" s="102"/>
      <c r="BN328" s="40"/>
    </row>
    <row r="329" spans="1:66" s="11" customFormat="1" ht="80.25" hidden="1" customHeight="1">
      <c r="A329" s="79">
        <v>128</v>
      </c>
      <c r="B329" s="2" t="s">
        <v>74</v>
      </c>
      <c r="C329" s="3" t="s">
        <v>7</v>
      </c>
      <c r="D329" s="4" t="s">
        <v>75</v>
      </c>
      <c r="E329" s="3" t="s">
        <v>9</v>
      </c>
      <c r="F329" s="18"/>
      <c r="G329" s="35" t="s">
        <v>75</v>
      </c>
      <c r="H329" s="35" t="s">
        <v>859</v>
      </c>
      <c r="I329" s="18"/>
      <c r="J329" s="138" t="s">
        <v>1424</v>
      </c>
      <c r="K329" s="139" t="s">
        <v>1425</v>
      </c>
      <c r="L329" s="18"/>
      <c r="M329" s="18"/>
      <c r="N329" s="18"/>
      <c r="O329" s="18"/>
      <c r="P329" s="18"/>
      <c r="Q329" s="18"/>
      <c r="R329" s="18"/>
      <c r="S329" s="18"/>
      <c r="T329" s="6" t="s">
        <v>189</v>
      </c>
      <c r="U329" s="18"/>
      <c r="V329" s="18"/>
      <c r="W329" s="18"/>
      <c r="X329" s="18"/>
      <c r="Y329" s="7">
        <f t="shared" si="89"/>
        <v>1</v>
      </c>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13">
        <f t="shared" si="72"/>
        <v>0</v>
      </c>
      <c r="BB329" s="114" t="e">
        <f t="shared" si="73"/>
        <v>#DIV/0!</v>
      </c>
      <c r="BC329" s="113">
        <f t="shared" si="74"/>
        <v>0</v>
      </c>
      <c r="BD329" s="114" t="e">
        <f t="shared" si="75"/>
        <v>#DIV/0!</v>
      </c>
      <c r="BE329" s="113">
        <f t="shared" si="76"/>
        <v>0</v>
      </c>
      <c r="BF329" s="114" t="e">
        <f t="shared" si="77"/>
        <v>#DIV/0!</v>
      </c>
      <c r="BG329" s="113">
        <f t="shared" si="78"/>
        <v>0</v>
      </c>
      <c r="BH329" s="114" t="e">
        <f t="shared" si="79"/>
        <v>#DIV/0!</v>
      </c>
      <c r="BI329" s="115" t="e">
        <f t="shared" si="80"/>
        <v>#DIV/0!</v>
      </c>
      <c r="BJ329" s="116" t="e">
        <f t="shared" si="81"/>
        <v>#DIV/0!</v>
      </c>
      <c r="BK329" s="102"/>
      <c r="BL329" s="129"/>
      <c r="BM329" s="102"/>
      <c r="BN329" s="40"/>
    </row>
    <row r="330" spans="1:66" s="11" customFormat="1" ht="80.25" hidden="1" customHeight="1">
      <c r="A330" s="79">
        <v>128</v>
      </c>
      <c r="B330" s="2" t="s">
        <v>74</v>
      </c>
      <c r="C330" s="3" t="s">
        <v>7</v>
      </c>
      <c r="D330" s="4" t="s">
        <v>75</v>
      </c>
      <c r="E330" s="3" t="s">
        <v>9</v>
      </c>
      <c r="F330" s="18"/>
      <c r="G330" s="35" t="s">
        <v>75</v>
      </c>
      <c r="H330" s="35" t="s">
        <v>860</v>
      </c>
      <c r="I330" s="18"/>
      <c r="J330" s="138" t="s">
        <v>1424</v>
      </c>
      <c r="K330" s="139" t="s">
        <v>1425</v>
      </c>
      <c r="L330" s="18"/>
      <c r="M330" s="18"/>
      <c r="N330" s="18"/>
      <c r="O330" s="18"/>
      <c r="P330" s="18"/>
      <c r="Q330" s="18"/>
      <c r="R330" s="18"/>
      <c r="S330" s="18"/>
      <c r="T330" s="18"/>
      <c r="U330" s="18"/>
      <c r="V330" s="18"/>
      <c r="W330" s="6" t="s">
        <v>189</v>
      </c>
      <c r="X330" s="18"/>
      <c r="Y330" s="7">
        <f t="shared" si="89"/>
        <v>1</v>
      </c>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13">
        <f t="shared" ref="BA330:BA397" si="91">COUNTIF(AB330:AZ330,"2")</f>
        <v>0</v>
      </c>
      <c r="BB330" s="114" t="e">
        <f t="shared" ref="BB330:BB397" si="92">BA330/(BA330+BC330+BE330+BG330)</f>
        <v>#DIV/0!</v>
      </c>
      <c r="BC330" s="113">
        <f t="shared" ref="BC330:BC397" si="93">COUNTIF(AB330:AZ330,"1")</f>
        <v>0</v>
      </c>
      <c r="BD330" s="114" t="e">
        <f t="shared" ref="BD330:BD397" si="94">BC330/(BA330+BC330+BE330+BG330)</f>
        <v>#DIV/0!</v>
      </c>
      <c r="BE330" s="113">
        <f t="shared" ref="BE330:BE397" si="95">COUNTIF(AB330:AZ330,"0")</f>
        <v>0</v>
      </c>
      <c r="BF330" s="114" t="e">
        <f t="shared" ref="BF330:BF397" si="96">BE330/(BA330+BC330+BE330+BG330)</f>
        <v>#DIV/0!</v>
      </c>
      <c r="BG330" s="113">
        <f t="shared" ref="BG330:BG397" si="97">COUNTIF(AB330:AZ330,"KĐG")</f>
        <v>0</v>
      </c>
      <c r="BH330" s="114" t="e">
        <f t="shared" ref="BH330:BH397" si="98">BG330/(BA330+BC330+BE330+BG330)</f>
        <v>#DIV/0!</v>
      </c>
      <c r="BI330" s="115" t="e">
        <f t="shared" ref="BI330:BI397" si="99">(((BA330*2)+(BC330*1)+(BE330*0)))/(BA330+BC330+BE330)</f>
        <v>#DIV/0!</v>
      </c>
      <c r="BJ330" s="116" t="e">
        <f t="shared" ref="BJ330:BJ397" si="100">IF(BH330&gt;=50%,"KĐG",IF(BI330&gt;=1.6,"Đạt mục tiêu",IF(BI330&gt;=1,"Cần cố gắng","Chưa đạt")))</f>
        <v>#DIV/0!</v>
      </c>
      <c r="BK330" s="102"/>
      <c r="BL330" s="129"/>
      <c r="BM330" s="102"/>
      <c r="BN330" s="40"/>
    </row>
    <row r="331" spans="1:66" s="11" customFormat="1" ht="80.25" hidden="1" customHeight="1">
      <c r="A331" s="79">
        <v>128</v>
      </c>
      <c r="B331" s="2" t="s">
        <v>74</v>
      </c>
      <c r="C331" s="3" t="s">
        <v>7</v>
      </c>
      <c r="D331" s="4" t="s">
        <v>75</v>
      </c>
      <c r="E331" s="3" t="s">
        <v>9</v>
      </c>
      <c r="F331" s="18"/>
      <c r="G331" s="35" t="s">
        <v>75</v>
      </c>
      <c r="H331" s="35" t="s">
        <v>861</v>
      </c>
      <c r="I331" s="18"/>
      <c r="J331" s="138" t="s">
        <v>1424</v>
      </c>
      <c r="K331" s="139" t="s">
        <v>1425</v>
      </c>
      <c r="L331" s="18"/>
      <c r="M331" s="18"/>
      <c r="N331" s="18"/>
      <c r="O331" s="18"/>
      <c r="P331" s="18"/>
      <c r="Q331" s="18"/>
      <c r="R331" s="18"/>
      <c r="S331" s="18"/>
      <c r="T331" s="18"/>
      <c r="U331" s="18"/>
      <c r="V331" s="18"/>
      <c r="W331" s="18"/>
      <c r="X331" s="6" t="s">
        <v>189</v>
      </c>
      <c r="Y331" s="7">
        <f t="shared" si="89"/>
        <v>1</v>
      </c>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13">
        <f t="shared" si="91"/>
        <v>0</v>
      </c>
      <c r="BB331" s="114" t="e">
        <f t="shared" si="92"/>
        <v>#DIV/0!</v>
      </c>
      <c r="BC331" s="113">
        <f t="shared" si="93"/>
        <v>0</v>
      </c>
      <c r="BD331" s="114" t="e">
        <f t="shared" si="94"/>
        <v>#DIV/0!</v>
      </c>
      <c r="BE331" s="113">
        <f t="shared" si="95"/>
        <v>0</v>
      </c>
      <c r="BF331" s="114" t="e">
        <f t="shared" si="96"/>
        <v>#DIV/0!</v>
      </c>
      <c r="BG331" s="113">
        <f t="shared" si="97"/>
        <v>0</v>
      </c>
      <c r="BH331" s="114" t="e">
        <f t="shared" si="98"/>
        <v>#DIV/0!</v>
      </c>
      <c r="BI331" s="115" t="e">
        <f t="shared" si="99"/>
        <v>#DIV/0!</v>
      </c>
      <c r="BJ331" s="116" t="e">
        <f t="shared" si="100"/>
        <v>#DIV/0!</v>
      </c>
      <c r="BK331" s="102"/>
      <c r="BL331" s="129"/>
      <c r="BM331" s="102"/>
      <c r="BN331" s="40"/>
    </row>
    <row r="332" spans="1:66" s="11" customFormat="1" ht="80.25" hidden="1" customHeight="1">
      <c r="A332" s="79">
        <v>128</v>
      </c>
      <c r="B332" s="2" t="s">
        <v>74</v>
      </c>
      <c r="C332" s="3" t="s">
        <v>7</v>
      </c>
      <c r="D332" s="4" t="s">
        <v>75</v>
      </c>
      <c r="E332" s="3" t="s">
        <v>9</v>
      </c>
      <c r="F332" s="18"/>
      <c r="G332" s="35" t="s">
        <v>75</v>
      </c>
      <c r="H332" s="35" t="s">
        <v>862</v>
      </c>
      <c r="I332" s="18"/>
      <c r="J332" s="138" t="s">
        <v>1424</v>
      </c>
      <c r="K332" s="139" t="s">
        <v>1425</v>
      </c>
      <c r="L332" s="18"/>
      <c r="M332" s="18"/>
      <c r="N332" s="18"/>
      <c r="O332" s="18"/>
      <c r="P332" s="18"/>
      <c r="Q332" s="18"/>
      <c r="R332" s="18"/>
      <c r="S332" s="18"/>
      <c r="T332" s="18"/>
      <c r="U332" s="18"/>
      <c r="V332" s="6" t="s">
        <v>189</v>
      </c>
      <c r="W332" s="18"/>
      <c r="X332" s="18"/>
      <c r="Y332" s="7">
        <f t="shared" si="89"/>
        <v>1</v>
      </c>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13">
        <f t="shared" si="91"/>
        <v>0</v>
      </c>
      <c r="BB332" s="114" t="e">
        <f t="shared" si="92"/>
        <v>#DIV/0!</v>
      </c>
      <c r="BC332" s="113">
        <f t="shared" si="93"/>
        <v>0</v>
      </c>
      <c r="BD332" s="114" t="e">
        <f t="shared" si="94"/>
        <v>#DIV/0!</v>
      </c>
      <c r="BE332" s="113">
        <f t="shared" si="95"/>
        <v>0</v>
      </c>
      <c r="BF332" s="114" t="e">
        <f t="shared" si="96"/>
        <v>#DIV/0!</v>
      </c>
      <c r="BG332" s="113">
        <f t="shared" si="97"/>
        <v>0</v>
      </c>
      <c r="BH332" s="114" t="e">
        <f t="shared" si="98"/>
        <v>#DIV/0!</v>
      </c>
      <c r="BI332" s="115" t="e">
        <f t="shared" si="99"/>
        <v>#DIV/0!</v>
      </c>
      <c r="BJ332" s="116" t="e">
        <f t="shared" si="100"/>
        <v>#DIV/0!</v>
      </c>
      <c r="BK332" s="102"/>
      <c r="BL332" s="129"/>
      <c r="BM332" s="102"/>
      <c r="BN332" s="40"/>
    </row>
    <row r="333" spans="1:66" s="11" customFormat="1" ht="74.25" hidden="1" customHeight="1">
      <c r="A333" s="79">
        <v>128</v>
      </c>
      <c r="B333" s="2" t="s">
        <v>74</v>
      </c>
      <c r="C333" s="3" t="s">
        <v>7</v>
      </c>
      <c r="D333" s="4" t="s">
        <v>75</v>
      </c>
      <c r="E333" s="3" t="s">
        <v>9</v>
      </c>
      <c r="F333" s="3"/>
      <c r="G333" s="35" t="s">
        <v>75</v>
      </c>
      <c r="H333" s="35" t="s">
        <v>863</v>
      </c>
      <c r="I333" s="3"/>
      <c r="J333" s="138" t="s">
        <v>1424</v>
      </c>
      <c r="K333" s="139" t="s">
        <v>1425</v>
      </c>
      <c r="L333" s="7" t="s">
        <v>189</v>
      </c>
      <c r="M333" s="6">
        <v>1</v>
      </c>
      <c r="N333" s="6"/>
      <c r="O333" s="6"/>
      <c r="P333" s="6"/>
      <c r="Q333" s="6"/>
      <c r="R333" s="6"/>
      <c r="S333" s="6"/>
      <c r="T333" s="6"/>
      <c r="U333" s="6"/>
      <c r="V333" s="6"/>
      <c r="W333" s="6"/>
      <c r="X333" s="6" t="s">
        <v>189</v>
      </c>
      <c r="Y333" s="7">
        <f t="shared" si="89"/>
        <v>1</v>
      </c>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13">
        <f t="shared" si="91"/>
        <v>0</v>
      </c>
      <c r="BB333" s="114" t="e">
        <f t="shared" si="92"/>
        <v>#DIV/0!</v>
      </c>
      <c r="BC333" s="113">
        <f t="shared" si="93"/>
        <v>0</v>
      </c>
      <c r="BD333" s="114" t="e">
        <f t="shared" si="94"/>
        <v>#DIV/0!</v>
      </c>
      <c r="BE333" s="113">
        <f t="shared" si="95"/>
        <v>0</v>
      </c>
      <c r="BF333" s="114" t="e">
        <f t="shared" si="96"/>
        <v>#DIV/0!</v>
      </c>
      <c r="BG333" s="113">
        <f t="shared" si="97"/>
        <v>0</v>
      </c>
      <c r="BH333" s="114" t="e">
        <f t="shared" si="98"/>
        <v>#DIV/0!</v>
      </c>
      <c r="BI333" s="115" t="e">
        <f t="shared" si="99"/>
        <v>#DIV/0!</v>
      </c>
      <c r="BJ333" s="116" t="e">
        <f t="shared" si="100"/>
        <v>#DIV/0!</v>
      </c>
      <c r="BK333" s="102"/>
      <c r="BL333" s="129"/>
      <c r="BM333" s="102"/>
      <c r="BN333" s="91"/>
    </row>
    <row r="334" spans="1:66" s="11" customFormat="1" ht="91.5" hidden="1" customHeight="1">
      <c r="A334" s="79">
        <v>129</v>
      </c>
      <c r="B334" s="2" t="s">
        <v>74</v>
      </c>
      <c r="C334" s="3" t="s">
        <v>7</v>
      </c>
      <c r="D334" s="4" t="s">
        <v>76</v>
      </c>
      <c r="E334" s="3" t="s">
        <v>9</v>
      </c>
      <c r="F334" s="3"/>
      <c r="G334" s="35" t="s">
        <v>76</v>
      </c>
      <c r="H334" s="35" t="s">
        <v>864</v>
      </c>
      <c r="I334" s="3"/>
      <c r="J334" s="138" t="s">
        <v>1424</v>
      </c>
      <c r="K334" s="139" t="s">
        <v>1425</v>
      </c>
      <c r="L334" s="7" t="s">
        <v>189</v>
      </c>
      <c r="M334" s="6">
        <v>1</v>
      </c>
      <c r="N334" s="6"/>
      <c r="O334" s="6"/>
      <c r="P334" s="6"/>
      <c r="Q334" s="6"/>
      <c r="R334" s="6"/>
      <c r="S334" s="6"/>
      <c r="T334" s="6"/>
      <c r="U334" s="6"/>
      <c r="V334" s="6"/>
      <c r="W334" s="6" t="s">
        <v>189</v>
      </c>
      <c r="X334" s="6"/>
      <c r="Y334" s="7">
        <f t="shared" si="89"/>
        <v>1</v>
      </c>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13">
        <f t="shared" si="91"/>
        <v>0</v>
      </c>
      <c r="BB334" s="114" t="e">
        <f t="shared" si="92"/>
        <v>#DIV/0!</v>
      </c>
      <c r="BC334" s="113">
        <f t="shared" si="93"/>
        <v>0</v>
      </c>
      <c r="BD334" s="114" t="e">
        <f t="shared" si="94"/>
        <v>#DIV/0!</v>
      </c>
      <c r="BE334" s="113">
        <f t="shared" si="95"/>
        <v>0</v>
      </c>
      <c r="BF334" s="114" t="e">
        <f t="shared" si="96"/>
        <v>#DIV/0!</v>
      </c>
      <c r="BG334" s="113">
        <f t="shared" si="97"/>
        <v>0</v>
      </c>
      <c r="BH334" s="114" t="e">
        <f t="shared" si="98"/>
        <v>#DIV/0!</v>
      </c>
      <c r="BI334" s="115" t="e">
        <f t="shared" si="99"/>
        <v>#DIV/0!</v>
      </c>
      <c r="BJ334" s="116" t="e">
        <f t="shared" si="100"/>
        <v>#DIV/0!</v>
      </c>
      <c r="BK334" s="102"/>
      <c r="BL334" s="129"/>
      <c r="BM334" s="102"/>
      <c r="BN334" s="91"/>
    </row>
    <row r="335" spans="1:66" ht="30.75" hidden="1" customHeight="1">
      <c r="A335" s="77"/>
      <c r="B335" s="247" t="s">
        <v>327</v>
      </c>
      <c r="C335" s="248"/>
      <c r="D335" s="248"/>
      <c r="E335" s="59"/>
      <c r="F335" s="18">
        <f>COUNTIF(F336:F340,"x")</f>
        <v>1</v>
      </c>
      <c r="G335" s="72"/>
      <c r="H335" s="72"/>
      <c r="I335" s="136"/>
      <c r="J335" s="136"/>
      <c r="K335" s="136"/>
      <c r="L335" s="18">
        <f>COUNTIF(L336:L340,"x")</f>
        <v>5</v>
      </c>
      <c r="M335" s="18">
        <f>SUM(M336:M340)</f>
        <v>3</v>
      </c>
      <c r="N335" s="126">
        <f t="shared" ref="N335:X335" si="101">COUNTIF(N336:N340,"x")</f>
        <v>0</v>
      </c>
      <c r="O335" s="126">
        <f t="shared" si="101"/>
        <v>0</v>
      </c>
      <c r="P335" s="126">
        <f t="shared" si="101"/>
        <v>0</v>
      </c>
      <c r="Q335" s="126">
        <f t="shared" si="101"/>
        <v>1</v>
      </c>
      <c r="R335" s="126">
        <f t="shared" si="101"/>
        <v>1</v>
      </c>
      <c r="S335" s="126">
        <f t="shared" si="101"/>
        <v>0</v>
      </c>
      <c r="T335" s="126">
        <f t="shared" si="101"/>
        <v>1</v>
      </c>
      <c r="U335" s="126">
        <f t="shared" si="101"/>
        <v>1</v>
      </c>
      <c r="V335" s="126">
        <f t="shared" si="101"/>
        <v>1</v>
      </c>
      <c r="W335" s="126">
        <f t="shared" si="101"/>
        <v>0</v>
      </c>
      <c r="X335" s="126">
        <f t="shared" si="101"/>
        <v>0</v>
      </c>
      <c r="Y335" s="7"/>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13">
        <f t="shared" si="91"/>
        <v>0</v>
      </c>
      <c r="BB335" s="114" t="e">
        <f t="shared" si="92"/>
        <v>#DIV/0!</v>
      </c>
      <c r="BC335" s="113">
        <f t="shared" si="93"/>
        <v>0</v>
      </c>
      <c r="BD335" s="114" t="e">
        <f t="shared" si="94"/>
        <v>#DIV/0!</v>
      </c>
      <c r="BE335" s="113">
        <f t="shared" si="95"/>
        <v>0</v>
      </c>
      <c r="BF335" s="114" t="e">
        <f t="shared" si="96"/>
        <v>#DIV/0!</v>
      </c>
      <c r="BG335" s="113">
        <f t="shared" si="97"/>
        <v>0</v>
      </c>
      <c r="BH335" s="114" t="e">
        <f t="shared" si="98"/>
        <v>#DIV/0!</v>
      </c>
      <c r="BI335" s="115" t="e">
        <f t="shared" si="99"/>
        <v>#DIV/0!</v>
      </c>
      <c r="BJ335" s="116" t="e">
        <f t="shared" si="100"/>
        <v>#DIV/0!</v>
      </c>
      <c r="BK335" s="102"/>
      <c r="BL335" s="129"/>
      <c r="BM335" s="102"/>
      <c r="BN335" s="31"/>
    </row>
    <row r="336" spans="1:66" s="11" customFormat="1" ht="96.75" hidden="1" customHeight="1">
      <c r="A336" s="79">
        <v>130</v>
      </c>
      <c r="B336" s="2" t="s">
        <v>364</v>
      </c>
      <c r="C336" s="3" t="s">
        <v>7</v>
      </c>
      <c r="D336" s="4" t="s">
        <v>366</v>
      </c>
      <c r="E336" s="3" t="s">
        <v>9</v>
      </c>
      <c r="F336" s="3"/>
      <c r="G336" s="35" t="s">
        <v>366</v>
      </c>
      <c r="H336" s="35" t="s">
        <v>865</v>
      </c>
      <c r="I336" s="3"/>
      <c r="J336" s="138" t="s">
        <v>1424</v>
      </c>
      <c r="K336" s="139" t="s">
        <v>1425</v>
      </c>
      <c r="L336" s="7" t="s">
        <v>189</v>
      </c>
      <c r="M336" s="6">
        <v>1</v>
      </c>
      <c r="N336" s="6"/>
      <c r="O336" s="6"/>
      <c r="P336" s="6"/>
      <c r="Q336" s="6"/>
      <c r="R336" s="6" t="s">
        <v>189</v>
      </c>
      <c r="S336" s="6"/>
      <c r="T336" s="6"/>
      <c r="U336" s="6"/>
      <c r="V336" s="6"/>
      <c r="W336" s="6"/>
      <c r="X336" s="6"/>
      <c r="Y336" s="7">
        <f t="shared" si="89"/>
        <v>1</v>
      </c>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13">
        <f t="shared" si="91"/>
        <v>0</v>
      </c>
      <c r="BB336" s="114" t="e">
        <f t="shared" si="92"/>
        <v>#DIV/0!</v>
      </c>
      <c r="BC336" s="113">
        <f t="shared" si="93"/>
        <v>0</v>
      </c>
      <c r="BD336" s="114" t="e">
        <f t="shared" si="94"/>
        <v>#DIV/0!</v>
      </c>
      <c r="BE336" s="113">
        <f t="shared" si="95"/>
        <v>0</v>
      </c>
      <c r="BF336" s="114" t="e">
        <f t="shared" si="96"/>
        <v>#DIV/0!</v>
      </c>
      <c r="BG336" s="113">
        <f t="shared" si="97"/>
        <v>0</v>
      </c>
      <c r="BH336" s="114" t="e">
        <f t="shared" si="98"/>
        <v>#DIV/0!</v>
      </c>
      <c r="BI336" s="115" t="e">
        <f t="shared" si="99"/>
        <v>#DIV/0!</v>
      </c>
      <c r="BJ336" s="116" t="e">
        <f t="shared" si="100"/>
        <v>#DIV/0!</v>
      </c>
      <c r="BK336" s="102"/>
      <c r="BL336" s="129"/>
      <c r="BM336" s="102"/>
      <c r="BN336" s="91"/>
    </row>
    <row r="337" spans="1:66" s="11" customFormat="1" ht="96.75" hidden="1" customHeight="1">
      <c r="A337" s="79">
        <v>131</v>
      </c>
      <c r="B337" s="2" t="s">
        <v>365</v>
      </c>
      <c r="C337" s="3" t="s">
        <v>7</v>
      </c>
      <c r="D337" s="4" t="s">
        <v>367</v>
      </c>
      <c r="E337" s="3" t="s">
        <v>9</v>
      </c>
      <c r="F337" s="3"/>
      <c r="G337" s="35" t="s">
        <v>367</v>
      </c>
      <c r="H337" s="35" t="s">
        <v>866</v>
      </c>
      <c r="I337" s="3"/>
      <c r="J337" s="138" t="s">
        <v>1424</v>
      </c>
      <c r="K337" s="139" t="s">
        <v>1425</v>
      </c>
      <c r="L337" s="7" t="s">
        <v>189</v>
      </c>
      <c r="M337" s="6">
        <v>1</v>
      </c>
      <c r="N337" s="6"/>
      <c r="O337" s="6"/>
      <c r="P337" s="6"/>
      <c r="Q337" s="6" t="s">
        <v>189</v>
      </c>
      <c r="R337" s="6"/>
      <c r="S337" s="6"/>
      <c r="T337" s="6"/>
      <c r="U337" s="6"/>
      <c r="V337" s="6"/>
      <c r="W337" s="6"/>
      <c r="X337" s="6"/>
      <c r="Y337" s="7">
        <f t="shared" si="89"/>
        <v>1</v>
      </c>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13">
        <f t="shared" si="91"/>
        <v>0</v>
      </c>
      <c r="BB337" s="114" t="e">
        <f t="shared" si="92"/>
        <v>#DIV/0!</v>
      </c>
      <c r="BC337" s="113">
        <f t="shared" si="93"/>
        <v>0</v>
      </c>
      <c r="BD337" s="114" t="e">
        <f t="shared" si="94"/>
        <v>#DIV/0!</v>
      </c>
      <c r="BE337" s="113">
        <f t="shared" si="95"/>
        <v>0</v>
      </c>
      <c r="BF337" s="114" t="e">
        <f t="shared" si="96"/>
        <v>#DIV/0!</v>
      </c>
      <c r="BG337" s="113">
        <f t="shared" si="97"/>
        <v>0</v>
      </c>
      <c r="BH337" s="114" t="e">
        <f t="shared" si="98"/>
        <v>#DIV/0!</v>
      </c>
      <c r="BI337" s="115" t="e">
        <f t="shared" si="99"/>
        <v>#DIV/0!</v>
      </c>
      <c r="BJ337" s="116" t="e">
        <f t="shared" si="100"/>
        <v>#DIV/0!</v>
      </c>
      <c r="BK337" s="102"/>
      <c r="BL337" s="129"/>
      <c r="BM337" s="102"/>
      <c r="BN337" s="91"/>
    </row>
    <row r="338" spans="1:66" s="60" customFormat="1" ht="96.75" hidden="1" customHeight="1">
      <c r="A338" s="79">
        <v>132</v>
      </c>
      <c r="B338" s="15" t="s">
        <v>202</v>
      </c>
      <c r="C338" s="88" t="s">
        <v>10</v>
      </c>
      <c r="D338" s="12" t="s">
        <v>203</v>
      </c>
      <c r="E338" s="88" t="s">
        <v>10</v>
      </c>
      <c r="F338" s="85" t="s">
        <v>189</v>
      </c>
      <c r="G338" s="38" t="s">
        <v>203</v>
      </c>
      <c r="H338" s="38" t="s">
        <v>867</v>
      </c>
      <c r="I338" s="78"/>
      <c r="J338" s="138" t="s">
        <v>1424</v>
      </c>
      <c r="K338" s="139" t="s">
        <v>1425</v>
      </c>
      <c r="L338" s="7" t="s">
        <v>189</v>
      </c>
      <c r="M338" s="6"/>
      <c r="N338" s="6"/>
      <c r="O338" s="6"/>
      <c r="P338" s="6"/>
      <c r="Q338" s="6"/>
      <c r="R338" s="6"/>
      <c r="S338" s="6"/>
      <c r="T338" s="6" t="s">
        <v>189</v>
      </c>
      <c r="U338" s="6"/>
      <c r="V338" s="6"/>
      <c r="W338" s="6"/>
      <c r="X338" s="6"/>
      <c r="Y338" s="7">
        <f t="shared" si="89"/>
        <v>1</v>
      </c>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13">
        <f t="shared" si="91"/>
        <v>0</v>
      </c>
      <c r="BB338" s="114" t="e">
        <f t="shared" si="92"/>
        <v>#DIV/0!</v>
      </c>
      <c r="BC338" s="113">
        <f t="shared" si="93"/>
        <v>0</v>
      </c>
      <c r="BD338" s="114" t="e">
        <f t="shared" si="94"/>
        <v>#DIV/0!</v>
      </c>
      <c r="BE338" s="113">
        <f t="shared" si="95"/>
        <v>0</v>
      </c>
      <c r="BF338" s="114" t="e">
        <f t="shared" si="96"/>
        <v>#DIV/0!</v>
      </c>
      <c r="BG338" s="113">
        <f t="shared" si="97"/>
        <v>0</v>
      </c>
      <c r="BH338" s="114" t="e">
        <f t="shared" si="98"/>
        <v>#DIV/0!</v>
      </c>
      <c r="BI338" s="115" t="e">
        <f t="shared" si="99"/>
        <v>#DIV/0!</v>
      </c>
      <c r="BJ338" s="116" t="e">
        <f t="shared" si="100"/>
        <v>#DIV/0!</v>
      </c>
      <c r="BK338" s="102"/>
      <c r="BL338" s="129"/>
      <c r="BM338" s="102"/>
      <c r="BN338" s="93"/>
    </row>
    <row r="339" spans="1:66" s="11" customFormat="1" ht="113.25" hidden="1" customHeight="1">
      <c r="A339" s="79">
        <v>133</v>
      </c>
      <c r="B339" s="2" t="s">
        <v>80</v>
      </c>
      <c r="C339" s="3" t="s">
        <v>7</v>
      </c>
      <c r="D339" s="4" t="s">
        <v>77</v>
      </c>
      <c r="E339" s="3" t="s">
        <v>7</v>
      </c>
      <c r="F339" s="3"/>
      <c r="G339" s="35" t="s">
        <v>77</v>
      </c>
      <c r="H339" s="35" t="s">
        <v>868</v>
      </c>
      <c r="I339" s="3"/>
      <c r="J339" s="138" t="s">
        <v>1424</v>
      </c>
      <c r="K339" s="139" t="s">
        <v>1425</v>
      </c>
      <c r="L339" s="7" t="s">
        <v>189</v>
      </c>
      <c r="M339" s="6"/>
      <c r="N339" s="6"/>
      <c r="O339" s="6"/>
      <c r="P339" s="6"/>
      <c r="Q339" s="6"/>
      <c r="R339" s="6"/>
      <c r="S339" s="6"/>
      <c r="T339" s="6"/>
      <c r="U339" s="6" t="s">
        <v>189</v>
      </c>
      <c r="V339" s="6"/>
      <c r="W339" s="6"/>
      <c r="X339" s="6"/>
      <c r="Y339" s="7">
        <f t="shared" si="89"/>
        <v>1</v>
      </c>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13">
        <f t="shared" si="91"/>
        <v>0</v>
      </c>
      <c r="BB339" s="114" t="e">
        <f t="shared" si="92"/>
        <v>#DIV/0!</v>
      </c>
      <c r="BC339" s="113">
        <f t="shared" si="93"/>
        <v>0</v>
      </c>
      <c r="BD339" s="114" t="e">
        <f t="shared" si="94"/>
        <v>#DIV/0!</v>
      </c>
      <c r="BE339" s="113">
        <f t="shared" si="95"/>
        <v>0</v>
      </c>
      <c r="BF339" s="114" t="e">
        <f t="shared" si="96"/>
        <v>#DIV/0!</v>
      </c>
      <c r="BG339" s="113">
        <f t="shared" si="97"/>
        <v>0</v>
      </c>
      <c r="BH339" s="114" t="e">
        <f t="shared" si="98"/>
        <v>#DIV/0!</v>
      </c>
      <c r="BI339" s="115" t="e">
        <f t="shared" si="99"/>
        <v>#DIV/0!</v>
      </c>
      <c r="BJ339" s="116" t="e">
        <f t="shared" si="100"/>
        <v>#DIV/0!</v>
      </c>
      <c r="BK339" s="102"/>
      <c r="BL339" s="129"/>
      <c r="BM339" s="102"/>
      <c r="BN339" s="91"/>
    </row>
    <row r="340" spans="1:66" s="11" customFormat="1" ht="113.25" hidden="1" customHeight="1">
      <c r="A340" s="79">
        <v>134</v>
      </c>
      <c r="B340" s="2" t="s">
        <v>79</v>
      </c>
      <c r="C340" s="3" t="s">
        <v>9</v>
      </c>
      <c r="D340" s="4" t="s">
        <v>78</v>
      </c>
      <c r="E340" s="3" t="s">
        <v>9</v>
      </c>
      <c r="F340" s="3"/>
      <c r="G340" s="35" t="s">
        <v>78</v>
      </c>
      <c r="H340" s="35" t="s">
        <v>869</v>
      </c>
      <c r="I340" s="3"/>
      <c r="J340" s="138" t="s">
        <v>1424</v>
      </c>
      <c r="K340" s="139" t="s">
        <v>1425</v>
      </c>
      <c r="L340" s="7" t="s">
        <v>189</v>
      </c>
      <c r="M340" s="6">
        <v>1</v>
      </c>
      <c r="N340" s="6"/>
      <c r="O340" s="6"/>
      <c r="P340" s="6"/>
      <c r="Q340" s="6"/>
      <c r="R340" s="6"/>
      <c r="S340" s="6"/>
      <c r="T340" s="6"/>
      <c r="U340" s="6"/>
      <c r="V340" s="6" t="s">
        <v>189</v>
      </c>
      <c r="W340" s="6"/>
      <c r="X340" s="6"/>
      <c r="Y340" s="7">
        <f t="shared" si="89"/>
        <v>1</v>
      </c>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13">
        <f t="shared" si="91"/>
        <v>0</v>
      </c>
      <c r="BB340" s="114" t="e">
        <f t="shared" si="92"/>
        <v>#DIV/0!</v>
      </c>
      <c r="BC340" s="113">
        <f t="shared" si="93"/>
        <v>0</v>
      </c>
      <c r="BD340" s="114" t="e">
        <f t="shared" si="94"/>
        <v>#DIV/0!</v>
      </c>
      <c r="BE340" s="113">
        <f t="shared" si="95"/>
        <v>0</v>
      </c>
      <c r="BF340" s="114" t="e">
        <f t="shared" si="96"/>
        <v>#DIV/0!</v>
      </c>
      <c r="BG340" s="113">
        <f t="shared" si="97"/>
        <v>0</v>
      </c>
      <c r="BH340" s="114" t="e">
        <f t="shared" si="98"/>
        <v>#DIV/0!</v>
      </c>
      <c r="BI340" s="115" t="e">
        <f t="shared" si="99"/>
        <v>#DIV/0!</v>
      </c>
      <c r="BJ340" s="116" t="e">
        <f t="shared" si="100"/>
        <v>#DIV/0!</v>
      </c>
      <c r="BK340" s="102"/>
      <c r="BL340" s="129"/>
      <c r="BM340" s="102"/>
      <c r="BN340" s="91"/>
    </row>
    <row r="341" spans="1:66" s="11" customFormat="1" ht="52.5" customHeight="1">
      <c r="A341" s="80"/>
      <c r="B341" s="199" t="s">
        <v>281</v>
      </c>
      <c r="C341" s="200"/>
      <c r="D341" s="200"/>
      <c r="E341" s="34"/>
      <c r="F341" s="18">
        <f>COUNTIF(F344:F345,"x")</f>
        <v>0</v>
      </c>
      <c r="G341" s="72"/>
      <c r="H341" s="72"/>
      <c r="I341" s="136"/>
      <c r="J341" s="136"/>
      <c r="K341" s="136"/>
      <c r="L341" s="18">
        <f>COUNTIF(L344:L345,"x")</f>
        <v>2</v>
      </c>
      <c r="M341" s="18">
        <f>SUM(M344:M345)</f>
        <v>2</v>
      </c>
      <c r="N341" s="126">
        <f t="shared" ref="N341:X341" si="102">COUNTIF(N344:N345,"x")</f>
        <v>0</v>
      </c>
      <c r="O341" s="126">
        <f t="shared" si="102"/>
        <v>1</v>
      </c>
      <c r="P341" s="126">
        <f t="shared" si="102"/>
        <v>0</v>
      </c>
      <c r="Q341" s="126">
        <f t="shared" si="102"/>
        <v>0</v>
      </c>
      <c r="R341" s="126">
        <f t="shared" si="102"/>
        <v>0</v>
      </c>
      <c r="S341" s="126">
        <f t="shared" si="102"/>
        <v>0</v>
      </c>
      <c r="T341" s="126">
        <f t="shared" si="102"/>
        <v>0</v>
      </c>
      <c r="U341" s="126">
        <f t="shared" si="102"/>
        <v>0</v>
      </c>
      <c r="V341" s="126">
        <f t="shared" si="102"/>
        <v>0</v>
      </c>
      <c r="W341" s="126">
        <f t="shared" si="102"/>
        <v>1</v>
      </c>
      <c r="X341" s="126">
        <f t="shared" si="102"/>
        <v>0</v>
      </c>
      <c r="Y341" s="7"/>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13">
        <f t="shared" si="91"/>
        <v>0</v>
      </c>
      <c r="BB341" s="114" t="e">
        <f t="shared" si="92"/>
        <v>#DIV/0!</v>
      </c>
      <c r="BC341" s="113">
        <f t="shared" si="93"/>
        <v>0</v>
      </c>
      <c r="BD341" s="114" t="e">
        <f t="shared" si="94"/>
        <v>#DIV/0!</v>
      </c>
      <c r="BE341" s="113">
        <f t="shared" si="95"/>
        <v>0</v>
      </c>
      <c r="BF341" s="114" t="e">
        <f t="shared" si="96"/>
        <v>#DIV/0!</v>
      </c>
      <c r="BG341" s="113">
        <f t="shared" si="97"/>
        <v>0</v>
      </c>
      <c r="BH341" s="114" t="e">
        <f t="shared" si="98"/>
        <v>#DIV/0!</v>
      </c>
      <c r="BI341" s="115" t="e">
        <f t="shared" si="99"/>
        <v>#DIV/0!</v>
      </c>
      <c r="BJ341" s="116" t="e">
        <f t="shared" si="100"/>
        <v>#DIV/0!</v>
      </c>
      <c r="BK341" s="102"/>
      <c r="BL341" s="129"/>
      <c r="BM341" s="102"/>
      <c r="BN341" s="40"/>
    </row>
    <row r="342" spans="1:66" s="11" customFormat="1" ht="54.75" customHeight="1">
      <c r="A342" s="187">
        <v>135</v>
      </c>
      <c r="B342" s="291" t="s">
        <v>82</v>
      </c>
      <c r="C342" s="292" t="s">
        <v>9</v>
      </c>
      <c r="D342" s="149" t="s">
        <v>81</v>
      </c>
      <c r="E342" s="148" t="s">
        <v>9</v>
      </c>
      <c r="F342" s="297"/>
      <c r="G342" s="291" t="s">
        <v>81</v>
      </c>
      <c r="H342" s="157" t="s">
        <v>1447</v>
      </c>
      <c r="I342" s="193"/>
      <c r="J342" s="191" t="s">
        <v>1424</v>
      </c>
      <c r="K342" s="189" t="s">
        <v>1425</v>
      </c>
      <c r="L342" s="18"/>
      <c r="M342" s="18"/>
      <c r="N342" s="18"/>
      <c r="O342" s="6" t="s">
        <v>189</v>
      </c>
      <c r="P342" s="18"/>
      <c r="Q342" s="18"/>
      <c r="R342" s="18"/>
      <c r="S342" s="18"/>
      <c r="T342" s="18"/>
      <c r="U342" s="18"/>
      <c r="V342" s="18"/>
      <c r="W342" s="18"/>
      <c r="X342" s="18"/>
      <c r="Y342" s="7">
        <f t="shared" si="89"/>
        <v>1</v>
      </c>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13">
        <f t="shared" si="91"/>
        <v>0</v>
      </c>
      <c r="BB342" s="114" t="e">
        <f t="shared" si="92"/>
        <v>#DIV/0!</v>
      </c>
      <c r="BC342" s="113">
        <f t="shared" si="93"/>
        <v>0</v>
      </c>
      <c r="BD342" s="114" t="e">
        <f t="shared" si="94"/>
        <v>#DIV/0!</v>
      </c>
      <c r="BE342" s="113">
        <f t="shared" si="95"/>
        <v>0</v>
      </c>
      <c r="BF342" s="114" t="e">
        <f t="shared" si="96"/>
        <v>#DIV/0!</v>
      </c>
      <c r="BG342" s="113">
        <f t="shared" si="97"/>
        <v>0</v>
      </c>
      <c r="BH342" s="114" t="e">
        <f t="shared" si="98"/>
        <v>#DIV/0!</v>
      </c>
      <c r="BI342" s="115" t="e">
        <f t="shared" si="99"/>
        <v>#DIV/0!</v>
      </c>
      <c r="BJ342" s="116" t="e">
        <f t="shared" si="100"/>
        <v>#DIV/0!</v>
      </c>
      <c r="BK342" s="117"/>
      <c r="BL342" s="117" t="s">
        <v>1404</v>
      </c>
      <c r="BM342" s="117"/>
      <c r="BN342" s="40"/>
    </row>
    <row r="343" spans="1:66" s="11" customFormat="1" ht="87" customHeight="1">
      <c r="A343" s="277"/>
      <c r="B343" s="293"/>
      <c r="C343" s="294"/>
      <c r="D343" s="149" t="s">
        <v>81</v>
      </c>
      <c r="E343" s="148" t="s">
        <v>9</v>
      </c>
      <c r="F343" s="298"/>
      <c r="G343" s="293"/>
      <c r="H343" s="175" t="s">
        <v>1446</v>
      </c>
      <c r="I343" s="194"/>
      <c r="J343" s="196"/>
      <c r="K343" s="190"/>
      <c r="L343" s="18"/>
      <c r="M343" s="18"/>
      <c r="N343" s="18"/>
      <c r="O343" s="6" t="s">
        <v>189</v>
      </c>
      <c r="P343" s="18"/>
      <c r="Q343" s="18"/>
      <c r="R343" s="18"/>
      <c r="S343" s="18"/>
      <c r="T343" s="18"/>
      <c r="U343" s="18"/>
      <c r="V343" s="18"/>
      <c r="W343" s="18"/>
      <c r="X343" s="18"/>
      <c r="Y343" s="7">
        <f t="shared" si="89"/>
        <v>1</v>
      </c>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13">
        <f t="shared" si="91"/>
        <v>0</v>
      </c>
      <c r="BB343" s="114" t="e">
        <f t="shared" si="92"/>
        <v>#DIV/0!</v>
      </c>
      <c r="BC343" s="113">
        <f t="shared" si="93"/>
        <v>0</v>
      </c>
      <c r="BD343" s="114" t="e">
        <f t="shared" si="94"/>
        <v>#DIV/0!</v>
      </c>
      <c r="BE343" s="113">
        <f t="shared" si="95"/>
        <v>0</v>
      </c>
      <c r="BF343" s="114" t="e">
        <f t="shared" si="96"/>
        <v>#DIV/0!</v>
      </c>
      <c r="BG343" s="113">
        <f t="shared" si="97"/>
        <v>0</v>
      </c>
      <c r="BH343" s="114" t="e">
        <f t="shared" si="98"/>
        <v>#DIV/0!</v>
      </c>
      <c r="BI343" s="115" t="e">
        <f t="shared" si="99"/>
        <v>#DIV/0!</v>
      </c>
      <c r="BJ343" s="116" t="e">
        <f t="shared" si="100"/>
        <v>#DIV/0!</v>
      </c>
      <c r="BK343" s="117"/>
      <c r="BL343" s="117" t="s">
        <v>1410</v>
      </c>
      <c r="BM343" s="117"/>
      <c r="BN343" s="40"/>
    </row>
    <row r="344" spans="1:66" s="11" customFormat="1" ht="92.25" customHeight="1">
      <c r="A344" s="188"/>
      <c r="B344" s="295"/>
      <c r="C344" s="296"/>
      <c r="D344" s="4" t="s">
        <v>81</v>
      </c>
      <c r="E344" s="3" t="s">
        <v>9</v>
      </c>
      <c r="F344" s="299"/>
      <c r="G344" s="295"/>
      <c r="H344" s="175" t="s">
        <v>1445</v>
      </c>
      <c r="I344" s="195"/>
      <c r="J344" s="192"/>
      <c r="K344" s="139" t="s">
        <v>1448</v>
      </c>
      <c r="L344" s="7" t="s">
        <v>189</v>
      </c>
      <c r="M344" s="6">
        <v>1</v>
      </c>
      <c r="N344" s="6"/>
      <c r="O344" s="6" t="s">
        <v>189</v>
      </c>
      <c r="P344" s="6"/>
      <c r="Q344" s="6"/>
      <c r="R344" s="6"/>
      <c r="S344" s="6"/>
      <c r="T344" s="6"/>
      <c r="U344" s="6"/>
      <c r="V344" s="6"/>
      <c r="W344" s="6"/>
      <c r="X344" s="6"/>
      <c r="Y344" s="7">
        <f t="shared" si="89"/>
        <v>1</v>
      </c>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13">
        <f t="shared" si="91"/>
        <v>0</v>
      </c>
      <c r="BB344" s="114" t="e">
        <f t="shared" si="92"/>
        <v>#DIV/0!</v>
      </c>
      <c r="BC344" s="113">
        <f t="shared" si="93"/>
        <v>0</v>
      </c>
      <c r="BD344" s="114" t="e">
        <f t="shared" si="94"/>
        <v>#DIV/0!</v>
      </c>
      <c r="BE344" s="113">
        <f t="shared" si="95"/>
        <v>0</v>
      </c>
      <c r="BF344" s="114" t="e">
        <f t="shared" si="96"/>
        <v>#DIV/0!</v>
      </c>
      <c r="BG344" s="113">
        <f t="shared" si="97"/>
        <v>0</v>
      </c>
      <c r="BH344" s="114" t="e">
        <f t="shared" si="98"/>
        <v>#DIV/0!</v>
      </c>
      <c r="BI344" s="115" t="e">
        <f t="shared" si="99"/>
        <v>#DIV/0!</v>
      </c>
      <c r="BJ344" s="116" t="e">
        <f t="shared" si="100"/>
        <v>#DIV/0!</v>
      </c>
      <c r="BK344" s="117"/>
      <c r="BL344" s="117"/>
      <c r="BM344" s="117" t="s">
        <v>1405</v>
      </c>
      <c r="BN344" s="91"/>
    </row>
    <row r="345" spans="1:66" s="11" customFormat="1" ht="68.25" hidden="1" customHeight="1">
      <c r="A345" s="79">
        <v>136</v>
      </c>
      <c r="B345" s="2" t="s">
        <v>83</v>
      </c>
      <c r="C345" s="3" t="s">
        <v>9</v>
      </c>
      <c r="D345" s="4" t="s">
        <v>84</v>
      </c>
      <c r="E345" s="3" t="s">
        <v>9</v>
      </c>
      <c r="F345" s="3"/>
      <c r="G345" s="35" t="s">
        <v>84</v>
      </c>
      <c r="H345" s="20" t="s">
        <v>870</v>
      </c>
      <c r="I345" s="3"/>
      <c r="J345" s="138" t="s">
        <v>1424</v>
      </c>
      <c r="K345" s="139" t="s">
        <v>1425</v>
      </c>
      <c r="L345" s="7" t="s">
        <v>189</v>
      </c>
      <c r="M345" s="6">
        <v>1</v>
      </c>
      <c r="N345" s="6"/>
      <c r="O345" s="6"/>
      <c r="P345" s="6"/>
      <c r="Q345" s="6"/>
      <c r="R345" s="6"/>
      <c r="S345" s="6"/>
      <c r="T345" s="6"/>
      <c r="U345" s="6"/>
      <c r="V345" s="6"/>
      <c r="W345" s="6" t="s">
        <v>189</v>
      </c>
      <c r="X345" s="6"/>
      <c r="Y345" s="7">
        <f t="shared" si="89"/>
        <v>1</v>
      </c>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13">
        <f t="shared" si="91"/>
        <v>0</v>
      </c>
      <c r="BB345" s="114" t="e">
        <f t="shared" si="92"/>
        <v>#DIV/0!</v>
      </c>
      <c r="BC345" s="113">
        <f t="shared" si="93"/>
        <v>0</v>
      </c>
      <c r="BD345" s="114" t="e">
        <f t="shared" si="94"/>
        <v>#DIV/0!</v>
      </c>
      <c r="BE345" s="113">
        <f t="shared" si="95"/>
        <v>0</v>
      </c>
      <c r="BF345" s="114" t="e">
        <f t="shared" si="96"/>
        <v>#DIV/0!</v>
      </c>
      <c r="BG345" s="113">
        <f t="shared" si="97"/>
        <v>0</v>
      </c>
      <c r="BH345" s="114" t="e">
        <f t="shared" si="98"/>
        <v>#DIV/0!</v>
      </c>
      <c r="BI345" s="115" t="e">
        <f t="shared" si="99"/>
        <v>#DIV/0!</v>
      </c>
      <c r="BJ345" s="116" t="e">
        <f t="shared" si="100"/>
        <v>#DIV/0!</v>
      </c>
      <c r="BK345" s="102"/>
      <c r="BL345" s="129"/>
      <c r="BM345" s="102"/>
      <c r="BN345" s="91"/>
    </row>
    <row r="346" spans="1:66" s="11" customFormat="1" ht="30" customHeight="1">
      <c r="A346" s="80"/>
      <c r="B346" s="199" t="s">
        <v>110</v>
      </c>
      <c r="C346" s="200"/>
      <c r="D346" s="200"/>
      <c r="E346" s="34"/>
      <c r="F346" s="40">
        <f>F347+F352+F354</f>
        <v>2</v>
      </c>
      <c r="G346" s="84"/>
      <c r="H346" s="84"/>
      <c r="I346" s="40"/>
      <c r="J346" s="40"/>
      <c r="K346" s="40"/>
      <c r="L346" s="40">
        <f>L347+L352+L354</f>
        <v>9</v>
      </c>
      <c r="M346" s="18">
        <f>M347+M352+M354</f>
        <v>6</v>
      </c>
      <c r="N346" s="40">
        <f t="shared" ref="N346:X346" si="103">N347+N352+N354</f>
        <v>2</v>
      </c>
      <c r="O346" s="40">
        <f t="shared" si="103"/>
        <v>1</v>
      </c>
      <c r="P346" s="40">
        <f t="shared" si="103"/>
        <v>1</v>
      </c>
      <c r="Q346" s="40">
        <f t="shared" si="103"/>
        <v>0</v>
      </c>
      <c r="R346" s="40">
        <f t="shared" si="103"/>
        <v>1</v>
      </c>
      <c r="S346" s="40">
        <f t="shared" si="103"/>
        <v>0</v>
      </c>
      <c r="T346" s="40">
        <f t="shared" si="103"/>
        <v>0</v>
      </c>
      <c r="U346" s="40">
        <f t="shared" si="103"/>
        <v>0</v>
      </c>
      <c r="V346" s="40">
        <f t="shared" si="103"/>
        <v>0</v>
      </c>
      <c r="W346" s="40">
        <f t="shared" si="103"/>
        <v>0</v>
      </c>
      <c r="X346" s="40">
        <f t="shared" si="103"/>
        <v>4</v>
      </c>
      <c r="Y346" s="7"/>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13">
        <f t="shared" si="91"/>
        <v>0</v>
      </c>
      <c r="BB346" s="114" t="e">
        <f t="shared" si="92"/>
        <v>#DIV/0!</v>
      </c>
      <c r="BC346" s="113">
        <f t="shared" si="93"/>
        <v>0</v>
      </c>
      <c r="BD346" s="114" t="e">
        <f t="shared" si="94"/>
        <v>#DIV/0!</v>
      </c>
      <c r="BE346" s="113">
        <f t="shared" si="95"/>
        <v>0</v>
      </c>
      <c r="BF346" s="114" t="e">
        <f t="shared" si="96"/>
        <v>#DIV/0!</v>
      </c>
      <c r="BG346" s="113">
        <f t="shared" si="97"/>
        <v>0</v>
      </c>
      <c r="BH346" s="114" t="e">
        <f t="shared" si="98"/>
        <v>#DIV/0!</v>
      </c>
      <c r="BI346" s="115" t="e">
        <f t="shared" si="99"/>
        <v>#DIV/0!</v>
      </c>
      <c r="BJ346" s="116" t="e">
        <f t="shared" si="100"/>
        <v>#DIV/0!</v>
      </c>
      <c r="BK346" s="102"/>
      <c r="BL346" s="129"/>
      <c r="BM346" s="102"/>
      <c r="BN346" s="40"/>
    </row>
    <row r="347" spans="1:66" s="11" customFormat="1" ht="47.25" customHeight="1">
      <c r="A347" s="80"/>
      <c r="B347" s="199" t="s">
        <v>111</v>
      </c>
      <c r="C347" s="200"/>
      <c r="D347" s="200"/>
      <c r="E347" s="34"/>
      <c r="F347" s="18">
        <f>COUNTIF(F348:F351,"x")</f>
        <v>0</v>
      </c>
      <c r="G347" s="72"/>
      <c r="H347" s="72"/>
      <c r="I347" s="18"/>
      <c r="J347" s="136"/>
      <c r="K347" s="136"/>
      <c r="L347" s="18">
        <f>COUNTIF(L348:L351,"x")</f>
        <v>4</v>
      </c>
      <c r="M347" s="18">
        <f>COUNTIF(M348:M351,"1")</f>
        <v>2</v>
      </c>
      <c r="N347" s="126">
        <f t="shared" ref="N347:X347" si="104">COUNTIF(N348:N351,"x")</f>
        <v>2</v>
      </c>
      <c r="O347" s="126">
        <f t="shared" si="104"/>
        <v>1</v>
      </c>
      <c r="P347" s="126">
        <f t="shared" si="104"/>
        <v>1</v>
      </c>
      <c r="Q347" s="126">
        <f t="shared" si="104"/>
        <v>0</v>
      </c>
      <c r="R347" s="126">
        <f t="shared" si="104"/>
        <v>0</v>
      </c>
      <c r="S347" s="126">
        <f t="shared" si="104"/>
        <v>0</v>
      </c>
      <c r="T347" s="126">
        <f t="shared" si="104"/>
        <v>0</v>
      </c>
      <c r="U347" s="126">
        <f t="shared" si="104"/>
        <v>0</v>
      </c>
      <c r="V347" s="126">
        <f t="shared" si="104"/>
        <v>0</v>
      </c>
      <c r="W347" s="126">
        <f t="shared" si="104"/>
        <v>0</v>
      </c>
      <c r="X347" s="126">
        <f t="shared" si="104"/>
        <v>0</v>
      </c>
      <c r="Y347" s="7"/>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13">
        <f t="shared" si="91"/>
        <v>0</v>
      </c>
      <c r="BB347" s="114" t="e">
        <f t="shared" si="92"/>
        <v>#DIV/0!</v>
      </c>
      <c r="BC347" s="113">
        <f t="shared" si="93"/>
        <v>0</v>
      </c>
      <c r="BD347" s="114" t="e">
        <f t="shared" si="94"/>
        <v>#DIV/0!</v>
      </c>
      <c r="BE347" s="113">
        <f t="shared" si="95"/>
        <v>0</v>
      </c>
      <c r="BF347" s="114" t="e">
        <f t="shared" si="96"/>
        <v>#DIV/0!</v>
      </c>
      <c r="BG347" s="113">
        <f t="shared" si="97"/>
        <v>0</v>
      </c>
      <c r="BH347" s="114" t="e">
        <f t="shared" si="98"/>
        <v>#DIV/0!</v>
      </c>
      <c r="BI347" s="115" t="e">
        <f t="shared" si="99"/>
        <v>#DIV/0!</v>
      </c>
      <c r="BJ347" s="116" t="e">
        <f t="shared" si="100"/>
        <v>#DIV/0!</v>
      </c>
      <c r="BK347" s="102"/>
      <c r="BL347" s="129"/>
      <c r="BM347" s="102"/>
      <c r="BN347" s="40"/>
    </row>
    <row r="348" spans="1:66" s="11" customFormat="1" ht="110.25" customHeight="1">
      <c r="A348" s="79">
        <v>137</v>
      </c>
      <c r="B348" s="2" t="s">
        <v>205</v>
      </c>
      <c r="C348" s="3" t="s">
        <v>7</v>
      </c>
      <c r="D348" s="4" t="s">
        <v>206</v>
      </c>
      <c r="E348" s="3" t="s">
        <v>9</v>
      </c>
      <c r="F348" s="3"/>
      <c r="G348" s="35" t="s">
        <v>206</v>
      </c>
      <c r="H348" s="2" t="s">
        <v>1431</v>
      </c>
      <c r="I348" s="3"/>
      <c r="J348" s="138" t="s">
        <v>1424</v>
      </c>
      <c r="K348" s="139" t="s">
        <v>1449</v>
      </c>
      <c r="L348" s="7" t="s">
        <v>189</v>
      </c>
      <c r="M348" s="6">
        <v>1</v>
      </c>
      <c r="N348" s="6"/>
      <c r="O348" s="6" t="s">
        <v>189</v>
      </c>
      <c r="P348" s="6"/>
      <c r="Q348" s="6"/>
      <c r="R348" s="6"/>
      <c r="S348" s="6"/>
      <c r="T348" s="6"/>
      <c r="U348" s="6"/>
      <c r="V348" s="6"/>
      <c r="W348" s="6"/>
      <c r="X348" s="6"/>
      <c r="Y348" s="7">
        <f t="shared" si="89"/>
        <v>1</v>
      </c>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13">
        <f t="shared" si="91"/>
        <v>0</v>
      </c>
      <c r="BB348" s="114" t="e">
        <f t="shared" si="92"/>
        <v>#DIV/0!</v>
      </c>
      <c r="BC348" s="113">
        <f t="shared" si="93"/>
        <v>0</v>
      </c>
      <c r="BD348" s="114" t="e">
        <f t="shared" si="94"/>
        <v>#DIV/0!</v>
      </c>
      <c r="BE348" s="113">
        <f t="shared" si="95"/>
        <v>0</v>
      </c>
      <c r="BF348" s="114" t="e">
        <f t="shared" si="96"/>
        <v>#DIV/0!</v>
      </c>
      <c r="BG348" s="113">
        <f t="shared" si="97"/>
        <v>0</v>
      </c>
      <c r="BH348" s="114" t="e">
        <f t="shared" si="98"/>
        <v>#DIV/0!</v>
      </c>
      <c r="BI348" s="115" t="e">
        <f t="shared" si="99"/>
        <v>#DIV/0!</v>
      </c>
      <c r="BJ348" s="116" t="e">
        <f t="shared" si="100"/>
        <v>#DIV/0!</v>
      </c>
      <c r="BK348" s="117" t="s">
        <v>1411</v>
      </c>
      <c r="BL348" s="117" t="s">
        <v>1411</v>
      </c>
      <c r="BM348" s="117" t="s">
        <v>1411</v>
      </c>
      <c r="BN348" s="91"/>
    </row>
    <row r="349" spans="1:66" s="11" customFormat="1" ht="136.5" hidden="1" customHeight="1">
      <c r="A349" s="79">
        <v>138</v>
      </c>
      <c r="B349" s="2" t="s">
        <v>204</v>
      </c>
      <c r="C349" s="3" t="s">
        <v>7</v>
      </c>
      <c r="D349" s="4" t="s">
        <v>112</v>
      </c>
      <c r="E349" s="3" t="s">
        <v>9</v>
      </c>
      <c r="F349" s="3"/>
      <c r="G349" s="35" t="s">
        <v>112</v>
      </c>
      <c r="H349" s="2" t="s">
        <v>871</v>
      </c>
      <c r="I349" s="3"/>
      <c r="J349" s="138" t="s">
        <v>1424</v>
      </c>
      <c r="K349" s="139" t="s">
        <v>1425</v>
      </c>
      <c r="L349" s="7" t="s">
        <v>189</v>
      </c>
      <c r="M349" s="6">
        <v>1</v>
      </c>
      <c r="N349" s="6"/>
      <c r="O349" s="6"/>
      <c r="P349" s="6" t="s">
        <v>189</v>
      </c>
      <c r="Q349" s="6"/>
      <c r="R349" s="6"/>
      <c r="S349" s="6"/>
      <c r="T349" s="6"/>
      <c r="U349" s="6"/>
      <c r="V349" s="6"/>
      <c r="W349" s="6"/>
      <c r="X349" s="6"/>
      <c r="Y349" s="7">
        <f t="shared" si="89"/>
        <v>1</v>
      </c>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13">
        <f t="shared" si="91"/>
        <v>0</v>
      </c>
      <c r="BB349" s="114" t="e">
        <f t="shared" si="92"/>
        <v>#DIV/0!</v>
      </c>
      <c r="BC349" s="113">
        <f t="shared" si="93"/>
        <v>0</v>
      </c>
      <c r="BD349" s="114" t="e">
        <f t="shared" si="94"/>
        <v>#DIV/0!</v>
      </c>
      <c r="BE349" s="113">
        <f t="shared" si="95"/>
        <v>0</v>
      </c>
      <c r="BF349" s="114" t="e">
        <f t="shared" si="96"/>
        <v>#DIV/0!</v>
      </c>
      <c r="BG349" s="113">
        <f t="shared" si="97"/>
        <v>0</v>
      </c>
      <c r="BH349" s="114" t="e">
        <f t="shared" si="98"/>
        <v>#DIV/0!</v>
      </c>
      <c r="BI349" s="115" t="e">
        <f t="shared" si="99"/>
        <v>#DIV/0!</v>
      </c>
      <c r="BJ349" s="116" t="e">
        <f t="shared" si="100"/>
        <v>#DIV/0!</v>
      </c>
      <c r="BK349" s="102"/>
      <c r="BL349" s="129"/>
      <c r="BM349" s="102"/>
      <c r="BN349" s="91"/>
    </row>
    <row r="350" spans="1:66" s="11" customFormat="1" ht="129.75" hidden="1" customHeight="1">
      <c r="A350" s="79">
        <v>139</v>
      </c>
      <c r="B350" s="2" t="s">
        <v>208</v>
      </c>
      <c r="C350" s="3" t="s">
        <v>7</v>
      </c>
      <c r="D350" s="4" t="s">
        <v>207</v>
      </c>
      <c r="E350" s="3" t="s">
        <v>9</v>
      </c>
      <c r="F350" s="3"/>
      <c r="G350" s="35" t="s">
        <v>207</v>
      </c>
      <c r="H350" s="2" t="s">
        <v>1416</v>
      </c>
      <c r="I350" s="3"/>
      <c r="J350" s="138" t="s">
        <v>1424</v>
      </c>
      <c r="K350" s="139" t="s">
        <v>1425</v>
      </c>
      <c r="L350" s="7" t="s">
        <v>189</v>
      </c>
      <c r="M350" s="6"/>
      <c r="N350" s="6" t="s">
        <v>189</v>
      </c>
      <c r="O350" s="6"/>
      <c r="P350" s="6"/>
      <c r="Q350" s="6"/>
      <c r="R350" s="6"/>
      <c r="S350" s="6"/>
      <c r="T350" s="6"/>
      <c r="U350" s="6"/>
      <c r="V350" s="6"/>
      <c r="W350" s="6"/>
      <c r="X350" s="6"/>
      <c r="Y350" s="7">
        <f t="shared" si="89"/>
        <v>1</v>
      </c>
      <c r="Z350" s="117"/>
      <c r="AA350" s="117" t="s">
        <v>1404</v>
      </c>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13">
        <f t="shared" si="91"/>
        <v>0</v>
      </c>
      <c r="BB350" s="114" t="e">
        <f t="shared" si="92"/>
        <v>#DIV/0!</v>
      </c>
      <c r="BC350" s="113">
        <f t="shared" si="93"/>
        <v>0</v>
      </c>
      <c r="BD350" s="114" t="e">
        <f t="shared" si="94"/>
        <v>#DIV/0!</v>
      </c>
      <c r="BE350" s="113">
        <f t="shared" si="95"/>
        <v>0</v>
      </c>
      <c r="BF350" s="114" t="e">
        <f t="shared" si="96"/>
        <v>#DIV/0!</v>
      </c>
      <c r="BG350" s="113">
        <f t="shared" si="97"/>
        <v>0</v>
      </c>
      <c r="BH350" s="114" t="e">
        <f t="shared" si="98"/>
        <v>#DIV/0!</v>
      </c>
      <c r="BI350" s="115" t="e">
        <f t="shared" si="99"/>
        <v>#DIV/0!</v>
      </c>
      <c r="BJ350" s="116" t="e">
        <f t="shared" si="100"/>
        <v>#DIV/0!</v>
      </c>
      <c r="BK350" s="102"/>
      <c r="BL350" s="129"/>
      <c r="BM350" s="102"/>
      <c r="BN350" s="91"/>
    </row>
    <row r="351" spans="1:66" s="11" customFormat="1" ht="129.75" hidden="1" customHeight="1">
      <c r="A351" s="79">
        <v>140</v>
      </c>
      <c r="B351" s="2" t="s">
        <v>209</v>
      </c>
      <c r="C351" s="3" t="s">
        <v>7</v>
      </c>
      <c r="D351" s="4" t="s">
        <v>210</v>
      </c>
      <c r="E351" s="3" t="s">
        <v>9</v>
      </c>
      <c r="F351" s="3"/>
      <c r="G351" s="35" t="s">
        <v>210</v>
      </c>
      <c r="H351" s="39" t="s">
        <v>872</v>
      </c>
      <c r="I351" s="3"/>
      <c r="J351" s="138" t="s">
        <v>1424</v>
      </c>
      <c r="K351" s="139" t="s">
        <v>1425</v>
      </c>
      <c r="L351" s="7" t="s">
        <v>189</v>
      </c>
      <c r="M351" s="6"/>
      <c r="N351" s="6" t="s">
        <v>189</v>
      </c>
      <c r="O351" s="6"/>
      <c r="P351" s="6"/>
      <c r="Q351" s="6"/>
      <c r="R351" s="6"/>
      <c r="S351" s="6"/>
      <c r="T351" s="6"/>
      <c r="U351" s="6"/>
      <c r="V351" s="6"/>
      <c r="W351" s="6"/>
      <c r="X351" s="6"/>
      <c r="Y351" s="7">
        <f t="shared" si="89"/>
        <v>1</v>
      </c>
      <c r="Z351" s="117" t="s">
        <v>1410</v>
      </c>
      <c r="AA351" s="117" t="s">
        <v>1409</v>
      </c>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13">
        <f t="shared" si="91"/>
        <v>0</v>
      </c>
      <c r="BB351" s="114" t="e">
        <f t="shared" si="92"/>
        <v>#DIV/0!</v>
      </c>
      <c r="BC351" s="113">
        <f t="shared" si="93"/>
        <v>0</v>
      </c>
      <c r="BD351" s="114" t="e">
        <f t="shared" si="94"/>
        <v>#DIV/0!</v>
      </c>
      <c r="BE351" s="113">
        <f t="shared" si="95"/>
        <v>0</v>
      </c>
      <c r="BF351" s="114" t="e">
        <f t="shared" si="96"/>
        <v>#DIV/0!</v>
      </c>
      <c r="BG351" s="113">
        <f t="shared" si="97"/>
        <v>0</v>
      </c>
      <c r="BH351" s="114" t="e">
        <f t="shared" si="98"/>
        <v>#DIV/0!</v>
      </c>
      <c r="BI351" s="115" t="e">
        <f t="shared" si="99"/>
        <v>#DIV/0!</v>
      </c>
      <c r="BJ351" s="116" t="e">
        <f t="shared" si="100"/>
        <v>#DIV/0!</v>
      </c>
      <c r="BK351" s="102"/>
      <c r="BL351" s="129"/>
      <c r="BM351" s="102"/>
      <c r="BN351" s="91"/>
    </row>
    <row r="352" spans="1:66" s="11" customFormat="1" ht="40.5" hidden="1" customHeight="1">
      <c r="A352" s="80"/>
      <c r="B352" s="199" t="s">
        <v>113</v>
      </c>
      <c r="C352" s="200"/>
      <c r="D352" s="200"/>
      <c r="E352" s="34"/>
      <c r="F352" s="18">
        <f>COUNTIF(F353:F353,"x")</f>
        <v>0</v>
      </c>
      <c r="G352" s="72"/>
      <c r="H352" s="72"/>
      <c r="I352" s="18"/>
      <c r="J352" s="145"/>
      <c r="K352" s="145"/>
      <c r="L352" s="18">
        <f>COUNTIF(L353:L353,"x")</f>
        <v>1</v>
      </c>
      <c r="M352" s="18">
        <f>SUM(M353:M353)</f>
        <v>2</v>
      </c>
      <c r="N352" s="126">
        <f t="shared" ref="N352:X352" si="105">COUNTIF(N353:N353,"x")</f>
        <v>0</v>
      </c>
      <c r="O352" s="126">
        <f t="shared" si="105"/>
        <v>0</v>
      </c>
      <c r="P352" s="126">
        <f t="shared" si="105"/>
        <v>0</v>
      </c>
      <c r="Q352" s="126">
        <f t="shared" si="105"/>
        <v>0</v>
      </c>
      <c r="R352" s="126">
        <f t="shared" si="105"/>
        <v>1</v>
      </c>
      <c r="S352" s="126">
        <f t="shared" si="105"/>
        <v>0</v>
      </c>
      <c r="T352" s="126">
        <f t="shared" si="105"/>
        <v>0</v>
      </c>
      <c r="U352" s="126">
        <f t="shared" si="105"/>
        <v>0</v>
      </c>
      <c r="V352" s="126">
        <f t="shared" si="105"/>
        <v>0</v>
      </c>
      <c r="W352" s="126">
        <f t="shared" si="105"/>
        <v>0</v>
      </c>
      <c r="X352" s="126">
        <f t="shared" si="105"/>
        <v>0</v>
      </c>
      <c r="Y352" s="7"/>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13">
        <f t="shared" si="91"/>
        <v>0</v>
      </c>
      <c r="BB352" s="114" t="e">
        <f t="shared" si="92"/>
        <v>#DIV/0!</v>
      </c>
      <c r="BC352" s="113">
        <f t="shared" si="93"/>
        <v>0</v>
      </c>
      <c r="BD352" s="114" t="e">
        <f t="shared" si="94"/>
        <v>#DIV/0!</v>
      </c>
      <c r="BE352" s="113">
        <f t="shared" si="95"/>
        <v>0</v>
      </c>
      <c r="BF352" s="114" t="e">
        <f t="shared" si="96"/>
        <v>#DIV/0!</v>
      </c>
      <c r="BG352" s="113">
        <f t="shared" si="97"/>
        <v>0</v>
      </c>
      <c r="BH352" s="114" t="e">
        <f t="shared" si="98"/>
        <v>#DIV/0!</v>
      </c>
      <c r="BI352" s="115" t="e">
        <f t="shared" si="99"/>
        <v>#DIV/0!</v>
      </c>
      <c r="BJ352" s="116" t="e">
        <f t="shared" si="100"/>
        <v>#DIV/0!</v>
      </c>
      <c r="BK352" s="102"/>
      <c r="BL352" s="129"/>
      <c r="BM352" s="102"/>
      <c r="BN352" s="40"/>
    </row>
    <row r="353" spans="1:66" s="11" customFormat="1" ht="111.75" hidden="1" customHeight="1">
      <c r="A353" s="79">
        <v>141</v>
      </c>
      <c r="B353" s="2" t="s">
        <v>212</v>
      </c>
      <c r="C353" s="3" t="s">
        <v>9</v>
      </c>
      <c r="D353" s="4" t="s">
        <v>211</v>
      </c>
      <c r="E353" s="3" t="s">
        <v>9</v>
      </c>
      <c r="F353" s="3"/>
      <c r="G353" s="35" t="s">
        <v>873</v>
      </c>
      <c r="H353" s="35" t="s">
        <v>874</v>
      </c>
      <c r="I353" s="3"/>
      <c r="J353" s="138" t="s">
        <v>1424</v>
      </c>
      <c r="K353" s="139" t="s">
        <v>1425</v>
      </c>
      <c r="L353" s="7" t="s">
        <v>189</v>
      </c>
      <c r="M353" s="6">
        <v>2</v>
      </c>
      <c r="N353" s="6"/>
      <c r="O353" s="6"/>
      <c r="P353" s="6"/>
      <c r="Q353" s="6"/>
      <c r="R353" s="6" t="s">
        <v>189</v>
      </c>
      <c r="S353" s="6"/>
      <c r="T353" s="6"/>
      <c r="U353" s="6"/>
      <c r="V353" s="6"/>
      <c r="W353" s="6"/>
      <c r="X353" s="6"/>
      <c r="Y353" s="7">
        <f t="shared" si="89"/>
        <v>1</v>
      </c>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13">
        <f t="shared" si="91"/>
        <v>0</v>
      </c>
      <c r="BB353" s="114" t="e">
        <f t="shared" si="92"/>
        <v>#DIV/0!</v>
      </c>
      <c r="BC353" s="113">
        <f t="shared" si="93"/>
        <v>0</v>
      </c>
      <c r="BD353" s="114" t="e">
        <f t="shared" si="94"/>
        <v>#DIV/0!</v>
      </c>
      <c r="BE353" s="113">
        <f t="shared" si="95"/>
        <v>0</v>
      </c>
      <c r="BF353" s="114" t="e">
        <f t="shared" si="96"/>
        <v>#DIV/0!</v>
      </c>
      <c r="BG353" s="113">
        <f t="shared" si="97"/>
        <v>0</v>
      </c>
      <c r="BH353" s="114" t="e">
        <f t="shared" si="98"/>
        <v>#DIV/0!</v>
      </c>
      <c r="BI353" s="115" t="e">
        <f t="shared" si="99"/>
        <v>#DIV/0!</v>
      </c>
      <c r="BJ353" s="116" t="e">
        <f t="shared" si="100"/>
        <v>#DIV/0!</v>
      </c>
      <c r="BK353" s="102"/>
      <c r="BL353" s="129"/>
      <c r="BM353" s="102"/>
      <c r="BN353" s="91"/>
    </row>
    <row r="354" spans="1:66" s="11" customFormat="1" ht="30" customHeight="1">
      <c r="A354" s="80"/>
      <c r="B354" s="211" t="s">
        <v>114</v>
      </c>
      <c r="C354" s="212"/>
      <c r="D354" s="213"/>
      <c r="E354" s="34"/>
      <c r="F354" s="18">
        <f>COUNTIF(F359:F362,"x")</f>
        <v>2</v>
      </c>
      <c r="G354" s="72"/>
      <c r="H354" s="72"/>
      <c r="I354" s="18"/>
      <c r="J354" s="145"/>
      <c r="K354" s="145"/>
      <c r="L354" s="18">
        <f>COUNTIF(L359:L362,"x")</f>
        <v>4</v>
      </c>
      <c r="M354" s="18">
        <f>SUM(M359:M362)</f>
        <v>2</v>
      </c>
      <c r="N354" s="126">
        <f t="shared" ref="N354:X354" si="106">COUNTIF(N359:N362,"x")</f>
        <v>0</v>
      </c>
      <c r="O354" s="126">
        <f t="shared" si="106"/>
        <v>0</v>
      </c>
      <c r="P354" s="126">
        <f t="shared" si="106"/>
        <v>0</v>
      </c>
      <c r="Q354" s="126">
        <f t="shared" si="106"/>
        <v>0</v>
      </c>
      <c r="R354" s="126">
        <f t="shared" si="106"/>
        <v>0</v>
      </c>
      <c r="S354" s="126">
        <f t="shared" si="106"/>
        <v>0</v>
      </c>
      <c r="T354" s="126">
        <f t="shared" si="106"/>
        <v>0</v>
      </c>
      <c r="U354" s="126">
        <f t="shared" si="106"/>
        <v>0</v>
      </c>
      <c r="V354" s="126">
        <f t="shared" si="106"/>
        <v>0</v>
      </c>
      <c r="W354" s="126">
        <f t="shared" si="106"/>
        <v>0</v>
      </c>
      <c r="X354" s="126">
        <f t="shared" si="106"/>
        <v>4</v>
      </c>
      <c r="Y354" s="7"/>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13">
        <f t="shared" si="91"/>
        <v>0</v>
      </c>
      <c r="BB354" s="114" t="e">
        <f t="shared" si="92"/>
        <v>#DIV/0!</v>
      </c>
      <c r="BC354" s="113">
        <f t="shared" si="93"/>
        <v>0</v>
      </c>
      <c r="BD354" s="114" t="e">
        <f t="shared" si="94"/>
        <v>#DIV/0!</v>
      </c>
      <c r="BE354" s="113">
        <f t="shared" si="95"/>
        <v>0</v>
      </c>
      <c r="BF354" s="114" t="e">
        <f t="shared" si="96"/>
        <v>#DIV/0!</v>
      </c>
      <c r="BG354" s="113">
        <f t="shared" si="97"/>
        <v>0</v>
      </c>
      <c r="BH354" s="114" t="e">
        <f t="shared" si="98"/>
        <v>#DIV/0!</v>
      </c>
      <c r="BI354" s="115" t="e">
        <f t="shared" si="99"/>
        <v>#DIV/0!</v>
      </c>
      <c r="BJ354" s="116" t="e">
        <f t="shared" si="100"/>
        <v>#DIV/0!</v>
      </c>
      <c r="BK354" s="102"/>
      <c r="BL354" s="129"/>
      <c r="BM354" s="102"/>
      <c r="BN354" s="40"/>
    </row>
    <row r="355" spans="1:66" s="11" customFormat="1" ht="51" customHeight="1">
      <c r="A355" s="187">
        <v>142</v>
      </c>
      <c r="B355" s="185" t="s">
        <v>213</v>
      </c>
      <c r="C355" s="183" t="s">
        <v>9</v>
      </c>
      <c r="D355" s="185" t="s">
        <v>214</v>
      </c>
      <c r="E355" s="183" t="s">
        <v>9</v>
      </c>
      <c r="F355" s="193"/>
      <c r="G355" s="181" t="s">
        <v>214</v>
      </c>
      <c r="H355" s="72" t="s">
        <v>1433</v>
      </c>
      <c r="I355" s="145"/>
      <c r="J355" s="191" t="s">
        <v>1424</v>
      </c>
      <c r="K355" s="189" t="s">
        <v>1449</v>
      </c>
      <c r="L355" s="145"/>
      <c r="M355" s="145"/>
      <c r="N355" s="145"/>
      <c r="O355" s="145" t="s">
        <v>189</v>
      </c>
      <c r="P355" s="145"/>
      <c r="Q355" s="145"/>
      <c r="R355" s="145"/>
      <c r="S355" s="145"/>
      <c r="T355" s="145"/>
      <c r="U355" s="145"/>
      <c r="V355" s="145"/>
      <c r="W355" s="145"/>
      <c r="X355" s="145"/>
      <c r="Y355" s="140"/>
      <c r="Z355" s="140"/>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13"/>
      <c r="BB355" s="114"/>
      <c r="BC355" s="113"/>
      <c r="BD355" s="114"/>
      <c r="BE355" s="113"/>
      <c r="BF355" s="114"/>
      <c r="BG355" s="113"/>
      <c r="BH355" s="114"/>
      <c r="BI355" s="115"/>
      <c r="BJ355" s="116"/>
      <c r="BK355" s="140"/>
      <c r="BL355" s="117" t="s">
        <v>1409</v>
      </c>
      <c r="BM355" s="140"/>
      <c r="BN355" s="40"/>
    </row>
    <row r="356" spans="1:66" s="11" customFormat="1" ht="94.5" customHeight="1">
      <c r="A356" s="188"/>
      <c r="B356" s="186"/>
      <c r="C356" s="184"/>
      <c r="D356" s="186"/>
      <c r="E356" s="184"/>
      <c r="F356" s="195"/>
      <c r="G356" s="182"/>
      <c r="H356" s="35" t="s">
        <v>1460</v>
      </c>
      <c r="I356" s="18"/>
      <c r="J356" s="192"/>
      <c r="K356" s="190"/>
      <c r="L356" s="18"/>
      <c r="M356" s="18"/>
      <c r="N356" s="18"/>
      <c r="O356" s="6" t="s">
        <v>189</v>
      </c>
      <c r="P356" s="18"/>
      <c r="Q356" s="18"/>
      <c r="R356" s="18"/>
      <c r="S356" s="18"/>
      <c r="T356" s="18"/>
      <c r="U356" s="18"/>
      <c r="V356" s="18"/>
      <c r="W356" s="18"/>
      <c r="X356" s="18"/>
      <c r="Y356" s="7">
        <f t="shared" si="89"/>
        <v>1</v>
      </c>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13">
        <f t="shared" si="91"/>
        <v>0</v>
      </c>
      <c r="BB356" s="114" t="e">
        <f t="shared" si="92"/>
        <v>#DIV/0!</v>
      </c>
      <c r="BC356" s="113">
        <f t="shared" si="93"/>
        <v>0</v>
      </c>
      <c r="BD356" s="114" t="e">
        <f t="shared" si="94"/>
        <v>#DIV/0!</v>
      </c>
      <c r="BE356" s="113">
        <f t="shared" si="95"/>
        <v>0</v>
      </c>
      <c r="BF356" s="114" t="e">
        <f t="shared" si="96"/>
        <v>#DIV/0!</v>
      </c>
      <c r="BG356" s="113">
        <f t="shared" si="97"/>
        <v>0</v>
      </c>
      <c r="BH356" s="114" t="e">
        <f t="shared" si="98"/>
        <v>#DIV/0!</v>
      </c>
      <c r="BI356" s="115" t="e">
        <f t="shared" si="99"/>
        <v>#DIV/0!</v>
      </c>
      <c r="BJ356" s="116" t="e">
        <f t="shared" si="100"/>
        <v>#DIV/0!</v>
      </c>
      <c r="BK356" s="117"/>
      <c r="BL356" s="117" t="s">
        <v>1432</v>
      </c>
      <c r="BM356" s="117"/>
      <c r="BN356" s="40"/>
    </row>
    <row r="357" spans="1:66" s="11" customFormat="1" ht="95.25" hidden="1" customHeight="1">
      <c r="A357" s="79">
        <v>142</v>
      </c>
      <c r="B357" s="2" t="s">
        <v>213</v>
      </c>
      <c r="C357" s="3" t="s">
        <v>9</v>
      </c>
      <c r="D357" s="4" t="s">
        <v>214</v>
      </c>
      <c r="E357" s="3" t="s">
        <v>9</v>
      </c>
      <c r="F357" s="18"/>
      <c r="G357" s="35" t="s">
        <v>214</v>
      </c>
      <c r="H357" s="35" t="s">
        <v>876</v>
      </c>
      <c r="I357" s="18"/>
      <c r="J357" s="138" t="s">
        <v>1424</v>
      </c>
      <c r="K357" s="139" t="s">
        <v>1425</v>
      </c>
      <c r="L357" s="18"/>
      <c r="M357" s="18"/>
      <c r="N357" s="18"/>
      <c r="O357" s="18"/>
      <c r="P357" s="18"/>
      <c r="Q357" s="18"/>
      <c r="R357" s="6" t="s">
        <v>189</v>
      </c>
      <c r="S357" s="18"/>
      <c r="T357" s="18"/>
      <c r="U357" s="18"/>
      <c r="V357" s="18"/>
      <c r="W357" s="18"/>
      <c r="X357" s="18"/>
      <c r="Y357" s="7">
        <f t="shared" si="89"/>
        <v>1</v>
      </c>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13">
        <f t="shared" si="91"/>
        <v>0</v>
      </c>
      <c r="BB357" s="114" t="e">
        <f t="shared" si="92"/>
        <v>#DIV/0!</v>
      </c>
      <c r="BC357" s="113">
        <f t="shared" si="93"/>
        <v>0</v>
      </c>
      <c r="BD357" s="114" t="e">
        <f t="shared" si="94"/>
        <v>#DIV/0!</v>
      </c>
      <c r="BE357" s="113">
        <f t="shared" si="95"/>
        <v>0</v>
      </c>
      <c r="BF357" s="114" t="e">
        <f t="shared" si="96"/>
        <v>#DIV/0!</v>
      </c>
      <c r="BG357" s="113">
        <f t="shared" si="97"/>
        <v>0</v>
      </c>
      <c r="BH357" s="114" t="e">
        <f t="shared" si="98"/>
        <v>#DIV/0!</v>
      </c>
      <c r="BI357" s="115" t="e">
        <f t="shared" si="99"/>
        <v>#DIV/0!</v>
      </c>
      <c r="BJ357" s="116" t="e">
        <f t="shared" si="100"/>
        <v>#DIV/0!</v>
      </c>
      <c r="BK357" s="102"/>
      <c r="BL357" s="129"/>
      <c r="BM357" s="102"/>
      <c r="BN357" s="40"/>
    </row>
    <row r="358" spans="1:66" s="11" customFormat="1" ht="108" hidden="1" customHeight="1">
      <c r="A358" s="79">
        <v>142</v>
      </c>
      <c r="B358" s="2" t="s">
        <v>213</v>
      </c>
      <c r="C358" s="3" t="s">
        <v>9</v>
      </c>
      <c r="D358" s="4" t="s">
        <v>214</v>
      </c>
      <c r="E358" s="3" t="s">
        <v>9</v>
      </c>
      <c r="F358" s="18"/>
      <c r="G358" s="35" t="s">
        <v>214</v>
      </c>
      <c r="H358" s="35" t="s">
        <v>877</v>
      </c>
      <c r="I358" s="18"/>
      <c r="J358" s="138" t="s">
        <v>1424</v>
      </c>
      <c r="K358" s="139" t="s">
        <v>1425</v>
      </c>
      <c r="L358" s="18"/>
      <c r="M358" s="18"/>
      <c r="N358" s="18"/>
      <c r="O358" s="18"/>
      <c r="P358" s="18"/>
      <c r="Q358" s="18"/>
      <c r="R358" s="18"/>
      <c r="S358" s="18"/>
      <c r="T358" s="18"/>
      <c r="U358" s="6" t="s">
        <v>189</v>
      </c>
      <c r="V358" s="18"/>
      <c r="W358" s="18"/>
      <c r="X358" s="18"/>
      <c r="Y358" s="7">
        <f t="shared" si="89"/>
        <v>1</v>
      </c>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13">
        <f t="shared" si="91"/>
        <v>0</v>
      </c>
      <c r="BB358" s="114" t="e">
        <f t="shared" si="92"/>
        <v>#DIV/0!</v>
      </c>
      <c r="BC358" s="113">
        <f t="shared" si="93"/>
        <v>0</v>
      </c>
      <c r="BD358" s="114" t="e">
        <f t="shared" si="94"/>
        <v>#DIV/0!</v>
      </c>
      <c r="BE358" s="113">
        <f t="shared" si="95"/>
        <v>0</v>
      </c>
      <c r="BF358" s="114" t="e">
        <f t="shared" si="96"/>
        <v>#DIV/0!</v>
      </c>
      <c r="BG358" s="113">
        <f t="shared" si="97"/>
        <v>0</v>
      </c>
      <c r="BH358" s="114" t="e">
        <f t="shared" si="98"/>
        <v>#DIV/0!</v>
      </c>
      <c r="BI358" s="115" t="e">
        <f t="shared" si="99"/>
        <v>#DIV/0!</v>
      </c>
      <c r="BJ358" s="116" t="e">
        <f t="shared" si="100"/>
        <v>#DIV/0!</v>
      </c>
      <c r="BK358" s="102"/>
      <c r="BL358" s="129"/>
      <c r="BM358" s="102"/>
      <c r="BN358" s="40"/>
    </row>
    <row r="359" spans="1:66" s="11" customFormat="1" ht="84.75" hidden="1" customHeight="1">
      <c r="A359" s="79">
        <v>142</v>
      </c>
      <c r="B359" s="2" t="s">
        <v>213</v>
      </c>
      <c r="C359" s="3" t="s">
        <v>9</v>
      </c>
      <c r="D359" s="4" t="s">
        <v>214</v>
      </c>
      <c r="E359" s="3" t="s">
        <v>9</v>
      </c>
      <c r="F359" s="3"/>
      <c r="G359" s="35" t="s">
        <v>214</v>
      </c>
      <c r="H359" s="35" t="s">
        <v>875</v>
      </c>
      <c r="I359" s="3"/>
      <c r="J359" s="138" t="s">
        <v>1424</v>
      </c>
      <c r="K359" s="139" t="s">
        <v>1425</v>
      </c>
      <c r="L359" s="7" t="s">
        <v>189</v>
      </c>
      <c r="M359" s="6">
        <v>1</v>
      </c>
      <c r="N359" s="6"/>
      <c r="O359" s="6"/>
      <c r="P359" s="6"/>
      <c r="Q359" s="6"/>
      <c r="R359" s="6"/>
      <c r="S359" s="6"/>
      <c r="T359" s="6"/>
      <c r="U359" s="6"/>
      <c r="V359" s="6"/>
      <c r="W359" s="6"/>
      <c r="X359" s="6" t="s">
        <v>189</v>
      </c>
      <c r="Y359" s="7">
        <f t="shared" si="89"/>
        <v>1</v>
      </c>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13">
        <f t="shared" si="91"/>
        <v>0</v>
      </c>
      <c r="BB359" s="114" t="e">
        <f t="shared" si="92"/>
        <v>#DIV/0!</v>
      </c>
      <c r="BC359" s="113">
        <f t="shared" si="93"/>
        <v>0</v>
      </c>
      <c r="BD359" s="114" t="e">
        <f t="shared" si="94"/>
        <v>#DIV/0!</v>
      </c>
      <c r="BE359" s="113">
        <f t="shared" si="95"/>
        <v>0</v>
      </c>
      <c r="BF359" s="114" t="e">
        <f t="shared" si="96"/>
        <v>#DIV/0!</v>
      </c>
      <c r="BG359" s="113">
        <f t="shared" si="97"/>
        <v>0</v>
      </c>
      <c r="BH359" s="114" t="e">
        <f t="shared" si="98"/>
        <v>#DIV/0!</v>
      </c>
      <c r="BI359" s="115" t="e">
        <f t="shared" si="99"/>
        <v>#DIV/0!</v>
      </c>
      <c r="BJ359" s="116" t="e">
        <f t="shared" si="100"/>
        <v>#DIV/0!</v>
      </c>
      <c r="BK359" s="102"/>
      <c r="BL359" s="129"/>
      <c r="BM359" s="102"/>
      <c r="BN359" s="93"/>
    </row>
    <row r="360" spans="1:66" s="11" customFormat="1" ht="105" hidden="1" customHeight="1">
      <c r="A360" s="79">
        <v>143</v>
      </c>
      <c r="B360" s="2" t="s">
        <v>215</v>
      </c>
      <c r="C360" s="3" t="s">
        <v>9</v>
      </c>
      <c r="D360" s="4" t="s">
        <v>388</v>
      </c>
      <c r="E360" s="3" t="s">
        <v>9</v>
      </c>
      <c r="F360" s="3"/>
      <c r="G360" s="35" t="s">
        <v>388</v>
      </c>
      <c r="H360" s="35" t="s">
        <v>878</v>
      </c>
      <c r="I360" s="3"/>
      <c r="J360" s="138" t="s">
        <v>1424</v>
      </c>
      <c r="K360" s="139" t="s">
        <v>1425</v>
      </c>
      <c r="L360" s="7" t="s">
        <v>189</v>
      </c>
      <c r="M360" s="6">
        <v>1</v>
      </c>
      <c r="N360" s="6"/>
      <c r="O360" s="6"/>
      <c r="P360" s="6"/>
      <c r="Q360" s="6"/>
      <c r="R360" s="6"/>
      <c r="S360" s="6"/>
      <c r="T360" s="6"/>
      <c r="U360" s="6"/>
      <c r="V360" s="6"/>
      <c r="W360" s="6"/>
      <c r="X360" s="6" t="s">
        <v>189</v>
      </c>
      <c r="Y360" s="7">
        <f t="shared" si="89"/>
        <v>1</v>
      </c>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13">
        <f t="shared" si="91"/>
        <v>0</v>
      </c>
      <c r="BB360" s="114" t="e">
        <f t="shared" si="92"/>
        <v>#DIV/0!</v>
      </c>
      <c r="BC360" s="113">
        <f t="shared" si="93"/>
        <v>0</v>
      </c>
      <c r="BD360" s="114" t="e">
        <f t="shared" si="94"/>
        <v>#DIV/0!</v>
      </c>
      <c r="BE360" s="113">
        <f t="shared" si="95"/>
        <v>0</v>
      </c>
      <c r="BF360" s="114" t="e">
        <f t="shared" si="96"/>
        <v>#DIV/0!</v>
      </c>
      <c r="BG360" s="113">
        <f t="shared" si="97"/>
        <v>0</v>
      </c>
      <c r="BH360" s="114" t="e">
        <f t="shared" si="98"/>
        <v>#DIV/0!</v>
      </c>
      <c r="BI360" s="115" t="e">
        <f t="shared" si="99"/>
        <v>#DIV/0!</v>
      </c>
      <c r="BJ360" s="116" t="e">
        <f t="shared" si="100"/>
        <v>#DIV/0!</v>
      </c>
      <c r="BK360" s="102"/>
      <c r="BL360" s="129"/>
      <c r="BM360" s="102"/>
      <c r="BN360" s="91"/>
    </row>
    <row r="361" spans="1:66" s="11" customFormat="1" ht="98.25" hidden="1" customHeight="1">
      <c r="A361" s="79">
        <v>144</v>
      </c>
      <c r="B361" s="15" t="s">
        <v>407</v>
      </c>
      <c r="C361" s="8" t="s">
        <v>10</v>
      </c>
      <c r="D361" s="96" t="s">
        <v>408</v>
      </c>
      <c r="E361" s="3" t="s">
        <v>10</v>
      </c>
      <c r="F361" s="3" t="s">
        <v>189</v>
      </c>
      <c r="G361" s="46" t="s">
        <v>408</v>
      </c>
      <c r="H361" s="35" t="s">
        <v>879</v>
      </c>
      <c r="I361" s="3"/>
      <c r="J361" s="138" t="s">
        <v>1424</v>
      </c>
      <c r="K361" s="139" t="s">
        <v>1425</v>
      </c>
      <c r="L361" s="7" t="s">
        <v>189</v>
      </c>
      <c r="M361" s="6"/>
      <c r="N361" s="6"/>
      <c r="O361" s="6"/>
      <c r="P361" s="6"/>
      <c r="Q361" s="6"/>
      <c r="R361" s="6"/>
      <c r="S361" s="6"/>
      <c r="T361" s="6"/>
      <c r="U361" s="6"/>
      <c r="V361" s="6"/>
      <c r="W361" s="6"/>
      <c r="X361" s="6" t="s">
        <v>189</v>
      </c>
      <c r="Y361" s="7">
        <f t="shared" si="89"/>
        <v>1</v>
      </c>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13">
        <f t="shared" si="91"/>
        <v>0</v>
      </c>
      <c r="BB361" s="114" t="e">
        <f t="shared" si="92"/>
        <v>#DIV/0!</v>
      </c>
      <c r="BC361" s="113">
        <f t="shared" si="93"/>
        <v>0</v>
      </c>
      <c r="BD361" s="114" t="e">
        <f t="shared" si="94"/>
        <v>#DIV/0!</v>
      </c>
      <c r="BE361" s="113">
        <f t="shared" si="95"/>
        <v>0</v>
      </c>
      <c r="BF361" s="114" t="e">
        <f t="shared" si="96"/>
        <v>#DIV/0!</v>
      </c>
      <c r="BG361" s="113">
        <f t="shared" si="97"/>
        <v>0</v>
      </c>
      <c r="BH361" s="114" t="e">
        <f t="shared" si="98"/>
        <v>#DIV/0!</v>
      </c>
      <c r="BI361" s="115" t="e">
        <f t="shared" si="99"/>
        <v>#DIV/0!</v>
      </c>
      <c r="BJ361" s="116" t="e">
        <f t="shared" si="100"/>
        <v>#DIV/0!</v>
      </c>
      <c r="BK361" s="102"/>
      <c r="BL361" s="129"/>
      <c r="BM361" s="102"/>
      <c r="BN361" s="91"/>
    </row>
    <row r="362" spans="1:66" s="11" customFormat="1" ht="42" hidden="1" customHeight="1">
      <c r="A362" s="79">
        <v>145</v>
      </c>
      <c r="B362" s="15" t="s">
        <v>217</v>
      </c>
      <c r="C362" s="3" t="s">
        <v>10</v>
      </c>
      <c r="D362" s="12" t="s">
        <v>216</v>
      </c>
      <c r="E362" s="3" t="s">
        <v>10</v>
      </c>
      <c r="F362" s="3" t="s">
        <v>189</v>
      </c>
      <c r="G362" s="38" t="s">
        <v>216</v>
      </c>
      <c r="H362" s="35" t="s">
        <v>880</v>
      </c>
      <c r="I362" s="3"/>
      <c r="J362" s="138" t="s">
        <v>1424</v>
      </c>
      <c r="K362" s="139" t="s">
        <v>1425</v>
      </c>
      <c r="L362" s="7" t="s">
        <v>189</v>
      </c>
      <c r="M362" s="6"/>
      <c r="N362" s="6"/>
      <c r="O362" s="6"/>
      <c r="P362" s="6"/>
      <c r="Q362" s="6"/>
      <c r="R362" s="6"/>
      <c r="S362" s="6"/>
      <c r="T362" s="6"/>
      <c r="U362" s="6"/>
      <c r="V362" s="6"/>
      <c r="W362" s="6"/>
      <c r="X362" s="6" t="s">
        <v>189</v>
      </c>
      <c r="Y362" s="7">
        <f t="shared" si="89"/>
        <v>1</v>
      </c>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13">
        <f t="shared" si="91"/>
        <v>0</v>
      </c>
      <c r="BB362" s="114" t="e">
        <f t="shared" si="92"/>
        <v>#DIV/0!</v>
      </c>
      <c r="BC362" s="113">
        <f t="shared" si="93"/>
        <v>0</v>
      </c>
      <c r="BD362" s="114" t="e">
        <f t="shared" si="94"/>
        <v>#DIV/0!</v>
      </c>
      <c r="BE362" s="113">
        <f t="shared" si="95"/>
        <v>0</v>
      </c>
      <c r="BF362" s="114" t="e">
        <f t="shared" si="96"/>
        <v>#DIV/0!</v>
      </c>
      <c r="BG362" s="113">
        <f t="shared" si="97"/>
        <v>0</v>
      </c>
      <c r="BH362" s="114" t="e">
        <f t="shared" si="98"/>
        <v>#DIV/0!</v>
      </c>
      <c r="BI362" s="115" t="e">
        <f t="shared" si="99"/>
        <v>#DIV/0!</v>
      </c>
      <c r="BJ362" s="116" t="e">
        <f t="shared" si="100"/>
        <v>#DIV/0!</v>
      </c>
      <c r="BK362" s="102"/>
      <c r="BL362" s="129"/>
      <c r="BM362" s="102"/>
      <c r="BN362" s="91"/>
    </row>
    <row r="363" spans="1:66" s="11" customFormat="1" ht="45" customHeight="1">
      <c r="A363" s="80"/>
      <c r="B363" s="199" t="s">
        <v>177</v>
      </c>
      <c r="C363" s="200"/>
      <c r="D363" s="200"/>
      <c r="E363" s="34"/>
      <c r="F363" s="18">
        <f>F364+F405+F447</f>
        <v>1</v>
      </c>
      <c r="G363" s="72"/>
      <c r="H363" s="72"/>
      <c r="I363" s="18"/>
      <c r="J363" s="145"/>
      <c r="K363" s="145"/>
      <c r="L363" s="18">
        <f t="shared" ref="L363:X363" si="107">L364+L405+L447</f>
        <v>26</v>
      </c>
      <c r="M363" s="18">
        <f t="shared" si="107"/>
        <v>33</v>
      </c>
      <c r="N363" s="126">
        <f t="shared" si="107"/>
        <v>9</v>
      </c>
      <c r="O363" s="126">
        <f t="shared" si="107"/>
        <v>12</v>
      </c>
      <c r="P363" s="126">
        <f t="shared" si="107"/>
        <v>9</v>
      </c>
      <c r="Q363" s="126">
        <f t="shared" si="107"/>
        <v>7</v>
      </c>
      <c r="R363" s="126">
        <f t="shared" si="107"/>
        <v>9</v>
      </c>
      <c r="S363" s="126">
        <f t="shared" si="107"/>
        <v>7</v>
      </c>
      <c r="T363" s="126">
        <f t="shared" si="107"/>
        <v>8</v>
      </c>
      <c r="U363" s="126">
        <f t="shared" si="107"/>
        <v>8</v>
      </c>
      <c r="V363" s="126">
        <f t="shared" si="107"/>
        <v>9</v>
      </c>
      <c r="W363" s="126">
        <f t="shared" si="107"/>
        <v>8</v>
      </c>
      <c r="X363" s="126">
        <f t="shared" si="107"/>
        <v>8</v>
      </c>
      <c r="Y363" s="7"/>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13">
        <f t="shared" si="91"/>
        <v>0</v>
      </c>
      <c r="BB363" s="114" t="e">
        <f t="shared" si="92"/>
        <v>#DIV/0!</v>
      </c>
      <c r="BC363" s="113">
        <f t="shared" si="93"/>
        <v>0</v>
      </c>
      <c r="BD363" s="114" t="e">
        <f t="shared" si="94"/>
        <v>#DIV/0!</v>
      </c>
      <c r="BE363" s="113">
        <f t="shared" si="95"/>
        <v>0</v>
      </c>
      <c r="BF363" s="114" t="e">
        <f t="shared" si="96"/>
        <v>#DIV/0!</v>
      </c>
      <c r="BG363" s="113">
        <f t="shared" si="97"/>
        <v>0</v>
      </c>
      <c r="BH363" s="114" t="e">
        <f t="shared" si="98"/>
        <v>#DIV/0!</v>
      </c>
      <c r="BI363" s="115" t="e">
        <f t="shared" si="99"/>
        <v>#DIV/0!</v>
      </c>
      <c r="BJ363" s="116" t="e">
        <f t="shared" si="100"/>
        <v>#DIV/0!</v>
      </c>
      <c r="BK363" s="102"/>
      <c r="BL363" s="129"/>
      <c r="BM363" s="102"/>
      <c r="BN363" s="40"/>
    </row>
    <row r="364" spans="1:66" s="11" customFormat="1" ht="33.75" customHeight="1">
      <c r="A364" s="80"/>
      <c r="B364" s="199" t="s">
        <v>283</v>
      </c>
      <c r="C364" s="200"/>
      <c r="D364" s="200"/>
      <c r="E364" s="34"/>
      <c r="F364" s="18">
        <f>COUNTIF(F365:F404,"x")</f>
        <v>1</v>
      </c>
      <c r="G364" s="72"/>
      <c r="H364" s="72"/>
      <c r="I364" s="18"/>
      <c r="J364" s="145"/>
      <c r="K364" s="145"/>
      <c r="L364" s="18">
        <f>COUNTIF(L365:L404,"x")</f>
        <v>7</v>
      </c>
      <c r="M364" s="18">
        <f>SUM(M365:M404)</f>
        <v>13</v>
      </c>
      <c r="N364" s="126">
        <f t="shared" ref="N364:X364" si="108">COUNTIF(N365:N404,"x")</f>
        <v>4</v>
      </c>
      <c r="O364" s="126">
        <f t="shared" si="108"/>
        <v>7</v>
      </c>
      <c r="P364" s="126">
        <f t="shared" si="108"/>
        <v>3</v>
      </c>
      <c r="Q364" s="126">
        <f t="shared" si="108"/>
        <v>3</v>
      </c>
      <c r="R364" s="126">
        <f t="shared" si="108"/>
        <v>3</v>
      </c>
      <c r="S364" s="126">
        <f t="shared" si="108"/>
        <v>4</v>
      </c>
      <c r="T364" s="126">
        <f t="shared" si="108"/>
        <v>3</v>
      </c>
      <c r="U364" s="126">
        <f t="shared" si="108"/>
        <v>4</v>
      </c>
      <c r="V364" s="126">
        <f t="shared" si="108"/>
        <v>3</v>
      </c>
      <c r="W364" s="126">
        <f t="shared" si="108"/>
        <v>3</v>
      </c>
      <c r="X364" s="126">
        <f t="shared" si="108"/>
        <v>3</v>
      </c>
      <c r="Y364" s="7"/>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13">
        <f t="shared" si="91"/>
        <v>0</v>
      </c>
      <c r="BB364" s="114" t="e">
        <f t="shared" si="92"/>
        <v>#DIV/0!</v>
      </c>
      <c r="BC364" s="113">
        <f t="shared" si="93"/>
        <v>0</v>
      </c>
      <c r="BD364" s="114" t="e">
        <f t="shared" si="94"/>
        <v>#DIV/0!</v>
      </c>
      <c r="BE364" s="113">
        <f t="shared" si="95"/>
        <v>0</v>
      </c>
      <c r="BF364" s="114" t="e">
        <f t="shared" si="96"/>
        <v>#DIV/0!</v>
      </c>
      <c r="BG364" s="113">
        <f t="shared" si="97"/>
        <v>0</v>
      </c>
      <c r="BH364" s="114" t="e">
        <f t="shared" si="98"/>
        <v>#DIV/0!</v>
      </c>
      <c r="BI364" s="115" t="e">
        <f t="shared" si="99"/>
        <v>#DIV/0!</v>
      </c>
      <c r="BJ364" s="116" t="e">
        <f t="shared" si="100"/>
        <v>#DIV/0!</v>
      </c>
      <c r="BK364" s="102"/>
      <c r="BL364" s="129"/>
      <c r="BM364" s="102"/>
      <c r="BN364" s="40"/>
    </row>
    <row r="365" spans="1:66" s="11" customFormat="1" ht="107.25" customHeight="1">
      <c r="A365" s="79">
        <v>146</v>
      </c>
      <c r="B365" s="2" t="s">
        <v>225</v>
      </c>
      <c r="C365" s="3" t="s">
        <v>7</v>
      </c>
      <c r="D365" s="4" t="s">
        <v>226</v>
      </c>
      <c r="E365" s="3" t="s">
        <v>7</v>
      </c>
      <c r="F365" s="3"/>
      <c r="G365" s="35" t="s">
        <v>226</v>
      </c>
      <c r="H365" s="39" t="s">
        <v>881</v>
      </c>
      <c r="I365" s="3"/>
      <c r="J365" s="138" t="s">
        <v>1424</v>
      </c>
      <c r="K365" s="139" t="s">
        <v>1449</v>
      </c>
      <c r="L365" s="7" t="s">
        <v>189</v>
      </c>
      <c r="M365" s="6">
        <v>1</v>
      </c>
      <c r="N365" s="6"/>
      <c r="O365" s="6" t="s">
        <v>189</v>
      </c>
      <c r="P365" s="6"/>
      <c r="Q365" s="6"/>
      <c r="R365" s="6"/>
      <c r="S365" s="6"/>
      <c r="T365" s="6"/>
      <c r="U365" s="6"/>
      <c r="V365" s="6"/>
      <c r="W365" s="6"/>
      <c r="X365" s="6"/>
      <c r="Y365" s="7">
        <f t="shared" si="89"/>
        <v>1</v>
      </c>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13">
        <f t="shared" si="91"/>
        <v>0</v>
      </c>
      <c r="BB365" s="114" t="e">
        <f t="shared" si="92"/>
        <v>#DIV/0!</v>
      </c>
      <c r="BC365" s="113">
        <f t="shared" si="93"/>
        <v>0</v>
      </c>
      <c r="BD365" s="114" t="e">
        <f t="shared" si="94"/>
        <v>#DIV/0!</v>
      </c>
      <c r="BE365" s="113">
        <f t="shared" si="95"/>
        <v>0</v>
      </c>
      <c r="BF365" s="114" t="e">
        <f t="shared" si="96"/>
        <v>#DIV/0!</v>
      </c>
      <c r="BG365" s="113">
        <f t="shared" si="97"/>
        <v>0</v>
      </c>
      <c r="BH365" s="114" t="e">
        <f t="shared" si="98"/>
        <v>#DIV/0!</v>
      </c>
      <c r="BI365" s="115" t="e">
        <f t="shared" si="99"/>
        <v>#DIV/0!</v>
      </c>
      <c r="BJ365" s="116" t="e">
        <f t="shared" si="100"/>
        <v>#DIV/0!</v>
      </c>
      <c r="BK365" s="117" t="s">
        <v>1411</v>
      </c>
      <c r="BL365" s="117" t="s">
        <v>1411</v>
      </c>
      <c r="BM365" s="117" t="s">
        <v>1409</v>
      </c>
      <c r="BN365" s="91"/>
    </row>
    <row r="366" spans="1:66" s="11" customFormat="1" ht="94.5" hidden="1" customHeight="1">
      <c r="A366" s="79">
        <v>147</v>
      </c>
      <c r="B366" s="2" t="s">
        <v>36</v>
      </c>
      <c r="C366" s="3" t="s">
        <v>9</v>
      </c>
      <c r="D366" s="4" t="s">
        <v>35</v>
      </c>
      <c r="E366" s="3" t="s">
        <v>9</v>
      </c>
      <c r="F366" s="3"/>
      <c r="G366" s="35" t="s">
        <v>35</v>
      </c>
      <c r="H366" s="39" t="s">
        <v>882</v>
      </c>
      <c r="I366" s="3"/>
      <c r="J366" s="138" t="s">
        <v>1424</v>
      </c>
      <c r="K366" s="139" t="s">
        <v>1425</v>
      </c>
      <c r="L366" s="7" t="s">
        <v>189</v>
      </c>
      <c r="M366" s="6">
        <v>1</v>
      </c>
      <c r="N366" s="6"/>
      <c r="O366" s="6"/>
      <c r="P366" s="6"/>
      <c r="Q366" s="6"/>
      <c r="R366" s="6"/>
      <c r="S366" s="6"/>
      <c r="T366" s="6"/>
      <c r="U366" s="6" t="s">
        <v>189</v>
      </c>
      <c r="V366" s="6"/>
      <c r="W366" s="6"/>
      <c r="X366" s="6"/>
      <c r="Y366" s="7">
        <f t="shared" si="89"/>
        <v>1</v>
      </c>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13">
        <f t="shared" si="91"/>
        <v>0</v>
      </c>
      <c r="BB366" s="114" t="e">
        <f t="shared" si="92"/>
        <v>#DIV/0!</v>
      </c>
      <c r="BC366" s="113">
        <f t="shared" si="93"/>
        <v>0</v>
      </c>
      <c r="BD366" s="114" t="e">
        <f t="shared" si="94"/>
        <v>#DIV/0!</v>
      </c>
      <c r="BE366" s="113">
        <f t="shared" si="95"/>
        <v>0</v>
      </c>
      <c r="BF366" s="114" t="e">
        <f t="shared" si="96"/>
        <v>#DIV/0!</v>
      </c>
      <c r="BG366" s="113">
        <f t="shared" si="97"/>
        <v>0</v>
      </c>
      <c r="BH366" s="114" t="e">
        <f t="shared" si="98"/>
        <v>#DIV/0!</v>
      </c>
      <c r="BI366" s="115" t="e">
        <f t="shared" si="99"/>
        <v>#DIV/0!</v>
      </c>
      <c r="BJ366" s="116" t="e">
        <f t="shared" si="100"/>
        <v>#DIV/0!</v>
      </c>
      <c r="BK366" s="102"/>
      <c r="BL366" s="129"/>
      <c r="BM366" s="102"/>
      <c r="BN366" s="91"/>
    </row>
    <row r="367" spans="1:66" s="11" customFormat="1" ht="93" hidden="1" customHeight="1">
      <c r="A367" s="79">
        <v>148</v>
      </c>
      <c r="B367" s="2" t="s">
        <v>219</v>
      </c>
      <c r="C367" s="3" t="s">
        <v>9</v>
      </c>
      <c r="D367" s="4" t="s">
        <v>220</v>
      </c>
      <c r="E367" s="3" t="s">
        <v>9</v>
      </c>
      <c r="F367" s="3"/>
      <c r="G367" s="35" t="s">
        <v>220</v>
      </c>
      <c r="H367" s="39" t="s">
        <v>883</v>
      </c>
      <c r="I367" s="3"/>
      <c r="J367" s="138" t="s">
        <v>1424</v>
      </c>
      <c r="K367" s="139" t="s">
        <v>1425</v>
      </c>
      <c r="L367" s="7" t="s">
        <v>189</v>
      </c>
      <c r="M367" s="6"/>
      <c r="N367" s="6"/>
      <c r="O367" s="6"/>
      <c r="P367" s="6"/>
      <c r="Q367" s="6"/>
      <c r="R367" s="6"/>
      <c r="S367" s="6" t="s">
        <v>189</v>
      </c>
      <c r="T367" s="6"/>
      <c r="U367" s="6"/>
      <c r="V367" s="6"/>
      <c r="W367" s="6"/>
      <c r="X367" s="6"/>
      <c r="Y367" s="7">
        <f t="shared" si="89"/>
        <v>1</v>
      </c>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13">
        <f t="shared" si="91"/>
        <v>0</v>
      </c>
      <c r="BB367" s="114" t="e">
        <f t="shared" si="92"/>
        <v>#DIV/0!</v>
      </c>
      <c r="BC367" s="113">
        <f t="shared" si="93"/>
        <v>0</v>
      </c>
      <c r="BD367" s="114" t="e">
        <f t="shared" si="94"/>
        <v>#DIV/0!</v>
      </c>
      <c r="BE367" s="113">
        <f t="shared" si="95"/>
        <v>0</v>
      </c>
      <c r="BF367" s="114" t="e">
        <f t="shared" si="96"/>
        <v>#DIV/0!</v>
      </c>
      <c r="BG367" s="113">
        <f t="shared" si="97"/>
        <v>0</v>
      </c>
      <c r="BH367" s="114" t="e">
        <f t="shared" si="98"/>
        <v>#DIV/0!</v>
      </c>
      <c r="BI367" s="115" t="e">
        <f t="shared" si="99"/>
        <v>#DIV/0!</v>
      </c>
      <c r="BJ367" s="116" t="e">
        <f t="shared" si="100"/>
        <v>#DIV/0!</v>
      </c>
      <c r="BK367" s="102"/>
      <c r="BL367" s="129"/>
      <c r="BM367" s="102"/>
      <c r="BN367" s="91"/>
    </row>
    <row r="368" spans="1:66" s="11" customFormat="1" ht="93" hidden="1" customHeight="1">
      <c r="A368" s="187">
        <v>149</v>
      </c>
      <c r="B368" s="185" t="s">
        <v>311</v>
      </c>
      <c r="C368" s="183" t="s">
        <v>9</v>
      </c>
      <c r="D368" s="185" t="s">
        <v>397</v>
      </c>
      <c r="E368" s="183" t="s">
        <v>9</v>
      </c>
      <c r="F368" s="183"/>
      <c r="G368" s="181" t="s">
        <v>884</v>
      </c>
      <c r="H368" s="39" t="s">
        <v>1417</v>
      </c>
      <c r="I368" s="128"/>
      <c r="J368" s="138" t="s">
        <v>1424</v>
      </c>
      <c r="K368" s="139" t="s">
        <v>1425</v>
      </c>
      <c r="L368" s="127"/>
      <c r="M368" s="6"/>
      <c r="N368" s="6" t="s">
        <v>189</v>
      </c>
      <c r="O368" s="6"/>
      <c r="P368" s="6"/>
      <c r="Q368" s="6"/>
      <c r="R368" s="6"/>
      <c r="S368" s="6"/>
      <c r="T368" s="6"/>
      <c r="U368" s="6"/>
      <c r="V368" s="6"/>
      <c r="W368" s="6"/>
      <c r="X368" s="6"/>
      <c r="Y368" s="127"/>
      <c r="Z368" s="127"/>
      <c r="AA368" s="117" t="s">
        <v>1409</v>
      </c>
      <c r="AB368" s="127"/>
      <c r="AC368" s="127"/>
      <c r="AD368" s="127"/>
      <c r="AE368" s="127"/>
      <c r="AF368" s="127"/>
      <c r="AG368" s="127"/>
      <c r="AH368" s="127"/>
      <c r="AI368" s="127"/>
      <c r="AJ368" s="127"/>
      <c r="AK368" s="127"/>
      <c r="AL368" s="127"/>
      <c r="AM368" s="127"/>
      <c r="AN368" s="127"/>
      <c r="AO368" s="127"/>
      <c r="AP368" s="127"/>
      <c r="AQ368" s="127"/>
      <c r="AR368" s="127"/>
      <c r="AS368" s="127"/>
      <c r="AT368" s="127"/>
      <c r="AU368" s="127"/>
      <c r="AV368" s="127"/>
      <c r="AW368" s="127"/>
      <c r="AX368" s="127"/>
      <c r="AY368" s="127"/>
      <c r="AZ368" s="127"/>
      <c r="BA368" s="113"/>
      <c r="BB368" s="114"/>
      <c r="BC368" s="113"/>
      <c r="BD368" s="114"/>
      <c r="BE368" s="113"/>
      <c r="BF368" s="114"/>
      <c r="BG368" s="113"/>
      <c r="BH368" s="114"/>
      <c r="BI368" s="115"/>
      <c r="BJ368" s="116"/>
      <c r="BK368" s="127"/>
      <c r="BL368" s="129"/>
      <c r="BM368" s="127"/>
      <c r="BN368" s="127"/>
    </row>
    <row r="369" spans="1:66" s="11" customFormat="1" ht="93" hidden="1" customHeight="1">
      <c r="A369" s="188"/>
      <c r="B369" s="186"/>
      <c r="C369" s="184"/>
      <c r="D369" s="186"/>
      <c r="E369" s="184"/>
      <c r="F369" s="184"/>
      <c r="G369" s="182"/>
      <c r="H369" s="39" t="s">
        <v>907</v>
      </c>
      <c r="I369" s="41" t="s">
        <v>885</v>
      </c>
      <c r="J369" s="138" t="s">
        <v>1424</v>
      </c>
      <c r="K369" s="139" t="s">
        <v>1425</v>
      </c>
      <c r="L369" s="7"/>
      <c r="M369" s="6"/>
      <c r="N369" s="6" t="s">
        <v>189</v>
      </c>
      <c r="O369" s="6"/>
      <c r="P369" s="6"/>
      <c r="Q369" s="6"/>
      <c r="R369" s="6"/>
      <c r="S369" s="6"/>
      <c r="T369" s="6"/>
      <c r="U369" s="6"/>
      <c r="V369" s="6"/>
      <c r="W369" s="6"/>
      <c r="X369" s="6"/>
      <c r="Y369" s="7">
        <f t="shared" si="89"/>
        <v>1</v>
      </c>
      <c r="Z369" s="117" t="s">
        <v>1410</v>
      </c>
      <c r="AA369" s="117" t="s">
        <v>1410</v>
      </c>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13">
        <f t="shared" si="91"/>
        <v>0</v>
      </c>
      <c r="BB369" s="114" t="e">
        <f t="shared" si="92"/>
        <v>#DIV/0!</v>
      </c>
      <c r="BC369" s="113">
        <f t="shared" si="93"/>
        <v>0</v>
      </c>
      <c r="BD369" s="114" t="e">
        <f t="shared" si="94"/>
        <v>#DIV/0!</v>
      </c>
      <c r="BE369" s="113">
        <f t="shared" si="95"/>
        <v>0</v>
      </c>
      <c r="BF369" s="114" t="e">
        <f t="shared" si="96"/>
        <v>#DIV/0!</v>
      </c>
      <c r="BG369" s="113">
        <f t="shared" si="97"/>
        <v>0</v>
      </c>
      <c r="BH369" s="114" t="e">
        <f t="shared" si="98"/>
        <v>#DIV/0!</v>
      </c>
      <c r="BI369" s="115" t="e">
        <f t="shared" si="99"/>
        <v>#DIV/0!</v>
      </c>
      <c r="BJ369" s="116" t="e">
        <f t="shared" si="100"/>
        <v>#DIV/0!</v>
      </c>
      <c r="BK369" s="102"/>
      <c r="BL369" s="129"/>
      <c r="BM369" s="102"/>
      <c r="BN369" s="91"/>
    </row>
    <row r="370" spans="1:66" s="11" customFormat="1" ht="39" customHeight="1">
      <c r="A370" s="187">
        <v>149</v>
      </c>
      <c r="B370" s="185" t="s">
        <v>311</v>
      </c>
      <c r="C370" s="183" t="s">
        <v>9</v>
      </c>
      <c r="D370" s="185" t="s">
        <v>397</v>
      </c>
      <c r="E370" s="183" t="s">
        <v>9</v>
      </c>
      <c r="F370" s="183"/>
      <c r="G370" s="181" t="s">
        <v>886</v>
      </c>
      <c r="H370" s="39" t="s">
        <v>1451</v>
      </c>
      <c r="I370" s="41"/>
      <c r="J370" s="138"/>
      <c r="K370" s="189" t="s">
        <v>1425</v>
      </c>
      <c r="L370" s="140"/>
      <c r="M370" s="6"/>
      <c r="N370" s="6"/>
      <c r="O370" s="6" t="s">
        <v>189</v>
      </c>
      <c r="P370" s="6"/>
      <c r="Q370" s="6"/>
      <c r="R370" s="6"/>
      <c r="S370" s="6"/>
      <c r="T370" s="6"/>
      <c r="U370" s="6"/>
      <c r="V370" s="6"/>
      <c r="W370" s="6"/>
      <c r="X370" s="6"/>
      <c r="Y370" s="140"/>
      <c r="Z370" s="117"/>
      <c r="AA370" s="117"/>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13"/>
      <c r="BB370" s="114"/>
      <c r="BC370" s="113"/>
      <c r="BD370" s="114"/>
      <c r="BE370" s="113"/>
      <c r="BF370" s="114"/>
      <c r="BG370" s="113"/>
      <c r="BH370" s="114"/>
      <c r="BI370" s="115"/>
      <c r="BJ370" s="116"/>
      <c r="BK370" s="117" t="s">
        <v>1404</v>
      </c>
      <c r="BL370" s="140"/>
      <c r="BM370" s="140"/>
      <c r="BN370" s="140"/>
    </row>
    <row r="371" spans="1:66" s="11" customFormat="1" ht="27" customHeight="1">
      <c r="A371" s="277"/>
      <c r="B371" s="266"/>
      <c r="C371" s="267"/>
      <c r="D371" s="266"/>
      <c r="E371" s="267"/>
      <c r="F371" s="267"/>
      <c r="G371" s="276"/>
      <c r="H371" s="39" t="s">
        <v>1444</v>
      </c>
      <c r="I371" s="41"/>
      <c r="J371" s="138"/>
      <c r="K371" s="275"/>
      <c r="L371" s="140"/>
      <c r="M371" s="6"/>
      <c r="N371" s="6"/>
      <c r="O371" s="6" t="s">
        <v>189</v>
      </c>
      <c r="P371" s="6"/>
      <c r="Q371" s="6"/>
      <c r="R371" s="6"/>
      <c r="S371" s="6"/>
      <c r="T371" s="6"/>
      <c r="U371" s="6"/>
      <c r="V371" s="6"/>
      <c r="W371" s="6"/>
      <c r="X371" s="6"/>
      <c r="Y371" s="140"/>
      <c r="Z371" s="117"/>
      <c r="AA371" s="117"/>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13"/>
      <c r="BB371" s="114"/>
      <c r="BC371" s="113"/>
      <c r="BD371" s="114"/>
      <c r="BE371" s="113"/>
      <c r="BF371" s="114"/>
      <c r="BG371" s="113"/>
      <c r="BH371" s="114"/>
      <c r="BI371" s="115"/>
      <c r="BJ371" s="116"/>
      <c r="BK371" s="117"/>
      <c r="BL371" s="140"/>
      <c r="BM371" s="117" t="s">
        <v>1404</v>
      </c>
      <c r="BN371" s="140"/>
    </row>
    <row r="372" spans="1:66" s="11" customFormat="1" ht="189" customHeight="1">
      <c r="A372" s="188"/>
      <c r="B372" s="186"/>
      <c r="C372" s="184"/>
      <c r="D372" s="186"/>
      <c r="E372" s="184"/>
      <c r="F372" s="184"/>
      <c r="G372" s="182"/>
      <c r="H372" s="39" t="s">
        <v>1471</v>
      </c>
      <c r="I372" s="41" t="s">
        <v>887</v>
      </c>
      <c r="J372" s="138" t="s">
        <v>1424</v>
      </c>
      <c r="K372" s="190"/>
      <c r="L372" s="7"/>
      <c r="M372" s="6"/>
      <c r="N372" s="6"/>
      <c r="O372" s="6" t="s">
        <v>189</v>
      </c>
      <c r="P372" s="6"/>
      <c r="Q372" s="6"/>
      <c r="R372" s="6"/>
      <c r="S372" s="6"/>
      <c r="T372" s="6"/>
      <c r="U372" s="6"/>
      <c r="V372" s="6"/>
      <c r="W372" s="6"/>
      <c r="X372" s="6"/>
      <c r="Y372" s="7">
        <f t="shared" si="89"/>
        <v>1</v>
      </c>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13">
        <f t="shared" si="91"/>
        <v>0</v>
      </c>
      <c r="BB372" s="114" t="e">
        <f t="shared" si="92"/>
        <v>#DIV/0!</v>
      </c>
      <c r="BC372" s="113">
        <f t="shared" si="93"/>
        <v>0</v>
      </c>
      <c r="BD372" s="114" t="e">
        <f t="shared" si="94"/>
        <v>#DIV/0!</v>
      </c>
      <c r="BE372" s="113">
        <f t="shared" si="95"/>
        <v>0</v>
      </c>
      <c r="BF372" s="114" t="e">
        <f t="shared" si="96"/>
        <v>#DIV/0!</v>
      </c>
      <c r="BG372" s="113">
        <f t="shared" si="97"/>
        <v>0</v>
      </c>
      <c r="BH372" s="114" t="e">
        <f t="shared" si="98"/>
        <v>#DIV/0!</v>
      </c>
      <c r="BI372" s="115" t="e">
        <f t="shared" si="99"/>
        <v>#DIV/0!</v>
      </c>
      <c r="BJ372" s="116" t="e">
        <f t="shared" si="100"/>
        <v>#DIV/0!</v>
      </c>
      <c r="BK372" s="117" t="s">
        <v>1410</v>
      </c>
      <c r="BL372" s="117" t="s">
        <v>1410</v>
      </c>
      <c r="BM372" s="117" t="s">
        <v>1410</v>
      </c>
      <c r="BN372" s="91"/>
    </row>
    <row r="373" spans="1:66" s="11" customFormat="1" ht="100.5" hidden="1" customHeight="1">
      <c r="A373" s="79">
        <v>149</v>
      </c>
      <c r="B373" s="2" t="s">
        <v>311</v>
      </c>
      <c r="C373" s="3" t="s">
        <v>9</v>
      </c>
      <c r="D373" s="4" t="s">
        <v>397</v>
      </c>
      <c r="E373" s="3" t="s">
        <v>9</v>
      </c>
      <c r="F373" s="3"/>
      <c r="G373" s="35" t="s">
        <v>888</v>
      </c>
      <c r="H373" s="20" t="s">
        <v>889</v>
      </c>
      <c r="I373" s="39" t="s">
        <v>890</v>
      </c>
      <c r="J373" s="138" t="s">
        <v>1424</v>
      </c>
      <c r="K373" s="139" t="s">
        <v>1425</v>
      </c>
      <c r="L373" s="7"/>
      <c r="M373" s="6"/>
      <c r="N373" s="6"/>
      <c r="O373" s="6"/>
      <c r="P373" s="6" t="s">
        <v>189</v>
      </c>
      <c r="Q373" s="6"/>
      <c r="R373" s="6"/>
      <c r="S373" s="6"/>
      <c r="T373" s="6"/>
      <c r="U373" s="6"/>
      <c r="V373" s="6"/>
      <c r="W373" s="6"/>
      <c r="X373" s="6"/>
      <c r="Y373" s="7">
        <f t="shared" si="89"/>
        <v>1</v>
      </c>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13">
        <f t="shared" si="91"/>
        <v>0</v>
      </c>
      <c r="BB373" s="114" t="e">
        <f t="shared" si="92"/>
        <v>#DIV/0!</v>
      </c>
      <c r="BC373" s="113">
        <f t="shared" si="93"/>
        <v>0</v>
      </c>
      <c r="BD373" s="114" t="e">
        <f t="shared" si="94"/>
        <v>#DIV/0!</v>
      </c>
      <c r="BE373" s="113">
        <f t="shared" si="95"/>
        <v>0</v>
      </c>
      <c r="BF373" s="114" t="e">
        <f t="shared" si="96"/>
        <v>#DIV/0!</v>
      </c>
      <c r="BG373" s="113">
        <f t="shared" si="97"/>
        <v>0</v>
      </c>
      <c r="BH373" s="114" t="e">
        <f t="shared" si="98"/>
        <v>#DIV/0!</v>
      </c>
      <c r="BI373" s="115" t="e">
        <f t="shared" si="99"/>
        <v>#DIV/0!</v>
      </c>
      <c r="BJ373" s="116" t="e">
        <f t="shared" si="100"/>
        <v>#DIV/0!</v>
      </c>
      <c r="BK373" s="102"/>
      <c r="BL373" s="129"/>
      <c r="BM373" s="102"/>
      <c r="BN373" s="91"/>
    </row>
    <row r="374" spans="1:66" s="11" customFormat="1" ht="100.5" hidden="1" customHeight="1">
      <c r="A374" s="79">
        <v>149</v>
      </c>
      <c r="B374" s="2" t="s">
        <v>311</v>
      </c>
      <c r="C374" s="3" t="s">
        <v>9</v>
      </c>
      <c r="D374" s="4" t="s">
        <v>397</v>
      </c>
      <c r="E374" s="3" t="s">
        <v>9</v>
      </c>
      <c r="F374" s="3"/>
      <c r="G374" s="35" t="s">
        <v>902</v>
      </c>
      <c r="H374" s="39" t="s">
        <v>903</v>
      </c>
      <c r="I374" s="79"/>
      <c r="J374" s="138" t="s">
        <v>1424</v>
      </c>
      <c r="K374" s="139" t="s">
        <v>1425</v>
      </c>
      <c r="L374" s="7"/>
      <c r="M374" s="6"/>
      <c r="N374" s="6"/>
      <c r="O374" s="7"/>
      <c r="P374" s="7"/>
      <c r="Q374" s="6" t="s">
        <v>189</v>
      </c>
      <c r="R374" s="6"/>
      <c r="S374" s="6"/>
      <c r="T374" s="6"/>
      <c r="U374" s="6"/>
      <c r="V374" s="6"/>
      <c r="W374" s="6"/>
      <c r="X374" s="6"/>
      <c r="Y374" s="7">
        <f t="shared" si="89"/>
        <v>1</v>
      </c>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13">
        <f t="shared" si="91"/>
        <v>0</v>
      </c>
      <c r="BB374" s="114" t="e">
        <f t="shared" si="92"/>
        <v>#DIV/0!</v>
      </c>
      <c r="BC374" s="113">
        <f t="shared" si="93"/>
        <v>0</v>
      </c>
      <c r="BD374" s="114" t="e">
        <f t="shared" si="94"/>
        <v>#DIV/0!</v>
      </c>
      <c r="BE374" s="113">
        <f t="shared" si="95"/>
        <v>0</v>
      </c>
      <c r="BF374" s="114" t="e">
        <f t="shared" si="96"/>
        <v>#DIV/0!</v>
      </c>
      <c r="BG374" s="113">
        <f t="shared" si="97"/>
        <v>0</v>
      </c>
      <c r="BH374" s="114" t="e">
        <f t="shared" si="98"/>
        <v>#DIV/0!</v>
      </c>
      <c r="BI374" s="115" t="e">
        <f t="shared" si="99"/>
        <v>#DIV/0!</v>
      </c>
      <c r="BJ374" s="116" t="e">
        <f t="shared" si="100"/>
        <v>#DIV/0!</v>
      </c>
      <c r="BK374" s="102"/>
      <c r="BL374" s="129"/>
      <c r="BM374" s="102"/>
      <c r="BN374" s="91"/>
    </row>
    <row r="375" spans="1:66" s="11" customFormat="1" ht="195" hidden="1" customHeight="1">
      <c r="A375" s="79">
        <v>149</v>
      </c>
      <c r="B375" s="2" t="s">
        <v>311</v>
      </c>
      <c r="C375" s="3" t="s">
        <v>9</v>
      </c>
      <c r="D375" s="4" t="s">
        <v>397</v>
      </c>
      <c r="E375" s="3" t="s">
        <v>9</v>
      </c>
      <c r="F375" s="3"/>
      <c r="G375" s="35" t="s">
        <v>893</v>
      </c>
      <c r="H375" s="39" t="s">
        <v>894</v>
      </c>
      <c r="I375" s="41" t="s">
        <v>895</v>
      </c>
      <c r="J375" s="138" t="s">
        <v>1424</v>
      </c>
      <c r="K375" s="139" t="s">
        <v>1425</v>
      </c>
      <c r="L375" s="7"/>
      <c r="M375" s="6"/>
      <c r="N375" s="6"/>
      <c r="O375" s="6"/>
      <c r="P375" s="6"/>
      <c r="Q375" s="6"/>
      <c r="R375" s="6" t="s">
        <v>189</v>
      </c>
      <c r="S375" s="6"/>
      <c r="T375" s="6"/>
      <c r="U375" s="6"/>
      <c r="V375" s="6"/>
      <c r="W375" s="6"/>
      <c r="X375" s="6"/>
      <c r="Y375" s="7">
        <f t="shared" si="89"/>
        <v>1</v>
      </c>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13">
        <f t="shared" si="91"/>
        <v>0</v>
      </c>
      <c r="BB375" s="114" t="e">
        <f t="shared" si="92"/>
        <v>#DIV/0!</v>
      </c>
      <c r="BC375" s="113">
        <f t="shared" si="93"/>
        <v>0</v>
      </c>
      <c r="BD375" s="114" t="e">
        <f t="shared" si="94"/>
        <v>#DIV/0!</v>
      </c>
      <c r="BE375" s="113">
        <f t="shared" si="95"/>
        <v>0</v>
      </c>
      <c r="BF375" s="114" t="e">
        <f t="shared" si="96"/>
        <v>#DIV/0!</v>
      </c>
      <c r="BG375" s="113">
        <f t="shared" si="97"/>
        <v>0</v>
      </c>
      <c r="BH375" s="114" t="e">
        <f t="shared" si="98"/>
        <v>#DIV/0!</v>
      </c>
      <c r="BI375" s="115" t="e">
        <f t="shared" si="99"/>
        <v>#DIV/0!</v>
      </c>
      <c r="BJ375" s="116" t="e">
        <f t="shared" si="100"/>
        <v>#DIV/0!</v>
      </c>
      <c r="BK375" s="102"/>
      <c r="BL375" s="129"/>
      <c r="BM375" s="102"/>
      <c r="BN375" s="91"/>
    </row>
    <row r="376" spans="1:66" s="11" customFormat="1" ht="172.5" hidden="1" customHeight="1">
      <c r="A376" s="79">
        <v>149</v>
      </c>
      <c r="B376" s="2" t="s">
        <v>311</v>
      </c>
      <c r="C376" s="3" t="s">
        <v>9</v>
      </c>
      <c r="D376" s="4" t="s">
        <v>397</v>
      </c>
      <c r="E376" s="3" t="s">
        <v>9</v>
      </c>
      <c r="F376" s="3"/>
      <c r="G376" s="35" t="s">
        <v>891</v>
      </c>
      <c r="H376" s="20" t="s">
        <v>908</v>
      </c>
      <c r="I376" s="47" t="s">
        <v>892</v>
      </c>
      <c r="J376" s="138" t="s">
        <v>1424</v>
      </c>
      <c r="K376" s="139" t="s">
        <v>1425</v>
      </c>
      <c r="L376" s="7"/>
      <c r="M376" s="6"/>
      <c r="N376" s="6"/>
      <c r="O376" s="7"/>
      <c r="P376" s="7"/>
      <c r="Q376" s="7"/>
      <c r="R376" s="6"/>
      <c r="S376" s="6" t="s">
        <v>189</v>
      </c>
      <c r="T376" s="6"/>
      <c r="U376" s="6"/>
      <c r="V376" s="6"/>
      <c r="W376" s="6"/>
      <c r="X376" s="6"/>
      <c r="Y376" s="7">
        <f t="shared" si="89"/>
        <v>1</v>
      </c>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13">
        <f t="shared" si="91"/>
        <v>0</v>
      </c>
      <c r="BB376" s="114" t="e">
        <f t="shared" si="92"/>
        <v>#DIV/0!</v>
      </c>
      <c r="BC376" s="113">
        <f t="shared" si="93"/>
        <v>0</v>
      </c>
      <c r="BD376" s="114" t="e">
        <f t="shared" si="94"/>
        <v>#DIV/0!</v>
      </c>
      <c r="BE376" s="113">
        <f t="shared" si="95"/>
        <v>0</v>
      </c>
      <c r="BF376" s="114" t="e">
        <f t="shared" si="96"/>
        <v>#DIV/0!</v>
      </c>
      <c r="BG376" s="113">
        <f t="shared" si="97"/>
        <v>0</v>
      </c>
      <c r="BH376" s="114" t="e">
        <f t="shared" si="98"/>
        <v>#DIV/0!</v>
      </c>
      <c r="BI376" s="115" t="e">
        <f t="shared" si="99"/>
        <v>#DIV/0!</v>
      </c>
      <c r="BJ376" s="116" t="e">
        <f t="shared" si="100"/>
        <v>#DIV/0!</v>
      </c>
      <c r="BK376" s="102"/>
      <c r="BL376" s="129"/>
      <c r="BM376" s="102"/>
      <c r="BN376" s="91"/>
    </row>
    <row r="377" spans="1:66" s="11" customFormat="1" ht="75.75" hidden="1" customHeight="1">
      <c r="A377" s="79">
        <v>149</v>
      </c>
      <c r="B377" s="2" t="s">
        <v>311</v>
      </c>
      <c r="C377" s="3" t="s">
        <v>9</v>
      </c>
      <c r="D377" s="4" t="s">
        <v>397</v>
      </c>
      <c r="E377" s="3" t="s">
        <v>9</v>
      </c>
      <c r="F377" s="3"/>
      <c r="G377" s="35" t="s">
        <v>904</v>
      </c>
      <c r="H377" s="39" t="s">
        <v>909</v>
      </c>
      <c r="I377" s="79"/>
      <c r="J377" s="138" t="s">
        <v>1424</v>
      </c>
      <c r="K377" s="139" t="s">
        <v>1425</v>
      </c>
      <c r="L377" s="7"/>
      <c r="M377" s="6"/>
      <c r="N377" s="6"/>
      <c r="O377" s="7"/>
      <c r="P377" s="7"/>
      <c r="Q377" s="6"/>
      <c r="R377" s="6"/>
      <c r="S377" s="6"/>
      <c r="T377" s="6" t="s">
        <v>189</v>
      </c>
      <c r="U377" s="6"/>
      <c r="V377" s="6"/>
      <c r="W377" s="6"/>
      <c r="X377" s="6"/>
      <c r="Y377" s="7">
        <f t="shared" si="89"/>
        <v>1</v>
      </c>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13">
        <f t="shared" si="91"/>
        <v>0</v>
      </c>
      <c r="BB377" s="114" t="e">
        <f t="shared" si="92"/>
        <v>#DIV/0!</v>
      </c>
      <c r="BC377" s="113">
        <f t="shared" si="93"/>
        <v>0</v>
      </c>
      <c r="BD377" s="114" t="e">
        <f t="shared" si="94"/>
        <v>#DIV/0!</v>
      </c>
      <c r="BE377" s="113">
        <f t="shared" si="95"/>
        <v>0</v>
      </c>
      <c r="BF377" s="114" t="e">
        <f t="shared" si="96"/>
        <v>#DIV/0!</v>
      </c>
      <c r="BG377" s="113">
        <f t="shared" si="97"/>
        <v>0</v>
      </c>
      <c r="BH377" s="114" t="e">
        <f t="shared" si="98"/>
        <v>#DIV/0!</v>
      </c>
      <c r="BI377" s="115" t="e">
        <f t="shared" si="99"/>
        <v>#DIV/0!</v>
      </c>
      <c r="BJ377" s="116" t="e">
        <f t="shared" si="100"/>
        <v>#DIV/0!</v>
      </c>
      <c r="BK377" s="102"/>
      <c r="BL377" s="129"/>
      <c r="BM377" s="102"/>
      <c r="BN377" s="91"/>
    </row>
    <row r="378" spans="1:66" s="11" customFormat="1" ht="144.75" hidden="1" customHeight="1">
      <c r="A378" s="79">
        <v>149</v>
      </c>
      <c r="B378" s="2" t="s">
        <v>311</v>
      </c>
      <c r="C378" s="3" t="s">
        <v>9</v>
      </c>
      <c r="D378" s="4" t="s">
        <v>397</v>
      </c>
      <c r="E378" s="3" t="s">
        <v>9</v>
      </c>
      <c r="F378" s="3"/>
      <c r="G378" s="35" t="s">
        <v>896</v>
      </c>
      <c r="H378" s="39" t="s">
        <v>1341</v>
      </c>
      <c r="I378" s="41" t="s">
        <v>897</v>
      </c>
      <c r="J378" s="138" t="s">
        <v>1424</v>
      </c>
      <c r="K378" s="139" t="s">
        <v>1425</v>
      </c>
      <c r="L378" s="7"/>
      <c r="M378" s="6"/>
      <c r="N378" s="6"/>
      <c r="O378" s="7"/>
      <c r="P378" s="7"/>
      <c r="Q378" s="7"/>
      <c r="R378" s="6"/>
      <c r="S378" s="6"/>
      <c r="T378" s="6"/>
      <c r="U378" s="6" t="s">
        <v>189</v>
      </c>
      <c r="V378" s="6"/>
      <c r="W378" s="6"/>
      <c r="X378" s="6"/>
      <c r="Y378" s="7">
        <f t="shared" si="89"/>
        <v>1</v>
      </c>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13">
        <f t="shared" si="91"/>
        <v>0</v>
      </c>
      <c r="BB378" s="114" t="e">
        <f t="shared" si="92"/>
        <v>#DIV/0!</v>
      </c>
      <c r="BC378" s="113">
        <f t="shared" si="93"/>
        <v>0</v>
      </c>
      <c r="BD378" s="114" t="e">
        <f t="shared" si="94"/>
        <v>#DIV/0!</v>
      </c>
      <c r="BE378" s="113">
        <f t="shared" si="95"/>
        <v>0</v>
      </c>
      <c r="BF378" s="114" t="e">
        <f t="shared" si="96"/>
        <v>#DIV/0!</v>
      </c>
      <c r="BG378" s="113">
        <f t="shared" si="97"/>
        <v>0</v>
      </c>
      <c r="BH378" s="114" t="e">
        <f t="shared" si="98"/>
        <v>#DIV/0!</v>
      </c>
      <c r="BI378" s="115" t="e">
        <f t="shared" si="99"/>
        <v>#DIV/0!</v>
      </c>
      <c r="BJ378" s="116" t="e">
        <f t="shared" si="100"/>
        <v>#DIV/0!</v>
      </c>
      <c r="BK378" s="102"/>
      <c r="BL378" s="129"/>
      <c r="BM378" s="102"/>
      <c r="BN378" s="91"/>
    </row>
    <row r="379" spans="1:66" s="11" customFormat="1" ht="177.75" hidden="1" customHeight="1">
      <c r="A379" s="79">
        <v>149</v>
      </c>
      <c r="B379" s="2" t="s">
        <v>311</v>
      </c>
      <c r="C379" s="3" t="s">
        <v>9</v>
      </c>
      <c r="D379" s="4" t="s">
        <v>397</v>
      </c>
      <c r="E379" s="3" t="s">
        <v>9</v>
      </c>
      <c r="F379" s="3"/>
      <c r="G379" s="35" t="s">
        <v>898</v>
      </c>
      <c r="H379" s="39" t="s">
        <v>910</v>
      </c>
      <c r="I379" s="39" t="s">
        <v>899</v>
      </c>
      <c r="J379" s="138" t="s">
        <v>1424</v>
      </c>
      <c r="K379" s="139" t="s">
        <v>1425</v>
      </c>
      <c r="L379" s="7"/>
      <c r="M379" s="6"/>
      <c r="N379" s="6"/>
      <c r="O379" s="7"/>
      <c r="P379" s="7"/>
      <c r="Q379" s="7"/>
      <c r="R379" s="6"/>
      <c r="S379" s="6"/>
      <c r="T379" s="6"/>
      <c r="U379" s="6"/>
      <c r="V379" s="6" t="s">
        <v>189</v>
      </c>
      <c r="W379" s="6"/>
      <c r="X379" s="6"/>
      <c r="Y379" s="7">
        <f t="shared" si="89"/>
        <v>1</v>
      </c>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13">
        <f t="shared" si="91"/>
        <v>0</v>
      </c>
      <c r="BB379" s="114" t="e">
        <f t="shared" si="92"/>
        <v>#DIV/0!</v>
      </c>
      <c r="BC379" s="113">
        <f t="shared" si="93"/>
        <v>0</v>
      </c>
      <c r="BD379" s="114" t="e">
        <f t="shared" si="94"/>
        <v>#DIV/0!</v>
      </c>
      <c r="BE379" s="113">
        <f t="shared" si="95"/>
        <v>0</v>
      </c>
      <c r="BF379" s="114" t="e">
        <f t="shared" si="96"/>
        <v>#DIV/0!</v>
      </c>
      <c r="BG379" s="113">
        <f t="shared" si="97"/>
        <v>0</v>
      </c>
      <c r="BH379" s="114" t="e">
        <f t="shared" si="98"/>
        <v>#DIV/0!</v>
      </c>
      <c r="BI379" s="115" t="e">
        <f t="shared" si="99"/>
        <v>#DIV/0!</v>
      </c>
      <c r="BJ379" s="116" t="e">
        <f t="shared" si="100"/>
        <v>#DIV/0!</v>
      </c>
      <c r="BK379" s="102"/>
      <c r="BL379" s="129"/>
      <c r="BM379" s="102"/>
      <c r="BN379" s="91"/>
    </row>
    <row r="380" spans="1:66" s="11" customFormat="1" ht="117" hidden="1" customHeight="1">
      <c r="A380" s="79">
        <v>149</v>
      </c>
      <c r="B380" s="2" t="s">
        <v>311</v>
      </c>
      <c r="C380" s="3" t="s">
        <v>9</v>
      </c>
      <c r="D380" s="4" t="s">
        <v>397</v>
      </c>
      <c r="E380" s="3" t="s">
        <v>9</v>
      </c>
      <c r="F380" s="3"/>
      <c r="G380" s="35" t="s">
        <v>900</v>
      </c>
      <c r="H380" s="39" t="s">
        <v>911</v>
      </c>
      <c r="I380" s="39" t="s">
        <v>901</v>
      </c>
      <c r="J380" s="138" t="s">
        <v>1424</v>
      </c>
      <c r="K380" s="139" t="s">
        <v>1425</v>
      </c>
      <c r="L380" s="7"/>
      <c r="M380" s="6"/>
      <c r="N380" s="6"/>
      <c r="O380" s="6"/>
      <c r="P380" s="6"/>
      <c r="Q380" s="6"/>
      <c r="R380" s="6"/>
      <c r="S380" s="6"/>
      <c r="T380" s="6"/>
      <c r="U380" s="6"/>
      <c r="V380" s="6"/>
      <c r="W380" s="6" t="s">
        <v>189</v>
      </c>
      <c r="X380" s="6"/>
      <c r="Y380" s="7">
        <f t="shared" si="89"/>
        <v>1</v>
      </c>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13">
        <f t="shared" si="91"/>
        <v>0</v>
      </c>
      <c r="BB380" s="114" t="e">
        <f t="shared" si="92"/>
        <v>#DIV/0!</v>
      </c>
      <c r="BC380" s="113">
        <f t="shared" si="93"/>
        <v>0</v>
      </c>
      <c r="BD380" s="114" t="e">
        <f t="shared" si="94"/>
        <v>#DIV/0!</v>
      </c>
      <c r="BE380" s="113">
        <f t="shared" si="95"/>
        <v>0</v>
      </c>
      <c r="BF380" s="114" t="e">
        <f t="shared" si="96"/>
        <v>#DIV/0!</v>
      </c>
      <c r="BG380" s="113">
        <f t="shared" si="97"/>
        <v>0</v>
      </c>
      <c r="BH380" s="114" t="e">
        <f t="shared" si="98"/>
        <v>#DIV/0!</v>
      </c>
      <c r="BI380" s="115" t="e">
        <f t="shared" si="99"/>
        <v>#DIV/0!</v>
      </c>
      <c r="BJ380" s="116" t="e">
        <f t="shared" si="100"/>
        <v>#DIV/0!</v>
      </c>
      <c r="BK380" s="102"/>
      <c r="BL380" s="129"/>
      <c r="BM380" s="102"/>
      <c r="BN380" s="91"/>
    </row>
    <row r="381" spans="1:66" s="11" customFormat="1" ht="99.75" hidden="1" customHeight="1">
      <c r="A381" s="79">
        <v>149</v>
      </c>
      <c r="B381" s="2" t="s">
        <v>311</v>
      </c>
      <c r="C381" s="3" t="s">
        <v>9</v>
      </c>
      <c r="D381" s="4" t="s">
        <v>397</v>
      </c>
      <c r="E381" s="3" t="s">
        <v>9</v>
      </c>
      <c r="F381" s="3"/>
      <c r="G381" s="35" t="s">
        <v>905</v>
      </c>
      <c r="H381" s="39" t="s">
        <v>912</v>
      </c>
      <c r="I381" s="39" t="s">
        <v>906</v>
      </c>
      <c r="J381" s="138" t="s">
        <v>1424</v>
      </c>
      <c r="K381" s="139" t="s">
        <v>1425</v>
      </c>
      <c r="L381" s="7" t="s">
        <v>189</v>
      </c>
      <c r="M381" s="6">
        <v>11</v>
      </c>
      <c r="N381" s="6"/>
      <c r="O381" s="6"/>
      <c r="P381" s="6"/>
      <c r="Q381" s="6"/>
      <c r="R381" s="6"/>
      <c r="S381" s="6"/>
      <c r="T381" s="6"/>
      <c r="U381" s="6"/>
      <c r="V381" s="6"/>
      <c r="W381" s="6"/>
      <c r="X381" s="6" t="s">
        <v>189</v>
      </c>
      <c r="Y381" s="7">
        <f t="shared" si="89"/>
        <v>1</v>
      </c>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13">
        <f t="shared" si="91"/>
        <v>0</v>
      </c>
      <c r="BB381" s="114" t="e">
        <f t="shared" si="92"/>
        <v>#DIV/0!</v>
      </c>
      <c r="BC381" s="113">
        <f t="shared" si="93"/>
        <v>0</v>
      </c>
      <c r="BD381" s="114" t="e">
        <f t="shared" si="94"/>
        <v>#DIV/0!</v>
      </c>
      <c r="BE381" s="113">
        <f t="shared" si="95"/>
        <v>0</v>
      </c>
      <c r="BF381" s="114" t="e">
        <f t="shared" si="96"/>
        <v>#DIV/0!</v>
      </c>
      <c r="BG381" s="113">
        <f t="shared" si="97"/>
        <v>0</v>
      </c>
      <c r="BH381" s="114" t="e">
        <f t="shared" si="98"/>
        <v>#DIV/0!</v>
      </c>
      <c r="BI381" s="115" t="e">
        <f t="shared" si="99"/>
        <v>#DIV/0!</v>
      </c>
      <c r="BJ381" s="116" t="e">
        <f t="shared" si="100"/>
        <v>#DIV/0!</v>
      </c>
      <c r="BK381" s="102"/>
      <c r="BL381" s="129"/>
      <c r="BM381" s="102"/>
      <c r="BN381" s="91"/>
    </row>
    <row r="382" spans="1:66" s="11" customFormat="1" ht="103.5" hidden="1" customHeight="1">
      <c r="A382" s="79">
        <v>150</v>
      </c>
      <c r="B382" s="2" t="s">
        <v>312</v>
      </c>
      <c r="C382" s="3" t="s">
        <v>9</v>
      </c>
      <c r="D382" s="4" t="s">
        <v>302</v>
      </c>
      <c r="E382" s="3" t="s">
        <v>9</v>
      </c>
      <c r="F382" s="3"/>
      <c r="G382" s="35" t="s">
        <v>913</v>
      </c>
      <c r="H382" s="39" t="s">
        <v>933</v>
      </c>
      <c r="I382" s="39" t="s">
        <v>914</v>
      </c>
      <c r="J382" s="138" t="s">
        <v>1424</v>
      </c>
      <c r="K382" s="139" t="s">
        <v>1425</v>
      </c>
      <c r="L382" s="7"/>
      <c r="M382" s="6"/>
      <c r="N382" s="6" t="s">
        <v>189</v>
      </c>
      <c r="O382" s="6"/>
      <c r="P382" s="6"/>
      <c r="Q382" s="6"/>
      <c r="R382" s="6"/>
      <c r="S382" s="6"/>
      <c r="T382" s="6"/>
      <c r="U382" s="6"/>
      <c r="V382" s="6"/>
      <c r="W382" s="6"/>
      <c r="X382" s="6"/>
      <c r="Y382" s="7">
        <f t="shared" si="89"/>
        <v>1</v>
      </c>
      <c r="Z382" s="117" t="s">
        <v>1410</v>
      </c>
      <c r="AA382" s="117" t="s">
        <v>1410</v>
      </c>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13">
        <f t="shared" si="91"/>
        <v>0</v>
      </c>
      <c r="BB382" s="114" t="e">
        <f t="shared" si="92"/>
        <v>#DIV/0!</v>
      </c>
      <c r="BC382" s="113">
        <f t="shared" si="93"/>
        <v>0</v>
      </c>
      <c r="BD382" s="114" t="e">
        <f t="shared" si="94"/>
        <v>#DIV/0!</v>
      </c>
      <c r="BE382" s="113">
        <f t="shared" si="95"/>
        <v>0</v>
      </c>
      <c r="BF382" s="114" t="e">
        <f t="shared" si="96"/>
        <v>#DIV/0!</v>
      </c>
      <c r="BG382" s="113">
        <f t="shared" si="97"/>
        <v>0</v>
      </c>
      <c r="BH382" s="114" t="e">
        <f t="shared" si="98"/>
        <v>#DIV/0!</v>
      </c>
      <c r="BI382" s="115" t="e">
        <f t="shared" si="99"/>
        <v>#DIV/0!</v>
      </c>
      <c r="BJ382" s="116" t="e">
        <f t="shared" si="100"/>
        <v>#DIV/0!</v>
      </c>
      <c r="BK382" s="102"/>
      <c r="BL382" s="129"/>
      <c r="BM382" s="102"/>
      <c r="BN382" s="91"/>
    </row>
    <row r="383" spans="1:66" s="11" customFormat="1" ht="132" customHeight="1">
      <c r="A383" s="79">
        <v>150</v>
      </c>
      <c r="B383" s="2" t="s">
        <v>312</v>
      </c>
      <c r="C383" s="3" t="s">
        <v>9</v>
      </c>
      <c r="D383" s="4" t="s">
        <v>302</v>
      </c>
      <c r="E383" s="3" t="s">
        <v>9</v>
      </c>
      <c r="F383" s="3"/>
      <c r="G383" s="35" t="s">
        <v>915</v>
      </c>
      <c r="H383" s="20" t="s">
        <v>935</v>
      </c>
      <c r="I383" s="39" t="s">
        <v>916</v>
      </c>
      <c r="J383" s="138" t="s">
        <v>1424</v>
      </c>
      <c r="K383" s="139" t="s">
        <v>1425</v>
      </c>
      <c r="L383" s="7"/>
      <c r="M383" s="6"/>
      <c r="N383" s="6"/>
      <c r="O383" s="6" t="s">
        <v>189</v>
      </c>
      <c r="P383" s="6"/>
      <c r="Q383" s="6"/>
      <c r="R383" s="6"/>
      <c r="S383" s="6"/>
      <c r="T383" s="6"/>
      <c r="U383" s="6"/>
      <c r="V383" s="6"/>
      <c r="W383" s="6"/>
      <c r="X383" s="6"/>
      <c r="Y383" s="7">
        <f t="shared" si="89"/>
        <v>1</v>
      </c>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13">
        <f t="shared" si="91"/>
        <v>0</v>
      </c>
      <c r="BB383" s="114" t="e">
        <f t="shared" si="92"/>
        <v>#DIV/0!</v>
      </c>
      <c r="BC383" s="113">
        <f t="shared" si="93"/>
        <v>0</v>
      </c>
      <c r="BD383" s="114" t="e">
        <f t="shared" si="94"/>
        <v>#DIV/0!</v>
      </c>
      <c r="BE383" s="113">
        <f t="shared" si="95"/>
        <v>0</v>
      </c>
      <c r="BF383" s="114" t="e">
        <f t="shared" si="96"/>
        <v>#DIV/0!</v>
      </c>
      <c r="BG383" s="113">
        <f t="shared" si="97"/>
        <v>0</v>
      </c>
      <c r="BH383" s="114" t="e">
        <f t="shared" si="98"/>
        <v>#DIV/0!</v>
      </c>
      <c r="BI383" s="115" t="e">
        <f t="shared" si="99"/>
        <v>#DIV/0!</v>
      </c>
      <c r="BJ383" s="116" t="e">
        <f t="shared" si="100"/>
        <v>#DIV/0!</v>
      </c>
      <c r="BK383" s="117" t="s">
        <v>1410</v>
      </c>
      <c r="BL383" s="117" t="s">
        <v>1410</v>
      </c>
      <c r="BM383" s="117" t="s">
        <v>1410</v>
      </c>
      <c r="BN383" s="91"/>
    </row>
    <row r="384" spans="1:66" s="11" customFormat="1" ht="151.5" hidden="1" customHeight="1">
      <c r="A384" s="79">
        <v>150</v>
      </c>
      <c r="B384" s="2" t="s">
        <v>312</v>
      </c>
      <c r="C384" s="3" t="s">
        <v>9</v>
      </c>
      <c r="D384" s="4" t="s">
        <v>302</v>
      </c>
      <c r="E384" s="3" t="s">
        <v>9</v>
      </c>
      <c r="F384" s="3"/>
      <c r="G384" s="35" t="s">
        <v>917</v>
      </c>
      <c r="H384" s="39" t="s">
        <v>936</v>
      </c>
      <c r="I384" s="39"/>
      <c r="J384" s="138" t="s">
        <v>1424</v>
      </c>
      <c r="K384" s="139" t="s">
        <v>1425</v>
      </c>
      <c r="L384" s="7"/>
      <c r="M384" s="6"/>
      <c r="N384" s="6"/>
      <c r="O384" s="6"/>
      <c r="P384" s="6" t="s">
        <v>189</v>
      </c>
      <c r="Q384" s="6"/>
      <c r="R384" s="6"/>
      <c r="S384" s="6"/>
      <c r="T384" s="6"/>
      <c r="U384" s="6"/>
      <c r="V384" s="6"/>
      <c r="W384" s="6"/>
      <c r="X384" s="6"/>
      <c r="Y384" s="7">
        <f t="shared" si="89"/>
        <v>1</v>
      </c>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13">
        <f t="shared" si="91"/>
        <v>0</v>
      </c>
      <c r="BB384" s="114" t="e">
        <f t="shared" si="92"/>
        <v>#DIV/0!</v>
      </c>
      <c r="BC384" s="113">
        <f t="shared" si="93"/>
        <v>0</v>
      </c>
      <c r="BD384" s="114" t="e">
        <f t="shared" si="94"/>
        <v>#DIV/0!</v>
      </c>
      <c r="BE384" s="113">
        <f t="shared" si="95"/>
        <v>0</v>
      </c>
      <c r="BF384" s="114" t="e">
        <f t="shared" si="96"/>
        <v>#DIV/0!</v>
      </c>
      <c r="BG384" s="113">
        <f t="shared" si="97"/>
        <v>0</v>
      </c>
      <c r="BH384" s="114" t="e">
        <f t="shared" si="98"/>
        <v>#DIV/0!</v>
      </c>
      <c r="BI384" s="115" t="e">
        <f t="shared" si="99"/>
        <v>#DIV/0!</v>
      </c>
      <c r="BJ384" s="116" t="e">
        <f t="shared" si="100"/>
        <v>#DIV/0!</v>
      </c>
      <c r="BK384" s="102"/>
      <c r="BL384" s="129"/>
      <c r="BM384" s="102"/>
      <c r="BN384" s="91"/>
    </row>
    <row r="385" spans="1:66" s="11" customFormat="1" ht="165" hidden="1" customHeight="1">
      <c r="A385" s="79">
        <v>150</v>
      </c>
      <c r="B385" s="2" t="s">
        <v>312</v>
      </c>
      <c r="C385" s="3" t="s">
        <v>9</v>
      </c>
      <c r="D385" s="4" t="s">
        <v>302</v>
      </c>
      <c r="E385" s="3" t="s">
        <v>9</v>
      </c>
      <c r="F385" s="3"/>
      <c r="G385" s="35" t="s">
        <v>928</v>
      </c>
      <c r="H385" s="39" t="s">
        <v>929</v>
      </c>
      <c r="I385" s="79"/>
      <c r="J385" s="138" t="s">
        <v>1424</v>
      </c>
      <c r="K385" s="139" t="s">
        <v>1425</v>
      </c>
      <c r="L385" s="7"/>
      <c r="M385" s="6"/>
      <c r="N385" s="6"/>
      <c r="O385" s="6"/>
      <c r="P385" s="7"/>
      <c r="Q385" s="7" t="s">
        <v>189</v>
      </c>
      <c r="R385" s="6"/>
      <c r="S385" s="6"/>
      <c r="T385" s="6"/>
      <c r="U385" s="6"/>
      <c r="V385" s="6"/>
      <c r="W385" s="6"/>
      <c r="X385" s="6"/>
      <c r="Y385" s="7">
        <f t="shared" si="89"/>
        <v>1</v>
      </c>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13">
        <f t="shared" si="91"/>
        <v>0</v>
      </c>
      <c r="BB385" s="114" t="e">
        <f t="shared" si="92"/>
        <v>#DIV/0!</v>
      </c>
      <c r="BC385" s="113">
        <f t="shared" si="93"/>
        <v>0</v>
      </c>
      <c r="BD385" s="114" t="e">
        <f t="shared" si="94"/>
        <v>#DIV/0!</v>
      </c>
      <c r="BE385" s="113">
        <f t="shared" si="95"/>
        <v>0</v>
      </c>
      <c r="BF385" s="114" t="e">
        <f t="shared" si="96"/>
        <v>#DIV/0!</v>
      </c>
      <c r="BG385" s="113">
        <f t="shared" si="97"/>
        <v>0</v>
      </c>
      <c r="BH385" s="114" t="e">
        <f t="shared" si="98"/>
        <v>#DIV/0!</v>
      </c>
      <c r="BI385" s="115" t="e">
        <f t="shared" si="99"/>
        <v>#DIV/0!</v>
      </c>
      <c r="BJ385" s="116" t="e">
        <f t="shared" si="100"/>
        <v>#DIV/0!</v>
      </c>
      <c r="BK385" s="102"/>
      <c r="BL385" s="129"/>
      <c r="BM385" s="102"/>
      <c r="BN385" s="91"/>
    </row>
    <row r="386" spans="1:66" s="11" customFormat="1" ht="231" hidden="1" customHeight="1">
      <c r="A386" s="79">
        <v>150</v>
      </c>
      <c r="B386" s="2" t="s">
        <v>312</v>
      </c>
      <c r="C386" s="3" t="s">
        <v>9</v>
      </c>
      <c r="D386" s="4" t="s">
        <v>302</v>
      </c>
      <c r="E386" s="3" t="s">
        <v>9</v>
      </c>
      <c r="F386" s="3"/>
      <c r="G386" s="35" t="s">
        <v>920</v>
      </c>
      <c r="H386" s="39" t="s">
        <v>934</v>
      </c>
      <c r="I386" s="39" t="s">
        <v>921</v>
      </c>
      <c r="J386" s="138" t="s">
        <v>1424</v>
      </c>
      <c r="K386" s="139" t="s">
        <v>1425</v>
      </c>
      <c r="L386" s="7"/>
      <c r="M386" s="6"/>
      <c r="N386" s="6"/>
      <c r="O386" s="6"/>
      <c r="P386" s="6"/>
      <c r="Q386" s="6"/>
      <c r="R386" s="6" t="s">
        <v>189</v>
      </c>
      <c r="S386" s="6"/>
      <c r="T386" s="6"/>
      <c r="U386" s="6"/>
      <c r="V386" s="6"/>
      <c r="W386" s="6"/>
      <c r="X386" s="6"/>
      <c r="Y386" s="7">
        <f t="shared" si="89"/>
        <v>1</v>
      </c>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13">
        <f t="shared" si="91"/>
        <v>0</v>
      </c>
      <c r="BB386" s="114" t="e">
        <f t="shared" si="92"/>
        <v>#DIV/0!</v>
      </c>
      <c r="BC386" s="113">
        <f t="shared" si="93"/>
        <v>0</v>
      </c>
      <c r="BD386" s="114" t="e">
        <f t="shared" si="94"/>
        <v>#DIV/0!</v>
      </c>
      <c r="BE386" s="113">
        <f t="shared" si="95"/>
        <v>0</v>
      </c>
      <c r="BF386" s="114" t="e">
        <f t="shared" si="96"/>
        <v>#DIV/0!</v>
      </c>
      <c r="BG386" s="113">
        <f t="shared" si="97"/>
        <v>0</v>
      </c>
      <c r="BH386" s="114" t="e">
        <f t="shared" si="98"/>
        <v>#DIV/0!</v>
      </c>
      <c r="BI386" s="115" t="e">
        <f t="shared" si="99"/>
        <v>#DIV/0!</v>
      </c>
      <c r="BJ386" s="116" t="e">
        <f t="shared" si="100"/>
        <v>#DIV/0!</v>
      </c>
      <c r="BK386" s="102"/>
      <c r="BL386" s="129"/>
      <c r="BM386" s="102"/>
      <c r="BN386" s="91"/>
    </row>
    <row r="387" spans="1:66" s="11" customFormat="1" ht="213.75" hidden="1" customHeight="1">
      <c r="A387" s="79">
        <v>150</v>
      </c>
      <c r="B387" s="2" t="s">
        <v>312</v>
      </c>
      <c r="C387" s="3" t="s">
        <v>9</v>
      </c>
      <c r="D387" s="4" t="s">
        <v>302</v>
      </c>
      <c r="E387" s="3" t="s">
        <v>9</v>
      </c>
      <c r="F387" s="3"/>
      <c r="G387" s="35" t="s">
        <v>918</v>
      </c>
      <c r="H387" s="39" t="s">
        <v>937</v>
      </c>
      <c r="I387" s="39" t="s">
        <v>919</v>
      </c>
      <c r="J387" s="138" t="s">
        <v>1424</v>
      </c>
      <c r="K387" s="139" t="s">
        <v>1425</v>
      </c>
      <c r="L387" s="7"/>
      <c r="M387" s="6"/>
      <c r="N387" s="6"/>
      <c r="O387" s="6"/>
      <c r="P387" s="7"/>
      <c r="Q387" s="7"/>
      <c r="R387" s="7"/>
      <c r="S387" s="6" t="s">
        <v>189</v>
      </c>
      <c r="T387" s="6"/>
      <c r="U387" s="6"/>
      <c r="V387" s="6"/>
      <c r="W387" s="6"/>
      <c r="X387" s="6"/>
      <c r="Y387" s="7">
        <f t="shared" si="89"/>
        <v>1</v>
      </c>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13">
        <f t="shared" si="91"/>
        <v>0</v>
      </c>
      <c r="BB387" s="114" t="e">
        <f t="shared" si="92"/>
        <v>#DIV/0!</v>
      </c>
      <c r="BC387" s="113">
        <f t="shared" si="93"/>
        <v>0</v>
      </c>
      <c r="BD387" s="114" t="e">
        <f t="shared" si="94"/>
        <v>#DIV/0!</v>
      </c>
      <c r="BE387" s="113">
        <f t="shared" si="95"/>
        <v>0</v>
      </c>
      <c r="BF387" s="114" t="e">
        <f t="shared" si="96"/>
        <v>#DIV/0!</v>
      </c>
      <c r="BG387" s="113">
        <f t="shared" si="97"/>
        <v>0</v>
      </c>
      <c r="BH387" s="114" t="e">
        <f t="shared" si="98"/>
        <v>#DIV/0!</v>
      </c>
      <c r="BI387" s="115" t="e">
        <f t="shared" si="99"/>
        <v>#DIV/0!</v>
      </c>
      <c r="BJ387" s="116" t="e">
        <f t="shared" si="100"/>
        <v>#DIV/0!</v>
      </c>
      <c r="BK387" s="102"/>
      <c r="BL387" s="129"/>
      <c r="BM387" s="102"/>
      <c r="BN387" s="91"/>
    </row>
    <row r="388" spans="1:66" s="11" customFormat="1" ht="176.25" hidden="1" customHeight="1">
      <c r="A388" s="79">
        <v>150</v>
      </c>
      <c r="B388" s="2" t="s">
        <v>312</v>
      </c>
      <c r="C388" s="3" t="s">
        <v>9</v>
      </c>
      <c r="D388" s="4" t="s">
        <v>302</v>
      </c>
      <c r="E388" s="3" t="s">
        <v>9</v>
      </c>
      <c r="F388" s="3"/>
      <c r="G388" s="35" t="s">
        <v>930</v>
      </c>
      <c r="H388" s="39" t="s">
        <v>931</v>
      </c>
      <c r="I388" s="79"/>
      <c r="J388" s="138" t="s">
        <v>1424</v>
      </c>
      <c r="K388" s="139" t="s">
        <v>1425</v>
      </c>
      <c r="L388" s="7"/>
      <c r="M388" s="6"/>
      <c r="N388" s="6"/>
      <c r="O388" s="6"/>
      <c r="P388" s="7"/>
      <c r="Q388" s="7"/>
      <c r="R388" s="6"/>
      <c r="S388" s="6"/>
      <c r="T388" s="6" t="s">
        <v>189</v>
      </c>
      <c r="U388" s="6"/>
      <c r="V388" s="6"/>
      <c r="W388" s="6"/>
      <c r="X388" s="6"/>
      <c r="Y388" s="7">
        <f t="shared" si="89"/>
        <v>1</v>
      </c>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13">
        <f t="shared" si="91"/>
        <v>0</v>
      </c>
      <c r="BB388" s="114" t="e">
        <f t="shared" si="92"/>
        <v>#DIV/0!</v>
      </c>
      <c r="BC388" s="113">
        <f t="shared" si="93"/>
        <v>0</v>
      </c>
      <c r="BD388" s="114" t="e">
        <f t="shared" si="94"/>
        <v>#DIV/0!</v>
      </c>
      <c r="BE388" s="113">
        <f t="shared" si="95"/>
        <v>0</v>
      </c>
      <c r="BF388" s="114" t="e">
        <f t="shared" si="96"/>
        <v>#DIV/0!</v>
      </c>
      <c r="BG388" s="113">
        <f t="shared" si="97"/>
        <v>0</v>
      </c>
      <c r="BH388" s="114" t="e">
        <f t="shared" si="98"/>
        <v>#DIV/0!</v>
      </c>
      <c r="BI388" s="115" t="e">
        <f t="shared" si="99"/>
        <v>#DIV/0!</v>
      </c>
      <c r="BJ388" s="116" t="e">
        <f t="shared" si="100"/>
        <v>#DIV/0!</v>
      </c>
      <c r="BK388" s="102"/>
      <c r="BL388" s="129"/>
      <c r="BM388" s="102"/>
      <c r="BN388" s="91"/>
    </row>
    <row r="389" spans="1:66" s="11" customFormat="1" ht="195" hidden="1" customHeight="1">
      <c r="A389" s="79">
        <v>150</v>
      </c>
      <c r="B389" s="2" t="s">
        <v>312</v>
      </c>
      <c r="C389" s="3" t="s">
        <v>9</v>
      </c>
      <c r="D389" s="4" t="s">
        <v>302</v>
      </c>
      <c r="E389" s="3" t="s">
        <v>9</v>
      </c>
      <c r="F389" s="3"/>
      <c r="G389" s="35" t="s">
        <v>922</v>
      </c>
      <c r="H389" s="39" t="s">
        <v>938</v>
      </c>
      <c r="I389" s="39" t="s">
        <v>923</v>
      </c>
      <c r="J389" s="138" t="s">
        <v>1424</v>
      </c>
      <c r="K389" s="139" t="s">
        <v>1425</v>
      </c>
      <c r="L389" s="7"/>
      <c r="M389" s="6"/>
      <c r="N389" s="6"/>
      <c r="O389" s="6"/>
      <c r="P389" s="7"/>
      <c r="Q389" s="7"/>
      <c r="R389" s="7"/>
      <c r="S389" s="6"/>
      <c r="T389" s="6"/>
      <c r="U389" s="6" t="s">
        <v>189</v>
      </c>
      <c r="V389" s="6"/>
      <c r="W389" s="6"/>
      <c r="X389" s="6"/>
      <c r="Y389" s="7">
        <f t="shared" si="89"/>
        <v>1</v>
      </c>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13">
        <f t="shared" si="91"/>
        <v>0</v>
      </c>
      <c r="BB389" s="114" t="e">
        <f t="shared" si="92"/>
        <v>#DIV/0!</v>
      </c>
      <c r="BC389" s="113">
        <f t="shared" si="93"/>
        <v>0</v>
      </c>
      <c r="BD389" s="114" t="e">
        <f t="shared" si="94"/>
        <v>#DIV/0!</v>
      </c>
      <c r="BE389" s="113">
        <f t="shared" si="95"/>
        <v>0</v>
      </c>
      <c r="BF389" s="114" t="e">
        <f t="shared" si="96"/>
        <v>#DIV/0!</v>
      </c>
      <c r="BG389" s="113">
        <f t="shared" si="97"/>
        <v>0</v>
      </c>
      <c r="BH389" s="114" t="e">
        <f t="shared" si="98"/>
        <v>#DIV/0!</v>
      </c>
      <c r="BI389" s="115" t="e">
        <f t="shared" si="99"/>
        <v>#DIV/0!</v>
      </c>
      <c r="BJ389" s="116" t="e">
        <f t="shared" si="100"/>
        <v>#DIV/0!</v>
      </c>
      <c r="BK389" s="102"/>
      <c r="BL389" s="129"/>
      <c r="BM389" s="102"/>
      <c r="BN389" s="91"/>
    </row>
    <row r="390" spans="1:66" s="11" customFormat="1" ht="195" hidden="1" customHeight="1">
      <c r="A390" s="79">
        <v>150</v>
      </c>
      <c r="B390" s="2" t="s">
        <v>312</v>
      </c>
      <c r="C390" s="3" t="s">
        <v>9</v>
      </c>
      <c r="D390" s="4" t="s">
        <v>302</v>
      </c>
      <c r="E390" s="3" t="s">
        <v>9</v>
      </c>
      <c r="F390" s="3"/>
      <c r="G390" s="35" t="s">
        <v>924</v>
      </c>
      <c r="H390" s="20" t="s">
        <v>939</v>
      </c>
      <c r="I390" s="39" t="s">
        <v>925</v>
      </c>
      <c r="J390" s="138" t="s">
        <v>1424</v>
      </c>
      <c r="K390" s="139" t="s">
        <v>1425</v>
      </c>
      <c r="L390" s="7"/>
      <c r="M390" s="6"/>
      <c r="N390" s="6"/>
      <c r="O390" s="6"/>
      <c r="P390" s="6"/>
      <c r="Q390" s="6"/>
      <c r="R390" s="6"/>
      <c r="S390" s="6"/>
      <c r="T390" s="6"/>
      <c r="U390" s="6"/>
      <c r="V390" s="6" t="s">
        <v>189</v>
      </c>
      <c r="W390" s="6"/>
      <c r="X390" s="6"/>
      <c r="Y390" s="7">
        <f t="shared" si="89"/>
        <v>1</v>
      </c>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13">
        <f t="shared" si="91"/>
        <v>0</v>
      </c>
      <c r="BB390" s="114" t="e">
        <f t="shared" si="92"/>
        <v>#DIV/0!</v>
      </c>
      <c r="BC390" s="113">
        <f t="shared" si="93"/>
        <v>0</v>
      </c>
      <c r="BD390" s="114" t="e">
        <f t="shared" si="94"/>
        <v>#DIV/0!</v>
      </c>
      <c r="BE390" s="113">
        <f t="shared" si="95"/>
        <v>0</v>
      </c>
      <c r="BF390" s="114" t="e">
        <f t="shared" si="96"/>
        <v>#DIV/0!</v>
      </c>
      <c r="BG390" s="113">
        <f t="shared" si="97"/>
        <v>0</v>
      </c>
      <c r="BH390" s="114" t="e">
        <f t="shared" si="98"/>
        <v>#DIV/0!</v>
      </c>
      <c r="BI390" s="115" t="e">
        <f t="shared" si="99"/>
        <v>#DIV/0!</v>
      </c>
      <c r="BJ390" s="116" t="e">
        <f t="shared" si="100"/>
        <v>#DIV/0!</v>
      </c>
      <c r="BK390" s="102"/>
      <c r="BL390" s="129"/>
      <c r="BM390" s="102"/>
      <c r="BN390" s="91"/>
    </row>
    <row r="391" spans="1:66" s="11" customFormat="1" ht="131.25" hidden="1" customHeight="1">
      <c r="A391" s="79">
        <v>150</v>
      </c>
      <c r="B391" s="2" t="s">
        <v>312</v>
      </c>
      <c r="C391" s="3" t="s">
        <v>9</v>
      </c>
      <c r="D391" s="4" t="s">
        <v>302</v>
      </c>
      <c r="E391" s="3" t="s">
        <v>9</v>
      </c>
      <c r="F391" s="3"/>
      <c r="G391" s="35" t="s">
        <v>926</v>
      </c>
      <c r="H391" s="39" t="s">
        <v>940</v>
      </c>
      <c r="I391" s="39" t="s">
        <v>927</v>
      </c>
      <c r="J391" s="138" t="s">
        <v>1424</v>
      </c>
      <c r="K391" s="139" t="s">
        <v>1425</v>
      </c>
      <c r="L391" s="7"/>
      <c r="M391" s="6"/>
      <c r="N391" s="6"/>
      <c r="O391" s="6"/>
      <c r="P391" s="6"/>
      <c r="Q391" s="6"/>
      <c r="R391" s="6"/>
      <c r="S391" s="6"/>
      <c r="T391" s="6"/>
      <c r="U391" s="6"/>
      <c r="V391" s="6"/>
      <c r="W391" s="6" t="s">
        <v>189</v>
      </c>
      <c r="X391" s="6"/>
      <c r="Y391" s="7">
        <f t="shared" si="89"/>
        <v>1</v>
      </c>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13">
        <f t="shared" si="91"/>
        <v>0</v>
      </c>
      <c r="BB391" s="114" t="e">
        <f t="shared" si="92"/>
        <v>#DIV/0!</v>
      </c>
      <c r="BC391" s="113">
        <f t="shared" si="93"/>
        <v>0</v>
      </c>
      <c r="BD391" s="114" t="e">
        <f t="shared" si="94"/>
        <v>#DIV/0!</v>
      </c>
      <c r="BE391" s="113">
        <f t="shared" si="95"/>
        <v>0</v>
      </c>
      <c r="BF391" s="114" t="e">
        <f t="shared" si="96"/>
        <v>#DIV/0!</v>
      </c>
      <c r="BG391" s="113">
        <f t="shared" si="97"/>
        <v>0</v>
      </c>
      <c r="BH391" s="114" t="e">
        <f t="shared" si="98"/>
        <v>#DIV/0!</v>
      </c>
      <c r="BI391" s="115" t="e">
        <f t="shared" si="99"/>
        <v>#DIV/0!</v>
      </c>
      <c r="BJ391" s="116" t="e">
        <f t="shared" si="100"/>
        <v>#DIV/0!</v>
      </c>
      <c r="BK391" s="102"/>
      <c r="BL391" s="129"/>
      <c r="BM391" s="102"/>
      <c r="BN391" s="91"/>
    </row>
    <row r="392" spans="1:66" s="11" customFormat="1" ht="131.25" hidden="1" customHeight="1">
      <c r="A392" s="79">
        <v>150</v>
      </c>
      <c r="B392" s="2" t="s">
        <v>312</v>
      </c>
      <c r="C392" s="3" t="s">
        <v>9</v>
      </c>
      <c r="D392" s="4" t="s">
        <v>302</v>
      </c>
      <c r="E392" s="3" t="s">
        <v>9</v>
      </c>
      <c r="F392" s="3"/>
      <c r="G392" s="35" t="s">
        <v>932</v>
      </c>
      <c r="H392" s="39" t="s">
        <v>941</v>
      </c>
      <c r="I392" s="39"/>
      <c r="J392" s="138" t="s">
        <v>1424</v>
      </c>
      <c r="K392" s="139" t="s">
        <v>1425</v>
      </c>
      <c r="L392" s="7" t="s">
        <v>189</v>
      </c>
      <c r="M392" s="6"/>
      <c r="N392" s="6"/>
      <c r="O392" s="6"/>
      <c r="P392" s="6"/>
      <c r="Q392" s="6"/>
      <c r="R392" s="6"/>
      <c r="S392" s="6"/>
      <c r="T392" s="6"/>
      <c r="U392" s="6"/>
      <c r="V392" s="6"/>
      <c r="W392" s="6"/>
      <c r="X392" s="6" t="s">
        <v>189</v>
      </c>
      <c r="Y392" s="7">
        <f t="shared" ref="Y392:Y455" si="109">COUNTIF($N392:$X392,"x")</f>
        <v>1</v>
      </c>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13">
        <f t="shared" si="91"/>
        <v>0</v>
      </c>
      <c r="BB392" s="114" t="e">
        <f t="shared" si="92"/>
        <v>#DIV/0!</v>
      </c>
      <c r="BC392" s="113">
        <f t="shared" si="93"/>
        <v>0</v>
      </c>
      <c r="BD392" s="114" t="e">
        <f t="shared" si="94"/>
        <v>#DIV/0!</v>
      </c>
      <c r="BE392" s="113">
        <f t="shared" si="95"/>
        <v>0</v>
      </c>
      <c r="BF392" s="114" t="e">
        <f t="shared" si="96"/>
        <v>#DIV/0!</v>
      </c>
      <c r="BG392" s="113">
        <f t="shared" si="97"/>
        <v>0</v>
      </c>
      <c r="BH392" s="114" t="e">
        <f t="shared" si="98"/>
        <v>#DIV/0!</v>
      </c>
      <c r="BI392" s="115" t="e">
        <f t="shared" si="99"/>
        <v>#DIV/0!</v>
      </c>
      <c r="BJ392" s="116" t="e">
        <f t="shared" si="100"/>
        <v>#DIV/0!</v>
      </c>
      <c r="BK392" s="102"/>
      <c r="BL392" s="129"/>
      <c r="BM392" s="102"/>
      <c r="BN392" s="91"/>
    </row>
    <row r="393" spans="1:66" s="11" customFormat="1" ht="144.75" customHeight="1">
      <c r="A393" s="79">
        <v>151</v>
      </c>
      <c r="B393" s="2" t="s">
        <v>221</v>
      </c>
      <c r="C393" s="3" t="s">
        <v>7</v>
      </c>
      <c r="D393" s="4" t="s">
        <v>222</v>
      </c>
      <c r="E393" s="3" t="s">
        <v>7</v>
      </c>
      <c r="F393" s="79" t="s">
        <v>189</v>
      </c>
      <c r="G393" s="38" t="s">
        <v>222</v>
      </c>
      <c r="H393" s="62" t="s">
        <v>942</v>
      </c>
      <c r="I393" s="43" t="s">
        <v>943</v>
      </c>
      <c r="J393" s="138" t="s">
        <v>1424</v>
      </c>
      <c r="K393" s="139" t="s">
        <v>1449</v>
      </c>
      <c r="L393" s="7" t="s">
        <v>189</v>
      </c>
      <c r="M393" s="6"/>
      <c r="N393" s="6"/>
      <c r="O393" s="6" t="s">
        <v>189</v>
      </c>
      <c r="P393" s="6"/>
      <c r="Q393" s="6"/>
      <c r="R393" s="6"/>
      <c r="S393" s="6"/>
      <c r="T393" s="6"/>
      <c r="U393" s="6"/>
      <c r="V393" s="6"/>
      <c r="W393" s="6"/>
      <c r="X393" s="6"/>
      <c r="Y393" s="7">
        <f t="shared" si="109"/>
        <v>1</v>
      </c>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13">
        <f t="shared" si="91"/>
        <v>0</v>
      </c>
      <c r="BB393" s="114" t="e">
        <f t="shared" si="92"/>
        <v>#DIV/0!</v>
      </c>
      <c r="BC393" s="113">
        <f t="shared" si="93"/>
        <v>0</v>
      </c>
      <c r="BD393" s="114" t="e">
        <f t="shared" si="94"/>
        <v>#DIV/0!</v>
      </c>
      <c r="BE393" s="113">
        <f t="shared" si="95"/>
        <v>0</v>
      </c>
      <c r="BF393" s="114" t="e">
        <f t="shared" si="96"/>
        <v>#DIV/0!</v>
      </c>
      <c r="BG393" s="113">
        <f t="shared" si="97"/>
        <v>0</v>
      </c>
      <c r="BH393" s="114" t="e">
        <f t="shared" si="98"/>
        <v>#DIV/0!</v>
      </c>
      <c r="BI393" s="115" t="e">
        <f t="shared" si="99"/>
        <v>#DIV/0!</v>
      </c>
      <c r="BJ393" s="116" t="e">
        <f t="shared" si="100"/>
        <v>#DIV/0!</v>
      </c>
      <c r="BK393" s="117" t="s">
        <v>1411</v>
      </c>
      <c r="BL393" s="117" t="s">
        <v>1409</v>
      </c>
      <c r="BM393" s="117" t="s">
        <v>1411</v>
      </c>
      <c r="BN393" s="91"/>
    </row>
    <row r="394" spans="1:66" s="11" customFormat="1" ht="65.25" hidden="1" customHeight="1">
      <c r="A394" s="79">
        <v>152</v>
      </c>
      <c r="B394" s="2" t="s">
        <v>223</v>
      </c>
      <c r="C394" s="3" t="s">
        <v>7</v>
      </c>
      <c r="D394" s="4" t="s">
        <v>224</v>
      </c>
      <c r="E394" s="3" t="s">
        <v>7</v>
      </c>
      <c r="F394" s="79"/>
      <c r="G394" s="35" t="s">
        <v>224</v>
      </c>
      <c r="H394" s="39" t="s">
        <v>944</v>
      </c>
      <c r="I394" s="43"/>
      <c r="J394" s="138" t="s">
        <v>1424</v>
      </c>
      <c r="K394" s="139" t="s">
        <v>1425</v>
      </c>
      <c r="L394" s="7"/>
      <c r="M394" s="6"/>
      <c r="N394" s="6" t="s">
        <v>189</v>
      </c>
      <c r="O394" s="6"/>
      <c r="P394" s="6"/>
      <c r="Q394" s="6"/>
      <c r="R394" s="6"/>
      <c r="S394" s="6"/>
      <c r="T394" s="6"/>
      <c r="U394" s="6"/>
      <c r="V394" s="6"/>
      <c r="W394" s="6"/>
      <c r="X394" s="6"/>
      <c r="Y394" s="7">
        <f t="shared" si="109"/>
        <v>1</v>
      </c>
      <c r="Z394" s="117" t="s">
        <v>1405</v>
      </c>
      <c r="AA394" s="117" t="s">
        <v>1405</v>
      </c>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13">
        <f t="shared" si="91"/>
        <v>0</v>
      </c>
      <c r="BB394" s="114" t="e">
        <f t="shared" si="92"/>
        <v>#DIV/0!</v>
      </c>
      <c r="BC394" s="113">
        <f t="shared" si="93"/>
        <v>0</v>
      </c>
      <c r="BD394" s="114" t="e">
        <f t="shared" si="94"/>
        <v>#DIV/0!</v>
      </c>
      <c r="BE394" s="113">
        <f t="shared" si="95"/>
        <v>0</v>
      </c>
      <c r="BF394" s="114" t="e">
        <f t="shared" si="96"/>
        <v>#DIV/0!</v>
      </c>
      <c r="BG394" s="113">
        <f t="shared" si="97"/>
        <v>0</v>
      </c>
      <c r="BH394" s="114" t="e">
        <f t="shared" si="98"/>
        <v>#DIV/0!</v>
      </c>
      <c r="BI394" s="115" t="e">
        <f t="shared" si="99"/>
        <v>#DIV/0!</v>
      </c>
      <c r="BJ394" s="116" t="e">
        <f t="shared" si="100"/>
        <v>#DIV/0!</v>
      </c>
      <c r="BK394" s="102"/>
      <c r="BL394" s="129"/>
      <c r="BM394" s="102"/>
      <c r="BN394" s="91"/>
    </row>
    <row r="395" spans="1:66" s="11" customFormat="1" ht="80.25" customHeight="1">
      <c r="A395" s="79">
        <v>152</v>
      </c>
      <c r="B395" s="2" t="s">
        <v>223</v>
      </c>
      <c r="C395" s="3" t="s">
        <v>7</v>
      </c>
      <c r="D395" s="4" t="s">
        <v>224</v>
      </c>
      <c r="E395" s="3" t="s">
        <v>7</v>
      </c>
      <c r="F395" s="79"/>
      <c r="G395" s="35" t="s">
        <v>224</v>
      </c>
      <c r="H395" s="39" t="s">
        <v>944</v>
      </c>
      <c r="I395" s="43"/>
      <c r="J395" s="138" t="s">
        <v>1424</v>
      </c>
      <c r="K395" s="139" t="s">
        <v>1448</v>
      </c>
      <c r="L395" s="7"/>
      <c r="M395" s="6"/>
      <c r="N395" s="6"/>
      <c r="O395" s="6" t="s">
        <v>189</v>
      </c>
      <c r="P395" s="6"/>
      <c r="Q395" s="6"/>
      <c r="R395" s="6"/>
      <c r="S395" s="6"/>
      <c r="T395" s="6"/>
      <c r="U395" s="6"/>
      <c r="V395" s="6"/>
      <c r="W395" s="6"/>
      <c r="X395" s="6"/>
      <c r="Y395" s="7">
        <f t="shared" si="109"/>
        <v>1</v>
      </c>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13">
        <f t="shared" si="91"/>
        <v>0</v>
      </c>
      <c r="BB395" s="114" t="e">
        <f t="shared" si="92"/>
        <v>#DIV/0!</v>
      </c>
      <c r="BC395" s="113">
        <f t="shared" si="93"/>
        <v>0</v>
      </c>
      <c r="BD395" s="114" t="e">
        <f t="shared" si="94"/>
        <v>#DIV/0!</v>
      </c>
      <c r="BE395" s="113">
        <f t="shared" si="95"/>
        <v>0</v>
      </c>
      <c r="BF395" s="114" t="e">
        <f t="shared" si="96"/>
        <v>#DIV/0!</v>
      </c>
      <c r="BG395" s="113">
        <f t="shared" si="97"/>
        <v>0</v>
      </c>
      <c r="BH395" s="114" t="e">
        <f t="shared" si="98"/>
        <v>#DIV/0!</v>
      </c>
      <c r="BI395" s="115" t="e">
        <f t="shared" si="99"/>
        <v>#DIV/0!</v>
      </c>
      <c r="BJ395" s="116" t="e">
        <f t="shared" si="100"/>
        <v>#DIV/0!</v>
      </c>
      <c r="BK395" s="117" t="s">
        <v>1405</v>
      </c>
      <c r="BL395" s="117" t="s">
        <v>1405</v>
      </c>
      <c r="BM395" s="117" t="s">
        <v>1405</v>
      </c>
      <c r="BN395" s="91"/>
    </row>
    <row r="396" spans="1:66" s="11" customFormat="1" ht="65.25" hidden="1" customHeight="1">
      <c r="A396" s="79">
        <v>152</v>
      </c>
      <c r="B396" s="2" t="s">
        <v>223</v>
      </c>
      <c r="C396" s="3" t="s">
        <v>7</v>
      </c>
      <c r="D396" s="4" t="s">
        <v>224</v>
      </c>
      <c r="E396" s="3" t="s">
        <v>7</v>
      </c>
      <c r="F396" s="79"/>
      <c r="G396" s="35" t="s">
        <v>224</v>
      </c>
      <c r="H396" s="39" t="s">
        <v>944</v>
      </c>
      <c r="I396" s="43"/>
      <c r="J396" s="138" t="s">
        <v>1424</v>
      </c>
      <c r="K396" s="139" t="s">
        <v>1425</v>
      </c>
      <c r="L396" s="7"/>
      <c r="M396" s="6"/>
      <c r="N396" s="6"/>
      <c r="O396" s="6"/>
      <c r="P396" s="6" t="s">
        <v>189</v>
      </c>
      <c r="Q396" s="6"/>
      <c r="R396" s="6"/>
      <c r="S396" s="6"/>
      <c r="T396" s="6"/>
      <c r="U396" s="6"/>
      <c r="V396" s="6"/>
      <c r="W396" s="6"/>
      <c r="X396" s="6"/>
      <c r="Y396" s="7">
        <f t="shared" si="109"/>
        <v>1</v>
      </c>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13">
        <f t="shared" si="91"/>
        <v>0</v>
      </c>
      <c r="BB396" s="114" t="e">
        <f t="shared" si="92"/>
        <v>#DIV/0!</v>
      </c>
      <c r="BC396" s="113">
        <f t="shared" si="93"/>
        <v>0</v>
      </c>
      <c r="BD396" s="114" t="e">
        <f t="shared" si="94"/>
        <v>#DIV/0!</v>
      </c>
      <c r="BE396" s="113">
        <f t="shared" si="95"/>
        <v>0</v>
      </c>
      <c r="BF396" s="114" t="e">
        <f t="shared" si="96"/>
        <v>#DIV/0!</v>
      </c>
      <c r="BG396" s="113">
        <f t="shared" si="97"/>
        <v>0</v>
      </c>
      <c r="BH396" s="114" t="e">
        <f t="shared" si="98"/>
        <v>#DIV/0!</v>
      </c>
      <c r="BI396" s="115" t="e">
        <f t="shared" si="99"/>
        <v>#DIV/0!</v>
      </c>
      <c r="BJ396" s="116" t="e">
        <f t="shared" si="100"/>
        <v>#DIV/0!</v>
      </c>
      <c r="BK396" s="102"/>
      <c r="BL396" s="129"/>
      <c r="BM396" s="102"/>
      <c r="BN396" s="91"/>
    </row>
    <row r="397" spans="1:66" s="11" customFormat="1" ht="66.75" hidden="1" customHeight="1">
      <c r="A397" s="79">
        <v>152</v>
      </c>
      <c r="B397" s="2" t="s">
        <v>223</v>
      </c>
      <c r="C397" s="3" t="s">
        <v>7</v>
      </c>
      <c r="D397" s="4" t="s">
        <v>224</v>
      </c>
      <c r="E397" s="3" t="s">
        <v>7</v>
      </c>
      <c r="F397" s="79"/>
      <c r="G397" s="35" t="s">
        <v>224</v>
      </c>
      <c r="H397" s="39" t="s">
        <v>944</v>
      </c>
      <c r="I397" s="43"/>
      <c r="J397" s="138" t="s">
        <v>1424</v>
      </c>
      <c r="K397" s="139" t="s">
        <v>1425</v>
      </c>
      <c r="L397" s="7"/>
      <c r="M397" s="6"/>
      <c r="N397" s="6"/>
      <c r="O397" s="6"/>
      <c r="P397" s="6"/>
      <c r="Q397" s="6" t="s">
        <v>189</v>
      </c>
      <c r="R397" s="6"/>
      <c r="S397" s="6"/>
      <c r="T397" s="6"/>
      <c r="U397" s="6"/>
      <c r="V397" s="6"/>
      <c r="W397" s="6"/>
      <c r="X397" s="6"/>
      <c r="Y397" s="7">
        <f t="shared" si="109"/>
        <v>1</v>
      </c>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13">
        <f t="shared" si="91"/>
        <v>0</v>
      </c>
      <c r="BB397" s="114" t="e">
        <f t="shared" si="92"/>
        <v>#DIV/0!</v>
      </c>
      <c r="BC397" s="113">
        <f t="shared" si="93"/>
        <v>0</v>
      </c>
      <c r="BD397" s="114" t="e">
        <f t="shared" si="94"/>
        <v>#DIV/0!</v>
      </c>
      <c r="BE397" s="113">
        <f t="shared" si="95"/>
        <v>0</v>
      </c>
      <c r="BF397" s="114" t="e">
        <f t="shared" si="96"/>
        <v>#DIV/0!</v>
      </c>
      <c r="BG397" s="113">
        <f t="shared" si="97"/>
        <v>0</v>
      </c>
      <c r="BH397" s="114" t="e">
        <f t="shared" si="98"/>
        <v>#DIV/0!</v>
      </c>
      <c r="BI397" s="115" t="e">
        <f t="shared" si="99"/>
        <v>#DIV/0!</v>
      </c>
      <c r="BJ397" s="116" t="e">
        <f t="shared" si="100"/>
        <v>#DIV/0!</v>
      </c>
      <c r="BK397" s="102"/>
      <c r="BL397" s="129"/>
      <c r="BM397" s="102"/>
      <c r="BN397" s="91"/>
    </row>
    <row r="398" spans="1:66" s="11" customFormat="1" ht="69" hidden="1" customHeight="1">
      <c r="A398" s="79">
        <v>152</v>
      </c>
      <c r="B398" s="2" t="s">
        <v>223</v>
      </c>
      <c r="C398" s="3" t="s">
        <v>7</v>
      </c>
      <c r="D398" s="4" t="s">
        <v>224</v>
      </c>
      <c r="E398" s="3" t="s">
        <v>7</v>
      </c>
      <c r="F398" s="79"/>
      <c r="G398" s="35" t="s">
        <v>224</v>
      </c>
      <c r="H398" s="39" t="s">
        <v>944</v>
      </c>
      <c r="I398" s="43"/>
      <c r="J398" s="138" t="s">
        <v>1424</v>
      </c>
      <c r="K398" s="139" t="s">
        <v>1425</v>
      </c>
      <c r="L398" s="7"/>
      <c r="M398" s="6"/>
      <c r="N398" s="6"/>
      <c r="O398" s="6"/>
      <c r="P398" s="6"/>
      <c r="Q398" s="6"/>
      <c r="R398" s="6" t="s">
        <v>189</v>
      </c>
      <c r="S398" s="6"/>
      <c r="T398" s="6"/>
      <c r="U398" s="6"/>
      <c r="V398" s="6"/>
      <c r="W398" s="6"/>
      <c r="X398" s="6"/>
      <c r="Y398" s="7">
        <f t="shared" si="109"/>
        <v>1</v>
      </c>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13">
        <f t="shared" ref="BA398:BA461" si="110">COUNTIF(AB398:AZ398,"2")</f>
        <v>0</v>
      </c>
      <c r="BB398" s="114" t="e">
        <f t="shared" ref="BB398:BB461" si="111">BA398/(BA398+BC398+BE398+BG398)</f>
        <v>#DIV/0!</v>
      </c>
      <c r="BC398" s="113">
        <f t="shared" ref="BC398:BC461" si="112">COUNTIF(AB398:AZ398,"1")</f>
        <v>0</v>
      </c>
      <c r="BD398" s="114" t="e">
        <f t="shared" ref="BD398:BD461" si="113">BC398/(BA398+BC398+BE398+BG398)</f>
        <v>#DIV/0!</v>
      </c>
      <c r="BE398" s="113">
        <f t="shared" ref="BE398:BE461" si="114">COUNTIF(AB398:AZ398,"0")</f>
        <v>0</v>
      </c>
      <c r="BF398" s="114" t="e">
        <f t="shared" ref="BF398:BF461" si="115">BE398/(BA398+BC398+BE398+BG398)</f>
        <v>#DIV/0!</v>
      </c>
      <c r="BG398" s="113">
        <f t="shared" ref="BG398:BG461" si="116">COUNTIF(AB398:AZ398,"KĐG")</f>
        <v>0</v>
      </c>
      <c r="BH398" s="114" t="e">
        <f t="shared" ref="BH398:BH461" si="117">BG398/(BA398+BC398+BE398+BG398)</f>
        <v>#DIV/0!</v>
      </c>
      <c r="BI398" s="115" t="e">
        <f t="shared" ref="BI398:BI461" si="118">(((BA398*2)+(BC398*1)+(BE398*0)))/(BA398+BC398+BE398)</f>
        <v>#DIV/0!</v>
      </c>
      <c r="BJ398" s="116" t="e">
        <f t="shared" ref="BJ398:BJ461" si="119">IF(BH398&gt;=50%,"KĐG",IF(BI398&gt;=1.6,"Đạt mục tiêu",IF(BI398&gt;=1,"Cần cố gắng","Chưa đạt")))</f>
        <v>#DIV/0!</v>
      </c>
      <c r="BK398" s="102"/>
      <c r="BL398" s="129"/>
      <c r="BM398" s="102"/>
      <c r="BN398" s="91"/>
    </row>
    <row r="399" spans="1:66" s="11" customFormat="1" ht="63.75" hidden="1" customHeight="1">
      <c r="A399" s="79">
        <v>152</v>
      </c>
      <c r="B399" s="2" t="s">
        <v>223</v>
      </c>
      <c r="C399" s="3" t="s">
        <v>7</v>
      </c>
      <c r="D399" s="4" t="s">
        <v>224</v>
      </c>
      <c r="E399" s="3" t="s">
        <v>7</v>
      </c>
      <c r="F399" s="79"/>
      <c r="G399" s="35" t="s">
        <v>224</v>
      </c>
      <c r="H399" s="39" t="s">
        <v>944</v>
      </c>
      <c r="I399" s="43"/>
      <c r="J399" s="138" t="s">
        <v>1424</v>
      </c>
      <c r="K399" s="139" t="s">
        <v>1425</v>
      </c>
      <c r="L399" s="7"/>
      <c r="M399" s="6"/>
      <c r="N399" s="6"/>
      <c r="O399" s="6"/>
      <c r="P399" s="6"/>
      <c r="Q399" s="6"/>
      <c r="R399" s="6"/>
      <c r="S399" s="6" t="s">
        <v>189</v>
      </c>
      <c r="T399" s="6"/>
      <c r="U399" s="6"/>
      <c r="V399" s="6"/>
      <c r="W399" s="6"/>
      <c r="X399" s="6"/>
      <c r="Y399" s="7">
        <f t="shared" si="109"/>
        <v>1</v>
      </c>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13">
        <f t="shared" si="110"/>
        <v>0</v>
      </c>
      <c r="BB399" s="114" t="e">
        <f t="shared" si="111"/>
        <v>#DIV/0!</v>
      </c>
      <c r="BC399" s="113">
        <f t="shared" si="112"/>
        <v>0</v>
      </c>
      <c r="BD399" s="114" t="e">
        <f t="shared" si="113"/>
        <v>#DIV/0!</v>
      </c>
      <c r="BE399" s="113">
        <f t="shared" si="114"/>
        <v>0</v>
      </c>
      <c r="BF399" s="114" t="e">
        <f t="shared" si="115"/>
        <v>#DIV/0!</v>
      </c>
      <c r="BG399" s="113">
        <f t="shared" si="116"/>
        <v>0</v>
      </c>
      <c r="BH399" s="114" t="e">
        <f t="shared" si="117"/>
        <v>#DIV/0!</v>
      </c>
      <c r="BI399" s="115" t="e">
        <f t="shared" si="118"/>
        <v>#DIV/0!</v>
      </c>
      <c r="BJ399" s="116" t="e">
        <f t="shared" si="119"/>
        <v>#DIV/0!</v>
      </c>
      <c r="BK399" s="102"/>
      <c r="BL399" s="129"/>
      <c r="BM399" s="102"/>
      <c r="BN399" s="91"/>
    </row>
    <row r="400" spans="1:66" s="11" customFormat="1" ht="70.5" hidden="1" customHeight="1">
      <c r="A400" s="79">
        <v>152</v>
      </c>
      <c r="B400" s="2" t="s">
        <v>223</v>
      </c>
      <c r="C400" s="3" t="s">
        <v>7</v>
      </c>
      <c r="D400" s="4" t="s">
        <v>224</v>
      </c>
      <c r="E400" s="3" t="s">
        <v>7</v>
      </c>
      <c r="F400" s="79"/>
      <c r="G400" s="35" t="s">
        <v>224</v>
      </c>
      <c r="H400" s="39" t="s">
        <v>944</v>
      </c>
      <c r="I400" s="43"/>
      <c r="J400" s="138" t="s">
        <v>1424</v>
      </c>
      <c r="K400" s="139" t="s">
        <v>1425</v>
      </c>
      <c r="L400" s="7"/>
      <c r="M400" s="6"/>
      <c r="N400" s="6"/>
      <c r="O400" s="6"/>
      <c r="P400" s="6"/>
      <c r="Q400" s="6"/>
      <c r="R400" s="6"/>
      <c r="S400" s="6"/>
      <c r="T400" s="6" t="s">
        <v>189</v>
      </c>
      <c r="U400" s="6"/>
      <c r="V400" s="6"/>
      <c r="W400" s="6"/>
      <c r="X400" s="6"/>
      <c r="Y400" s="7">
        <f t="shared" si="109"/>
        <v>1</v>
      </c>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13">
        <f t="shared" si="110"/>
        <v>0</v>
      </c>
      <c r="BB400" s="114" t="e">
        <f t="shared" si="111"/>
        <v>#DIV/0!</v>
      </c>
      <c r="BC400" s="113">
        <f t="shared" si="112"/>
        <v>0</v>
      </c>
      <c r="BD400" s="114" t="e">
        <f t="shared" si="113"/>
        <v>#DIV/0!</v>
      </c>
      <c r="BE400" s="113">
        <f t="shared" si="114"/>
        <v>0</v>
      </c>
      <c r="BF400" s="114" t="e">
        <f t="shared" si="115"/>
        <v>#DIV/0!</v>
      </c>
      <c r="BG400" s="113">
        <f t="shared" si="116"/>
        <v>0</v>
      </c>
      <c r="BH400" s="114" t="e">
        <f t="shared" si="117"/>
        <v>#DIV/0!</v>
      </c>
      <c r="BI400" s="115" t="e">
        <f t="shared" si="118"/>
        <v>#DIV/0!</v>
      </c>
      <c r="BJ400" s="116" t="e">
        <f t="shared" si="119"/>
        <v>#DIV/0!</v>
      </c>
      <c r="BK400" s="102"/>
      <c r="BL400" s="129"/>
      <c r="BM400" s="102"/>
      <c r="BN400" s="91"/>
    </row>
    <row r="401" spans="1:66" s="11" customFormat="1" ht="70.5" hidden="1" customHeight="1">
      <c r="A401" s="79">
        <v>152</v>
      </c>
      <c r="B401" s="2" t="s">
        <v>223</v>
      </c>
      <c r="C401" s="3" t="s">
        <v>7</v>
      </c>
      <c r="D401" s="4" t="s">
        <v>224</v>
      </c>
      <c r="E401" s="3" t="s">
        <v>7</v>
      </c>
      <c r="F401" s="79"/>
      <c r="G401" s="35" t="s">
        <v>224</v>
      </c>
      <c r="H401" s="39" t="s">
        <v>944</v>
      </c>
      <c r="I401" s="43"/>
      <c r="J401" s="138" t="s">
        <v>1424</v>
      </c>
      <c r="K401" s="139" t="s">
        <v>1425</v>
      </c>
      <c r="L401" s="7"/>
      <c r="M401" s="6"/>
      <c r="N401" s="6"/>
      <c r="O401" s="6"/>
      <c r="P401" s="6"/>
      <c r="Q401" s="6"/>
      <c r="R401" s="6"/>
      <c r="S401" s="6"/>
      <c r="T401" s="6"/>
      <c r="U401" s="6" t="s">
        <v>189</v>
      </c>
      <c r="V401" s="6"/>
      <c r="W401" s="6"/>
      <c r="X401" s="6"/>
      <c r="Y401" s="7">
        <f t="shared" si="109"/>
        <v>1</v>
      </c>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13">
        <f t="shared" si="110"/>
        <v>0</v>
      </c>
      <c r="BB401" s="114" t="e">
        <f t="shared" si="111"/>
        <v>#DIV/0!</v>
      </c>
      <c r="BC401" s="113">
        <f t="shared" si="112"/>
        <v>0</v>
      </c>
      <c r="BD401" s="114" t="e">
        <f t="shared" si="113"/>
        <v>#DIV/0!</v>
      </c>
      <c r="BE401" s="113">
        <f t="shared" si="114"/>
        <v>0</v>
      </c>
      <c r="BF401" s="114" t="e">
        <f t="shared" si="115"/>
        <v>#DIV/0!</v>
      </c>
      <c r="BG401" s="113">
        <f t="shared" si="116"/>
        <v>0</v>
      </c>
      <c r="BH401" s="114" t="e">
        <f t="shared" si="117"/>
        <v>#DIV/0!</v>
      </c>
      <c r="BI401" s="115" t="e">
        <f t="shared" si="118"/>
        <v>#DIV/0!</v>
      </c>
      <c r="BJ401" s="116" t="e">
        <f t="shared" si="119"/>
        <v>#DIV/0!</v>
      </c>
      <c r="BK401" s="102"/>
      <c r="BL401" s="129"/>
      <c r="BM401" s="102"/>
      <c r="BN401" s="91"/>
    </row>
    <row r="402" spans="1:66" s="11" customFormat="1" ht="70.5" hidden="1" customHeight="1">
      <c r="A402" s="79">
        <v>152</v>
      </c>
      <c r="B402" s="2" t="s">
        <v>223</v>
      </c>
      <c r="C402" s="3" t="s">
        <v>7</v>
      </c>
      <c r="D402" s="4" t="s">
        <v>224</v>
      </c>
      <c r="E402" s="3" t="s">
        <v>7</v>
      </c>
      <c r="F402" s="79"/>
      <c r="G402" s="35" t="s">
        <v>224</v>
      </c>
      <c r="H402" s="39" t="s">
        <v>944</v>
      </c>
      <c r="I402" s="43"/>
      <c r="J402" s="138" t="s">
        <v>1424</v>
      </c>
      <c r="K402" s="139" t="s">
        <v>1425</v>
      </c>
      <c r="L402" s="7"/>
      <c r="M402" s="6"/>
      <c r="N402" s="6"/>
      <c r="O402" s="6"/>
      <c r="P402" s="6"/>
      <c r="Q402" s="6"/>
      <c r="R402" s="6"/>
      <c r="S402" s="6"/>
      <c r="T402" s="6"/>
      <c r="U402" s="6"/>
      <c r="V402" s="6" t="s">
        <v>189</v>
      </c>
      <c r="W402" s="6"/>
      <c r="X402" s="6"/>
      <c r="Y402" s="7">
        <f t="shared" si="109"/>
        <v>1</v>
      </c>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13">
        <f t="shared" si="110"/>
        <v>0</v>
      </c>
      <c r="BB402" s="114" t="e">
        <f t="shared" si="111"/>
        <v>#DIV/0!</v>
      </c>
      <c r="BC402" s="113">
        <f t="shared" si="112"/>
        <v>0</v>
      </c>
      <c r="BD402" s="114" t="e">
        <f t="shared" si="113"/>
        <v>#DIV/0!</v>
      </c>
      <c r="BE402" s="113">
        <f t="shared" si="114"/>
        <v>0</v>
      </c>
      <c r="BF402" s="114" t="e">
        <f t="shared" si="115"/>
        <v>#DIV/0!</v>
      </c>
      <c r="BG402" s="113">
        <f t="shared" si="116"/>
        <v>0</v>
      </c>
      <c r="BH402" s="114" t="e">
        <f t="shared" si="117"/>
        <v>#DIV/0!</v>
      </c>
      <c r="BI402" s="115" t="e">
        <f t="shared" si="118"/>
        <v>#DIV/0!</v>
      </c>
      <c r="BJ402" s="116" t="e">
        <f t="shared" si="119"/>
        <v>#DIV/0!</v>
      </c>
      <c r="BK402" s="102"/>
      <c r="BL402" s="129"/>
      <c r="BM402" s="102"/>
      <c r="BN402" s="91"/>
    </row>
    <row r="403" spans="1:66" s="11" customFormat="1" ht="70.5" hidden="1" customHeight="1">
      <c r="A403" s="79">
        <v>152</v>
      </c>
      <c r="B403" s="2" t="s">
        <v>223</v>
      </c>
      <c r="C403" s="3" t="s">
        <v>7</v>
      </c>
      <c r="D403" s="4" t="s">
        <v>224</v>
      </c>
      <c r="E403" s="3" t="s">
        <v>7</v>
      </c>
      <c r="F403" s="79"/>
      <c r="G403" s="35" t="s">
        <v>224</v>
      </c>
      <c r="H403" s="39" t="s">
        <v>944</v>
      </c>
      <c r="I403" s="43"/>
      <c r="J403" s="138" t="s">
        <v>1424</v>
      </c>
      <c r="K403" s="139" t="s">
        <v>1425</v>
      </c>
      <c r="L403" s="7"/>
      <c r="M403" s="6"/>
      <c r="N403" s="6"/>
      <c r="O403" s="6"/>
      <c r="P403" s="6"/>
      <c r="Q403" s="6"/>
      <c r="R403" s="6"/>
      <c r="S403" s="6"/>
      <c r="T403" s="6"/>
      <c r="U403" s="6"/>
      <c r="V403" s="6"/>
      <c r="W403" s="6" t="s">
        <v>189</v>
      </c>
      <c r="X403" s="6"/>
      <c r="Y403" s="7">
        <f t="shared" si="109"/>
        <v>1</v>
      </c>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13">
        <f t="shared" si="110"/>
        <v>0</v>
      </c>
      <c r="BB403" s="114" t="e">
        <f t="shared" si="111"/>
        <v>#DIV/0!</v>
      </c>
      <c r="BC403" s="113">
        <f t="shared" si="112"/>
        <v>0</v>
      </c>
      <c r="BD403" s="114" t="e">
        <f t="shared" si="113"/>
        <v>#DIV/0!</v>
      </c>
      <c r="BE403" s="113">
        <f t="shared" si="114"/>
        <v>0</v>
      </c>
      <c r="BF403" s="114" t="e">
        <f t="shared" si="115"/>
        <v>#DIV/0!</v>
      </c>
      <c r="BG403" s="113">
        <f t="shared" si="116"/>
        <v>0</v>
      </c>
      <c r="BH403" s="114" t="e">
        <f t="shared" si="117"/>
        <v>#DIV/0!</v>
      </c>
      <c r="BI403" s="115" t="e">
        <f t="shared" si="118"/>
        <v>#DIV/0!</v>
      </c>
      <c r="BJ403" s="116" t="e">
        <f t="shared" si="119"/>
        <v>#DIV/0!</v>
      </c>
      <c r="BK403" s="102"/>
      <c r="BL403" s="129"/>
      <c r="BM403" s="102"/>
      <c r="BN403" s="91"/>
    </row>
    <row r="404" spans="1:66" s="11" customFormat="1" ht="70.5" hidden="1" customHeight="1">
      <c r="A404" s="79">
        <v>152</v>
      </c>
      <c r="B404" s="2" t="s">
        <v>223</v>
      </c>
      <c r="C404" s="3" t="s">
        <v>7</v>
      </c>
      <c r="D404" s="4" t="s">
        <v>224</v>
      </c>
      <c r="E404" s="3" t="s">
        <v>7</v>
      </c>
      <c r="F404" s="3"/>
      <c r="G404" s="35" t="s">
        <v>224</v>
      </c>
      <c r="H404" s="39" t="s">
        <v>944</v>
      </c>
      <c r="I404" s="3"/>
      <c r="J404" s="138" t="s">
        <v>1424</v>
      </c>
      <c r="K404" s="139" t="s">
        <v>1425</v>
      </c>
      <c r="L404" s="7" t="s">
        <v>189</v>
      </c>
      <c r="M404" s="6"/>
      <c r="N404" s="6"/>
      <c r="O404" s="6"/>
      <c r="P404" s="6"/>
      <c r="Q404" s="6"/>
      <c r="R404" s="6"/>
      <c r="S404" s="6"/>
      <c r="T404" s="6"/>
      <c r="U404" s="6"/>
      <c r="V404" s="6"/>
      <c r="W404" s="6"/>
      <c r="X404" s="6" t="s">
        <v>189</v>
      </c>
      <c r="Y404" s="7">
        <f t="shared" si="109"/>
        <v>1</v>
      </c>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13">
        <f t="shared" si="110"/>
        <v>0</v>
      </c>
      <c r="BB404" s="114" t="e">
        <f t="shared" si="111"/>
        <v>#DIV/0!</v>
      </c>
      <c r="BC404" s="113">
        <f t="shared" si="112"/>
        <v>0</v>
      </c>
      <c r="BD404" s="114" t="e">
        <f t="shared" si="113"/>
        <v>#DIV/0!</v>
      </c>
      <c r="BE404" s="113">
        <f t="shared" si="114"/>
        <v>0</v>
      </c>
      <c r="BF404" s="114" t="e">
        <f t="shared" si="115"/>
        <v>#DIV/0!</v>
      </c>
      <c r="BG404" s="113">
        <f t="shared" si="116"/>
        <v>0</v>
      </c>
      <c r="BH404" s="114" t="e">
        <f t="shared" si="117"/>
        <v>#DIV/0!</v>
      </c>
      <c r="BI404" s="115" t="e">
        <f t="shared" si="118"/>
        <v>#DIV/0!</v>
      </c>
      <c r="BJ404" s="116" t="e">
        <f t="shared" si="119"/>
        <v>#DIV/0!</v>
      </c>
      <c r="BK404" s="102"/>
      <c r="BL404" s="129"/>
      <c r="BM404" s="102"/>
      <c r="BN404" s="91"/>
    </row>
    <row r="405" spans="1:66" s="11" customFormat="1" ht="39" customHeight="1">
      <c r="A405" s="80"/>
      <c r="B405" s="199" t="s">
        <v>284</v>
      </c>
      <c r="C405" s="200"/>
      <c r="D405" s="200"/>
      <c r="E405" s="34"/>
      <c r="F405" s="18">
        <f>COUNTIF(F406:F446,"x")</f>
        <v>0</v>
      </c>
      <c r="G405" s="72"/>
      <c r="H405" s="72"/>
      <c r="I405" s="18"/>
      <c r="J405" s="145"/>
      <c r="K405" s="145"/>
      <c r="L405" s="18">
        <f>COUNTIF(L406:L446,"x")</f>
        <v>11</v>
      </c>
      <c r="M405" s="18">
        <f>SUM(M406:M446)</f>
        <v>17</v>
      </c>
      <c r="N405" s="126">
        <f t="shared" ref="N405:X405" si="120">COUNTIF(N406:N446,"x")</f>
        <v>3</v>
      </c>
      <c r="O405" s="126">
        <f t="shared" si="120"/>
        <v>4</v>
      </c>
      <c r="P405" s="126">
        <f t="shared" si="120"/>
        <v>5</v>
      </c>
      <c r="Q405" s="126">
        <f t="shared" si="120"/>
        <v>3</v>
      </c>
      <c r="R405" s="126">
        <f t="shared" si="120"/>
        <v>5</v>
      </c>
      <c r="S405" s="126">
        <f t="shared" si="120"/>
        <v>3</v>
      </c>
      <c r="T405" s="126">
        <f t="shared" si="120"/>
        <v>4</v>
      </c>
      <c r="U405" s="126">
        <f t="shared" si="120"/>
        <v>3</v>
      </c>
      <c r="V405" s="126">
        <f t="shared" si="120"/>
        <v>5</v>
      </c>
      <c r="W405" s="126">
        <f t="shared" si="120"/>
        <v>3</v>
      </c>
      <c r="X405" s="126">
        <f t="shared" si="120"/>
        <v>3</v>
      </c>
      <c r="Y405" s="7"/>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13">
        <f t="shared" si="110"/>
        <v>0</v>
      </c>
      <c r="BB405" s="114" t="e">
        <f t="shared" si="111"/>
        <v>#DIV/0!</v>
      </c>
      <c r="BC405" s="113">
        <f t="shared" si="112"/>
        <v>0</v>
      </c>
      <c r="BD405" s="114" t="e">
        <f t="shared" si="113"/>
        <v>#DIV/0!</v>
      </c>
      <c r="BE405" s="113">
        <f t="shared" si="114"/>
        <v>0</v>
      </c>
      <c r="BF405" s="114" t="e">
        <f t="shared" si="115"/>
        <v>#DIV/0!</v>
      </c>
      <c r="BG405" s="113">
        <f t="shared" si="116"/>
        <v>0</v>
      </c>
      <c r="BH405" s="114" t="e">
        <f t="shared" si="117"/>
        <v>#DIV/0!</v>
      </c>
      <c r="BI405" s="115" t="e">
        <f t="shared" si="118"/>
        <v>#DIV/0!</v>
      </c>
      <c r="BJ405" s="116" t="e">
        <f t="shared" si="119"/>
        <v>#DIV/0!</v>
      </c>
      <c r="BK405" s="102"/>
      <c r="BL405" s="129"/>
      <c r="BM405" s="102"/>
      <c r="BN405" s="40"/>
    </row>
    <row r="406" spans="1:66" s="11" customFormat="1" ht="69" customHeight="1">
      <c r="A406" s="79">
        <v>153</v>
      </c>
      <c r="B406" s="2" t="s">
        <v>227</v>
      </c>
      <c r="C406" s="3" t="s">
        <v>7</v>
      </c>
      <c r="D406" s="4" t="s">
        <v>478</v>
      </c>
      <c r="E406" s="3" t="s">
        <v>9</v>
      </c>
      <c r="F406" s="3"/>
      <c r="G406" s="35" t="s">
        <v>945</v>
      </c>
      <c r="H406" s="39" t="s">
        <v>946</v>
      </c>
      <c r="I406" s="3"/>
      <c r="J406" s="138" t="s">
        <v>1424</v>
      </c>
      <c r="K406" s="139" t="s">
        <v>1449</v>
      </c>
      <c r="L406" s="7" t="s">
        <v>189</v>
      </c>
      <c r="M406" s="6">
        <v>1</v>
      </c>
      <c r="N406" s="6"/>
      <c r="O406" s="6" t="s">
        <v>189</v>
      </c>
      <c r="P406" s="6"/>
      <c r="Q406" s="6"/>
      <c r="R406" s="6"/>
      <c r="S406" s="6"/>
      <c r="T406" s="6"/>
      <c r="U406" s="6"/>
      <c r="V406" s="6"/>
      <c r="W406" s="6"/>
      <c r="X406" s="6"/>
      <c r="Y406" s="7">
        <f t="shared" si="109"/>
        <v>1</v>
      </c>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13">
        <f t="shared" si="110"/>
        <v>0</v>
      </c>
      <c r="BB406" s="114" t="e">
        <f t="shared" si="111"/>
        <v>#DIV/0!</v>
      </c>
      <c r="BC406" s="113">
        <f t="shared" si="112"/>
        <v>0</v>
      </c>
      <c r="BD406" s="114" t="e">
        <f t="shared" si="113"/>
        <v>#DIV/0!</v>
      </c>
      <c r="BE406" s="113">
        <f t="shared" si="114"/>
        <v>0</v>
      </c>
      <c r="BF406" s="114" t="e">
        <f t="shared" si="115"/>
        <v>#DIV/0!</v>
      </c>
      <c r="BG406" s="113">
        <f t="shared" si="116"/>
        <v>0</v>
      </c>
      <c r="BH406" s="114" t="e">
        <f t="shared" si="117"/>
        <v>#DIV/0!</v>
      </c>
      <c r="BI406" s="115" t="e">
        <f t="shared" si="118"/>
        <v>#DIV/0!</v>
      </c>
      <c r="BJ406" s="116" t="e">
        <f t="shared" si="119"/>
        <v>#DIV/0!</v>
      </c>
      <c r="BK406" s="117" t="s">
        <v>1411</v>
      </c>
      <c r="BL406" s="117" t="s">
        <v>1411</v>
      </c>
      <c r="BM406" s="117" t="s">
        <v>1411</v>
      </c>
      <c r="BN406" s="91"/>
    </row>
    <row r="407" spans="1:66" s="11" customFormat="1" ht="119.25" hidden="1" customHeight="1">
      <c r="A407" s="79">
        <v>154</v>
      </c>
      <c r="B407" s="2" t="s">
        <v>228</v>
      </c>
      <c r="C407" s="3" t="s">
        <v>7</v>
      </c>
      <c r="D407" s="4" t="s">
        <v>229</v>
      </c>
      <c r="E407" s="3" t="s">
        <v>7</v>
      </c>
      <c r="F407" s="3"/>
      <c r="G407" s="35" t="s">
        <v>229</v>
      </c>
      <c r="H407" s="39" t="s">
        <v>947</v>
      </c>
      <c r="I407" s="3"/>
      <c r="J407" s="138" t="s">
        <v>1424</v>
      </c>
      <c r="K407" s="139" t="s">
        <v>1425</v>
      </c>
      <c r="L407" s="7" t="s">
        <v>189</v>
      </c>
      <c r="M407" s="6">
        <v>1</v>
      </c>
      <c r="N407" s="6"/>
      <c r="O407" s="6"/>
      <c r="P407" s="6"/>
      <c r="Q407" s="6"/>
      <c r="R407" s="6" t="s">
        <v>189</v>
      </c>
      <c r="S407" s="6"/>
      <c r="T407" s="6"/>
      <c r="U407" s="6"/>
      <c r="V407" s="6"/>
      <c r="W407" s="6"/>
      <c r="X407" s="6"/>
      <c r="Y407" s="7">
        <f t="shared" si="109"/>
        <v>1</v>
      </c>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13">
        <f t="shared" si="110"/>
        <v>0</v>
      </c>
      <c r="BB407" s="114" t="e">
        <f t="shared" si="111"/>
        <v>#DIV/0!</v>
      </c>
      <c r="BC407" s="113">
        <f t="shared" si="112"/>
        <v>0</v>
      </c>
      <c r="BD407" s="114" t="e">
        <f t="shared" si="113"/>
        <v>#DIV/0!</v>
      </c>
      <c r="BE407" s="113">
        <f t="shared" si="114"/>
        <v>0</v>
      </c>
      <c r="BF407" s="114" t="e">
        <f t="shared" si="115"/>
        <v>#DIV/0!</v>
      </c>
      <c r="BG407" s="113">
        <f t="shared" si="116"/>
        <v>0</v>
      </c>
      <c r="BH407" s="114" t="e">
        <f t="shared" si="117"/>
        <v>#DIV/0!</v>
      </c>
      <c r="BI407" s="115" t="e">
        <f t="shared" si="118"/>
        <v>#DIV/0!</v>
      </c>
      <c r="BJ407" s="116" t="e">
        <f t="shared" si="119"/>
        <v>#DIV/0!</v>
      </c>
      <c r="BK407" s="102"/>
      <c r="BL407" s="129"/>
      <c r="BM407" s="102"/>
      <c r="BN407" s="91"/>
    </row>
    <row r="408" spans="1:66" s="11" customFormat="1" ht="119.25" hidden="1" customHeight="1">
      <c r="A408" s="79">
        <v>155</v>
      </c>
      <c r="B408" s="2" t="s">
        <v>230</v>
      </c>
      <c r="C408" s="3" t="s">
        <v>7</v>
      </c>
      <c r="D408" s="4" t="s">
        <v>231</v>
      </c>
      <c r="E408" s="3" t="s">
        <v>9</v>
      </c>
      <c r="F408" s="3"/>
      <c r="G408" s="35" t="s">
        <v>231</v>
      </c>
      <c r="H408" s="20" t="s">
        <v>948</v>
      </c>
      <c r="I408" s="3"/>
      <c r="J408" s="138" t="s">
        <v>1424</v>
      </c>
      <c r="K408" s="139" t="s">
        <v>1425</v>
      </c>
      <c r="L408" s="7" t="s">
        <v>189</v>
      </c>
      <c r="M408" s="6">
        <v>1</v>
      </c>
      <c r="N408" s="6"/>
      <c r="O408" s="6"/>
      <c r="P408" s="6" t="s">
        <v>189</v>
      </c>
      <c r="Q408" s="6"/>
      <c r="R408" s="6"/>
      <c r="S408" s="6"/>
      <c r="T408" s="6"/>
      <c r="U408" s="6"/>
      <c r="V408" s="6"/>
      <c r="W408" s="6"/>
      <c r="X408" s="6"/>
      <c r="Y408" s="7">
        <f t="shared" si="109"/>
        <v>1</v>
      </c>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13">
        <f t="shared" si="110"/>
        <v>0</v>
      </c>
      <c r="BB408" s="114" t="e">
        <f t="shared" si="111"/>
        <v>#DIV/0!</v>
      </c>
      <c r="BC408" s="113">
        <f t="shared" si="112"/>
        <v>0</v>
      </c>
      <c r="BD408" s="114" t="e">
        <f t="shared" si="113"/>
        <v>#DIV/0!</v>
      </c>
      <c r="BE408" s="113">
        <f t="shared" si="114"/>
        <v>0</v>
      </c>
      <c r="BF408" s="114" t="e">
        <f t="shared" si="115"/>
        <v>#DIV/0!</v>
      </c>
      <c r="BG408" s="113">
        <f t="shared" si="116"/>
        <v>0</v>
      </c>
      <c r="BH408" s="114" t="e">
        <f t="shared" si="117"/>
        <v>#DIV/0!</v>
      </c>
      <c r="BI408" s="115" t="e">
        <f t="shared" si="118"/>
        <v>#DIV/0!</v>
      </c>
      <c r="BJ408" s="116" t="e">
        <f t="shared" si="119"/>
        <v>#DIV/0!</v>
      </c>
      <c r="BK408" s="102"/>
      <c r="BL408" s="129"/>
      <c r="BM408" s="102"/>
      <c r="BN408" s="91"/>
    </row>
    <row r="409" spans="1:66" s="11" customFormat="1" ht="81.75" hidden="1" customHeight="1">
      <c r="A409" s="79">
        <v>156</v>
      </c>
      <c r="B409" s="2" t="s">
        <v>232</v>
      </c>
      <c r="C409" s="3" t="s">
        <v>7</v>
      </c>
      <c r="D409" s="4" t="s">
        <v>39</v>
      </c>
      <c r="E409" s="3" t="s">
        <v>9</v>
      </c>
      <c r="F409" s="3"/>
      <c r="G409" s="35" t="s">
        <v>39</v>
      </c>
      <c r="H409" s="39" t="s">
        <v>949</v>
      </c>
      <c r="I409" s="3"/>
      <c r="J409" s="138" t="s">
        <v>1424</v>
      </c>
      <c r="K409" s="139" t="s">
        <v>1425</v>
      </c>
      <c r="L409" s="7" t="s">
        <v>189</v>
      </c>
      <c r="M409" s="6"/>
      <c r="N409" s="6"/>
      <c r="O409" s="6"/>
      <c r="P409" s="6"/>
      <c r="Q409" s="6"/>
      <c r="R409" s="6"/>
      <c r="S409" s="6"/>
      <c r="T409" s="6"/>
      <c r="U409" s="6"/>
      <c r="V409" s="6" t="s">
        <v>189</v>
      </c>
      <c r="W409" s="6"/>
      <c r="X409" s="6"/>
      <c r="Y409" s="7">
        <f t="shared" si="109"/>
        <v>1</v>
      </c>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13">
        <f t="shared" si="110"/>
        <v>0</v>
      </c>
      <c r="BB409" s="114" t="e">
        <f t="shared" si="111"/>
        <v>#DIV/0!</v>
      </c>
      <c r="BC409" s="113">
        <f t="shared" si="112"/>
        <v>0</v>
      </c>
      <c r="BD409" s="114" t="e">
        <f t="shared" si="113"/>
        <v>#DIV/0!</v>
      </c>
      <c r="BE409" s="113">
        <f t="shared" si="114"/>
        <v>0</v>
      </c>
      <c r="BF409" s="114" t="e">
        <f t="shared" si="115"/>
        <v>#DIV/0!</v>
      </c>
      <c r="BG409" s="113">
        <f t="shared" si="116"/>
        <v>0</v>
      </c>
      <c r="BH409" s="114" t="e">
        <f t="shared" si="117"/>
        <v>#DIV/0!</v>
      </c>
      <c r="BI409" s="115" t="e">
        <f t="shared" si="118"/>
        <v>#DIV/0!</v>
      </c>
      <c r="BJ409" s="116" t="e">
        <f t="shared" si="119"/>
        <v>#DIV/0!</v>
      </c>
      <c r="BK409" s="102"/>
      <c r="BL409" s="129"/>
      <c r="BM409" s="102"/>
      <c r="BN409" s="91"/>
    </row>
    <row r="410" spans="1:66" s="11" customFormat="1" ht="122.25" hidden="1" customHeight="1">
      <c r="A410" s="79">
        <v>157</v>
      </c>
      <c r="B410" s="2" t="s">
        <v>368</v>
      </c>
      <c r="C410" s="3" t="s">
        <v>7</v>
      </c>
      <c r="D410" s="4" t="s">
        <v>396</v>
      </c>
      <c r="E410" s="3" t="s">
        <v>9</v>
      </c>
      <c r="F410" s="3"/>
      <c r="G410" s="35" t="s">
        <v>950</v>
      </c>
      <c r="H410" s="39" t="s">
        <v>973</v>
      </c>
      <c r="I410" s="3"/>
      <c r="J410" s="138" t="s">
        <v>1424</v>
      </c>
      <c r="K410" s="139" t="s">
        <v>1425</v>
      </c>
      <c r="L410" s="7"/>
      <c r="M410" s="6"/>
      <c r="N410" s="6" t="s">
        <v>189</v>
      </c>
      <c r="O410" s="6"/>
      <c r="P410" s="6"/>
      <c r="Q410" s="6"/>
      <c r="R410" s="6"/>
      <c r="S410" s="6"/>
      <c r="T410" s="6"/>
      <c r="U410" s="6"/>
      <c r="V410" s="6"/>
      <c r="W410" s="6"/>
      <c r="X410" s="6"/>
      <c r="Y410" s="7">
        <f t="shared" si="109"/>
        <v>1</v>
      </c>
      <c r="Z410" s="117" t="s">
        <v>1404</v>
      </c>
      <c r="AA410" s="117"/>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13">
        <f t="shared" si="110"/>
        <v>0</v>
      </c>
      <c r="BB410" s="114" t="e">
        <f t="shared" si="111"/>
        <v>#DIV/0!</v>
      </c>
      <c r="BC410" s="113">
        <f t="shared" si="112"/>
        <v>0</v>
      </c>
      <c r="BD410" s="114" t="e">
        <f t="shared" si="113"/>
        <v>#DIV/0!</v>
      </c>
      <c r="BE410" s="113">
        <f t="shared" si="114"/>
        <v>0</v>
      </c>
      <c r="BF410" s="114" t="e">
        <f t="shared" si="115"/>
        <v>#DIV/0!</v>
      </c>
      <c r="BG410" s="113">
        <f t="shared" si="116"/>
        <v>0</v>
      </c>
      <c r="BH410" s="114" t="e">
        <f t="shared" si="117"/>
        <v>#DIV/0!</v>
      </c>
      <c r="BI410" s="115" t="e">
        <f t="shared" si="118"/>
        <v>#DIV/0!</v>
      </c>
      <c r="BJ410" s="116" t="e">
        <f t="shared" si="119"/>
        <v>#DIV/0!</v>
      </c>
      <c r="BK410" s="102"/>
      <c r="BL410" s="129"/>
      <c r="BM410" s="102"/>
      <c r="BN410" s="91"/>
    </row>
    <row r="411" spans="1:66" s="11" customFormat="1" ht="157.5" customHeight="1">
      <c r="A411" s="140">
        <v>157</v>
      </c>
      <c r="B411" s="141" t="s">
        <v>368</v>
      </c>
      <c r="C411" s="142" t="s">
        <v>7</v>
      </c>
      <c r="D411" s="143" t="s">
        <v>396</v>
      </c>
      <c r="E411" s="142" t="s">
        <v>9</v>
      </c>
      <c r="F411" s="142"/>
      <c r="G411" s="144" t="s">
        <v>960</v>
      </c>
      <c r="H411" s="20" t="s">
        <v>1443</v>
      </c>
      <c r="I411" s="3"/>
      <c r="J411" s="138" t="s">
        <v>1424</v>
      </c>
      <c r="K411" s="139" t="s">
        <v>1425</v>
      </c>
      <c r="L411" s="7"/>
      <c r="M411" s="6"/>
      <c r="N411" s="6"/>
      <c r="O411" s="6" t="s">
        <v>189</v>
      </c>
      <c r="P411" s="6"/>
      <c r="Q411" s="6"/>
      <c r="R411" s="6"/>
      <c r="S411" s="6"/>
      <c r="T411" s="6"/>
      <c r="U411" s="6"/>
      <c r="V411" s="6"/>
      <c r="W411" s="6"/>
      <c r="X411" s="6"/>
      <c r="Y411" s="7">
        <f t="shared" si="109"/>
        <v>1</v>
      </c>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13">
        <f t="shared" si="110"/>
        <v>0</v>
      </c>
      <c r="BB411" s="114" t="e">
        <f t="shared" si="111"/>
        <v>#DIV/0!</v>
      </c>
      <c r="BC411" s="113">
        <f t="shared" si="112"/>
        <v>0</v>
      </c>
      <c r="BD411" s="114" t="e">
        <f t="shared" si="113"/>
        <v>#DIV/0!</v>
      </c>
      <c r="BE411" s="113">
        <f t="shared" si="114"/>
        <v>0</v>
      </c>
      <c r="BF411" s="114" t="e">
        <f t="shared" si="115"/>
        <v>#DIV/0!</v>
      </c>
      <c r="BG411" s="113">
        <f t="shared" si="116"/>
        <v>0</v>
      </c>
      <c r="BH411" s="114" t="e">
        <f t="shared" si="117"/>
        <v>#DIV/0!</v>
      </c>
      <c r="BI411" s="115" t="e">
        <f t="shared" si="118"/>
        <v>#DIV/0!</v>
      </c>
      <c r="BJ411" s="116" t="e">
        <f t="shared" si="119"/>
        <v>#DIV/0!</v>
      </c>
      <c r="BK411" s="117"/>
      <c r="BL411" s="117" t="s">
        <v>1404</v>
      </c>
      <c r="BM411" s="117"/>
      <c r="BN411" s="91"/>
    </row>
    <row r="412" spans="1:66" s="11" customFormat="1" ht="147" hidden="1" customHeight="1">
      <c r="A412" s="79">
        <v>157</v>
      </c>
      <c r="B412" s="2" t="s">
        <v>368</v>
      </c>
      <c r="C412" s="3" t="s">
        <v>7</v>
      </c>
      <c r="D412" s="4" t="s">
        <v>396</v>
      </c>
      <c r="E412" s="3" t="s">
        <v>9</v>
      </c>
      <c r="F412" s="3"/>
      <c r="G412" s="35" t="s">
        <v>959</v>
      </c>
      <c r="H412" s="39" t="s">
        <v>974</v>
      </c>
      <c r="I412" s="3"/>
      <c r="J412" s="138" t="s">
        <v>1424</v>
      </c>
      <c r="K412" s="139" t="s">
        <v>1425</v>
      </c>
      <c r="L412" s="7"/>
      <c r="M412" s="6"/>
      <c r="N412" s="6"/>
      <c r="O412" s="6"/>
      <c r="P412" s="6" t="s">
        <v>189</v>
      </c>
      <c r="Q412" s="6"/>
      <c r="R412" s="6"/>
      <c r="S412" s="6"/>
      <c r="T412" s="6"/>
      <c r="U412" s="6"/>
      <c r="V412" s="6"/>
      <c r="W412" s="6"/>
      <c r="X412" s="6"/>
      <c r="Y412" s="7">
        <f t="shared" si="109"/>
        <v>1</v>
      </c>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13">
        <f t="shared" si="110"/>
        <v>0</v>
      </c>
      <c r="BB412" s="114" t="e">
        <f t="shared" si="111"/>
        <v>#DIV/0!</v>
      </c>
      <c r="BC412" s="113">
        <f t="shared" si="112"/>
        <v>0</v>
      </c>
      <c r="BD412" s="114" t="e">
        <f t="shared" si="113"/>
        <v>#DIV/0!</v>
      </c>
      <c r="BE412" s="113">
        <f t="shared" si="114"/>
        <v>0</v>
      </c>
      <c r="BF412" s="114" t="e">
        <f t="shared" si="115"/>
        <v>#DIV/0!</v>
      </c>
      <c r="BG412" s="113">
        <f t="shared" si="116"/>
        <v>0</v>
      </c>
      <c r="BH412" s="114" t="e">
        <f t="shared" si="117"/>
        <v>#DIV/0!</v>
      </c>
      <c r="BI412" s="115" t="e">
        <f t="shared" si="118"/>
        <v>#DIV/0!</v>
      </c>
      <c r="BJ412" s="116" t="e">
        <f t="shared" si="119"/>
        <v>#DIV/0!</v>
      </c>
      <c r="BK412" s="102"/>
      <c r="BL412" s="129"/>
      <c r="BM412" s="102"/>
      <c r="BN412" s="91"/>
    </row>
    <row r="413" spans="1:66" s="11" customFormat="1" ht="153.75" hidden="1" customHeight="1">
      <c r="A413" s="79">
        <v>157</v>
      </c>
      <c r="B413" s="2" t="s">
        <v>368</v>
      </c>
      <c r="C413" s="3" t="s">
        <v>7</v>
      </c>
      <c r="D413" s="4" t="s">
        <v>396</v>
      </c>
      <c r="E413" s="3" t="s">
        <v>9</v>
      </c>
      <c r="F413" s="3"/>
      <c r="G413" s="35" t="s">
        <v>958</v>
      </c>
      <c r="H413" s="39" t="s">
        <v>975</v>
      </c>
      <c r="I413" s="3"/>
      <c r="J413" s="138" t="s">
        <v>1424</v>
      </c>
      <c r="K413" s="139" t="s">
        <v>1425</v>
      </c>
      <c r="L413" s="7"/>
      <c r="M413" s="6"/>
      <c r="N413" s="6"/>
      <c r="O413" s="6"/>
      <c r="P413" s="6"/>
      <c r="Q413" s="6" t="s">
        <v>189</v>
      </c>
      <c r="R413" s="6"/>
      <c r="S413" s="6"/>
      <c r="T413" s="6"/>
      <c r="U413" s="6"/>
      <c r="V413" s="6"/>
      <c r="W413" s="6"/>
      <c r="X413" s="6"/>
      <c r="Y413" s="7">
        <f t="shared" si="109"/>
        <v>1</v>
      </c>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13">
        <f t="shared" si="110"/>
        <v>0</v>
      </c>
      <c r="BB413" s="114" t="e">
        <f t="shared" si="111"/>
        <v>#DIV/0!</v>
      </c>
      <c r="BC413" s="113">
        <f t="shared" si="112"/>
        <v>0</v>
      </c>
      <c r="BD413" s="114" t="e">
        <f t="shared" si="113"/>
        <v>#DIV/0!</v>
      </c>
      <c r="BE413" s="113">
        <f t="shared" si="114"/>
        <v>0</v>
      </c>
      <c r="BF413" s="114" t="e">
        <f t="shared" si="115"/>
        <v>#DIV/0!</v>
      </c>
      <c r="BG413" s="113">
        <f t="shared" si="116"/>
        <v>0</v>
      </c>
      <c r="BH413" s="114" t="e">
        <f t="shared" si="117"/>
        <v>#DIV/0!</v>
      </c>
      <c r="BI413" s="115" t="e">
        <f t="shared" si="118"/>
        <v>#DIV/0!</v>
      </c>
      <c r="BJ413" s="116" t="e">
        <f t="shared" si="119"/>
        <v>#DIV/0!</v>
      </c>
      <c r="BK413" s="102"/>
      <c r="BL413" s="129"/>
      <c r="BM413" s="102"/>
      <c r="BN413" s="91"/>
    </row>
    <row r="414" spans="1:66" s="11" customFormat="1" ht="243" hidden="1" customHeight="1">
      <c r="A414" s="79">
        <v>157</v>
      </c>
      <c r="B414" s="2" t="s">
        <v>368</v>
      </c>
      <c r="C414" s="3" t="s">
        <v>7</v>
      </c>
      <c r="D414" s="4" t="s">
        <v>396</v>
      </c>
      <c r="E414" s="3" t="s">
        <v>9</v>
      </c>
      <c r="F414" s="3"/>
      <c r="G414" s="35" t="s">
        <v>957</v>
      </c>
      <c r="H414" s="39" t="s">
        <v>976</v>
      </c>
      <c r="I414" s="3"/>
      <c r="J414" s="138" t="s">
        <v>1424</v>
      </c>
      <c r="K414" s="139" t="s">
        <v>1425</v>
      </c>
      <c r="L414" s="7"/>
      <c r="M414" s="6"/>
      <c r="N414" s="6"/>
      <c r="O414" s="6"/>
      <c r="P414" s="6"/>
      <c r="Q414" s="6"/>
      <c r="R414" s="6" t="s">
        <v>189</v>
      </c>
      <c r="S414" s="6"/>
      <c r="T414" s="6"/>
      <c r="U414" s="6"/>
      <c r="V414" s="6"/>
      <c r="W414" s="6"/>
      <c r="X414" s="6"/>
      <c r="Y414" s="7">
        <f t="shared" si="109"/>
        <v>1</v>
      </c>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13">
        <f t="shared" si="110"/>
        <v>0</v>
      </c>
      <c r="BB414" s="114" t="e">
        <f t="shared" si="111"/>
        <v>#DIV/0!</v>
      </c>
      <c r="BC414" s="113">
        <f t="shared" si="112"/>
        <v>0</v>
      </c>
      <c r="BD414" s="114" t="e">
        <f t="shared" si="113"/>
        <v>#DIV/0!</v>
      </c>
      <c r="BE414" s="113">
        <f t="shared" si="114"/>
        <v>0</v>
      </c>
      <c r="BF414" s="114" t="e">
        <f t="shared" si="115"/>
        <v>#DIV/0!</v>
      </c>
      <c r="BG414" s="113">
        <f t="shared" si="116"/>
        <v>0</v>
      </c>
      <c r="BH414" s="114" t="e">
        <f t="shared" si="117"/>
        <v>#DIV/0!</v>
      </c>
      <c r="BI414" s="115" t="e">
        <f t="shared" si="118"/>
        <v>#DIV/0!</v>
      </c>
      <c r="BJ414" s="116" t="e">
        <f t="shared" si="119"/>
        <v>#DIV/0!</v>
      </c>
      <c r="BK414" s="102"/>
      <c r="BL414" s="129"/>
      <c r="BM414" s="102"/>
      <c r="BN414" s="91"/>
    </row>
    <row r="415" spans="1:66" s="11" customFormat="1" ht="221.25" hidden="1" customHeight="1">
      <c r="A415" s="79">
        <v>157</v>
      </c>
      <c r="B415" s="2" t="s">
        <v>368</v>
      </c>
      <c r="C415" s="3" t="s">
        <v>7</v>
      </c>
      <c r="D415" s="4" t="s">
        <v>396</v>
      </c>
      <c r="E415" s="3" t="s">
        <v>9</v>
      </c>
      <c r="F415" s="3"/>
      <c r="G415" s="35" t="s">
        <v>956</v>
      </c>
      <c r="H415" s="39" t="s">
        <v>977</v>
      </c>
      <c r="I415" s="3"/>
      <c r="J415" s="138" t="s">
        <v>1424</v>
      </c>
      <c r="K415" s="139" t="s">
        <v>1425</v>
      </c>
      <c r="L415" s="7"/>
      <c r="M415" s="6"/>
      <c r="N415" s="6"/>
      <c r="O415" s="6"/>
      <c r="P415" s="6"/>
      <c r="Q415" s="6"/>
      <c r="R415" s="6"/>
      <c r="S415" s="6" t="s">
        <v>189</v>
      </c>
      <c r="T415" s="6"/>
      <c r="U415" s="6"/>
      <c r="V415" s="6"/>
      <c r="W415" s="6"/>
      <c r="X415" s="6"/>
      <c r="Y415" s="7">
        <f t="shared" si="109"/>
        <v>1</v>
      </c>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13">
        <f t="shared" si="110"/>
        <v>0</v>
      </c>
      <c r="BB415" s="114" t="e">
        <f t="shared" si="111"/>
        <v>#DIV/0!</v>
      </c>
      <c r="BC415" s="113">
        <f t="shared" si="112"/>
        <v>0</v>
      </c>
      <c r="BD415" s="114" t="e">
        <f t="shared" si="113"/>
        <v>#DIV/0!</v>
      </c>
      <c r="BE415" s="113">
        <f t="shared" si="114"/>
        <v>0</v>
      </c>
      <c r="BF415" s="114" t="e">
        <f t="shared" si="115"/>
        <v>#DIV/0!</v>
      </c>
      <c r="BG415" s="113">
        <f t="shared" si="116"/>
        <v>0</v>
      </c>
      <c r="BH415" s="114" t="e">
        <f t="shared" si="117"/>
        <v>#DIV/0!</v>
      </c>
      <c r="BI415" s="115" t="e">
        <f t="shared" si="118"/>
        <v>#DIV/0!</v>
      </c>
      <c r="BJ415" s="116" t="e">
        <f t="shared" si="119"/>
        <v>#DIV/0!</v>
      </c>
      <c r="BK415" s="102"/>
      <c r="BL415" s="129"/>
      <c r="BM415" s="102"/>
      <c r="BN415" s="91"/>
    </row>
    <row r="416" spans="1:66" s="11" customFormat="1" ht="174.75" hidden="1" customHeight="1">
      <c r="A416" s="79">
        <v>157</v>
      </c>
      <c r="B416" s="2" t="s">
        <v>368</v>
      </c>
      <c r="C416" s="3" t="s">
        <v>7</v>
      </c>
      <c r="D416" s="4" t="s">
        <v>396</v>
      </c>
      <c r="E416" s="3" t="s">
        <v>9</v>
      </c>
      <c r="F416" s="3"/>
      <c r="G416" s="35" t="s">
        <v>955</v>
      </c>
      <c r="H416" s="39" t="s">
        <v>978</v>
      </c>
      <c r="I416" s="3"/>
      <c r="J416" s="138" t="s">
        <v>1424</v>
      </c>
      <c r="K416" s="139" t="s">
        <v>1425</v>
      </c>
      <c r="L416" s="7"/>
      <c r="M416" s="6"/>
      <c r="N416" s="6"/>
      <c r="O416" s="6"/>
      <c r="P416" s="6"/>
      <c r="Q416" s="6"/>
      <c r="R416" s="6"/>
      <c r="S416" s="6"/>
      <c r="T416" s="6" t="s">
        <v>189</v>
      </c>
      <c r="U416" s="6"/>
      <c r="V416" s="6"/>
      <c r="W416" s="6"/>
      <c r="X416" s="6"/>
      <c r="Y416" s="7">
        <f t="shared" si="109"/>
        <v>1</v>
      </c>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13">
        <f t="shared" si="110"/>
        <v>0</v>
      </c>
      <c r="BB416" s="114" t="e">
        <f t="shared" si="111"/>
        <v>#DIV/0!</v>
      </c>
      <c r="BC416" s="113">
        <f t="shared" si="112"/>
        <v>0</v>
      </c>
      <c r="BD416" s="114" t="e">
        <f t="shared" si="113"/>
        <v>#DIV/0!</v>
      </c>
      <c r="BE416" s="113">
        <f t="shared" si="114"/>
        <v>0</v>
      </c>
      <c r="BF416" s="114" t="e">
        <f t="shared" si="115"/>
        <v>#DIV/0!</v>
      </c>
      <c r="BG416" s="113">
        <f t="shared" si="116"/>
        <v>0</v>
      </c>
      <c r="BH416" s="114" t="e">
        <f t="shared" si="117"/>
        <v>#DIV/0!</v>
      </c>
      <c r="BI416" s="115" t="e">
        <f t="shared" si="118"/>
        <v>#DIV/0!</v>
      </c>
      <c r="BJ416" s="116" t="e">
        <f t="shared" si="119"/>
        <v>#DIV/0!</v>
      </c>
      <c r="BK416" s="102"/>
      <c r="BL416" s="129"/>
      <c r="BM416" s="102"/>
      <c r="BN416" s="91"/>
    </row>
    <row r="417" spans="1:66" s="11" customFormat="1" ht="197.25" hidden="1" customHeight="1">
      <c r="A417" s="79">
        <v>157</v>
      </c>
      <c r="B417" s="2" t="s">
        <v>368</v>
      </c>
      <c r="C417" s="3" t="s">
        <v>7</v>
      </c>
      <c r="D417" s="4" t="s">
        <v>396</v>
      </c>
      <c r="E417" s="3" t="s">
        <v>9</v>
      </c>
      <c r="F417" s="3"/>
      <c r="G417" s="35" t="s">
        <v>954</v>
      </c>
      <c r="H417" s="39" t="s">
        <v>979</v>
      </c>
      <c r="I417" s="3"/>
      <c r="J417" s="138" t="s">
        <v>1424</v>
      </c>
      <c r="K417" s="139" t="s">
        <v>1425</v>
      </c>
      <c r="L417" s="7"/>
      <c r="M417" s="6"/>
      <c r="N417" s="6"/>
      <c r="O417" s="6"/>
      <c r="P417" s="6"/>
      <c r="Q417" s="6"/>
      <c r="R417" s="6"/>
      <c r="S417" s="6"/>
      <c r="T417" s="6"/>
      <c r="U417" s="6" t="s">
        <v>189</v>
      </c>
      <c r="V417" s="6"/>
      <c r="W417" s="6"/>
      <c r="X417" s="6"/>
      <c r="Y417" s="7">
        <f t="shared" si="109"/>
        <v>1</v>
      </c>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13">
        <f t="shared" si="110"/>
        <v>0</v>
      </c>
      <c r="BB417" s="114" t="e">
        <f t="shared" si="111"/>
        <v>#DIV/0!</v>
      </c>
      <c r="BC417" s="113">
        <f t="shared" si="112"/>
        <v>0</v>
      </c>
      <c r="BD417" s="114" t="e">
        <f t="shared" si="113"/>
        <v>#DIV/0!</v>
      </c>
      <c r="BE417" s="113">
        <f t="shared" si="114"/>
        <v>0</v>
      </c>
      <c r="BF417" s="114" t="e">
        <f t="shared" si="115"/>
        <v>#DIV/0!</v>
      </c>
      <c r="BG417" s="113">
        <f t="shared" si="116"/>
        <v>0</v>
      </c>
      <c r="BH417" s="114" t="e">
        <f t="shared" si="117"/>
        <v>#DIV/0!</v>
      </c>
      <c r="BI417" s="115" t="e">
        <f t="shared" si="118"/>
        <v>#DIV/0!</v>
      </c>
      <c r="BJ417" s="116" t="e">
        <f t="shared" si="119"/>
        <v>#DIV/0!</v>
      </c>
      <c r="BK417" s="102"/>
      <c r="BL417" s="129"/>
      <c r="BM417" s="102"/>
      <c r="BN417" s="91"/>
    </row>
    <row r="418" spans="1:66" s="11" customFormat="1" ht="197.25" hidden="1" customHeight="1">
      <c r="A418" s="79">
        <v>157</v>
      </c>
      <c r="B418" s="2" t="s">
        <v>368</v>
      </c>
      <c r="C418" s="3" t="s">
        <v>7</v>
      </c>
      <c r="D418" s="4" t="s">
        <v>396</v>
      </c>
      <c r="E418" s="3" t="s">
        <v>9</v>
      </c>
      <c r="F418" s="3"/>
      <c r="G418" s="35" t="s">
        <v>953</v>
      </c>
      <c r="H418" s="20" t="s">
        <v>980</v>
      </c>
      <c r="I418" s="3"/>
      <c r="J418" s="138" t="s">
        <v>1424</v>
      </c>
      <c r="K418" s="139" t="s">
        <v>1425</v>
      </c>
      <c r="L418" s="7"/>
      <c r="M418" s="6"/>
      <c r="N418" s="6"/>
      <c r="O418" s="6"/>
      <c r="P418" s="6"/>
      <c r="Q418" s="6"/>
      <c r="R418" s="6"/>
      <c r="S418" s="6"/>
      <c r="T418" s="6"/>
      <c r="U418" s="6"/>
      <c r="V418" s="6" t="s">
        <v>189</v>
      </c>
      <c r="W418" s="6"/>
      <c r="X418" s="6"/>
      <c r="Y418" s="7">
        <f t="shared" si="109"/>
        <v>1</v>
      </c>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13">
        <f t="shared" si="110"/>
        <v>0</v>
      </c>
      <c r="BB418" s="114" t="e">
        <f t="shared" si="111"/>
        <v>#DIV/0!</v>
      </c>
      <c r="BC418" s="113">
        <f t="shared" si="112"/>
        <v>0</v>
      </c>
      <c r="BD418" s="114" t="e">
        <f t="shared" si="113"/>
        <v>#DIV/0!</v>
      </c>
      <c r="BE418" s="113">
        <f t="shared" si="114"/>
        <v>0</v>
      </c>
      <c r="BF418" s="114" t="e">
        <f t="shared" si="115"/>
        <v>#DIV/0!</v>
      </c>
      <c r="BG418" s="113">
        <f t="shared" si="116"/>
        <v>0</v>
      </c>
      <c r="BH418" s="114" t="e">
        <f t="shared" si="117"/>
        <v>#DIV/0!</v>
      </c>
      <c r="BI418" s="115" t="e">
        <f t="shared" si="118"/>
        <v>#DIV/0!</v>
      </c>
      <c r="BJ418" s="116" t="e">
        <f t="shared" si="119"/>
        <v>#DIV/0!</v>
      </c>
      <c r="BK418" s="102"/>
      <c r="BL418" s="129"/>
      <c r="BM418" s="102"/>
      <c r="BN418" s="91"/>
    </row>
    <row r="419" spans="1:66" s="11" customFormat="1" ht="129.75" hidden="1" customHeight="1">
      <c r="A419" s="79">
        <v>157</v>
      </c>
      <c r="B419" s="2" t="s">
        <v>368</v>
      </c>
      <c r="C419" s="3" t="s">
        <v>7</v>
      </c>
      <c r="D419" s="4" t="s">
        <v>396</v>
      </c>
      <c r="E419" s="3" t="s">
        <v>9</v>
      </c>
      <c r="F419" s="3"/>
      <c r="G419" s="35" t="s">
        <v>952</v>
      </c>
      <c r="H419" s="39" t="s">
        <v>1342</v>
      </c>
      <c r="I419" s="3"/>
      <c r="J419" s="138" t="s">
        <v>1424</v>
      </c>
      <c r="K419" s="139" t="s">
        <v>1425</v>
      </c>
      <c r="L419" s="7"/>
      <c r="M419" s="6"/>
      <c r="N419" s="6"/>
      <c r="O419" s="6"/>
      <c r="P419" s="6"/>
      <c r="Q419" s="6"/>
      <c r="R419" s="6"/>
      <c r="S419" s="6"/>
      <c r="T419" s="6"/>
      <c r="U419" s="6"/>
      <c r="V419" s="6"/>
      <c r="W419" s="6" t="s">
        <v>189</v>
      </c>
      <c r="X419" s="6"/>
      <c r="Y419" s="7">
        <f t="shared" si="109"/>
        <v>1</v>
      </c>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13">
        <f t="shared" si="110"/>
        <v>0</v>
      </c>
      <c r="BB419" s="114" t="e">
        <f t="shared" si="111"/>
        <v>#DIV/0!</v>
      </c>
      <c r="BC419" s="113">
        <f t="shared" si="112"/>
        <v>0</v>
      </c>
      <c r="BD419" s="114" t="e">
        <f t="shared" si="113"/>
        <v>#DIV/0!</v>
      </c>
      <c r="BE419" s="113">
        <f t="shared" si="114"/>
        <v>0</v>
      </c>
      <c r="BF419" s="114" t="e">
        <f t="shared" si="115"/>
        <v>#DIV/0!</v>
      </c>
      <c r="BG419" s="113">
        <f t="shared" si="116"/>
        <v>0</v>
      </c>
      <c r="BH419" s="114" t="e">
        <f t="shared" si="117"/>
        <v>#DIV/0!</v>
      </c>
      <c r="BI419" s="115" t="e">
        <f t="shared" si="118"/>
        <v>#DIV/0!</v>
      </c>
      <c r="BJ419" s="116" t="e">
        <f t="shared" si="119"/>
        <v>#DIV/0!</v>
      </c>
      <c r="BK419" s="102"/>
      <c r="BL419" s="129"/>
      <c r="BM419" s="102"/>
      <c r="BN419" s="91"/>
    </row>
    <row r="420" spans="1:66" s="11" customFormat="1" ht="129.75" hidden="1" customHeight="1">
      <c r="A420" s="79">
        <v>157</v>
      </c>
      <c r="B420" s="2" t="s">
        <v>368</v>
      </c>
      <c r="C420" s="3" t="s">
        <v>7</v>
      </c>
      <c r="D420" s="4" t="s">
        <v>396</v>
      </c>
      <c r="E420" s="3" t="s">
        <v>9</v>
      </c>
      <c r="F420" s="3"/>
      <c r="G420" s="35" t="s">
        <v>951</v>
      </c>
      <c r="H420" s="39" t="s">
        <v>981</v>
      </c>
      <c r="I420" s="3"/>
      <c r="J420" s="138" t="s">
        <v>1424</v>
      </c>
      <c r="K420" s="139" t="s">
        <v>1425</v>
      </c>
      <c r="L420" s="7" t="s">
        <v>189</v>
      </c>
      <c r="M420" s="6">
        <v>11</v>
      </c>
      <c r="N420" s="6"/>
      <c r="O420" s="6"/>
      <c r="P420" s="6"/>
      <c r="Q420" s="6"/>
      <c r="R420" s="6"/>
      <c r="S420" s="6"/>
      <c r="T420" s="6"/>
      <c r="U420" s="6"/>
      <c r="V420" s="6"/>
      <c r="W420" s="6"/>
      <c r="X420" s="6" t="s">
        <v>189</v>
      </c>
      <c r="Y420" s="7">
        <f t="shared" si="109"/>
        <v>1</v>
      </c>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13">
        <f t="shared" si="110"/>
        <v>0</v>
      </c>
      <c r="BB420" s="114" t="e">
        <f t="shared" si="111"/>
        <v>#DIV/0!</v>
      </c>
      <c r="BC420" s="113">
        <f t="shared" si="112"/>
        <v>0</v>
      </c>
      <c r="BD420" s="114" t="e">
        <f t="shared" si="113"/>
        <v>#DIV/0!</v>
      </c>
      <c r="BE420" s="113">
        <f t="shared" si="114"/>
        <v>0</v>
      </c>
      <c r="BF420" s="114" t="e">
        <f t="shared" si="115"/>
        <v>#DIV/0!</v>
      </c>
      <c r="BG420" s="113">
        <f t="shared" si="116"/>
        <v>0</v>
      </c>
      <c r="BH420" s="114" t="e">
        <f t="shared" si="117"/>
        <v>#DIV/0!</v>
      </c>
      <c r="BI420" s="115" t="e">
        <f t="shared" si="118"/>
        <v>#DIV/0!</v>
      </c>
      <c r="BJ420" s="116" t="e">
        <f t="shared" si="119"/>
        <v>#DIV/0!</v>
      </c>
      <c r="BK420" s="102"/>
      <c r="BL420" s="129"/>
      <c r="BM420" s="102"/>
      <c r="BN420" s="91"/>
    </row>
    <row r="421" spans="1:66" s="11" customFormat="1" ht="65.25" hidden="1" customHeight="1">
      <c r="A421" s="79">
        <v>158</v>
      </c>
      <c r="B421" s="2" t="s">
        <v>233</v>
      </c>
      <c r="C421" s="3" t="s">
        <v>7</v>
      </c>
      <c r="D421" s="4" t="s">
        <v>234</v>
      </c>
      <c r="E421" s="3" t="s">
        <v>9</v>
      </c>
      <c r="F421" s="3"/>
      <c r="G421" s="35" t="s">
        <v>234</v>
      </c>
      <c r="H421" s="2" t="s">
        <v>961</v>
      </c>
      <c r="I421" s="3"/>
      <c r="J421" s="138" t="s">
        <v>1424</v>
      </c>
      <c r="K421" s="139" t="s">
        <v>1425</v>
      </c>
      <c r="L421" s="7"/>
      <c r="M421" s="6"/>
      <c r="N421" s="6" t="s">
        <v>189</v>
      </c>
      <c r="O421" s="6"/>
      <c r="P421" s="6"/>
      <c r="Q421" s="6"/>
      <c r="R421" s="6"/>
      <c r="S421" s="6"/>
      <c r="T421" s="6"/>
      <c r="U421" s="6"/>
      <c r="V421" s="6"/>
      <c r="W421" s="6"/>
      <c r="X421" s="6"/>
      <c r="Y421" s="7">
        <f t="shared" si="109"/>
        <v>1</v>
      </c>
      <c r="Z421" s="117" t="s">
        <v>1407</v>
      </c>
      <c r="AA421" s="117" t="s">
        <v>1407</v>
      </c>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13">
        <f t="shared" si="110"/>
        <v>0</v>
      </c>
      <c r="BB421" s="114" t="e">
        <f t="shared" si="111"/>
        <v>#DIV/0!</v>
      </c>
      <c r="BC421" s="113">
        <f t="shared" si="112"/>
        <v>0</v>
      </c>
      <c r="BD421" s="114" t="e">
        <f t="shared" si="113"/>
        <v>#DIV/0!</v>
      </c>
      <c r="BE421" s="113">
        <f t="shared" si="114"/>
        <v>0</v>
      </c>
      <c r="BF421" s="114" t="e">
        <f t="shared" si="115"/>
        <v>#DIV/0!</v>
      </c>
      <c r="BG421" s="113">
        <f t="shared" si="116"/>
        <v>0</v>
      </c>
      <c r="BH421" s="114" t="e">
        <f t="shared" si="117"/>
        <v>#DIV/0!</v>
      </c>
      <c r="BI421" s="115" t="e">
        <f t="shared" si="118"/>
        <v>#DIV/0!</v>
      </c>
      <c r="BJ421" s="116" t="e">
        <f t="shared" si="119"/>
        <v>#DIV/0!</v>
      </c>
      <c r="BK421" s="102"/>
      <c r="BL421" s="129"/>
      <c r="BM421" s="102"/>
      <c r="BN421" s="91"/>
    </row>
    <row r="422" spans="1:66" s="11" customFormat="1" ht="84.75" customHeight="1">
      <c r="A422" s="79">
        <v>158</v>
      </c>
      <c r="B422" s="2" t="s">
        <v>233</v>
      </c>
      <c r="C422" s="3" t="s">
        <v>7</v>
      </c>
      <c r="D422" s="4" t="s">
        <v>234</v>
      </c>
      <c r="E422" s="3" t="s">
        <v>9</v>
      </c>
      <c r="F422" s="3"/>
      <c r="G422" s="35" t="s">
        <v>234</v>
      </c>
      <c r="H422" s="157" t="s">
        <v>961</v>
      </c>
      <c r="I422" s="3"/>
      <c r="J422" s="138" t="s">
        <v>1424</v>
      </c>
      <c r="K422" s="139" t="s">
        <v>1425</v>
      </c>
      <c r="L422" s="7"/>
      <c r="M422" s="6"/>
      <c r="N422" s="6"/>
      <c r="O422" s="6" t="s">
        <v>189</v>
      </c>
      <c r="P422" s="6"/>
      <c r="Q422" s="6"/>
      <c r="R422" s="6"/>
      <c r="S422" s="6"/>
      <c r="T422" s="6"/>
      <c r="U422" s="6"/>
      <c r="V422" s="6"/>
      <c r="W422" s="6"/>
      <c r="X422" s="6"/>
      <c r="Y422" s="7">
        <f t="shared" si="109"/>
        <v>1</v>
      </c>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13">
        <f t="shared" si="110"/>
        <v>0</v>
      </c>
      <c r="BB422" s="114" t="e">
        <f t="shared" si="111"/>
        <v>#DIV/0!</v>
      </c>
      <c r="BC422" s="113">
        <f t="shared" si="112"/>
        <v>0</v>
      </c>
      <c r="BD422" s="114" t="e">
        <f t="shared" si="113"/>
        <v>#DIV/0!</v>
      </c>
      <c r="BE422" s="113">
        <f t="shared" si="114"/>
        <v>0</v>
      </c>
      <c r="BF422" s="114" t="e">
        <f t="shared" si="115"/>
        <v>#DIV/0!</v>
      </c>
      <c r="BG422" s="113">
        <f t="shared" si="116"/>
        <v>0</v>
      </c>
      <c r="BH422" s="114" t="e">
        <f t="shared" si="117"/>
        <v>#DIV/0!</v>
      </c>
      <c r="BI422" s="115" t="e">
        <f t="shared" si="118"/>
        <v>#DIV/0!</v>
      </c>
      <c r="BJ422" s="116" t="e">
        <f t="shared" si="119"/>
        <v>#DIV/0!</v>
      </c>
      <c r="BK422" s="117" t="s">
        <v>1407</v>
      </c>
      <c r="BL422" s="117" t="s">
        <v>1407</v>
      </c>
      <c r="BM422" s="117" t="s">
        <v>1407</v>
      </c>
      <c r="BN422" s="91"/>
    </row>
    <row r="423" spans="1:66" s="11" customFormat="1" ht="54.75" hidden="1" customHeight="1">
      <c r="A423" s="79">
        <v>158</v>
      </c>
      <c r="B423" s="2" t="s">
        <v>233</v>
      </c>
      <c r="C423" s="3" t="s">
        <v>7</v>
      </c>
      <c r="D423" s="4" t="s">
        <v>234</v>
      </c>
      <c r="E423" s="3" t="s">
        <v>9</v>
      </c>
      <c r="F423" s="3"/>
      <c r="G423" s="35" t="s">
        <v>234</v>
      </c>
      <c r="H423" s="2" t="s">
        <v>961</v>
      </c>
      <c r="I423" s="3"/>
      <c r="J423" s="138" t="s">
        <v>1424</v>
      </c>
      <c r="K423" s="139" t="s">
        <v>1425</v>
      </c>
      <c r="L423" s="7"/>
      <c r="M423" s="6"/>
      <c r="N423" s="6"/>
      <c r="O423" s="6"/>
      <c r="P423" s="6" t="s">
        <v>189</v>
      </c>
      <c r="Q423" s="6"/>
      <c r="R423" s="6"/>
      <c r="S423" s="6"/>
      <c r="T423" s="6"/>
      <c r="U423" s="6"/>
      <c r="V423" s="6"/>
      <c r="W423" s="6"/>
      <c r="X423" s="6"/>
      <c r="Y423" s="7">
        <f t="shared" si="109"/>
        <v>1</v>
      </c>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13">
        <f t="shared" si="110"/>
        <v>0</v>
      </c>
      <c r="BB423" s="114" t="e">
        <f t="shared" si="111"/>
        <v>#DIV/0!</v>
      </c>
      <c r="BC423" s="113">
        <f t="shared" si="112"/>
        <v>0</v>
      </c>
      <c r="BD423" s="114" t="e">
        <f t="shared" si="113"/>
        <v>#DIV/0!</v>
      </c>
      <c r="BE423" s="113">
        <f t="shared" si="114"/>
        <v>0</v>
      </c>
      <c r="BF423" s="114" t="e">
        <f t="shared" si="115"/>
        <v>#DIV/0!</v>
      </c>
      <c r="BG423" s="113">
        <f t="shared" si="116"/>
        <v>0</v>
      </c>
      <c r="BH423" s="114" t="e">
        <f t="shared" si="117"/>
        <v>#DIV/0!</v>
      </c>
      <c r="BI423" s="115" t="e">
        <f t="shared" si="118"/>
        <v>#DIV/0!</v>
      </c>
      <c r="BJ423" s="116" t="e">
        <f t="shared" si="119"/>
        <v>#DIV/0!</v>
      </c>
      <c r="BK423" s="102"/>
      <c r="BL423" s="129"/>
      <c r="BM423" s="102"/>
      <c r="BN423" s="91"/>
    </row>
    <row r="424" spans="1:66" s="11" customFormat="1" ht="54.75" hidden="1" customHeight="1">
      <c r="A424" s="79">
        <v>158</v>
      </c>
      <c r="B424" s="2" t="s">
        <v>233</v>
      </c>
      <c r="C424" s="3" t="s">
        <v>7</v>
      </c>
      <c r="D424" s="4" t="s">
        <v>234</v>
      </c>
      <c r="E424" s="3" t="s">
        <v>9</v>
      </c>
      <c r="F424" s="3"/>
      <c r="G424" s="35" t="s">
        <v>234</v>
      </c>
      <c r="H424" s="2" t="s">
        <v>961</v>
      </c>
      <c r="I424" s="3"/>
      <c r="J424" s="138" t="s">
        <v>1424</v>
      </c>
      <c r="K424" s="139" t="s">
        <v>1425</v>
      </c>
      <c r="L424" s="7"/>
      <c r="M424" s="6"/>
      <c r="N424" s="6"/>
      <c r="O424" s="6"/>
      <c r="P424" s="6"/>
      <c r="Q424" s="6" t="s">
        <v>189</v>
      </c>
      <c r="R424" s="6"/>
      <c r="S424" s="6"/>
      <c r="T424" s="6"/>
      <c r="U424" s="6"/>
      <c r="V424" s="6"/>
      <c r="W424" s="6"/>
      <c r="X424" s="6"/>
      <c r="Y424" s="7">
        <f t="shared" si="109"/>
        <v>1</v>
      </c>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13">
        <f t="shared" si="110"/>
        <v>0</v>
      </c>
      <c r="BB424" s="114" t="e">
        <f t="shared" si="111"/>
        <v>#DIV/0!</v>
      </c>
      <c r="BC424" s="113">
        <f t="shared" si="112"/>
        <v>0</v>
      </c>
      <c r="BD424" s="114" t="e">
        <f t="shared" si="113"/>
        <v>#DIV/0!</v>
      </c>
      <c r="BE424" s="113">
        <f t="shared" si="114"/>
        <v>0</v>
      </c>
      <c r="BF424" s="114" t="e">
        <f t="shared" si="115"/>
        <v>#DIV/0!</v>
      </c>
      <c r="BG424" s="113">
        <f t="shared" si="116"/>
        <v>0</v>
      </c>
      <c r="BH424" s="114" t="e">
        <f t="shared" si="117"/>
        <v>#DIV/0!</v>
      </c>
      <c r="BI424" s="115" t="e">
        <f t="shared" si="118"/>
        <v>#DIV/0!</v>
      </c>
      <c r="BJ424" s="116" t="e">
        <f t="shared" si="119"/>
        <v>#DIV/0!</v>
      </c>
      <c r="BK424" s="102"/>
      <c r="BL424" s="129"/>
      <c r="BM424" s="102"/>
      <c r="BN424" s="91"/>
    </row>
    <row r="425" spans="1:66" s="11" customFormat="1" ht="54.75" hidden="1" customHeight="1">
      <c r="A425" s="79">
        <v>158</v>
      </c>
      <c r="B425" s="2" t="s">
        <v>233</v>
      </c>
      <c r="C425" s="3" t="s">
        <v>7</v>
      </c>
      <c r="D425" s="4" t="s">
        <v>234</v>
      </c>
      <c r="E425" s="3" t="s">
        <v>9</v>
      </c>
      <c r="F425" s="3"/>
      <c r="G425" s="35" t="s">
        <v>234</v>
      </c>
      <c r="H425" s="2" t="s">
        <v>961</v>
      </c>
      <c r="I425" s="3"/>
      <c r="J425" s="138" t="s">
        <v>1424</v>
      </c>
      <c r="K425" s="139" t="s">
        <v>1425</v>
      </c>
      <c r="L425" s="7"/>
      <c r="M425" s="6"/>
      <c r="N425" s="6"/>
      <c r="O425" s="6"/>
      <c r="P425" s="6"/>
      <c r="Q425" s="6"/>
      <c r="R425" s="6" t="s">
        <v>189</v>
      </c>
      <c r="S425" s="6"/>
      <c r="T425" s="6"/>
      <c r="U425" s="6"/>
      <c r="V425" s="6"/>
      <c r="W425" s="6"/>
      <c r="X425" s="6"/>
      <c r="Y425" s="7">
        <f t="shared" si="109"/>
        <v>1</v>
      </c>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13">
        <f t="shared" si="110"/>
        <v>0</v>
      </c>
      <c r="BB425" s="114" t="e">
        <f t="shared" si="111"/>
        <v>#DIV/0!</v>
      </c>
      <c r="BC425" s="113">
        <f t="shared" si="112"/>
        <v>0</v>
      </c>
      <c r="BD425" s="114" t="e">
        <f t="shared" si="113"/>
        <v>#DIV/0!</v>
      </c>
      <c r="BE425" s="113">
        <f t="shared" si="114"/>
        <v>0</v>
      </c>
      <c r="BF425" s="114" t="e">
        <f t="shared" si="115"/>
        <v>#DIV/0!</v>
      </c>
      <c r="BG425" s="113">
        <f t="shared" si="116"/>
        <v>0</v>
      </c>
      <c r="BH425" s="114" t="e">
        <f t="shared" si="117"/>
        <v>#DIV/0!</v>
      </c>
      <c r="BI425" s="115" t="e">
        <f t="shared" si="118"/>
        <v>#DIV/0!</v>
      </c>
      <c r="BJ425" s="116" t="e">
        <f t="shared" si="119"/>
        <v>#DIV/0!</v>
      </c>
      <c r="BK425" s="102"/>
      <c r="BL425" s="129"/>
      <c r="BM425" s="102"/>
      <c r="BN425" s="91"/>
    </row>
    <row r="426" spans="1:66" s="11" customFormat="1" ht="54.75" hidden="1" customHeight="1">
      <c r="A426" s="79">
        <v>158</v>
      </c>
      <c r="B426" s="2" t="s">
        <v>233</v>
      </c>
      <c r="C426" s="3" t="s">
        <v>7</v>
      </c>
      <c r="D426" s="4" t="s">
        <v>234</v>
      </c>
      <c r="E426" s="3" t="s">
        <v>9</v>
      </c>
      <c r="F426" s="3"/>
      <c r="G426" s="35" t="s">
        <v>234</v>
      </c>
      <c r="H426" s="2" t="s">
        <v>961</v>
      </c>
      <c r="I426" s="3"/>
      <c r="J426" s="138" t="s">
        <v>1424</v>
      </c>
      <c r="K426" s="139" t="s">
        <v>1425</v>
      </c>
      <c r="L426" s="7"/>
      <c r="M426" s="6"/>
      <c r="N426" s="6"/>
      <c r="O426" s="6"/>
      <c r="P426" s="6"/>
      <c r="Q426" s="6"/>
      <c r="R426" s="6"/>
      <c r="S426" s="6" t="s">
        <v>189</v>
      </c>
      <c r="T426" s="6"/>
      <c r="U426" s="6"/>
      <c r="V426" s="6"/>
      <c r="W426" s="6"/>
      <c r="X426" s="6"/>
      <c r="Y426" s="7">
        <f t="shared" si="109"/>
        <v>1</v>
      </c>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13">
        <f t="shared" si="110"/>
        <v>0</v>
      </c>
      <c r="BB426" s="114" t="e">
        <f t="shared" si="111"/>
        <v>#DIV/0!</v>
      </c>
      <c r="BC426" s="113">
        <f t="shared" si="112"/>
        <v>0</v>
      </c>
      <c r="BD426" s="114" t="e">
        <f t="shared" si="113"/>
        <v>#DIV/0!</v>
      </c>
      <c r="BE426" s="113">
        <f t="shared" si="114"/>
        <v>0</v>
      </c>
      <c r="BF426" s="114" t="e">
        <f t="shared" si="115"/>
        <v>#DIV/0!</v>
      </c>
      <c r="BG426" s="113">
        <f t="shared" si="116"/>
        <v>0</v>
      </c>
      <c r="BH426" s="114" t="e">
        <f t="shared" si="117"/>
        <v>#DIV/0!</v>
      </c>
      <c r="BI426" s="115" t="e">
        <f t="shared" si="118"/>
        <v>#DIV/0!</v>
      </c>
      <c r="BJ426" s="116" t="e">
        <f t="shared" si="119"/>
        <v>#DIV/0!</v>
      </c>
      <c r="BK426" s="102"/>
      <c r="BL426" s="129"/>
      <c r="BM426" s="102"/>
      <c r="BN426" s="91"/>
    </row>
    <row r="427" spans="1:66" s="11" customFormat="1" ht="54.75" hidden="1" customHeight="1">
      <c r="A427" s="79">
        <v>158</v>
      </c>
      <c r="B427" s="2" t="s">
        <v>233</v>
      </c>
      <c r="C427" s="3" t="s">
        <v>7</v>
      </c>
      <c r="D427" s="4" t="s">
        <v>234</v>
      </c>
      <c r="E427" s="3" t="s">
        <v>9</v>
      </c>
      <c r="F427" s="3"/>
      <c r="G427" s="35" t="s">
        <v>234</v>
      </c>
      <c r="H427" s="2" t="s">
        <v>961</v>
      </c>
      <c r="I427" s="3"/>
      <c r="J427" s="138" t="s">
        <v>1424</v>
      </c>
      <c r="K427" s="139" t="s">
        <v>1425</v>
      </c>
      <c r="L427" s="7"/>
      <c r="M427" s="6"/>
      <c r="N427" s="6"/>
      <c r="O427" s="6"/>
      <c r="P427" s="6"/>
      <c r="Q427" s="6"/>
      <c r="R427" s="6"/>
      <c r="S427" s="6"/>
      <c r="T427" s="6" t="s">
        <v>189</v>
      </c>
      <c r="U427" s="6"/>
      <c r="V427" s="6"/>
      <c r="W427" s="6"/>
      <c r="X427" s="6"/>
      <c r="Y427" s="7">
        <f t="shared" si="109"/>
        <v>1</v>
      </c>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13">
        <f t="shared" si="110"/>
        <v>0</v>
      </c>
      <c r="BB427" s="114" t="e">
        <f t="shared" si="111"/>
        <v>#DIV/0!</v>
      </c>
      <c r="BC427" s="113">
        <f t="shared" si="112"/>
        <v>0</v>
      </c>
      <c r="BD427" s="114" t="e">
        <f t="shared" si="113"/>
        <v>#DIV/0!</v>
      </c>
      <c r="BE427" s="113">
        <f t="shared" si="114"/>
        <v>0</v>
      </c>
      <c r="BF427" s="114" t="e">
        <f t="shared" si="115"/>
        <v>#DIV/0!</v>
      </c>
      <c r="BG427" s="113">
        <f t="shared" si="116"/>
        <v>0</v>
      </c>
      <c r="BH427" s="114" t="e">
        <f t="shared" si="117"/>
        <v>#DIV/0!</v>
      </c>
      <c r="BI427" s="115" t="e">
        <f t="shared" si="118"/>
        <v>#DIV/0!</v>
      </c>
      <c r="BJ427" s="116" t="e">
        <f t="shared" si="119"/>
        <v>#DIV/0!</v>
      </c>
      <c r="BK427" s="102"/>
      <c r="BL427" s="129"/>
      <c r="BM427" s="102"/>
      <c r="BN427" s="91"/>
    </row>
    <row r="428" spans="1:66" s="11" customFormat="1" ht="54.75" hidden="1" customHeight="1">
      <c r="A428" s="79">
        <v>158</v>
      </c>
      <c r="B428" s="2" t="s">
        <v>233</v>
      </c>
      <c r="C428" s="3" t="s">
        <v>7</v>
      </c>
      <c r="D428" s="4" t="s">
        <v>234</v>
      </c>
      <c r="E428" s="3" t="s">
        <v>9</v>
      </c>
      <c r="F428" s="3"/>
      <c r="G428" s="35" t="s">
        <v>234</v>
      </c>
      <c r="H428" s="2" t="s">
        <v>961</v>
      </c>
      <c r="I428" s="3"/>
      <c r="J428" s="138" t="s">
        <v>1424</v>
      </c>
      <c r="K428" s="139" t="s">
        <v>1425</v>
      </c>
      <c r="L428" s="7"/>
      <c r="M428" s="6"/>
      <c r="N428" s="6"/>
      <c r="O428" s="6"/>
      <c r="P428" s="6"/>
      <c r="Q428" s="6"/>
      <c r="R428" s="6"/>
      <c r="S428" s="6"/>
      <c r="T428" s="6"/>
      <c r="U428" s="6" t="s">
        <v>189</v>
      </c>
      <c r="V428" s="6"/>
      <c r="W428" s="6"/>
      <c r="X428" s="6"/>
      <c r="Y428" s="7">
        <f t="shared" si="109"/>
        <v>1</v>
      </c>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13">
        <f t="shared" si="110"/>
        <v>0</v>
      </c>
      <c r="BB428" s="114" t="e">
        <f t="shared" si="111"/>
        <v>#DIV/0!</v>
      </c>
      <c r="BC428" s="113">
        <f t="shared" si="112"/>
        <v>0</v>
      </c>
      <c r="BD428" s="114" t="e">
        <f t="shared" si="113"/>
        <v>#DIV/0!</v>
      </c>
      <c r="BE428" s="113">
        <f t="shared" si="114"/>
        <v>0</v>
      </c>
      <c r="BF428" s="114" t="e">
        <f t="shared" si="115"/>
        <v>#DIV/0!</v>
      </c>
      <c r="BG428" s="113">
        <f t="shared" si="116"/>
        <v>0</v>
      </c>
      <c r="BH428" s="114" t="e">
        <f t="shared" si="117"/>
        <v>#DIV/0!</v>
      </c>
      <c r="BI428" s="115" t="e">
        <f t="shared" si="118"/>
        <v>#DIV/0!</v>
      </c>
      <c r="BJ428" s="116" t="e">
        <f t="shared" si="119"/>
        <v>#DIV/0!</v>
      </c>
      <c r="BK428" s="102"/>
      <c r="BL428" s="129"/>
      <c r="BM428" s="102"/>
      <c r="BN428" s="91"/>
    </row>
    <row r="429" spans="1:66" s="11" customFormat="1" ht="54.75" hidden="1" customHeight="1">
      <c r="A429" s="79">
        <v>158</v>
      </c>
      <c r="B429" s="2" t="s">
        <v>233</v>
      </c>
      <c r="C429" s="3" t="s">
        <v>7</v>
      </c>
      <c r="D429" s="4" t="s">
        <v>234</v>
      </c>
      <c r="E429" s="3" t="s">
        <v>9</v>
      </c>
      <c r="F429" s="3"/>
      <c r="G429" s="35" t="s">
        <v>234</v>
      </c>
      <c r="H429" s="2" t="s">
        <v>961</v>
      </c>
      <c r="I429" s="3"/>
      <c r="J429" s="138" t="s">
        <v>1424</v>
      </c>
      <c r="K429" s="139" t="s">
        <v>1425</v>
      </c>
      <c r="L429" s="7"/>
      <c r="M429" s="6"/>
      <c r="N429" s="6"/>
      <c r="O429" s="6"/>
      <c r="P429" s="6"/>
      <c r="Q429" s="6"/>
      <c r="R429" s="6"/>
      <c r="S429" s="6"/>
      <c r="T429" s="6"/>
      <c r="U429" s="6"/>
      <c r="V429" s="6" t="s">
        <v>189</v>
      </c>
      <c r="W429" s="6"/>
      <c r="X429" s="6"/>
      <c r="Y429" s="7">
        <f t="shared" si="109"/>
        <v>1</v>
      </c>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13">
        <f t="shared" si="110"/>
        <v>0</v>
      </c>
      <c r="BB429" s="114" t="e">
        <f t="shared" si="111"/>
        <v>#DIV/0!</v>
      </c>
      <c r="BC429" s="113">
        <f t="shared" si="112"/>
        <v>0</v>
      </c>
      <c r="BD429" s="114" t="e">
        <f t="shared" si="113"/>
        <v>#DIV/0!</v>
      </c>
      <c r="BE429" s="113">
        <f t="shared" si="114"/>
        <v>0</v>
      </c>
      <c r="BF429" s="114" t="e">
        <f t="shared" si="115"/>
        <v>#DIV/0!</v>
      </c>
      <c r="BG429" s="113">
        <f t="shared" si="116"/>
        <v>0</v>
      </c>
      <c r="BH429" s="114" t="e">
        <f t="shared" si="117"/>
        <v>#DIV/0!</v>
      </c>
      <c r="BI429" s="115" t="e">
        <f t="shared" si="118"/>
        <v>#DIV/0!</v>
      </c>
      <c r="BJ429" s="116" t="e">
        <f t="shared" si="119"/>
        <v>#DIV/0!</v>
      </c>
      <c r="BK429" s="102"/>
      <c r="BL429" s="129"/>
      <c r="BM429" s="102"/>
      <c r="BN429" s="91"/>
    </row>
    <row r="430" spans="1:66" s="11" customFormat="1" ht="55.5" hidden="1" customHeight="1">
      <c r="A430" s="79">
        <v>158</v>
      </c>
      <c r="B430" s="2" t="s">
        <v>233</v>
      </c>
      <c r="C430" s="3" t="s">
        <v>7</v>
      </c>
      <c r="D430" s="4" t="s">
        <v>234</v>
      </c>
      <c r="E430" s="3" t="s">
        <v>9</v>
      </c>
      <c r="F430" s="3"/>
      <c r="G430" s="35" t="s">
        <v>234</v>
      </c>
      <c r="H430" s="2" t="s">
        <v>961</v>
      </c>
      <c r="I430" s="3"/>
      <c r="J430" s="138" t="s">
        <v>1424</v>
      </c>
      <c r="K430" s="139" t="s">
        <v>1425</v>
      </c>
      <c r="L430" s="7"/>
      <c r="M430" s="6"/>
      <c r="N430" s="6"/>
      <c r="O430" s="6"/>
      <c r="P430" s="6"/>
      <c r="Q430" s="6"/>
      <c r="R430" s="6"/>
      <c r="S430" s="6"/>
      <c r="T430" s="6"/>
      <c r="U430" s="6"/>
      <c r="V430" s="6"/>
      <c r="W430" s="6" t="s">
        <v>189</v>
      </c>
      <c r="X430" s="6"/>
      <c r="Y430" s="7">
        <f t="shared" si="109"/>
        <v>1</v>
      </c>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13">
        <f t="shared" si="110"/>
        <v>0</v>
      </c>
      <c r="BB430" s="114" t="e">
        <f t="shared" si="111"/>
        <v>#DIV/0!</v>
      </c>
      <c r="BC430" s="113">
        <f t="shared" si="112"/>
        <v>0</v>
      </c>
      <c r="BD430" s="114" t="e">
        <f t="shared" si="113"/>
        <v>#DIV/0!</v>
      </c>
      <c r="BE430" s="113">
        <f t="shared" si="114"/>
        <v>0</v>
      </c>
      <c r="BF430" s="114" t="e">
        <f t="shared" si="115"/>
        <v>#DIV/0!</v>
      </c>
      <c r="BG430" s="113">
        <f t="shared" si="116"/>
        <v>0</v>
      </c>
      <c r="BH430" s="114" t="e">
        <f t="shared" si="117"/>
        <v>#DIV/0!</v>
      </c>
      <c r="BI430" s="115" t="e">
        <f t="shared" si="118"/>
        <v>#DIV/0!</v>
      </c>
      <c r="BJ430" s="116" t="e">
        <f t="shared" si="119"/>
        <v>#DIV/0!</v>
      </c>
      <c r="BK430" s="102"/>
      <c r="BL430" s="129"/>
      <c r="BM430" s="102"/>
      <c r="BN430" s="91"/>
    </row>
    <row r="431" spans="1:66" s="11" customFormat="1" ht="55.5" hidden="1" customHeight="1">
      <c r="A431" s="79">
        <v>158</v>
      </c>
      <c r="B431" s="2" t="s">
        <v>233</v>
      </c>
      <c r="C431" s="3" t="s">
        <v>7</v>
      </c>
      <c r="D431" s="4" t="s">
        <v>234</v>
      </c>
      <c r="E431" s="3" t="s">
        <v>9</v>
      </c>
      <c r="F431" s="3"/>
      <c r="G431" s="35" t="s">
        <v>234</v>
      </c>
      <c r="H431" s="2" t="s">
        <v>961</v>
      </c>
      <c r="I431" s="3"/>
      <c r="J431" s="138" t="s">
        <v>1424</v>
      </c>
      <c r="K431" s="139" t="s">
        <v>1425</v>
      </c>
      <c r="L431" s="7" t="s">
        <v>189</v>
      </c>
      <c r="M431" s="6">
        <v>1</v>
      </c>
      <c r="N431" s="6"/>
      <c r="O431" s="6"/>
      <c r="P431" s="6"/>
      <c r="Q431" s="6"/>
      <c r="R431" s="6"/>
      <c r="S431" s="6"/>
      <c r="T431" s="6"/>
      <c r="U431" s="6"/>
      <c r="V431" s="6"/>
      <c r="W431" s="6"/>
      <c r="X431" s="6" t="s">
        <v>189</v>
      </c>
      <c r="Y431" s="7">
        <f t="shared" si="109"/>
        <v>1</v>
      </c>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13">
        <f t="shared" si="110"/>
        <v>0</v>
      </c>
      <c r="BB431" s="114" t="e">
        <f t="shared" si="111"/>
        <v>#DIV/0!</v>
      </c>
      <c r="BC431" s="113">
        <f t="shared" si="112"/>
        <v>0</v>
      </c>
      <c r="BD431" s="114" t="e">
        <f t="shared" si="113"/>
        <v>#DIV/0!</v>
      </c>
      <c r="BE431" s="113">
        <f t="shared" si="114"/>
        <v>0</v>
      </c>
      <c r="BF431" s="114" t="e">
        <f t="shared" si="115"/>
        <v>#DIV/0!</v>
      </c>
      <c r="BG431" s="113">
        <f t="shared" si="116"/>
        <v>0</v>
      </c>
      <c r="BH431" s="114" t="e">
        <f t="shared" si="117"/>
        <v>#DIV/0!</v>
      </c>
      <c r="BI431" s="115" t="e">
        <f t="shared" si="118"/>
        <v>#DIV/0!</v>
      </c>
      <c r="BJ431" s="116" t="e">
        <f t="shared" si="119"/>
        <v>#DIV/0!</v>
      </c>
      <c r="BK431" s="102"/>
      <c r="BL431" s="129"/>
      <c r="BM431" s="102"/>
      <c r="BN431" s="91"/>
    </row>
    <row r="432" spans="1:66" s="11" customFormat="1" ht="85.5" hidden="1" customHeight="1">
      <c r="A432" s="79">
        <v>159</v>
      </c>
      <c r="B432" s="2" t="s">
        <v>313</v>
      </c>
      <c r="C432" s="3" t="s">
        <v>7</v>
      </c>
      <c r="D432" s="4" t="s">
        <v>235</v>
      </c>
      <c r="E432" s="3" t="s">
        <v>9</v>
      </c>
      <c r="F432" s="3"/>
      <c r="G432" s="35" t="s">
        <v>962</v>
      </c>
      <c r="H432" s="39" t="s">
        <v>982</v>
      </c>
      <c r="I432" s="3"/>
      <c r="J432" s="138" t="s">
        <v>1424</v>
      </c>
      <c r="K432" s="139" t="s">
        <v>1425</v>
      </c>
      <c r="L432" s="7"/>
      <c r="M432" s="6"/>
      <c r="N432" s="6" t="s">
        <v>189</v>
      </c>
      <c r="O432" s="6"/>
      <c r="P432" s="6"/>
      <c r="Q432" s="6"/>
      <c r="R432" s="6"/>
      <c r="S432" s="6"/>
      <c r="T432" s="6"/>
      <c r="U432" s="6"/>
      <c r="V432" s="6"/>
      <c r="W432" s="6"/>
      <c r="X432" s="6"/>
      <c r="Y432" s="7">
        <f t="shared" si="109"/>
        <v>1</v>
      </c>
      <c r="Z432" s="117"/>
      <c r="AA432" s="117" t="s">
        <v>1404</v>
      </c>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13">
        <f t="shared" si="110"/>
        <v>0</v>
      </c>
      <c r="BB432" s="114" t="e">
        <f t="shared" si="111"/>
        <v>#DIV/0!</v>
      </c>
      <c r="BC432" s="113">
        <f t="shared" si="112"/>
        <v>0</v>
      </c>
      <c r="BD432" s="114" t="e">
        <f t="shared" si="113"/>
        <v>#DIV/0!</v>
      </c>
      <c r="BE432" s="113">
        <f t="shared" si="114"/>
        <v>0</v>
      </c>
      <c r="BF432" s="114" t="e">
        <f t="shared" si="115"/>
        <v>#DIV/0!</v>
      </c>
      <c r="BG432" s="113">
        <f t="shared" si="116"/>
        <v>0</v>
      </c>
      <c r="BH432" s="114" t="e">
        <f t="shared" si="117"/>
        <v>#DIV/0!</v>
      </c>
      <c r="BI432" s="115" t="e">
        <f t="shared" si="118"/>
        <v>#DIV/0!</v>
      </c>
      <c r="BJ432" s="116" t="e">
        <f t="shared" si="119"/>
        <v>#DIV/0!</v>
      </c>
      <c r="BK432" s="102"/>
      <c r="BL432" s="129"/>
      <c r="BM432" s="102"/>
      <c r="BN432" s="91"/>
    </row>
    <row r="433" spans="1:66" s="11" customFormat="1" ht="280.5" customHeight="1">
      <c r="A433" s="140">
        <v>159</v>
      </c>
      <c r="B433" s="141" t="s">
        <v>313</v>
      </c>
      <c r="C433" s="142" t="s">
        <v>7</v>
      </c>
      <c r="D433" s="143" t="s">
        <v>235</v>
      </c>
      <c r="E433" s="142" t="s">
        <v>9</v>
      </c>
      <c r="F433" s="142"/>
      <c r="G433" s="144" t="s">
        <v>972</v>
      </c>
      <c r="H433" s="62" t="s">
        <v>1472</v>
      </c>
      <c r="I433" s="3"/>
      <c r="J433" s="138" t="s">
        <v>1424</v>
      </c>
      <c r="K433" s="139" t="s">
        <v>1425</v>
      </c>
      <c r="L433" s="7"/>
      <c r="M433" s="6"/>
      <c r="N433" s="6"/>
      <c r="O433" s="6" t="s">
        <v>189</v>
      </c>
      <c r="P433" s="6"/>
      <c r="Q433" s="6"/>
      <c r="R433" s="6"/>
      <c r="S433" s="6"/>
      <c r="T433" s="6"/>
      <c r="U433" s="6"/>
      <c r="V433" s="6"/>
      <c r="W433" s="6"/>
      <c r="X433" s="6"/>
      <c r="Y433" s="7">
        <f t="shared" si="109"/>
        <v>1</v>
      </c>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13">
        <f t="shared" si="110"/>
        <v>0</v>
      </c>
      <c r="BB433" s="114" t="e">
        <f t="shared" si="111"/>
        <v>#DIV/0!</v>
      </c>
      <c r="BC433" s="113">
        <f t="shared" si="112"/>
        <v>0</v>
      </c>
      <c r="BD433" s="114" t="e">
        <f t="shared" si="113"/>
        <v>#DIV/0!</v>
      </c>
      <c r="BE433" s="113">
        <f t="shared" si="114"/>
        <v>0</v>
      </c>
      <c r="BF433" s="114" t="e">
        <f t="shared" si="115"/>
        <v>#DIV/0!</v>
      </c>
      <c r="BG433" s="113">
        <f t="shared" si="116"/>
        <v>0</v>
      </c>
      <c r="BH433" s="114" t="e">
        <f t="shared" si="117"/>
        <v>#DIV/0!</v>
      </c>
      <c r="BI433" s="115" t="e">
        <f t="shared" si="118"/>
        <v>#DIV/0!</v>
      </c>
      <c r="BJ433" s="116" t="e">
        <f t="shared" si="119"/>
        <v>#DIV/0!</v>
      </c>
      <c r="BK433" s="117" t="s">
        <v>1407</v>
      </c>
      <c r="BL433" s="117" t="s">
        <v>1407</v>
      </c>
      <c r="BM433" s="117" t="s">
        <v>1410</v>
      </c>
      <c r="BN433" s="91"/>
    </row>
    <row r="434" spans="1:66" s="11" customFormat="1" ht="96" hidden="1" customHeight="1">
      <c r="A434" s="79">
        <v>159</v>
      </c>
      <c r="B434" s="2" t="s">
        <v>313</v>
      </c>
      <c r="C434" s="3" t="s">
        <v>7</v>
      </c>
      <c r="D434" s="4" t="s">
        <v>235</v>
      </c>
      <c r="E434" s="3" t="s">
        <v>9</v>
      </c>
      <c r="F434" s="3"/>
      <c r="G434" s="35" t="s">
        <v>971</v>
      </c>
      <c r="H434" s="20" t="s">
        <v>983</v>
      </c>
      <c r="I434" s="3"/>
      <c r="J434" s="138" t="s">
        <v>1424</v>
      </c>
      <c r="K434" s="139" t="s">
        <v>1425</v>
      </c>
      <c r="L434" s="7"/>
      <c r="M434" s="6"/>
      <c r="N434" s="6"/>
      <c r="O434" s="6"/>
      <c r="P434" s="6" t="s">
        <v>189</v>
      </c>
      <c r="Q434" s="6"/>
      <c r="R434" s="6"/>
      <c r="S434" s="6"/>
      <c r="T434" s="6"/>
      <c r="U434" s="6"/>
      <c r="V434" s="6"/>
      <c r="W434" s="6"/>
      <c r="X434" s="6"/>
      <c r="Y434" s="7">
        <f t="shared" si="109"/>
        <v>1</v>
      </c>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13">
        <f t="shared" si="110"/>
        <v>0</v>
      </c>
      <c r="BB434" s="114" t="e">
        <f t="shared" si="111"/>
        <v>#DIV/0!</v>
      </c>
      <c r="BC434" s="113">
        <f t="shared" si="112"/>
        <v>0</v>
      </c>
      <c r="BD434" s="114" t="e">
        <f t="shared" si="113"/>
        <v>#DIV/0!</v>
      </c>
      <c r="BE434" s="113">
        <f t="shared" si="114"/>
        <v>0</v>
      </c>
      <c r="BF434" s="114" t="e">
        <f t="shared" si="115"/>
        <v>#DIV/0!</v>
      </c>
      <c r="BG434" s="113">
        <f t="shared" si="116"/>
        <v>0</v>
      </c>
      <c r="BH434" s="114" t="e">
        <f t="shared" si="117"/>
        <v>#DIV/0!</v>
      </c>
      <c r="BI434" s="115" t="e">
        <f t="shared" si="118"/>
        <v>#DIV/0!</v>
      </c>
      <c r="BJ434" s="116" t="e">
        <f t="shared" si="119"/>
        <v>#DIV/0!</v>
      </c>
      <c r="BK434" s="102"/>
      <c r="BL434" s="129"/>
      <c r="BM434" s="102"/>
      <c r="BN434" s="91"/>
    </row>
    <row r="435" spans="1:66" s="11" customFormat="1" ht="96" hidden="1" customHeight="1">
      <c r="A435" s="79">
        <v>159</v>
      </c>
      <c r="B435" s="2" t="s">
        <v>313</v>
      </c>
      <c r="C435" s="3" t="s">
        <v>7</v>
      </c>
      <c r="D435" s="4" t="s">
        <v>235</v>
      </c>
      <c r="E435" s="3" t="s">
        <v>9</v>
      </c>
      <c r="F435" s="3"/>
      <c r="G435" s="35" t="s">
        <v>970</v>
      </c>
      <c r="H435" s="39" t="s">
        <v>984</v>
      </c>
      <c r="I435" s="3"/>
      <c r="J435" s="138" t="s">
        <v>1424</v>
      </c>
      <c r="K435" s="139" t="s">
        <v>1425</v>
      </c>
      <c r="L435" s="7"/>
      <c r="M435" s="6"/>
      <c r="N435" s="6"/>
      <c r="O435" s="6"/>
      <c r="P435" s="6"/>
      <c r="Q435" s="6" t="s">
        <v>189</v>
      </c>
      <c r="R435" s="6"/>
      <c r="S435" s="6"/>
      <c r="T435" s="6"/>
      <c r="U435" s="6"/>
      <c r="V435" s="6"/>
      <c r="W435" s="6"/>
      <c r="X435" s="6"/>
      <c r="Y435" s="7">
        <f t="shared" si="109"/>
        <v>1</v>
      </c>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13">
        <f t="shared" si="110"/>
        <v>0</v>
      </c>
      <c r="BB435" s="114" t="e">
        <f t="shared" si="111"/>
        <v>#DIV/0!</v>
      </c>
      <c r="BC435" s="113">
        <f t="shared" si="112"/>
        <v>0</v>
      </c>
      <c r="BD435" s="114" t="e">
        <f t="shared" si="113"/>
        <v>#DIV/0!</v>
      </c>
      <c r="BE435" s="113">
        <f t="shared" si="114"/>
        <v>0</v>
      </c>
      <c r="BF435" s="114" t="e">
        <f t="shared" si="115"/>
        <v>#DIV/0!</v>
      </c>
      <c r="BG435" s="113">
        <f t="shared" si="116"/>
        <v>0</v>
      </c>
      <c r="BH435" s="114" t="e">
        <f t="shared" si="117"/>
        <v>#DIV/0!</v>
      </c>
      <c r="BI435" s="115" t="e">
        <f t="shared" si="118"/>
        <v>#DIV/0!</v>
      </c>
      <c r="BJ435" s="116" t="e">
        <f t="shared" si="119"/>
        <v>#DIV/0!</v>
      </c>
      <c r="BK435" s="102"/>
      <c r="BL435" s="129"/>
      <c r="BM435" s="102"/>
      <c r="BN435" s="91"/>
    </row>
    <row r="436" spans="1:66" s="11" customFormat="1" ht="197.25" hidden="1" customHeight="1">
      <c r="A436" s="79">
        <v>159</v>
      </c>
      <c r="B436" s="2" t="s">
        <v>313</v>
      </c>
      <c r="C436" s="3" t="s">
        <v>7</v>
      </c>
      <c r="D436" s="4" t="s">
        <v>235</v>
      </c>
      <c r="E436" s="3" t="s">
        <v>9</v>
      </c>
      <c r="F436" s="3"/>
      <c r="G436" s="35" t="s">
        <v>969</v>
      </c>
      <c r="H436" s="39" t="s">
        <v>985</v>
      </c>
      <c r="I436" s="3"/>
      <c r="J436" s="138" t="s">
        <v>1424</v>
      </c>
      <c r="K436" s="139" t="s">
        <v>1425</v>
      </c>
      <c r="L436" s="7"/>
      <c r="M436" s="6"/>
      <c r="N436" s="6"/>
      <c r="O436" s="6"/>
      <c r="P436" s="6"/>
      <c r="Q436" s="6"/>
      <c r="R436" s="6" t="s">
        <v>189</v>
      </c>
      <c r="S436" s="6"/>
      <c r="T436" s="6"/>
      <c r="U436" s="6"/>
      <c r="V436" s="6"/>
      <c r="W436" s="6"/>
      <c r="X436" s="6"/>
      <c r="Y436" s="7">
        <f t="shared" si="109"/>
        <v>1</v>
      </c>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13">
        <f t="shared" si="110"/>
        <v>0</v>
      </c>
      <c r="BB436" s="114" t="e">
        <f t="shared" si="111"/>
        <v>#DIV/0!</v>
      </c>
      <c r="BC436" s="113">
        <f t="shared" si="112"/>
        <v>0</v>
      </c>
      <c r="BD436" s="114" t="e">
        <f t="shared" si="113"/>
        <v>#DIV/0!</v>
      </c>
      <c r="BE436" s="113">
        <f t="shared" si="114"/>
        <v>0</v>
      </c>
      <c r="BF436" s="114" t="e">
        <f t="shared" si="115"/>
        <v>#DIV/0!</v>
      </c>
      <c r="BG436" s="113">
        <f t="shared" si="116"/>
        <v>0</v>
      </c>
      <c r="BH436" s="114" t="e">
        <f t="shared" si="117"/>
        <v>#DIV/0!</v>
      </c>
      <c r="BI436" s="115" t="e">
        <f t="shared" si="118"/>
        <v>#DIV/0!</v>
      </c>
      <c r="BJ436" s="116" t="e">
        <f t="shared" si="119"/>
        <v>#DIV/0!</v>
      </c>
      <c r="BK436" s="102"/>
      <c r="BL436" s="129"/>
      <c r="BM436" s="102"/>
      <c r="BN436" s="91"/>
    </row>
    <row r="437" spans="1:66" s="11" customFormat="1" ht="204.75" hidden="1">
      <c r="A437" s="79">
        <v>159</v>
      </c>
      <c r="B437" s="2" t="s">
        <v>313</v>
      </c>
      <c r="C437" s="3" t="s">
        <v>7</v>
      </c>
      <c r="D437" s="4" t="s">
        <v>235</v>
      </c>
      <c r="E437" s="3" t="s">
        <v>9</v>
      </c>
      <c r="F437" s="3"/>
      <c r="G437" s="35" t="s">
        <v>968</v>
      </c>
      <c r="H437" s="20" t="s">
        <v>986</v>
      </c>
      <c r="I437" s="3"/>
      <c r="J437" s="138" t="s">
        <v>1424</v>
      </c>
      <c r="K437" s="139" t="s">
        <v>1425</v>
      </c>
      <c r="L437" s="7"/>
      <c r="M437" s="6"/>
      <c r="N437" s="6"/>
      <c r="O437" s="6"/>
      <c r="P437" s="6"/>
      <c r="Q437" s="6"/>
      <c r="R437" s="6"/>
      <c r="S437" s="6" t="s">
        <v>189</v>
      </c>
      <c r="T437" s="6"/>
      <c r="U437" s="6"/>
      <c r="V437" s="6"/>
      <c r="W437" s="6"/>
      <c r="X437" s="6"/>
      <c r="Y437" s="7">
        <f t="shared" si="109"/>
        <v>1</v>
      </c>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13">
        <f t="shared" si="110"/>
        <v>0</v>
      </c>
      <c r="BB437" s="114" t="e">
        <f t="shared" si="111"/>
        <v>#DIV/0!</v>
      </c>
      <c r="BC437" s="113">
        <f t="shared" si="112"/>
        <v>0</v>
      </c>
      <c r="BD437" s="114" t="e">
        <f t="shared" si="113"/>
        <v>#DIV/0!</v>
      </c>
      <c r="BE437" s="113">
        <f t="shared" si="114"/>
        <v>0</v>
      </c>
      <c r="BF437" s="114" t="e">
        <f t="shared" si="115"/>
        <v>#DIV/0!</v>
      </c>
      <c r="BG437" s="113">
        <f t="shared" si="116"/>
        <v>0</v>
      </c>
      <c r="BH437" s="114" t="e">
        <f t="shared" si="117"/>
        <v>#DIV/0!</v>
      </c>
      <c r="BI437" s="115" t="e">
        <f t="shared" si="118"/>
        <v>#DIV/0!</v>
      </c>
      <c r="BJ437" s="116" t="e">
        <f t="shared" si="119"/>
        <v>#DIV/0!</v>
      </c>
      <c r="BK437" s="102"/>
      <c r="BL437" s="129"/>
      <c r="BM437" s="102"/>
      <c r="BN437" s="91"/>
    </row>
    <row r="438" spans="1:66" s="11" customFormat="1" ht="68.25" hidden="1" customHeight="1">
      <c r="A438" s="79">
        <v>159</v>
      </c>
      <c r="B438" s="2" t="s">
        <v>313</v>
      </c>
      <c r="C438" s="3" t="s">
        <v>7</v>
      </c>
      <c r="D438" s="4" t="s">
        <v>235</v>
      </c>
      <c r="E438" s="3" t="s">
        <v>9</v>
      </c>
      <c r="F438" s="3"/>
      <c r="G438" s="35" t="s">
        <v>967</v>
      </c>
      <c r="H438" s="39" t="s">
        <v>987</v>
      </c>
      <c r="I438" s="3"/>
      <c r="J438" s="138" t="s">
        <v>1424</v>
      </c>
      <c r="K438" s="139" t="s">
        <v>1425</v>
      </c>
      <c r="L438" s="7"/>
      <c r="M438" s="6"/>
      <c r="N438" s="6"/>
      <c r="O438" s="6"/>
      <c r="P438" s="6"/>
      <c r="Q438" s="6"/>
      <c r="R438" s="6"/>
      <c r="S438" s="6"/>
      <c r="T438" s="6" t="s">
        <v>189</v>
      </c>
      <c r="U438" s="6"/>
      <c r="V438" s="6"/>
      <c r="W438" s="6"/>
      <c r="X438" s="6"/>
      <c r="Y438" s="7">
        <f t="shared" si="109"/>
        <v>1</v>
      </c>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13">
        <f t="shared" si="110"/>
        <v>0</v>
      </c>
      <c r="BB438" s="114" t="e">
        <f t="shared" si="111"/>
        <v>#DIV/0!</v>
      </c>
      <c r="BC438" s="113">
        <f t="shared" si="112"/>
        <v>0</v>
      </c>
      <c r="BD438" s="114" t="e">
        <f t="shared" si="113"/>
        <v>#DIV/0!</v>
      </c>
      <c r="BE438" s="113">
        <f t="shared" si="114"/>
        <v>0</v>
      </c>
      <c r="BF438" s="114" t="e">
        <f t="shared" si="115"/>
        <v>#DIV/0!</v>
      </c>
      <c r="BG438" s="113">
        <f t="shared" si="116"/>
        <v>0</v>
      </c>
      <c r="BH438" s="114" t="e">
        <f t="shared" si="117"/>
        <v>#DIV/0!</v>
      </c>
      <c r="BI438" s="115" t="e">
        <f t="shared" si="118"/>
        <v>#DIV/0!</v>
      </c>
      <c r="BJ438" s="116" t="e">
        <f t="shared" si="119"/>
        <v>#DIV/0!</v>
      </c>
      <c r="BK438" s="102"/>
      <c r="BL438" s="129"/>
      <c r="BM438" s="102"/>
      <c r="BN438" s="91"/>
    </row>
    <row r="439" spans="1:66" s="11" customFormat="1" ht="147" hidden="1" customHeight="1">
      <c r="A439" s="79">
        <v>159</v>
      </c>
      <c r="B439" s="2" t="s">
        <v>313</v>
      </c>
      <c r="C439" s="3" t="s">
        <v>7</v>
      </c>
      <c r="D439" s="4" t="s">
        <v>235</v>
      </c>
      <c r="E439" s="3" t="s">
        <v>9</v>
      </c>
      <c r="F439" s="3"/>
      <c r="G439" s="35" t="s">
        <v>966</v>
      </c>
      <c r="H439" s="39" t="s">
        <v>1343</v>
      </c>
      <c r="I439" s="3"/>
      <c r="J439" s="138" t="s">
        <v>1424</v>
      </c>
      <c r="K439" s="139" t="s">
        <v>1425</v>
      </c>
      <c r="L439" s="7"/>
      <c r="M439" s="6"/>
      <c r="N439" s="6"/>
      <c r="O439" s="6"/>
      <c r="P439" s="6"/>
      <c r="Q439" s="6"/>
      <c r="R439" s="6"/>
      <c r="S439" s="6"/>
      <c r="T439" s="6"/>
      <c r="U439" s="6" t="s">
        <v>189</v>
      </c>
      <c r="V439" s="6"/>
      <c r="W439" s="6"/>
      <c r="X439" s="6"/>
      <c r="Y439" s="7">
        <f t="shared" si="109"/>
        <v>1</v>
      </c>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13">
        <f t="shared" si="110"/>
        <v>0</v>
      </c>
      <c r="BB439" s="114" t="e">
        <f t="shared" si="111"/>
        <v>#DIV/0!</v>
      </c>
      <c r="BC439" s="113">
        <f t="shared" si="112"/>
        <v>0</v>
      </c>
      <c r="BD439" s="114" t="e">
        <f t="shared" si="113"/>
        <v>#DIV/0!</v>
      </c>
      <c r="BE439" s="113">
        <f t="shared" si="114"/>
        <v>0</v>
      </c>
      <c r="BF439" s="114" t="e">
        <f t="shared" si="115"/>
        <v>#DIV/0!</v>
      </c>
      <c r="BG439" s="113">
        <f t="shared" si="116"/>
        <v>0</v>
      </c>
      <c r="BH439" s="114" t="e">
        <f t="shared" si="117"/>
        <v>#DIV/0!</v>
      </c>
      <c r="BI439" s="115" t="e">
        <f t="shared" si="118"/>
        <v>#DIV/0!</v>
      </c>
      <c r="BJ439" s="116" t="e">
        <f t="shared" si="119"/>
        <v>#DIV/0!</v>
      </c>
      <c r="BK439" s="102"/>
      <c r="BL439" s="129"/>
      <c r="BM439" s="102"/>
      <c r="BN439" s="91"/>
    </row>
    <row r="440" spans="1:66" s="11" customFormat="1" ht="182.25" hidden="1" customHeight="1">
      <c r="A440" s="79">
        <v>159</v>
      </c>
      <c r="B440" s="2" t="s">
        <v>313</v>
      </c>
      <c r="C440" s="3" t="s">
        <v>7</v>
      </c>
      <c r="D440" s="4" t="s">
        <v>235</v>
      </c>
      <c r="E440" s="3" t="s">
        <v>9</v>
      </c>
      <c r="F440" s="3"/>
      <c r="G440" s="35" t="s">
        <v>965</v>
      </c>
      <c r="H440" s="39" t="s">
        <v>988</v>
      </c>
      <c r="I440" s="3"/>
      <c r="J440" s="138" t="s">
        <v>1424</v>
      </c>
      <c r="K440" s="139" t="s">
        <v>1425</v>
      </c>
      <c r="L440" s="7"/>
      <c r="M440" s="6"/>
      <c r="N440" s="6"/>
      <c r="O440" s="6"/>
      <c r="P440" s="6"/>
      <c r="Q440" s="6"/>
      <c r="R440" s="6"/>
      <c r="S440" s="6"/>
      <c r="T440" s="6"/>
      <c r="U440" s="6"/>
      <c r="V440" s="6" t="s">
        <v>189</v>
      </c>
      <c r="W440" s="6"/>
      <c r="X440" s="6"/>
      <c r="Y440" s="7">
        <f t="shared" si="109"/>
        <v>1</v>
      </c>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13">
        <f t="shared" si="110"/>
        <v>0</v>
      </c>
      <c r="BB440" s="114" t="e">
        <f t="shared" si="111"/>
        <v>#DIV/0!</v>
      </c>
      <c r="BC440" s="113">
        <f t="shared" si="112"/>
        <v>0</v>
      </c>
      <c r="BD440" s="114" t="e">
        <f t="shared" si="113"/>
        <v>#DIV/0!</v>
      </c>
      <c r="BE440" s="113">
        <f t="shared" si="114"/>
        <v>0</v>
      </c>
      <c r="BF440" s="114" t="e">
        <f t="shared" si="115"/>
        <v>#DIV/0!</v>
      </c>
      <c r="BG440" s="113">
        <f t="shared" si="116"/>
        <v>0</v>
      </c>
      <c r="BH440" s="114" t="e">
        <f t="shared" si="117"/>
        <v>#DIV/0!</v>
      </c>
      <c r="BI440" s="115" t="e">
        <f t="shared" si="118"/>
        <v>#DIV/0!</v>
      </c>
      <c r="BJ440" s="116" t="e">
        <f t="shared" si="119"/>
        <v>#DIV/0!</v>
      </c>
      <c r="BK440" s="102"/>
      <c r="BL440" s="129"/>
      <c r="BM440" s="102"/>
      <c r="BN440" s="91"/>
    </row>
    <row r="441" spans="1:66" s="11" customFormat="1" ht="114" hidden="1" customHeight="1">
      <c r="A441" s="79">
        <v>159</v>
      </c>
      <c r="B441" s="2" t="s">
        <v>313</v>
      </c>
      <c r="C441" s="3" t="s">
        <v>7</v>
      </c>
      <c r="D441" s="4" t="s">
        <v>235</v>
      </c>
      <c r="E441" s="3" t="s">
        <v>9</v>
      </c>
      <c r="F441" s="3"/>
      <c r="G441" s="35" t="s">
        <v>964</v>
      </c>
      <c r="H441" s="39" t="s">
        <v>989</v>
      </c>
      <c r="I441" s="3"/>
      <c r="J441" s="138" t="s">
        <v>1424</v>
      </c>
      <c r="K441" s="139" t="s">
        <v>1425</v>
      </c>
      <c r="L441" s="7"/>
      <c r="M441" s="6"/>
      <c r="N441" s="6"/>
      <c r="O441" s="6"/>
      <c r="P441" s="6"/>
      <c r="Q441" s="6"/>
      <c r="R441" s="6"/>
      <c r="S441" s="6"/>
      <c r="T441" s="6"/>
      <c r="U441" s="6"/>
      <c r="V441" s="6"/>
      <c r="W441" s="6" t="s">
        <v>189</v>
      </c>
      <c r="X441" s="6"/>
      <c r="Y441" s="7">
        <f t="shared" si="109"/>
        <v>1</v>
      </c>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13">
        <f t="shared" si="110"/>
        <v>0</v>
      </c>
      <c r="BB441" s="114" t="e">
        <f t="shared" si="111"/>
        <v>#DIV/0!</v>
      </c>
      <c r="BC441" s="113">
        <f t="shared" si="112"/>
        <v>0</v>
      </c>
      <c r="BD441" s="114" t="e">
        <f t="shared" si="113"/>
        <v>#DIV/0!</v>
      </c>
      <c r="BE441" s="113">
        <f t="shared" si="114"/>
        <v>0</v>
      </c>
      <c r="BF441" s="114" t="e">
        <f t="shared" si="115"/>
        <v>#DIV/0!</v>
      </c>
      <c r="BG441" s="113">
        <f t="shared" si="116"/>
        <v>0</v>
      </c>
      <c r="BH441" s="114" t="e">
        <f t="shared" si="117"/>
        <v>#DIV/0!</v>
      </c>
      <c r="BI441" s="115" t="e">
        <f t="shared" si="118"/>
        <v>#DIV/0!</v>
      </c>
      <c r="BJ441" s="116" t="e">
        <f t="shared" si="119"/>
        <v>#DIV/0!</v>
      </c>
      <c r="BK441" s="102"/>
      <c r="BL441" s="129"/>
      <c r="BM441" s="102"/>
      <c r="BN441" s="91"/>
    </row>
    <row r="442" spans="1:66" s="11" customFormat="1" ht="99.75" hidden="1" customHeight="1">
      <c r="A442" s="79">
        <v>159</v>
      </c>
      <c r="B442" s="2" t="s">
        <v>313</v>
      </c>
      <c r="C442" s="3" t="s">
        <v>7</v>
      </c>
      <c r="D442" s="4" t="s">
        <v>235</v>
      </c>
      <c r="E442" s="3" t="s">
        <v>9</v>
      </c>
      <c r="F442" s="3"/>
      <c r="G442" s="35" t="s">
        <v>963</v>
      </c>
      <c r="H442" s="39" t="s">
        <v>990</v>
      </c>
      <c r="I442" s="3"/>
      <c r="J442" s="138" t="s">
        <v>1424</v>
      </c>
      <c r="K442" s="139" t="s">
        <v>1425</v>
      </c>
      <c r="L442" s="7" t="s">
        <v>189</v>
      </c>
      <c r="M442" s="6"/>
      <c r="N442" s="6"/>
      <c r="O442" s="6"/>
      <c r="P442" s="6"/>
      <c r="Q442" s="6"/>
      <c r="R442" s="6"/>
      <c r="S442" s="6"/>
      <c r="T442" s="6"/>
      <c r="U442" s="6"/>
      <c r="V442" s="6"/>
      <c r="W442" s="6"/>
      <c r="X442" s="6" t="s">
        <v>189</v>
      </c>
      <c r="Y442" s="7">
        <f t="shared" si="109"/>
        <v>1</v>
      </c>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13">
        <f t="shared" si="110"/>
        <v>0</v>
      </c>
      <c r="BB442" s="114" t="e">
        <f t="shared" si="111"/>
        <v>#DIV/0!</v>
      </c>
      <c r="BC442" s="113">
        <f t="shared" si="112"/>
        <v>0</v>
      </c>
      <c r="BD442" s="114" t="e">
        <f t="shared" si="113"/>
        <v>#DIV/0!</v>
      </c>
      <c r="BE442" s="113">
        <f t="shared" si="114"/>
        <v>0</v>
      </c>
      <c r="BF442" s="114" t="e">
        <f t="shared" si="115"/>
        <v>#DIV/0!</v>
      </c>
      <c r="BG442" s="113">
        <f t="shared" si="116"/>
        <v>0</v>
      </c>
      <c r="BH442" s="114" t="e">
        <f t="shared" si="117"/>
        <v>#DIV/0!</v>
      </c>
      <c r="BI442" s="115" t="e">
        <f t="shared" si="118"/>
        <v>#DIV/0!</v>
      </c>
      <c r="BJ442" s="116" t="e">
        <f t="shared" si="119"/>
        <v>#DIV/0!</v>
      </c>
      <c r="BK442" s="102"/>
      <c r="BL442" s="129"/>
      <c r="BM442" s="102"/>
      <c r="BN442" s="91"/>
    </row>
    <row r="443" spans="1:66" s="11" customFormat="1" ht="83.25" hidden="1" customHeight="1">
      <c r="A443" s="79">
        <v>160</v>
      </c>
      <c r="B443" s="2" t="s">
        <v>332</v>
      </c>
      <c r="C443" s="3" t="s">
        <v>7</v>
      </c>
      <c r="D443" s="4" t="s">
        <v>314</v>
      </c>
      <c r="E443" s="3" t="s">
        <v>9</v>
      </c>
      <c r="F443" s="3"/>
      <c r="G443" s="35" t="s">
        <v>314</v>
      </c>
      <c r="H443" s="39" t="s">
        <v>991</v>
      </c>
      <c r="I443" s="48" t="s">
        <v>992</v>
      </c>
      <c r="J443" s="138" t="s">
        <v>1424</v>
      </c>
      <c r="K443" s="139" t="s">
        <v>1425</v>
      </c>
      <c r="L443" s="7" t="s">
        <v>189</v>
      </c>
      <c r="M443" s="6"/>
      <c r="N443" s="6"/>
      <c r="O443" s="6"/>
      <c r="P443" s="6" t="s">
        <v>189</v>
      </c>
      <c r="Q443" s="6"/>
      <c r="R443" s="6"/>
      <c r="S443" s="6"/>
      <c r="T443" s="6"/>
      <c r="U443" s="6"/>
      <c r="V443" s="6"/>
      <c r="W443" s="6"/>
      <c r="X443" s="6"/>
      <c r="Y443" s="7">
        <f t="shared" si="109"/>
        <v>1</v>
      </c>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13">
        <f t="shared" si="110"/>
        <v>0</v>
      </c>
      <c r="BB443" s="114" t="e">
        <f t="shared" si="111"/>
        <v>#DIV/0!</v>
      </c>
      <c r="BC443" s="113">
        <f t="shared" si="112"/>
        <v>0</v>
      </c>
      <c r="BD443" s="114" t="e">
        <f t="shared" si="113"/>
        <v>#DIV/0!</v>
      </c>
      <c r="BE443" s="113">
        <f t="shared" si="114"/>
        <v>0</v>
      </c>
      <c r="BF443" s="114" t="e">
        <f t="shared" si="115"/>
        <v>#DIV/0!</v>
      </c>
      <c r="BG443" s="113">
        <f t="shared" si="116"/>
        <v>0</v>
      </c>
      <c r="BH443" s="114" t="e">
        <f t="shared" si="117"/>
        <v>#DIV/0!</v>
      </c>
      <c r="BI443" s="115" t="e">
        <f t="shared" si="118"/>
        <v>#DIV/0!</v>
      </c>
      <c r="BJ443" s="116" t="e">
        <f t="shared" si="119"/>
        <v>#DIV/0!</v>
      </c>
      <c r="BK443" s="102"/>
      <c r="BL443" s="129"/>
      <c r="BM443" s="102"/>
      <c r="BN443" s="91"/>
    </row>
    <row r="444" spans="1:66" s="11" customFormat="1" ht="112.5" hidden="1" customHeight="1">
      <c r="A444" s="79">
        <v>161</v>
      </c>
      <c r="B444" s="2" t="s">
        <v>332</v>
      </c>
      <c r="C444" s="3" t="s">
        <v>7</v>
      </c>
      <c r="D444" s="4" t="s">
        <v>315</v>
      </c>
      <c r="E444" s="3" t="s">
        <v>9</v>
      </c>
      <c r="F444" s="3"/>
      <c r="G444" s="35" t="s">
        <v>315</v>
      </c>
      <c r="H444" s="39" t="s">
        <v>993</v>
      </c>
      <c r="I444" s="39" t="s">
        <v>994</v>
      </c>
      <c r="J444" s="138" t="s">
        <v>1424</v>
      </c>
      <c r="K444" s="139" t="s">
        <v>1425</v>
      </c>
      <c r="L444" s="7" t="s">
        <v>189</v>
      </c>
      <c r="M444" s="6">
        <v>1</v>
      </c>
      <c r="N444" s="6"/>
      <c r="O444" s="6"/>
      <c r="P444" s="6"/>
      <c r="Q444" s="6"/>
      <c r="R444" s="6" t="s">
        <v>189</v>
      </c>
      <c r="S444" s="6"/>
      <c r="T444" s="6"/>
      <c r="U444" s="6"/>
      <c r="V444" s="6"/>
      <c r="W444" s="6"/>
      <c r="X444" s="6"/>
      <c r="Y444" s="7">
        <f t="shared" si="109"/>
        <v>1</v>
      </c>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13">
        <f t="shared" si="110"/>
        <v>0</v>
      </c>
      <c r="BB444" s="114" t="e">
        <f t="shared" si="111"/>
        <v>#DIV/0!</v>
      </c>
      <c r="BC444" s="113">
        <f t="shared" si="112"/>
        <v>0</v>
      </c>
      <c r="BD444" s="114" t="e">
        <f t="shared" si="113"/>
        <v>#DIV/0!</v>
      </c>
      <c r="BE444" s="113">
        <f t="shared" si="114"/>
        <v>0</v>
      </c>
      <c r="BF444" s="114" t="e">
        <f t="shared" si="115"/>
        <v>#DIV/0!</v>
      </c>
      <c r="BG444" s="113">
        <f t="shared" si="116"/>
        <v>0</v>
      </c>
      <c r="BH444" s="114" t="e">
        <f t="shared" si="117"/>
        <v>#DIV/0!</v>
      </c>
      <c r="BI444" s="115" t="e">
        <f t="shared" si="118"/>
        <v>#DIV/0!</v>
      </c>
      <c r="BJ444" s="116" t="e">
        <f t="shared" si="119"/>
        <v>#DIV/0!</v>
      </c>
      <c r="BK444" s="102"/>
      <c r="BL444" s="129"/>
      <c r="BM444" s="102"/>
      <c r="BN444" s="91"/>
    </row>
    <row r="445" spans="1:66" s="11" customFormat="1" ht="66.75" hidden="1" customHeight="1">
      <c r="A445" s="79">
        <v>162</v>
      </c>
      <c r="B445" s="2" t="s">
        <v>236</v>
      </c>
      <c r="C445" s="3" t="s">
        <v>7</v>
      </c>
      <c r="D445" s="4" t="s">
        <v>237</v>
      </c>
      <c r="E445" s="3" t="s">
        <v>7</v>
      </c>
      <c r="F445" s="3"/>
      <c r="G445" s="35" t="s">
        <v>237</v>
      </c>
      <c r="H445" s="39" t="s">
        <v>995</v>
      </c>
      <c r="I445" s="3"/>
      <c r="J445" s="138" t="s">
        <v>1424</v>
      </c>
      <c r="K445" s="139" t="s">
        <v>1425</v>
      </c>
      <c r="L445" s="7" t="s">
        <v>189</v>
      </c>
      <c r="M445" s="6"/>
      <c r="N445" s="6"/>
      <c r="O445" s="6"/>
      <c r="P445" s="6"/>
      <c r="Q445" s="6"/>
      <c r="R445" s="6"/>
      <c r="S445" s="6"/>
      <c r="T445" s="6"/>
      <c r="U445" s="6"/>
      <c r="V445" s="6" t="s">
        <v>189</v>
      </c>
      <c r="W445" s="6"/>
      <c r="X445" s="6"/>
      <c r="Y445" s="7">
        <f t="shared" si="109"/>
        <v>1</v>
      </c>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13">
        <f t="shared" si="110"/>
        <v>0</v>
      </c>
      <c r="BB445" s="114" t="e">
        <f t="shared" si="111"/>
        <v>#DIV/0!</v>
      </c>
      <c r="BC445" s="113">
        <f t="shared" si="112"/>
        <v>0</v>
      </c>
      <c r="BD445" s="114" t="e">
        <f t="shared" si="113"/>
        <v>#DIV/0!</v>
      </c>
      <c r="BE445" s="113">
        <f t="shared" si="114"/>
        <v>0</v>
      </c>
      <c r="BF445" s="114" t="e">
        <f t="shared" si="115"/>
        <v>#DIV/0!</v>
      </c>
      <c r="BG445" s="113">
        <f t="shared" si="116"/>
        <v>0</v>
      </c>
      <c r="BH445" s="114" t="e">
        <f t="shared" si="117"/>
        <v>#DIV/0!</v>
      </c>
      <c r="BI445" s="115" t="e">
        <f t="shared" si="118"/>
        <v>#DIV/0!</v>
      </c>
      <c r="BJ445" s="116" t="e">
        <f t="shared" si="119"/>
        <v>#DIV/0!</v>
      </c>
      <c r="BK445" s="102"/>
      <c r="BL445" s="129"/>
      <c r="BM445" s="102"/>
      <c r="BN445" s="91"/>
    </row>
    <row r="446" spans="1:66" s="11" customFormat="1" ht="66.75" hidden="1" customHeight="1">
      <c r="A446" s="79">
        <v>163</v>
      </c>
      <c r="B446" s="2" t="s">
        <v>316</v>
      </c>
      <c r="C446" s="3" t="s">
        <v>9</v>
      </c>
      <c r="D446" s="4" t="s">
        <v>37</v>
      </c>
      <c r="E446" s="3" t="s">
        <v>9</v>
      </c>
      <c r="F446" s="3"/>
      <c r="G446" s="35" t="s">
        <v>37</v>
      </c>
      <c r="H446" s="39" t="s">
        <v>996</v>
      </c>
      <c r="I446" s="3"/>
      <c r="J446" s="138" t="s">
        <v>1424</v>
      </c>
      <c r="K446" s="139" t="s">
        <v>1425</v>
      </c>
      <c r="L446" s="7" t="s">
        <v>189</v>
      </c>
      <c r="M446" s="6">
        <v>1</v>
      </c>
      <c r="N446" s="6"/>
      <c r="O446" s="6"/>
      <c r="P446" s="6"/>
      <c r="Q446" s="6"/>
      <c r="R446" s="6"/>
      <c r="S446" s="6"/>
      <c r="T446" s="6" t="s">
        <v>189</v>
      </c>
      <c r="U446" s="6"/>
      <c r="V446" s="6"/>
      <c r="W446" s="6"/>
      <c r="X446" s="6"/>
      <c r="Y446" s="7">
        <f t="shared" si="109"/>
        <v>1</v>
      </c>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13">
        <f t="shared" si="110"/>
        <v>0</v>
      </c>
      <c r="BB446" s="114" t="e">
        <f t="shared" si="111"/>
        <v>#DIV/0!</v>
      </c>
      <c r="BC446" s="113">
        <f t="shared" si="112"/>
        <v>0</v>
      </c>
      <c r="BD446" s="114" t="e">
        <f t="shared" si="113"/>
        <v>#DIV/0!</v>
      </c>
      <c r="BE446" s="113">
        <f t="shared" si="114"/>
        <v>0</v>
      </c>
      <c r="BF446" s="114" t="e">
        <f t="shared" si="115"/>
        <v>#DIV/0!</v>
      </c>
      <c r="BG446" s="113">
        <f t="shared" si="116"/>
        <v>0</v>
      </c>
      <c r="BH446" s="114" t="e">
        <f t="shared" si="117"/>
        <v>#DIV/0!</v>
      </c>
      <c r="BI446" s="115" t="e">
        <f t="shared" si="118"/>
        <v>#DIV/0!</v>
      </c>
      <c r="BJ446" s="116" t="e">
        <f t="shared" si="119"/>
        <v>#DIV/0!</v>
      </c>
      <c r="BK446" s="102"/>
      <c r="BL446" s="129"/>
      <c r="BM446" s="102"/>
      <c r="BN446" s="91"/>
    </row>
    <row r="447" spans="1:66" s="11" customFormat="1" ht="54" customHeight="1">
      <c r="A447" s="80"/>
      <c r="B447" s="199" t="s">
        <v>285</v>
      </c>
      <c r="C447" s="200"/>
      <c r="D447" s="200"/>
      <c r="E447" s="34"/>
      <c r="F447" s="18">
        <f>COUNTIF(F448:F460,"x")</f>
        <v>0</v>
      </c>
      <c r="G447" s="72"/>
      <c r="H447" s="72"/>
      <c r="I447" s="18"/>
      <c r="J447" s="145"/>
      <c r="K447" s="145"/>
      <c r="L447" s="18">
        <f>COUNTIF(L448:L460,"x")</f>
        <v>8</v>
      </c>
      <c r="M447" s="18">
        <f>SUM(M448:M460)</f>
        <v>3</v>
      </c>
      <c r="N447" s="126">
        <f t="shared" ref="N447:X447" si="121">COUNTIF(N448:N460,"x")</f>
        <v>2</v>
      </c>
      <c r="O447" s="126">
        <f t="shared" si="121"/>
        <v>1</v>
      </c>
      <c r="P447" s="126">
        <f t="shared" si="121"/>
        <v>1</v>
      </c>
      <c r="Q447" s="126">
        <f t="shared" si="121"/>
        <v>1</v>
      </c>
      <c r="R447" s="126">
        <f t="shared" si="121"/>
        <v>1</v>
      </c>
      <c r="S447" s="126">
        <f t="shared" si="121"/>
        <v>0</v>
      </c>
      <c r="T447" s="126">
        <f t="shared" si="121"/>
        <v>1</v>
      </c>
      <c r="U447" s="126">
        <f t="shared" si="121"/>
        <v>1</v>
      </c>
      <c r="V447" s="126">
        <f t="shared" si="121"/>
        <v>1</v>
      </c>
      <c r="W447" s="126">
        <f t="shared" si="121"/>
        <v>2</v>
      </c>
      <c r="X447" s="126">
        <f t="shared" si="121"/>
        <v>2</v>
      </c>
      <c r="Y447" s="7"/>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13">
        <f t="shared" si="110"/>
        <v>0</v>
      </c>
      <c r="BB447" s="114" t="e">
        <f t="shared" si="111"/>
        <v>#DIV/0!</v>
      </c>
      <c r="BC447" s="113">
        <f t="shared" si="112"/>
        <v>0</v>
      </c>
      <c r="BD447" s="114" t="e">
        <f t="shared" si="113"/>
        <v>#DIV/0!</v>
      </c>
      <c r="BE447" s="113">
        <f t="shared" si="114"/>
        <v>0</v>
      </c>
      <c r="BF447" s="114" t="e">
        <f t="shared" si="115"/>
        <v>#DIV/0!</v>
      </c>
      <c r="BG447" s="113">
        <f t="shared" si="116"/>
        <v>0</v>
      </c>
      <c r="BH447" s="114" t="e">
        <f t="shared" si="117"/>
        <v>#DIV/0!</v>
      </c>
      <c r="BI447" s="115" t="e">
        <f t="shared" si="118"/>
        <v>#DIV/0!</v>
      </c>
      <c r="BJ447" s="116" t="e">
        <f t="shared" si="119"/>
        <v>#DIV/0!</v>
      </c>
      <c r="BK447" s="102"/>
      <c r="BL447" s="129"/>
      <c r="BM447" s="102"/>
      <c r="BN447" s="40"/>
    </row>
    <row r="448" spans="1:66" s="11" customFormat="1" ht="45.75" hidden="1" customHeight="1">
      <c r="A448" s="79">
        <v>164</v>
      </c>
      <c r="B448" s="2" t="s">
        <v>238</v>
      </c>
      <c r="C448" s="3" t="s">
        <v>7</v>
      </c>
      <c r="D448" s="4" t="s">
        <v>239</v>
      </c>
      <c r="E448" s="3" t="s">
        <v>7</v>
      </c>
      <c r="F448" s="3"/>
      <c r="G448" s="35" t="s">
        <v>239</v>
      </c>
      <c r="H448" s="39" t="s">
        <v>997</v>
      </c>
      <c r="I448" s="3"/>
      <c r="J448" s="138" t="s">
        <v>1424</v>
      </c>
      <c r="K448" s="139" t="s">
        <v>1425</v>
      </c>
      <c r="L448" s="7" t="s">
        <v>189</v>
      </c>
      <c r="M448" s="6"/>
      <c r="N448" s="6" t="s">
        <v>189</v>
      </c>
      <c r="O448" s="6"/>
      <c r="P448" s="6"/>
      <c r="Q448" s="6"/>
      <c r="R448" s="6"/>
      <c r="S448" s="6"/>
      <c r="T448" s="6"/>
      <c r="U448" s="6"/>
      <c r="V448" s="6"/>
      <c r="W448" s="6"/>
      <c r="X448" s="6"/>
      <c r="Y448" s="7">
        <f t="shared" si="109"/>
        <v>1</v>
      </c>
      <c r="Z448" s="117" t="s">
        <v>1407</v>
      </c>
      <c r="AA448" s="117" t="s">
        <v>1407</v>
      </c>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13">
        <f t="shared" si="110"/>
        <v>0</v>
      </c>
      <c r="BB448" s="114" t="e">
        <f t="shared" si="111"/>
        <v>#DIV/0!</v>
      </c>
      <c r="BC448" s="113">
        <f t="shared" si="112"/>
        <v>0</v>
      </c>
      <c r="BD448" s="114" t="e">
        <f t="shared" si="113"/>
        <v>#DIV/0!</v>
      </c>
      <c r="BE448" s="113">
        <f t="shared" si="114"/>
        <v>0</v>
      </c>
      <c r="BF448" s="114" t="e">
        <f t="shared" si="115"/>
        <v>#DIV/0!</v>
      </c>
      <c r="BG448" s="113">
        <f t="shared" si="116"/>
        <v>0</v>
      </c>
      <c r="BH448" s="114" t="e">
        <f t="shared" si="117"/>
        <v>#DIV/0!</v>
      </c>
      <c r="BI448" s="115" t="e">
        <f t="shared" si="118"/>
        <v>#DIV/0!</v>
      </c>
      <c r="BJ448" s="116" t="e">
        <f t="shared" si="119"/>
        <v>#DIV/0!</v>
      </c>
      <c r="BK448" s="102"/>
      <c r="BL448" s="129"/>
      <c r="BM448" s="102"/>
      <c r="BN448" s="91"/>
    </row>
    <row r="449" spans="1:66" s="11" customFormat="1" ht="102" hidden="1" customHeight="1">
      <c r="A449" s="79">
        <v>165</v>
      </c>
      <c r="B449" s="2" t="s">
        <v>240</v>
      </c>
      <c r="C449" s="3" t="s">
        <v>7</v>
      </c>
      <c r="D449" s="4" t="s">
        <v>241</v>
      </c>
      <c r="E449" s="3" t="s">
        <v>7</v>
      </c>
      <c r="F449" s="3"/>
      <c r="G449" s="35" t="s">
        <v>241</v>
      </c>
      <c r="H449" s="39" t="s">
        <v>998</v>
      </c>
      <c r="I449" s="3"/>
      <c r="J449" s="138" t="s">
        <v>1424</v>
      </c>
      <c r="K449" s="139" t="s">
        <v>1425</v>
      </c>
      <c r="L449" s="7"/>
      <c r="M449" s="6"/>
      <c r="N449" s="6"/>
      <c r="O449" s="6"/>
      <c r="P449" s="6"/>
      <c r="Q449" s="6"/>
      <c r="R449" s="6" t="s">
        <v>189</v>
      </c>
      <c r="S449" s="6"/>
      <c r="T449" s="6"/>
      <c r="U449" s="6"/>
      <c r="V449" s="6"/>
      <c r="W449" s="6"/>
      <c r="X449" s="6"/>
      <c r="Y449" s="7">
        <f t="shared" si="109"/>
        <v>1</v>
      </c>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13">
        <f t="shared" si="110"/>
        <v>0</v>
      </c>
      <c r="BB449" s="114" t="e">
        <f t="shared" si="111"/>
        <v>#DIV/0!</v>
      </c>
      <c r="BC449" s="113">
        <f t="shared" si="112"/>
        <v>0</v>
      </c>
      <c r="BD449" s="114" t="e">
        <f t="shared" si="113"/>
        <v>#DIV/0!</v>
      </c>
      <c r="BE449" s="113">
        <f t="shared" si="114"/>
        <v>0</v>
      </c>
      <c r="BF449" s="114" t="e">
        <f t="shared" si="115"/>
        <v>#DIV/0!</v>
      </c>
      <c r="BG449" s="113">
        <f t="shared" si="116"/>
        <v>0</v>
      </c>
      <c r="BH449" s="114" t="e">
        <f t="shared" si="117"/>
        <v>#DIV/0!</v>
      </c>
      <c r="BI449" s="115" t="e">
        <f t="shared" si="118"/>
        <v>#DIV/0!</v>
      </c>
      <c r="BJ449" s="116" t="e">
        <f t="shared" si="119"/>
        <v>#DIV/0!</v>
      </c>
      <c r="BK449" s="102"/>
      <c r="BL449" s="129"/>
      <c r="BM449" s="102"/>
      <c r="BN449" s="91"/>
    </row>
    <row r="450" spans="1:66" s="11" customFormat="1" ht="102" hidden="1" customHeight="1">
      <c r="A450" s="79">
        <v>165</v>
      </c>
      <c r="B450" s="2" t="s">
        <v>240</v>
      </c>
      <c r="C450" s="3" t="s">
        <v>7</v>
      </c>
      <c r="D450" s="4" t="s">
        <v>241</v>
      </c>
      <c r="E450" s="3" t="s">
        <v>7</v>
      </c>
      <c r="F450" s="3"/>
      <c r="G450" s="35" t="s">
        <v>241</v>
      </c>
      <c r="H450" s="39" t="s">
        <v>999</v>
      </c>
      <c r="I450" s="3"/>
      <c r="J450" s="138" t="s">
        <v>1424</v>
      </c>
      <c r="K450" s="139" t="s">
        <v>1425</v>
      </c>
      <c r="L450" s="7"/>
      <c r="M450" s="6"/>
      <c r="N450" s="6"/>
      <c r="O450" s="6"/>
      <c r="P450" s="6"/>
      <c r="Q450" s="6"/>
      <c r="R450" s="6"/>
      <c r="S450" s="6"/>
      <c r="T450" s="6"/>
      <c r="U450" s="6" t="s">
        <v>189</v>
      </c>
      <c r="V450" s="6"/>
      <c r="W450" s="6"/>
      <c r="X450" s="6"/>
      <c r="Y450" s="7">
        <f t="shared" si="109"/>
        <v>1</v>
      </c>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13">
        <f t="shared" si="110"/>
        <v>0</v>
      </c>
      <c r="BB450" s="114" t="e">
        <f t="shared" si="111"/>
        <v>#DIV/0!</v>
      </c>
      <c r="BC450" s="113">
        <f t="shared" si="112"/>
        <v>0</v>
      </c>
      <c r="BD450" s="114" t="e">
        <f t="shared" si="113"/>
        <v>#DIV/0!</v>
      </c>
      <c r="BE450" s="113">
        <f t="shared" si="114"/>
        <v>0</v>
      </c>
      <c r="BF450" s="114" t="e">
        <f t="shared" si="115"/>
        <v>#DIV/0!</v>
      </c>
      <c r="BG450" s="113">
        <f t="shared" si="116"/>
        <v>0</v>
      </c>
      <c r="BH450" s="114" t="e">
        <f t="shared" si="117"/>
        <v>#DIV/0!</v>
      </c>
      <c r="BI450" s="115" t="e">
        <f t="shared" si="118"/>
        <v>#DIV/0!</v>
      </c>
      <c r="BJ450" s="116" t="e">
        <f t="shared" si="119"/>
        <v>#DIV/0!</v>
      </c>
      <c r="BK450" s="102"/>
      <c r="BL450" s="129"/>
      <c r="BM450" s="102"/>
      <c r="BN450" s="91"/>
    </row>
    <row r="451" spans="1:66" s="11" customFormat="1" ht="102" hidden="1" customHeight="1">
      <c r="A451" s="79">
        <v>165</v>
      </c>
      <c r="B451" s="2" t="s">
        <v>240</v>
      </c>
      <c r="C451" s="3" t="s">
        <v>7</v>
      </c>
      <c r="D451" s="4" t="s">
        <v>241</v>
      </c>
      <c r="E451" s="3" t="s">
        <v>7</v>
      </c>
      <c r="F451" s="3"/>
      <c r="G451" s="35" t="s">
        <v>241</v>
      </c>
      <c r="H451" s="39" t="s">
        <v>1000</v>
      </c>
      <c r="I451" s="3"/>
      <c r="J451" s="138" t="s">
        <v>1424</v>
      </c>
      <c r="K451" s="139" t="s">
        <v>1425</v>
      </c>
      <c r="L451" s="7"/>
      <c r="M451" s="6"/>
      <c r="N451" s="6"/>
      <c r="O451" s="6"/>
      <c r="P451" s="6"/>
      <c r="Q451" s="6"/>
      <c r="R451" s="6"/>
      <c r="S451" s="6"/>
      <c r="T451" s="6"/>
      <c r="U451" s="6"/>
      <c r="V451" s="6" t="s">
        <v>189</v>
      </c>
      <c r="W451" s="6"/>
      <c r="X451" s="6"/>
      <c r="Y451" s="7">
        <f t="shared" si="109"/>
        <v>1</v>
      </c>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13">
        <f t="shared" si="110"/>
        <v>0</v>
      </c>
      <c r="BB451" s="114" t="e">
        <f t="shared" si="111"/>
        <v>#DIV/0!</v>
      </c>
      <c r="BC451" s="113">
        <f t="shared" si="112"/>
        <v>0</v>
      </c>
      <c r="BD451" s="114" t="e">
        <f t="shared" si="113"/>
        <v>#DIV/0!</v>
      </c>
      <c r="BE451" s="113">
        <f t="shared" si="114"/>
        <v>0</v>
      </c>
      <c r="BF451" s="114" t="e">
        <f t="shared" si="115"/>
        <v>#DIV/0!</v>
      </c>
      <c r="BG451" s="113">
        <f t="shared" si="116"/>
        <v>0</v>
      </c>
      <c r="BH451" s="114" t="e">
        <f t="shared" si="117"/>
        <v>#DIV/0!</v>
      </c>
      <c r="BI451" s="115" t="e">
        <f t="shared" si="118"/>
        <v>#DIV/0!</v>
      </c>
      <c r="BJ451" s="116" t="e">
        <f t="shared" si="119"/>
        <v>#DIV/0!</v>
      </c>
      <c r="BK451" s="102"/>
      <c r="BL451" s="129"/>
      <c r="BM451" s="102"/>
      <c r="BN451" s="91"/>
    </row>
    <row r="452" spans="1:66" s="11" customFormat="1" ht="85.5" hidden="1" customHeight="1">
      <c r="A452" s="79">
        <v>165</v>
      </c>
      <c r="B452" s="2" t="s">
        <v>240</v>
      </c>
      <c r="C452" s="3" t="s">
        <v>7</v>
      </c>
      <c r="D452" s="4" t="s">
        <v>241</v>
      </c>
      <c r="E452" s="3" t="s">
        <v>7</v>
      </c>
      <c r="F452" s="3"/>
      <c r="G452" s="35" t="s">
        <v>241</v>
      </c>
      <c r="H452" s="39" t="s">
        <v>1001</v>
      </c>
      <c r="I452" s="3"/>
      <c r="J452" s="138" t="s">
        <v>1424</v>
      </c>
      <c r="K452" s="139" t="s">
        <v>1425</v>
      </c>
      <c r="L452" s="7" t="s">
        <v>189</v>
      </c>
      <c r="M452" s="6">
        <v>1</v>
      </c>
      <c r="N452" s="6"/>
      <c r="O452" s="6"/>
      <c r="P452" s="6"/>
      <c r="Q452" s="6"/>
      <c r="R452" s="6"/>
      <c r="S452" s="6"/>
      <c r="T452" s="6"/>
      <c r="U452" s="6"/>
      <c r="V452" s="6"/>
      <c r="W452" s="6" t="s">
        <v>189</v>
      </c>
      <c r="X452" s="6"/>
      <c r="Y452" s="7">
        <f t="shared" si="109"/>
        <v>1</v>
      </c>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13">
        <f t="shared" si="110"/>
        <v>0</v>
      </c>
      <c r="BB452" s="114" t="e">
        <f t="shared" si="111"/>
        <v>#DIV/0!</v>
      </c>
      <c r="BC452" s="113">
        <f t="shared" si="112"/>
        <v>0</v>
      </c>
      <c r="BD452" s="114" t="e">
        <f t="shared" si="113"/>
        <v>#DIV/0!</v>
      </c>
      <c r="BE452" s="113">
        <f t="shared" si="114"/>
        <v>0</v>
      </c>
      <c r="BF452" s="114" t="e">
        <f t="shared" si="115"/>
        <v>#DIV/0!</v>
      </c>
      <c r="BG452" s="113">
        <f t="shared" si="116"/>
        <v>0</v>
      </c>
      <c r="BH452" s="114" t="e">
        <f t="shared" si="117"/>
        <v>#DIV/0!</v>
      </c>
      <c r="BI452" s="115" t="e">
        <f t="shared" si="118"/>
        <v>#DIV/0!</v>
      </c>
      <c r="BJ452" s="116" t="e">
        <f t="shared" si="119"/>
        <v>#DIV/0!</v>
      </c>
      <c r="BK452" s="102"/>
      <c r="BL452" s="129"/>
      <c r="BM452" s="102"/>
      <c r="BN452" s="91"/>
    </row>
    <row r="453" spans="1:66" s="11" customFormat="1" ht="147" hidden="1" customHeight="1">
      <c r="A453" s="85">
        <v>166</v>
      </c>
      <c r="B453" s="2" t="s">
        <v>242</v>
      </c>
      <c r="C453" s="88" t="s">
        <v>7</v>
      </c>
      <c r="D453" s="4" t="s">
        <v>43</v>
      </c>
      <c r="E453" s="88" t="s">
        <v>9</v>
      </c>
      <c r="F453" s="88"/>
      <c r="G453" s="35" t="s">
        <v>43</v>
      </c>
      <c r="H453" s="39" t="s">
        <v>1002</v>
      </c>
      <c r="I453" s="3"/>
      <c r="J453" s="138" t="s">
        <v>1424</v>
      </c>
      <c r="K453" s="139" t="s">
        <v>1425</v>
      </c>
      <c r="L453" s="7" t="s">
        <v>189</v>
      </c>
      <c r="M453" s="6"/>
      <c r="N453" s="6"/>
      <c r="O453" s="6"/>
      <c r="P453" s="6"/>
      <c r="Q453" s="6"/>
      <c r="R453" s="6"/>
      <c r="S453" s="6"/>
      <c r="T453" s="6"/>
      <c r="U453" s="6"/>
      <c r="V453" s="6"/>
      <c r="W453" s="6"/>
      <c r="X453" s="6" t="s">
        <v>189</v>
      </c>
      <c r="Y453" s="7">
        <f t="shared" si="109"/>
        <v>1</v>
      </c>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13">
        <f t="shared" si="110"/>
        <v>0</v>
      </c>
      <c r="BB453" s="114" t="e">
        <f t="shared" si="111"/>
        <v>#DIV/0!</v>
      </c>
      <c r="BC453" s="113">
        <f t="shared" si="112"/>
        <v>0</v>
      </c>
      <c r="BD453" s="114" t="e">
        <f t="shared" si="113"/>
        <v>#DIV/0!</v>
      </c>
      <c r="BE453" s="113">
        <f t="shared" si="114"/>
        <v>0</v>
      </c>
      <c r="BF453" s="114" t="e">
        <f t="shared" si="115"/>
        <v>#DIV/0!</v>
      </c>
      <c r="BG453" s="113">
        <f t="shared" si="116"/>
        <v>0</v>
      </c>
      <c r="BH453" s="114" t="e">
        <f t="shared" si="117"/>
        <v>#DIV/0!</v>
      </c>
      <c r="BI453" s="115" t="e">
        <f t="shared" si="118"/>
        <v>#DIV/0!</v>
      </c>
      <c r="BJ453" s="116" t="e">
        <f t="shared" si="119"/>
        <v>#DIV/0!</v>
      </c>
      <c r="BK453" s="102"/>
      <c r="BL453" s="129"/>
      <c r="BM453" s="102"/>
      <c r="BN453" s="91"/>
    </row>
    <row r="454" spans="1:66" s="11" customFormat="1" ht="137.25" customHeight="1">
      <c r="A454" s="85">
        <v>167</v>
      </c>
      <c r="B454" s="2" t="s">
        <v>42</v>
      </c>
      <c r="C454" s="88" t="s">
        <v>7</v>
      </c>
      <c r="D454" s="4" t="s">
        <v>247</v>
      </c>
      <c r="E454" s="88" t="s">
        <v>9</v>
      </c>
      <c r="F454" s="88"/>
      <c r="G454" s="35" t="s">
        <v>1003</v>
      </c>
      <c r="H454" s="39" t="s">
        <v>1004</v>
      </c>
      <c r="I454" s="3"/>
      <c r="J454" s="138" t="s">
        <v>1424</v>
      </c>
      <c r="K454" s="139" t="s">
        <v>1425</v>
      </c>
      <c r="L454" s="7" t="s">
        <v>189</v>
      </c>
      <c r="M454" s="6"/>
      <c r="N454" s="6"/>
      <c r="O454" s="6" t="s">
        <v>189</v>
      </c>
      <c r="P454" s="6"/>
      <c r="Q454" s="6"/>
      <c r="R454" s="6"/>
      <c r="S454" s="6"/>
      <c r="T454" s="6"/>
      <c r="U454" s="6"/>
      <c r="V454" s="6"/>
      <c r="W454" s="6"/>
      <c r="X454" s="6"/>
      <c r="Y454" s="7">
        <f t="shared" si="109"/>
        <v>1</v>
      </c>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13">
        <f t="shared" si="110"/>
        <v>0</v>
      </c>
      <c r="BB454" s="114" t="e">
        <f t="shared" si="111"/>
        <v>#DIV/0!</v>
      </c>
      <c r="BC454" s="113">
        <f t="shared" si="112"/>
        <v>0</v>
      </c>
      <c r="BD454" s="114" t="e">
        <f t="shared" si="113"/>
        <v>#DIV/0!</v>
      </c>
      <c r="BE454" s="113">
        <f t="shared" si="114"/>
        <v>0</v>
      </c>
      <c r="BF454" s="114" t="e">
        <f t="shared" si="115"/>
        <v>#DIV/0!</v>
      </c>
      <c r="BG454" s="113">
        <f t="shared" si="116"/>
        <v>0</v>
      </c>
      <c r="BH454" s="114" t="e">
        <f t="shared" si="117"/>
        <v>#DIV/0!</v>
      </c>
      <c r="BI454" s="115" t="e">
        <f t="shared" si="118"/>
        <v>#DIV/0!</v>
      </c>
      <c r="BJ454" s="116" t="e">
        <f t="shared" si="119"/>
        <v>#DIV/0!</v>
      </c>
      <c r="BK454" s="117" t="s">
        <v>1407</v>
      </c>
      <c r="BL454" s="117" t="s">
        <v>1407</v>
      </c>
      <c r="BM454" s="117" t="s">
        <v>1407</v>
      </c>
      <c r="BN454" s="91"/>
    </row>
    <row r="455" spans="1:66" s="11" customFormat="1" ht="81.75" hidden="1" customHeight="1">
      <c r="A455" s="85">
        <v>168</v>
      </c>
      <c r="B455" s="2" t="s">
        <v>45</v>
      </c>
      <c r="C455" s="88" t="s">
        <v>9</v>
      </c>
      <c r="D455" s="4" t="s">
        <v>44</v>
      </c>
      <c r="E455" s="88" t="s">
        <v>9</v>
      </c>
      <c r="F455" s="88"/>
      <c r="G455" s="35" t="s">
        <v>44</v>
      </c>
      <c r="H455" s="39" t="s">
        <v>1004</v>
      </c>
      <c r="I455" s="3"/>
      <c r="J455" s="138" t="s">
        <v>1424</v>
      </c>
      <c r="K455" s="139" t="s">
        <v>1425</v>
      </c>
      <c r="L455" s="7" t="s">
        <v>189</v>
      </c>
      <c r="M455" s="6">
        <v>1</v>
      </c>
      <c r="N455" s="6"/>
      <c r="O455" s="6"/>
      <c r="P455" s="6" t="s">
        <v>189</v>
      </c>
      <c r="Q455" s="6"/>
      <c r="R455" s="6"/>
      <c r="S455" s="6"/>
      <c r="T455" s="6"/>
      <c r="U455" s="6"/>
      <c r="V455" s="6"/>
      <c r="W455" s="6"/>
      <c r="X455" s="6"/>
      <c r="Y455" s="7">
        <f t="shared" si="109"/>
        <v>1</v>
      </c>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13">
        <f t="shared" si="110"/>
        <v>0</v>
      </c>
      <c r="BB455" s="114" t="e">
        <f t="shared" si="111"/>
        <v>#DIV/0!</v>
      </c>
      <c r="BC455" s="113">
        <f t="shared" si="112"/>
        <v>0</v>
      </c>
      <c r="BD455" s="114" t="e">
        <f t="shared" si="113"/>
        <v>#DIV/0!</v>
      </c>
      <c r="BE455" s="113">
        <f t="shared" si="114"/>
        <v>0</v>
      </c>
      <c r="BF455" s="114" t="e">
        <f t="shared" si="115"/>
        <v>#DIV/0!</v>
      </c>
      <c r="BG455" s="113">
        <f t="shared" si="116"/>
        <v>0</v>
      </c>
      <c r="BH455" s="114" t="e">
        <f t="shared" si="117"/>
        <v>#DIV/0!</v>
      </c>
      <c r="BI455" s="115" t="e">
        <f t="shared" si="118"/>
        <v>#DIV/0!</v>
      </c>
      <c r="BJ455" s="116" t="e">
        <f t="shared" si="119"/>
        <v>#DIV/0!</v>
      </c>
      <c r="BK455" s="102"/>
      <c r="BL455" s="129"/>
      <c r="BM455" s="102"/>
      <c r="BN455" s="91"/>
    </row>
    <row r="456" spans="1:66" s="11" customFormat="1" ht="95.25" hidden="1" customHeight="1">
      <c r="A456" s="79">
        <v>169</v>
      </c>
      <c r="B456" s="2" t="s">
        <v>243</v>
      </c>
      <c r="C456" s="3" t="s">
        <v>7</v>
      </c>
      <c r="D456" s="4" t="s">
        <v>244</v>
      </c>
      <c r="E456" s="3" t="s">
        <v>9</v>
      </c>
      <c r="F456" s="3"/>
      <c r="G456" s="35" t="s">
        <v>244</v>
      </c>
      <c r="H456" s="39" t="s">
        <v>1412</v>
      </c>
      <c r="I456" s="3"/>
      <c r="J456" s="138" t="s">
        <v>1424</v>
      </c>
      <c r="K456" s="139" t="s">
        <v>1425</v>
      </c>
      <c r="L456" s="7"/>
      <c r="M456" s="6"/>
      <c r="N456" s="6" t="s">
        <v>189</v>
      </c>
      <c r="O456" s="6"/>
      <c r="P456" s="6"/>
      <c r="Q456" s="6"/>
      <c r="R456" s="6"/>
      <c r="S456" s="6"/>
      <c r="T456" s="6"/>
      <c r="U456" s="6"/>
      <c r="V456" s="6"/>
      <c r="W456" s="6"/>
      <c r="X456" s="6"/>
      <c r="Y456" s="7">
        <f t="shared" ref="Y456:Y519" si="122">COUNTIF($N456:$X456,"x")</f>
        <v>1</v>
      </c>
      <c r="Z456" s="118" t="s">
        <v>1411</v>
      </c>
      <c r="AA456" s="118" t="s">
        <v>1411</v>
      </c>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13">
        <f t="shared" si="110"/>
        <v>0</v>
      </c>
      <c r="BB456" s="114" t="e">
        <f t="shared" si="111"/>
        <v>#DIV/0!</v>
      </c>
      <c r="BC456" s="113">
        <f t="shared" si="112"/>
        <v>0</v>
      </c>
      <c r="BD456" s="114" t="e">
        <f t="shared" si="113"/>
        <v>#DIV/0!</v>
      </c>
      <c r="BE456" s="113">
        <f t="shared" si="114"/>
        <v>0</v>
      </c>
      <c r="BF456" s="114" t="e">
        <f t="shared" si="115"/>
        <v>#DIV/0!</v>
      </c>
      <c r="BG456" s="113">
        <f t="shared" si="116"/>
        <v>0</v>
      </c>
      <c r="BH456" s="114" t="e">
        <f t="shared" si="117"/>
        <v>#DIV/0!</v>
      </c>
      <c r="BI456" s="115" t="e">
        <f t="shared" si="118"/>
        <v>#DIV/0!</v>
      </c>
      <c r="BJ456" s="116" t="e">
        <f t="shared" si="119"/>
        <v>#DIV/0!</v>
      </c>
      <c r="BK456" s="102"/>
      <c r="BL456" s="129"/>
      <c r="BM456" s="102"/>
      <c r="BN456" s="91"/>
    </row>
    <row r="457" spans="1:66" s="11" customFormat="1" ht="95.25" hidden="1" customHeight="1">
      <c r="A457" s="79">
        <v>169</v>
      </c>
      <c r="B457" s="2" t="s">
        <v>243</v>
      </c>
      <c r="C457" s="3" t="s">
        <v>7</v>
      </c>
      <c r="D457" s="4" t="s">
        <v>244</v>
      </c>
      <c r="E457" s="3" t="s">
        <v>9</v>
      </c>
      <c r="F457" s="3"/>
      <c r="G457" s="35" t="s">
        <v>244</v>
      </c>
      <c r="H457" s="39" t="s">
        <v>1005</v>
      </c>
      <c r="I457" s="3"/>
      <c r="J457" s="138" t="s">
        <v>1424</v>
      </c>
      <c r="K457" s="139" t="s">
        <v>1425</v>
      </c>
      <c r="L457" s="7"/>
      <c r="M457" s="6"/>
      <c r="N457" s="6"/>
      <c r="O457" s="6"/>
      <c r="P457" s="6"/>
      <c r="Q457" s="6" t="s">
        <v>189</v>
      </c>
      <c r="R457" s="6"/>
      <c r="S457" s="6"/>
      <c r="T457" s="6"/>
      <c r="U457" s="6"/>
      <c r="V457" s="6"/>
      <c r="W457" s="6"/>
      <c r="X457" s="6"/>
      <c r="Y457" s="7">
        <f t="shared" si="122"/>
        <v>1</v>
      </c>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13">
        <f t="shared" si="110"/>
        <v>0</v>
      </c>
      <c r="BB457" s="114" t="e">
        <f t="shared" si="111"/>
        <v>#DIV/0!</v>
      </c>
      <c r="BC457" s="113">
        <f t="shared" si="112"/>
        <v>0</v>
      </c>
      <c r="BD457" s="114" t="e">
        <f t="shared" si="113"/>
        <v>#DIV/0!</v>
      </c>
      <c r="BE457" s="113">
        <f t="shared" si="114"/>
        <v>0</v>
      </c>
      <c r="BF457" s="114" t="e">
        <f t="shared" si="115"/>
        <v>#DIV/0!</v>
      </c>
      <c r="BG457" s="113">
        <f t="shared" si="116"/>
        <v>0</v>
      </c>
      <c r="BH457" s="114" t="e">
        <f t="shared" si="117"/>
        <v>#DIV/0!</v>
      </c>
      <c r="BI457" s="115" t="e">
        <f t="shared" si="118"/>
        <v>#DIV/0!</v>
      </c>
      <c r="BJ457" s="116" t="e">
        <f t="shared" si="119"/>
        <v>#DIV/0!</v>
      </c>
      <c r="BK457" s="102"/>
      <c r="BL457" s="129"/>
      <c r="BM457" s="102"/>
      <c r="BN457" s="91"/>
    </row>
    <row r="458" spans="1:66" s="11" customFormat="1" ht="95.25" hidden="1" customHeight="1">
      <c r="A458" s="79">
        <v>169</v>
      </c>
      <c r="B458" s="2" t="s">
        <v>243</v>
      </c>
      <c r="C458" s="3" t="s">
        <v>7</v>
      </c>
      <c r="D458" s="4" t="s">
        <v>244</v>
      </c>
      <c r="E458" s="3" t="s">
        <v>9</v>
      </c>
      <c r="F458" s="3"/>
      <c r="G458" s="35" t="s">
        <v>244</v>
      </c>
      <c r="H458" s="39" t="s">
        <v>1005</v>
      </c>
      <c r="I458" s="3"/>
      <c r="J458" s="138" t="s">
        <v>1424</v>
      </c>
      <c r="K458" s="139" t="s">
        <v>1425</v>
      </c>
      <c r="L458" s="7" t="s">
        <v>189</v>
      </c>
      <c r="M458" s="6">
        <v>1</v>
      </c>
      <c r="N458" s="6"/>
      <c r="O458" s="6"/>
      <c r="P458" s="6"/>
      <c r="Q458" s="6"/>
      <c r="R458" s="6"/>
      <c r="S458" s="6"/>
      <c r="T458" s="6" t="s">
        <v>189</v>
      </c>
      <c r="U458" s="6"/>
      <c r="V458" s="6"/>
      <c r="W458" s="6"/>
      <c r="X458" s="6"/>
      <c r="Y458" s="7">
        <f t="shared" si="122"/>
        <v>1</v>
      </c>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13">
        <f t="shared" si="110"/>
        <v>0</v>
      </c>
      <c r="BB458" s="114" t="e">
        <f t="shared" si="111"/>
        <v>#DIV/0!</v>
      </c>
      <c r="BC458" s="113">
        <f t="shared" si="112"/>
        <v>0</v>
      </c>
      <c r="BD458" s="114" t="e">
        <f t="shared" si="113"/>
        <v>#DIV/0!</v>
      </c>
      <c r="BE458" s="113">
        <f t="shared" si="114"/>
        <v>0</v>
      </c>
      <c r="BF458" s="114" t="e">
        <f t="shared" si="115"/>
        <v>#DIV/0!</v>
      </c>
      <c r="BG458" s="113">
        <f t="shared" si="116"/>
        <v>0</v>
      </c>
      <c r="BH458" s="114" t="e">
        <f t="shared" si="117"/>
        <v>#DIV/0!</v>
      </c>
      <c r="BI458" s="115" t="e">
        <f t="shared" si="118"/>
        <v>#DIV/0!</v>
      </c>
      <c r="BJ458" s="116" t="e">
        <f t="shared" si="119"/>
        <v>#DIV/0!</v>
      </c>
      <c r="BK458" s="102"/>
      <c r="BL458" s="129"/>
      <c r="BM458" s="102"/>
      <c r="BN458" s="91"/>
    </row>
    <row r="459" spans="1:66" s="11" customFormat="1" ht="51.75" hidden="1" customHeight="1">
      <c r="A459" s="79">
        <v>170</v>
      </c>
      <c r="B459" s="2" t="s">
        <v>245</v>
      </c>
      <c r="C459" s="3" t="s">
        <v>9</v>
      </c>
      <c r="D459" s="4" t="s">
        <v>40</v>
      </c>
      <c r="E459" s="3" t="s">
        <v>9</v>
      </c>
      <c r="F459" s="3"/>
      <c r="G459" s="35" t="s">
        <v>40</v>
      </c>
      <c r="H459" s="39" t="s">
        <v>1006</v>
      </c>
      <c r="I459" s="3"/>
      <c r="J459" s="138" t="s">
        <v>1424</v>
      </c>
      <c r="K459" s="139" t="s">
        <v>1425</v>
      </c>
      <c r="L459" s="7" t="s">
        <v>189</v>
      </c>
      <c r="M459" s="6"/>
      <c r="N459" s="6"/>
      <c r="O459" s="6"/>
      <c r="P459" s="6"/>
      <c r="Q459" s="6"/>
      <c r="R459" s="6"/>
      <c r="S459" s="6"/>
      <c r="T459" s="6"/>
      <c r="U459" s="6"/>
      <c r="V459" s="6"/>
      <c r="W459" s="6"/>
      <c r="X459" s="6" t="s">
        <v>189</v>
      </c>
      <c r="Y459" s="7">
        <f t="shared" si="122"/>
        <v>1</v>
      </c>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13">
        <f t="shared" si="110"/>
        <v>0</v>
      </c>
      <c r="BB459" s="114" t="e">
        <f t="shared" si="111"/>
        <v>#DIV/0!</v>
      </c>
      <c r="BC459" s="113">
        <f t="shared" si="112"/>
        <v>0</v>
      </c>
      <c r="BD459" s="114" t="e">
        <f t="shared" si="113"/>
        <v>#DIV/0!</v>
      </c>
      <c r="BE459" s="113">
        <f t="shared" si="114"/>
        <v>0</v>
      </c>
      <c r="BF459" s="114" t="e">
        <f t="shared" si="115"/>
        <v>#DIV/0!</v>
      </c>
      <c r="BG459" s="113">
        <f t="shared" si="116"/>
        <v>0</v>
      </c>
      <c r="BH459" s="114" t="e">
        <f t="shared" si="117"/>
        <v>#DIV/0!</v>
      </c>
      <c r="BI459" s="115" t="e">
        <f t="shared" si="118"/>
        <v>#DIV/0!</v>
      </c>
      <c r="BJ459" s="116" t="e">
        <f t="shared" si="119"/>
        <v>#DIV/0!</v>
      </c>
      <c r="BK459" s="102"/>
      <c r="BL459" s="129"/>
      <c r="BM459" s="102"/>
      <c r="BN459" s="91"/>
    </row>
    <row r="460" spans="1:66" s="11" customFormat="1" ht="51.75" hidden="1" customHeight="1">
      <c r="A460" s="79">
        <v>171</v>
      </c>
      <c r="B460" s="2" t="s">
        <v>246</v>
      </c>
      <c r="C460" s="3" t="s">
        <v>7</v>
      </c>
      <c r="D460" s="4" t="s">
        <v>41</v>
      </c>
      <c r="E460" s="3" t="s">
        <v>9</v>
      </c>
      <c r="F460" s="3"/>
      <c r="G460" s="35" t="s">
        <v>41</v>
      </c>
      <c r="H460" s="35" t="s">
        <v>1007</v>
      </c>
      <c r="I460" s="3"/>
      <c r="J460" s="138" t="s">
        <v>1424</v>
      </c>
      <c r="K460" s="139" t="s">
        <v>1425</v>
      </c>
      <c r="L460" s="7" t="s">
        <v>189</v>
      </c>
      <c r="M460" s="6"/>
      <c r="N460" s="6"/>
      <c r="O460" s="6"/>
      <c r="P460" s="6"/>
      <c r="Q460" s="6"/>
      <c r="R460" s="6"/>
      <c r="S460" s="6"/>
      <c r="T460" s="6"/>
      <c r="U460" s="6"/>
      <c r="V460" s="6"/>
      <c r="W460" s="6" t="s">
        <v>189</v>
      </c>
      <c r="X460" s="6"/>
      <c r="Y460" s="7">
        <f t="shared" si="122"/>
        <v>1</v>
      </c>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13">
        <f t="shared" si="110"/>
        <v>0</v>
      </c>
      <c r="BB460" s="114" t="e">
        <f t="shared" si="111"/>
        <v>#DIV/0!</v>
      </c>
      <c r="BC460" s="113">
        <f t="shared" si="112"/>
        <v>0</v>
      </c>
      <c r="BD460" s="114" t="e">
        <f t="shared" si="113"/>
        <v>#DIV/0!</v>
      </c>
      <c r="BE460" s="113">
        <f t="shared" si="114"/>
        <v>0</v>
      </c>
      <c r="BF460" s="114" t="e">
        <f t="shared" si="115"/>
        <v>#DIV/0!</v>
      </c>
      <c r="BG460" s="113">
        <f t="shared" si="116"/>
        <v>0</v>
      </c>
      <c r="BH460" s="114" t="e">
        <f t="shared" si="117"/>
        <v>#DIV/0!</v>
      </c>
      <c r="BI460" s="115" t="e">
        <f t="shared" si="118"/>
        <v>#DIV/0!</v>
      </c>
      <c r="BJ460" s="116" t="e">
        <f t="shared" si="119"/>
        <v>#DIV/0!</v>
      </c>
      <c r="BK460" s="102"/>
      <c r="BL460" s="129"/>
      <c r="BM460" s="102"/>
      <c r="BN460" s="91"/>
    </row>
    <row r="461" spans="1:66" s="11" customFormat="1" ht="55.5" customHeight="1">
      <c r="A461" s="80"/>
      <c r="B461" s="199" t="s">
        <v>286</v>
      </c>
      <c r="C461" s="200"/>
      <c r="D461" s="200"/>
      <c r="E461" s="34"/>
      <c r="F461" s="18">
        <f>F462+F500</f>
        <v>2</v>
      </c>
      <c r="G461" s="72"/>
      <c r="H461" s="72"/>
      <c r="I461" s="18"/>
      <c r="J461" s="145"/>
      <c r="K461" s="145"/>
      <c r="L461" s="18">
        <f>L462+L500</f>
        <v>29</v>
      </c>
      <c r="M461" s="18">
        <f>M462+M500</f>
        <v>21</v>
      </c>
      <c r="N461" s="126">
        <f t="shared" ref="N461:X461" si="123">N462+N500</f>
        <v>4</v>
      </c>
      <c r="O461" s="126">
        <f t="shared" si="123"/>
        <v>8</v>
      </c>
      <c r="P461" s="126">
        <f t="shared" si="123"/>
        <v>11</v>
      </c>
      <c r="Q461" s="126">
        <f t="shared" si="123"/>
        <v>4</v>
      </c>
      <c r="R461" s="126">
        <f t="shared" si="123"/>
        <v>6</v>
      </c>
      <c r="S461" s="126">
        <f t="shared" si="123"/>
        <v>3</v>
      </c>
      <c r="T461" s="126">
        <f t="shared" si="123"/>
        <v>4</v>
      </c>
      <c r="U461" s="126">
        <f t="shared" si="123"/>
        <v>7</v>
      </c>
      <c r="V461" s="126">
        <f t="shared" si="123"/>
        <v>6</v>
      </c>
      <c r="W461" s="126">
        <f t="shared" si="123"/>
        <v>5</v>
      </c>
      <c r="X461" s="126">
        <f t="shared" si="123"/>
        <v>6</v>
      </c>
      <c r="Y461" s="7"/>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13">
        <f t="shared" si="110"/>
        <v>0</v>
      </c>
      <c r="BB461" s="114" t="e">
        <f t="shared" si="111"/>
        <v>#DIV/0!</v>
      </c>
      <c r="BC461" s="113">
        <f t="shared" si="112"/>
        <v>0</v>
      </c>
      <c r="BD461" s="114" t="e">
        <f t="shared" si="113"/>
        <v>#DIV/0!</v>
      </c>
      <c r="BE461" s="113">
        <f t="shared" si="114"/>
        <v>0</v>
      </c>
      <c r="BF461" s="114" t="e">
        <f t="shared" si="115"/>
        <v>#DIV/0!</v>
      </c>
      <c r="BG461" s="113">
        <f t="shared" si="116"/>
        <v>0</v>
      </c>
      <c r="BH461" s="114" t="e">
        <f t="shared" si="117"/>
        <v>#DIV/0!</v>
      </c>
      <c r="BI461" s="115" t="e">
        <f t="shared" si="118"/>
        <v>#DIV/0!</v>
      </c>
      <c r="BJ461" s="116" t="e">
        <f t="shared" si="119"/>
        <v>#DIV/0!</v>
      </c>
      <c r="BK461" s="102"/>
      <c r="BL461" s="129"/>
      <c r="BM461" s="102"/>
      <c r="BN461" s="40"/>
    </row>
    <row r="462" spans="1:66" s="11" customFormat="1" ht="40.5" customHeight="1">
      <c r="A462" s="80"/>
      <c r="B462" s="199" t="s">
        <v>287</v>
      </c>
      <c r="C462" s="200"/>
      <c r="D462" s="200"/>
      <c r="E462" s="34"/>
      <c r="F462" s="18">
        <f>F463+F473+F486</f>
        <v>2</v>
      </c>
      <c r="G462" s="72"/>
      <c r="H462" s="72"/>
      <c r="I462" s="18"/>
      <c r="J462" s="145"/>
      <c r="K462" s="145"/>
      <c r="L462" s="18">
        <f>L463+L473+L486</f>
        <v>18</v>
      </c>
      <c r="M462" s="18">
        <f>M463+M473+M486</f>
        <v>13</v>
      </c>
      <c r="N462" s="126">
        <f t="shared" ref="N462:X462" si="124">N463+N473+N486</f>
        <v>1</v>
      </c>
      <c r="O462" s="126">
        <f t="shared" si="124"/>
        <v>6</v>
      </c>
      <c r="P462" s="126">
        <f t="shared" si="124"/>
        <v>6</v>
      </c>
      <c r="Q462" s="126">
        <f t="shared" si="124"/>
        <v>1</v>
      </c>
      <c r="R462" s="126">
        <f t="shared" si="124"/>
        <v>3</v>
      </c>
      <c r="S462" s="126">
        <f t="shared" si="124"/>
        <v>0</v>
      </c>
      <c r="T462" s="126">
        <f t="shared" si="124"/>
        <v>0</v>
      </c>
      <c r="U462" s="126">
        <f t="shared" si="124"/>
        <v>3</v>
      </c>
      <c r="V462" s="126">
        <f t="shared" si="124"/>
        <v>3</v>
      </c>
      <c r="W462" s="126">
        <f t="shared" si="124"/>
        <v>1</v>
      </c>
      <c r="X462" s="126">
        <f t="shared" si="124"/>
        <v>3</v>
      </c>
      <c r="Y462" s="7"/>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13">
        <f t="shared" ref="BA462:BA525" si="125">COUNTIF(AB462:AZ462,"2")</f>
        <v>0</v>
      </c>
      <c r="BB462" s="114" t="e">
        <f t="shared" ref="BB462:BB525" si="126">BA462/(BA462+BC462+BE462+BG462)</f>
        <v>#DIV/0!</v>
      </c>
      <c r="BC462" s="113">
        <f t="shared" ref="BC462:BC525" si="127">COUNTIF(AB462:AZ462,"1")</f>
        <v>0</v>
      </c>
      <c r="BD462" s="114" t="e">
        <f t="shared" ref="BD462:BD525" si="128">BC462/(BA462+BC462+BE462+BG462)</f>
        <v>#DIV/0!</v>
      </c>
      <c r="BE462" s="113">
        <f t="shared" ref="BE462:BE525" si="129">COUNTIF(AB462:AZ462,"0")</f>
        <v>0</v>
      </c>
      <c r="BF462" s="114" t="e">
        <f t="shared" ref="BF462:BF525" si="130">BE462/(BA462+BC462+BE462+BG462)</f>
        <v>#DIV/0!</v>
      </c>
      <c r="BG462" s="113">
        <f t="shared" ref="BG462:BG525" si="131">COUNTIF(AB462:AZ462,"KĐG")</f>
        <v>0</v>
      </c>
      <c r="BH462" s="114" t="e">
        <f t="shared" ref="BH462:BH525" si="132">BG462/(BA462+BC462+BE462+BG462)</f>
        <v>#DIV/0!</v>
      </c>
      <c r="BI462" s="115" t="e">
        <f t="shared" ref="BI462:BI525" si="133">(((BA462*2)+(BC462*1)+(BE462*0)))/(BA462+BC462+BE462)</f>
        <v>#DIV/0!</v>
      </c>
      <c r="BJ462" s="116" t="e">
        <f t="shared" ref="BJ462:BJ525" si="134">IF(BH462&gt;=50%,"KĐG",IF(BI462&gt;=1.6,"Đạt mục tiêu",IF(BI462&gt;=1,"Cần cố gắng","Chưa đạt")))</f>
        <v>#DIV/0!</v>
      </c>
      <c r="BK462" s="102"/>
      <c r="BL462" s="129"/>
      <c r="BM462" s="102"/>
      <c r="BN462" s="40"/>
    </row>
    <row r="463" spans="1:66" s="11" customFormat="1" ht="38.25" customHeight="1">
      <c r="A463" s="80"/>
      <c r="B463" s="199" t="s">
        <v>288</v>
      </c>
      <c r="C463" s="200"/>
      <c r="D463" s="200"/>
      <c r="E463" s="34"/>
      <c r="F463" s="18">
        <f>COUNTIF(F464:F472,"x")</f>
        <v>0</v>
      </c>
      <c r="G463" s="72"/>
      <c r="H463" s="72"/>
      <c r="I463" s="18"/>
      <c r="J463" s="145"/>
      <c r="K463" s="145"/>
      <c r="L463" s="18">
        <f>COUNTIF(L464:L472,"x")</f>
        <v>3</v>
      </c>
      <c r="M463" s="18">
        <f>SUM(M464:M472)</f>
        <v>2</v>
      </c>
      <c r="N463" s="126">
        <f t="shared" ref="N463:X463" si="135">COUNTIF(N464:N472,"x")</f>
        <v>1</v>
      </c>
      <c r="O463" s="126">
        <f t="shared" si="135"/>
        <v>3</v>
      </c>
      <c r="P463" s="126">
        <f t="shared" si="135"/>
        <v>1</v>
      </c>
      <c r="Q463" s="126">
        <f t="shared" si="135"/>
        <v>1</v>
      </c>
      <c r="R463" s="126">
        <f t="shared" si="135"/>
        <v>0</v>
      </c>
      <c r="S463" s="126">
        <f t="shared" si="135"/>
        <v>0</v>
      </c>
      <c r="T463" s="126">
        <f t="shared" si="135"/>
        <v>0</v>
      </c>
      <c r="U463" s="126">
        <f t="shared" si="135"/>
        <v>1</v>
      </c>
      <c r="V463" s="126">
        <f t="shared" si="135"/>
        <v>1</v>
      </c>
      <c r="W463" s="126">
        <f t="shared" si="135"/>
        <v>1</v>
      </c>
      <c r="X463" s="126">
        <f t="shared" si="135"/>
        <v>0</v>
      </c>
      <c r="Y463" s="7"/>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13">
        <f t="shared" si="125"/>
        <v>0</v>
      </c>
      <c r="BB463" s="114" t="e">
        <f t="shared" si="126"/>
        <v>#DIV/0!</v>
      </c>
      <c r="BC463" s="113">
        <f t="shared" si="127"/>
        <v>0</v>
      </c>
      <c r="BD463" s="114" t="e">
        <f t="shared" si="128"/>
        <v>#DIV/0!</v>
      </c>
      <c r="BE463" s="113">
        <f t="shared" si="129"/>
        <v>0</v>
      </c>
      <c r="BF463" s="114" t="e">
        <f t="shared" si="130"/>
        <v>#DIV/0!</v>
      </c>
      <c r="BG463" s="113">
        <f t="shared" si="131"/>
        <v>0</v>
      </c>
      <c r="BH463" s="114" t="e">
        <f t="shared" si="132"/>
        <v>#DIV/0!</v>
      </c>
      <c r="BI463" s="115" t="e">
        <f t="shared" si="133"/>
        <v>#DIV/0!</v>
      </c>
      <c r="BJ463" s="116" t="e">
        <f t="shared" si="134"/>
        <v>#DIV/0!</v>
      </c>
      <c r="BK463" s="102"/>
      <c r="BL463" s="129"/>
      <c r="BM463" s="102"/>
      <c r="BN463" s="40"/>
    </row>
    <row r="464" spans="1:66" s="11" customFormat="1" ht="66.75" customHeight="1">
      <c r="A464" s="79">
        <v>172</v>
      </c>
      <c r="B464" s="2" t="s">
        <v>58</v>
      </c>
      <c r="C464" s="3" t="s">
        <v>7</v>
      </c>
      <c r="D464" s="4" t="s">
        <v>248</v>
      </c>
      <c r="E464" s="3" t="s">
        <v>9</v>
      </c>
      <c r="F464" s="3"/>
      <c r="G464" s="35" t="s">
        <v>1008</v>
      </c>
      <c r="H464" s="2" t="s">
        <v>1442</v>
      </c>
      <c r="I464" s="3"/>
      <c r="J464" s="138" t="s">
        <v>1424</v>
      </c>
      <c r="K464" s="139" t="s">
        <v>1425</v>
      </c>
      <c r="L464" s="7" t="s">
        <v>189</v>
      </c>
      <c r="M464" s="6">
        <v>1</v>
      </c>
      <c r="N464" s="6"/>
      <c r="O464" s="6" t="s">
        <v>189</v>
      </c>
      <c r="P464" s="6"/>
      <c r="Q464" s="6"/>
      <c r="R464" s="6"/>
      <c r="S464" s="6"/>
      <c r="T464" s="6"/>
      <c r="U464" s="6"/>
      <c r="V464" s="6"/>
      <c r="W464" s="6"/>
      <c r="X464" s="6"/>
      <c r="Y464" s="7">
        <f t="shared" si="122"/>
        <v>1</v>
      </c>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13">
        <f t="shared" si="125"/>
        <v>0</v>
      </c>
      <c r="BB464" s="114" t="e">
        <f t="shared" si="126"/>
        <v>#DIV/0!</v>
      </c>
      <c r="BC464" s="113">
        <f t="shared" si="127"/>
        <v>0</v>
      </c>
      <c r="BD464" s="114" t="e">
        <f t="shared" si="128"/>
        <v>#DIV/0!</v>
      </c>
      <c r="BE464" s="113">
        <f t="shared" si="129"/>
        <v>0</v>
      </c>
      <c r="BF464" s="114" t="e">
        <f t="shared" si="130"/>
        <v>#DIV/0!</v>
      </c>
      <c r="BG464" s="113">
        <f t="shared" si="131"/>
        <v>0</v>
      </c>
      <c r="BH464" s="114" t="e">
        <f t="shared" si="132"/>
        <v>#DIV/0!</v>
      </c>
      <c r="BI464" s="115" t="e">
        <f t="shared" si="133"/>
        <v>#DIV/0!</v>
      </c>
      <c r="BJ464" s="116" t="e">
        <f t="shared" si="134"/>
        <v>#DIV/0!</v>
      </c>
      <c r="BK464" s="117"/>
      <c r="BL464" s="117"/>
      <c r="BM464" s="117" t="s">
        <v>1404</v>
      </c>
      <c r="BN464" s="91"/>
    </row>
    <row r="465" spans="1:66" s="11" customFormat="1" ht="86.25" customHeight="1">
      <c r="A465" s="79">
        <v>173</v>
      </c>
      <c r="B465" s="2" t="s">
        <v>59</v>
      </c>
      <c r="C465" s="3" t="s">
        <v>7</v>
      </c>
      <c r="D465" s="4" t="s">
        <v>60</v>
      </c>
      <c r="E465" s="3" t="s">
        <v>9</v>
      </c>
      <c r="F465" s="3"/>
      <c r="G465" s="35" t="s">
        <v>60</v>
      </c>
      <c r="H465" s="39" t="s">
        <v>1009</v>
      </c>
      <c r="I465" s="3"/>
      <c r="J465" s="138" t="s">
        <v>1424</v>
      </c>
      <c r="K465" s="139" t="s">
        <v>1425</v>
      </c>
      <c r="L465" s="7" t="s">
        <v>189</v>
      </c>
      <c r="M465" s="6">
        <v>1</v>
      </c>
      <c r="N465" s="6"/>
      <c r="O465" s="6" t="s">
        <v>189</v>
      </c>
      <c r="P465" s="6"/>
      <c r="Q465" s="6"/>
      <c r="R465" s="6"/>
      <c r="S465" s="6"/>
      <c r="T465" s="6"/>
      <c r="U465" s="6"/>
      <c r="V465" s="6"/>
      <c r="W465" s="6"/>
      <c r="X465" s="6"/>
      <c r="Y465" s="7">
        <f t="shared" si="122"/>
        <v>1</v>
      </c>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13">
        <f t="shared" si="125"/>
        <v>0</v>
      </c>
      <c r="BB465" s="114" t="e">
        <f t="shared" si="126"/>
        <v>#DIV/0!</v>
      </c>
      <c r="BC465" s="113">
        <f t="shared" si="127"/>
        <v>0</v>
      </c>
      <c r="BD465" s="114" t="e">
        <f t="shared" si="128"/>
        <v>#DIV/0!</v>
      </c>
      <c r="BE465" s="113">
        <f t="shared" si="129"/>
        <v>0</v>
      </c>
      <c r="BF465" s="114" t="e">
        <f t="shared" si="130"/>
        <v>#DIV/0!</v>
      </c>
      <c r="BG465" s="113">
        <f t="shared" si="131"/>
        <v>0</v>
      </c>
      <c r="BH465" s="114" t="e">
        <f t="shared" si="132"/>
        <v>#DIV/0!</v>
      </c>
      <c r="BI465" s="115" t="e">
        <f t="shared" si="133"/>
        <v>#DIV/0!</v>
      </c>
      <c r="BJ465" s="116" t="e">
        <f t="shared" si="134"/>
        <v>#DIV/0!</v>
      </c>
      <c r="BK465" s="117" t="s">
        <v>1410</v>
      </c>
      <c r="BL465" s="117"/>
      <c r="BM465" s="117"/>
      <c r="BN465" s="91"/>
    </row>
    <row r="466" spans="1:66" s="11" customFormat="1" ht="146.25" hidden="1" customHeight="1">
      <c r="A466" s="79">
        <v>174</v>
      </c>
      <c r="B466" s="2" t="s">
        <v>249</v>
      </c>
      <c r="C466" s="3" t="s">
        <v>38</v>
      </c>
      <c r="D466" s="4" t="s">
        <v>61</v>
      </c>
      <c r="E466" s="3" t="s">
        <v>9</v>
      </c>
      <c r="F466" s="3"/>
      <c r="G466" s="35" t="s">
        <v>1010</v>
      </c>
      <c r="H466" s="39" t="s">
        <v>1418</v>
      </c>
      <c r="I466" s="3"/>
      <c r="J466" s="138" t="s">
        <v>1424</v>
      </c>
      <c r="K466" s="139" t="s">
        <v>1425</v>
      </c>
      <c r="L466" s="7"/>
      <c r="M466" s="6"/>
      <c r="N466" s="6" t="s">
        <v>189</v>
      </c>
      <c r="O466" s="6"/>
      <c r="P466" s="6"/>
      <c r="Q466" s="6"/>
      <c r="R466" s="6"/>
      <c r="S466" s="6"/>
      <c r="T466" s="6"/>
      <c r="U466" s="6"/>
      <c r="V466" s="6"/>
      <c r="W466" s="6"/>
      <c r="X466" s="6"/>
      <c r="Y466" s="7">
        <f t="shared" si="122"/>
        <v>1</v>
      </c>
      <c r="Z466" s="118" t="s">
        <v>1411</v>
      </c>
      <c r="AA466" s="118" t="s">
        <v>1411</v>
      </c>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13">
        <f t="shared" si="125"/>
        <v>0</v>
      </c>
      <c r="BB466" s="114" t="e">
        <f t="shared" si="126"/>
        <v>#DIV/0!</v>
      </c>
      <c r="BC466" s="113">
        <f t="shared" si="127"/>
        <v>0</v>
      </c>
      <c r="BD466" s="114" t="e">
        <f t="shared" si="128"/>
        <v>#DIV/0!</v>
      </c>
      <c r="BE466" s="113">
        <f t="shared" si="129"/>
        <v>0</v>
      </c>
      <c r="BF466" s="114" t="e">
        <f t="shared" si="130"/>
        <v>#DIV/0!</v>
      </c>
      <c r="BG466" s="113">
        <f t="shared" si="131"/>
        <v>0</v>
      </c>
      <c r="BH466" s="114" t="e">
        <f t="shared" si="132"/>
        <v>#DIV/0!</v>
      </c>
      <c r="BI466" s="115" t="e">
        <f t="shared" si="133"/>
        <v>#DIV/0!</v>
      </c>
      <c r="BJ466" s="116" t="e">
        <f t="shared" si="134"/>
        <v>#DIV/0!</v>
      </c>
      <c r="BK466" s="102"/>
      <c r="BL466" s="129"/>
      <c r="BM466" s="102"/>
      <c r="BN466" s="91"/>
    </row>
    <row r="467" spans="1:66" s="11" customFormat="1" ht="84.75" customHeight="1">
      <c r="A467" s="79">
        <v>174</v>
      </c>
      <c r="B467" s="2" t="s">
        <v>249</v>
      </c>
      <c r="C467" s="3" t="s">
        <v>38</v>
      </c>
      <c r="D467" s="4" t="s">
        <v>61</v>
      </c>
      <c r="E467" s="3" t="s">
        <v>9</v>
      </c>
      <c r="F467" s="3"/>
      <c r="G467" s="35" t="s">
        <v>1011</v>
      </c>
      <c r="H467" s="39" t="s">
        <v>1441</v>
      </c>
      <c r="I467" s="3"/>
      <c r="J467" s="138" t="s">
        <v>1424</v>
      </c>
      <c r="K467" s="139" t="s">
        <v>1449</v>
      </c>
      <c r="L467" s="7"/>
      <c r="M467" s="6"/>
      <c r="N467" s="6"/>
      <c r="O467" s="6" t="s">
        <v>189</v>
      </c>
      <c r="P467" s="6"/>
      <c r="Q467" s="6"/>
      <c r="R467" s="6"/>
      <c r="S467" s="6"/>
      <c r="T467" s="6"/>
      <c r="U467" s="6"/>
      <c r="V467" s="6"/>
      <c r="W467" s="6"/>
      <c r="X467" s="6"/>
      <c r="Y467" s="7">
        <f t="shared" si="122"/>
        <v>1</v>
      </c>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13">
        <f t="shared" si="125"/>
        <v>0</v>
      </c>
      <c r="BB467" s="114" t="e">
        <f t="shared" si="126"/>
        <v>#DIV/0!</v>
      </c>
      <c r="BC467" s="113">
        <f t="shared" si="127"/>
        <v>0</v>
      </c>
      <c r="BD467" s="114" t="e">
        <f t="shared" si="128"/>
        <v>#DIV/0!</v>
      </c>
      <c r="BE467" s="113">
        <f t="shared" si="129"/>
        <v>0</v>
      </c>
      <c r="BF467" s="114" t="e">
        <f t="shared" si="130"/>
        <v>#DIV/0!</v>
      </c>
      <c r="BG467" s="113">
        <f t="shared" si="131"/>
        <v>0</v>
      </c>
      <c r="BH467" s="114" t="e">
        <f t="shared" si="132"/>
        <v>#DIV/0!</v>
      </c>
      <c r="BI467" s="115" t="e">
        <f t="shared" si="133"/>
        <v>#DIV/0!</v>
      </c>
      <c r="BJ467" s="116" t="e">
        <f t="shared" si="134"/>
        <v>#DIV/0!</v>
      </c>
      <c r="BK467" s="117" t="s">
        <v>1411</v>
      </c>
      <c r="BL467" s="117"/>
      <c r="BM467" s="117" t="s">
        <v>1411</v>
      </c>
      <c r="BN467" s="91"/>
    </row>
    <row r="468" spans="1:66" s="11" customFormat="1" ht="93" hidden="1" customHeight="1">
      <c r="A468" s="79">
        <v>174</v>
      </c>
      <c r="B468" s="2" t="s">
        <v>249</v>
      </c>
      <c r="C468" s="3" t="s">
        <v>38</v>
      </c>
      <c r="D468" s="4" t="s">
        <v>61</v>
      </c>
      <c r="E468" s="3" t="s">
        <v>9</v>
      </c>
      <c r="F468" s="3"/>
      <c r="G468" s="35" t="s">
        <v>1316</v>
      </c>
      <c r="H468" s="39" t="s">
        <v>1347</v>
      </c>
      <c r="I468" s="3"/>
      <c r="J468" s="138" t="s">
        <v>1424</v>
      </c>
      <c r="K468" s="139" t="s">
        <v>1425</v>
      </c>
      <c r="L468" s="7"/>
      <c r="M468" s="6"/>
      <c r="N468" s="6"/>
      <c r="O468" s="6"/>
      <c r="P468" s="6" t="s">
        <v>189</v>
      </c>
      <c r="Q468" s="6"/>
      <c r="R468" s="6"/>
      <c r="S468" s="6"/>
      <c r="T468" s="6"/>
      <c r="U468" s="6"/>
      <c r="V468" s="6"/>
      <c r="W468" s="6"/>
      <c r="X468" s="6"/>
      <c r="Y468" s="7">
        <f t="shared" si="122"/>
        <v>1</v>
      </c>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13">
        <f t="shared" si="125"/>
        <v>0</v>
      </c>
      <c r="BB468" s="114" t="e">
        <f t="shared" si="126"/>
        <v>#DIV/0!</v>
      </c>
      <c r="BC468" s="113">
        <f t="shared" si="127"/>
        <v>0</v>
      </c>
      <c r="BD468" s="114" t="e">
        <f t="shared" si="128"/>
        <v>#DIV/0!</v>
      </c>
      <c r="BE468" s="113">
        <f t="shared" si="129"/>
        <v>0</v>
      </c>
      <c r="BF468" s="114" t="e">
        <f t="shared" si="130"/>
        <v>#DIV/0!</v>
      </c>
      <c r="BG468" s="113">
        <f t="shared" si="131"/>
        <v>0</v>
      </c>
      <c r="BH468" s="114" t="e">
        <f t="shared" si="132"/>
        <v>#DIV/0!</v>
      </c>
      <c r="BI468" s="115" t="e">
        <f t="shared" si="133"/>
        <v>#DIV/0!</v>
      </c>
      <c r="BJ468" s="116" t="e">
        <f t="shared" si="134"/>
        <v>#DIV/0!</v>
      </c>
      <c r="BK468" s="102"/>
      <c r="BL468" s="129"/>
      <c r="BM468" s="102"/>
      <c r="BN468" s="91"/>
    </row>
    <row r="469" spans="1:66" s="11" customFormat="1" ht="165.75" hidden="1" customHeight="1">
      <c r="A469" s="79">
        <v>174</v>
      </c>
      <c r="B469" s="2" t="s">
        <v>249</v>
      </c>
      <c r="C469" s="3" t="s">
        <v>38</v>
      </c>
      <c r="D469" s="4" t="s">
        <v>61</v>
      </c>
      <c r="E469" s="3" t="s">
        <v>9</v>
      </c>
      <c r="F469" s="3"/>
      <c r="G469" s="35" t="s">
        <v>1012</v>
      </c>
      <c r="H469" s="39" t="s">
        <v>1315</v>
      </c>
      <c r="I469" s="3"/>
      <c r="J469" s="138" t="s">
        <v>1424</v>
      </c>
      <c r="K469" s="139" t="s">
        <v>1425</v>
      </c>
      <c r="L469" s="7"/>
      <c r="M469" s="6"/>
      <c r="N469" s="6"/>
      <c r="O469" s="6"/>
      <c r="P469" s="6"/>
      <c r="Q469" s="6"/>
      <c r="R469" s="6"/>
      <c r="S469" s="6"/>
      <c r="T469" s="6"/>
      <c r="U469" s="6"/>
      <c r="V469" s="6" t="s">
        <v>189</v>
      </c>
      <c r="W469" s="6"/>
      <c r="X469" s="6"/>
      <c r="Y469" s="7">
        <f t="shared" si="122"/>
        <v>1</v>
      </c>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13">
        <f t="shared" si="125"/>
        <v>0</v>
      </c>
      <c r="BB469" s="114" t="e">
        <f t="shared" si="126"/>
        <v>#DIV/0!</v>
      </c>
      <c r="BC469" s="113">
        <f t="shared" si="127"/>
        <v>0</v>
      </c>
      <c r="BD469" s="114" t="e">
        <f t="shared" si="128"/>
        <v>#DIV/0!</v>
      </c>
      <c r="BE469" s="113">
        <f t="shared" si="129"/>
        <v>0</v>
      </c>
      <c r="BF469" s="114" t="e">
        <f t="shared" si="130"/>
        <v>#DIV/0!</v>
      </c>
      <c r="BG469" s="113">
        <f t="shared" si="131"/>
        <v>0</v>
      </c>
      <c r="BH469" s="114" t="e">
        <f t="shared" si="132"/>
        <v>#DIV/0!</v>
      </c>
      <c r="BI469" s="115" t="e">
        <f t="shared" si="133"/>
        <v>#DIV/0!</v>
      </c>
      <c r="BJ469" s="116" t="e">
        <f t="shared" si="134"/>
        <v>#DIV/0!</v>
      </c>
      <c r="BK469" s="102"/>
      <c r="BL469" s="129"/>
      <c r="BM469" s="102"/>
      <c r="BN469" s="91"/>
    </row>
    <row r="470" spans="1:66" s="11" customFormat="1" ht="97.5" hidden="1" customHeight="1">
      <c r="A470" s="79">
        <v>174</v>
      </c>
      <c r="B470" s="2" t="s">
        <v>249</v>
      </c>
      <c r="C470" s="3" t="s">
        <v>38</v>
      </c>
      <c r="D470" s="4" t="s">
        <v>61</v>
      </c>
      <c r="E470" s="3" t="s">
        <v>9</v>
      </c>
      <c r="F470" s="3"/>
      <c r="G470" s="35" t="s">
        <v>1013</v>
      </c>
      <c r="H470" s="39" t="s">
        <v>1018</v>
      </c>
      <c r="I470" s="3"/>
      <c r="J470" s="138" t="s">
        <v>1424</v>
      </c>
      <c r="K470" s="139" t="s">
        <v>1425</v>
      </c>
      <c r="L470" s="7"/>
      <c r="M470" s="6"/>
      <c r="N470" s="6"/>
      <c r="O470" s="6"/>
      <c r="P470" s="6"/>
      <c r="Q470" s="6"/>
      <c r="R470" s="6"/>
      <c r="S470" s="6"/>
      <c r="T470" s="6"/>
      <c r="U470" s="6" t="s">
        <v>189</v>
      </c>
      <c r="V470" s="6"/>
      <c r="W470" s="6"/>
      <c r="X470" s="6"/>
      <c r="Y470" s="7">
        <f t="shared" si="122"/>
        <v>1</v>
      </c>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13">
        <f t="shared" si="125"/>
        <v>0</v>
      </c>
      <c r="BB470" s="114" t="e">
        <f t="shared" si="126"/>
        <v>#DIV/0!</v>
      </c>
      <c r="BC470" s="113">
        <f t="shared" si="127"/>
        <v>0</v>
      </c>
      <c r="BD470" s="114" t="e">
        <f t="shared" si="128"/>
        <v>#DIV/0!</v>
      </c>
      <c r="BE470" s="113">
        <f t="shared" si="129"/>
        <v>0</v>
      </c>
      <c r="BF470" s="114" t="e">
        <f t="shared" si="130"/>
        <v>#DIV/0!</v>
      </c>
      <c r="BG470" s="113">
        <f t="shared" si="131"/>
        <v>0</v>
      </c>
      <c r="BH470" s="114" t="e">
        <f t="shared" si="132"/>
        <v>#DIV/0!</v>
      </c>
      <c r="BI470" s="115" t="e">
        <f t="shared" si="133"/>
        <v>#DIV/0!</v>
      </c>
      <c r="BJ470" s="116" t="e">
        <f t="shared" si="134"/>
        <v>#DIV/0!</v>
      </c>
      <c r="BK470" s="102"/>
      <c r="BL470" s="129"/>
      <c r="BM470" s="102"/>
      <c r="BN470" s="91"/>
    </row>
    <row r="471" spans="1:66" s="11" customFormat="1" ht="87" hidden="1" customHeight="1">
      <c r="A471" s="79">
        <v>174</v>
      </c>
      <c r="B471" s="2" t="s">
        <v>249</v>
      </c>
      <c r="C471" s="3" t="s">
        <v>38</v>
      </c>
      <c r="D471" s="4" t="s">
        <v>61</v>
      </c>
      <c r="E471" s="3" t="s">
        <v>9</v>
      </c>
      <c r="F471" s="3"/>
      <c r="G471" s="35" t="s">
        <v>1014</v>
      </c>
      <c r="H471" s="39" t="s">
        <v>1015</v>
      </c>
      <c r="I471" s="3"/>
      <c r="J471" s="138" t="s">
        <v>1424</v>
      </c>
      <c r="K471" s="139" t="s">
        <v>1425</v>
      </c>
      <c r="L471" s="7"/>
      <c r="M471" s="6"/>
      <c r="N471" s="6"/>
      <c r="O471" s="6"/>
      <c r="P471" s="6"/>
      <c r="Q471" s="6"/>
      <c r="R471" s="6"/>
      <c r="S471" s="6"/>
      <c r="T471" s="6"/>
      <c r="U471" s="6"/>
      <c r="V471" s="6"/>
      <c r="W471" s="6" t="s">
        <v>189</v>
      </c>
      <c r="X471" s="6"/>
      <c r="Y471" s="7">
        <f t="shared" si="122"/>
        <v>1</v>
      </c>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13">
        <f t="shared" si="125"/>
        <v>0</v>
      </c>
      <c r="BB471" s="114" t="e">
        <f t="shared" si="126"/>
        <v>#DIV/0!</v>
      </c>
      <c r="BC471" s="113">
        <f t="shared" si="127"/>
        <v>0</v>
      </c>
      <c r="BD471" s="114" t="e">
        <f t="shared" si="128"/>
        <v>#DIV/0!</v>
      </c>
      <c r="BE471" s="113">
        <f t="shared" si="129"/>
        <v>0</v>
      </c>
      <c r="BF471" s="114" t="e">
        <f t="shared" si="130"/>
        <v>#DIV/0!</v>
      </c>
      <c r="BG471" s="113">
        <f t="shared" si="131"/>
        <v>0</v>
      </c>
      <c r="BH471" s="114" t="e">
        <f t="shared" si="132"/>
        <v>#DIV/0!</v>
      </c>
      <c r="BI471" s="115" t="e">
        <f t="shared" si="133"/>
        <v>#DIV/0!</v>
      </c>
      <c r="BJ471" s="116" t="e">
        <f t="shared" si="134"/>
        <v>#DIV/0!</v>
      </c>
      <c r="BK471" s="102"/>
      <c r="BL471" s="129"/>
      <c r="BM471" s="102"/>
      <c r="BN471" s="91"/>
    </row>
    <row r="472" spans="1:66" s="11" customFormat="1" ht="97.5" hidden="1" customHeight="1">
      <c r="A472" s="79">
        <v>174</v>
      </c>
      <c r="B472" s="2" t="s">
        <v>249</v>
      </c>
      <c r="C472" s="3" t="s">
        <v>38</v>
      </c>
      <c r="D472" s="4" t="s">
        <v>61</v>
      </c>
      <c r="E472" s="3" t="s">
        <v>9</v>
      </c>
      <c r="F472" s="3"/>
      <c r="G472" s="35" t="s">
        <v>1016</v>
      </c>
      <c r="H472" s="39" t="s">
        <v>1017</v>
      </c>
      <c r="I472" s="3"/>
      <c r="J472" s="138" t="s">
        <v>1424</v>
      </c>
      <c r="K472" s="139" t="s">
        <v>1425</v>
      </c>
      <c r="L472" s="7" t="s">
        <v>189</v>
      </c>
      <c r="M472" s="6"/>
      <c r="N472" s="6"/>
      <c r="O472" s="6"/>
      <c r="P472" s="6"/>
      <c r="Q472" s="6" t="s">
        <v>189</v>
      </c>
      <c r="R472" s="6"/>
      <c r="S472" s="6"/>
      <c r="T472" s="6"/>
      <c r="U472" s="6"/>
      <c r="V472" s="6"/>
      <c r="W472" s="6"/>
      <c r="X472" s="6"/>
      <c r="Y472" s="7">
        <f t="shared" si="122"/>
        <v>1</v>
      </c>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13">
        <f t="shared" si="125"/>
        <v>0</v>
      </c>
      <c r="BB472" s="114" t="e">
        <f t="shared" si="126"/>
        <v>#DIV/0!</v>
      </c>
      <c r="BC472" s="113">
        <f t="shared" si="127"/>
        <v>0</v>
      </c>
      <c r="BD472" s="114" t="e">
        <f t="shared" si="128"/>
        <v>#DIV/0!</v>
      </c>
      <c r="BE472" s="113">
        <f t="shared" si="129"/>
        <v>0</v>
      </c>
      <c r="BF472" s="114" t="e">
        <f t="shared" si="130"/>
        <v>#DIV/0!</v>
      </c>
      <c r="BG472" s="113">
        <f t="shared" si="131"/>
        <v>0</v>
      </c>
      <c r="BH472" s="114" t="e">
        <f t="shared" si="132"/>
        <v>#DIV/0!</v>
      </c>
      <c r="BI472" s="115" t="e">
        <f t="shared" si="133"/>
        <v>#DIV/0!</v>
      </c>
      <c r="BJ472" s="116" t="e">
        <f t="shared" si="134"/>
        <v>#DIV/0!</v>
      </c>
      <c r="BK472" s="102"/>
      <c r="BL472" s="129"/>
      <c r="BM472" s="102"/>
      <c r="BN472" s="91"/>
    </row>
    <row r="473" spans="1:66" s="11" customFormat="1" ht="23.25" hidden="1" customHeight="1">
      <c r="A473" s="80"/>
      <c r="B473" s="199" t="s">
        <v>289</v>
      </c>
      <c r="C473" s="200"/>
      <c r="D473" s="200"/>
      <c r="E473" s="34"/>
      <c r="F473" s="18">
        <f>COUNTIF(F475:F485,"x")</f>
        <v>0</v>
      </c>
      <c r="G473" s="72"/>
      <c r="H473" s="72"/>
      <c r="I473" s="18"/>
      <c r="J473" s="145"/>
      <c r="K473" s="145"/>
      <c r="L473" s="18">
        <f>COUNTIF(L475:L485,"x")</f>
        <v>9</v>
      </c>
      <c r="M473" s="18">
        <f>SUM(M475:M485)</f>
        <v>8</v>
      </c>
      <c r="N473" s="126">
        <f t="shared" ref="N473:X473" si="136">COUNTIF(N475:N485,"x")</f>
        <v>0</v>
      </c>
      <c r="O473" s="126">
        <f t="shared" si="136"/>
        <v>0</v>
      </c>
      <c r="P473" s="126">
        <f t="shared" si="136"/>
        <v>4</v>
      </c>
      <c r="Q473" s="126">
        <f t="shared" si="136"/>
        <v>0</v>
      </c>
      <c r="R473" s="126">
        <f t="shared" si="136"/>
        <v>3</v>
      </c>
      <c r="S473" s="126">
        <f t="shared" si="136"/>
        <v>0</v>
      </c>
      <c r="T473" s="126">
        <f t="shared" si="136"/>
        <v>0</v>
      </c>
      <c r="U473" s="126">
        <f t="shared" si="136"/>
        <v>2</v>
      </c>
      <c r="V473" s="126">
        <f t="shared" si="136"/>
        <v>2</v>
      </c>
      <c r="W473" s="126">
        <f t="shared" si="136"/>
        <v>0</v>
      </c>
      <c r="X473" s="126">
        <f t="shared" si="136"/>
        <v>0</v>
      </c>
      <c r="Y473" s="7"/>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13">
        <f t="shared" si="125"/>
        <v>0</v>
      </c>
      <c r="BB473" s="114" t="e">
        <f t="shared" si="126"/>
        <v>#DIV/0!</v>
      </c>
      <c r="BC473" s="113">
        <f t="shared" si="127"/>
        <v>0</v>
      </c>
      <c r="BD473" s="114" t="e">
        <f t="shared" si="128"/>
        <v>#DIV/0!</v>
      </c>
      <c r="BE473" s="113">
        <f t="shared" si="129"/>
        <v>0</v>
      </c>
      <c r="BF473" s="114" t="e">
        <f t="shared" si="130"/>
        <v>#DIV/0!</v>
      </c>
      <c r="BG473" s="113">
        <f t="shared" si="131"/>
        <v>0</v>
      </c>
      <c r="BH473" s="114" t="e">
        <f t="shared" si="132"/>
        <v>#DIV/0!</v>
      </c>
      <c r="BI473" s="115" t="e">
        <f t="shared" si="133"/>
        <v>#DIV/0!</v>
      </c>
      <c r="BJ473" s="116" t="e">
        <f t="shared" si="134"/>
        <v>#DIV/0!</v>
      </c>
      <c r="BK473" s="102"/>
      <c r="BL473" s="129"/>
      <c r="BM473" s="102"/>
      <c r="BN473" s="40"/>
    </row>
    <row r="474" spans="1:66" s="11" customFormat="1" ht="91.5" hidden="1" customHeight="1">
      <c r="A474" s="79">
        <v>175</v>
      </c>
      <c r="B474" s="2" t="s">
        <v>250</v>
      </c>
      <c r="C474" s="3" t="s">
        <v>7</v>
      </c>
      <c r="D474" s="4" t="s">
        <v>251</v>
      </c>
      <c r="E474" s="3" t="s">
        <v>8</v>
      </c>
      <c r="F474" s="18"/>
      <c r="G474" s="35" t="s">
        <v>1019</v>
      </c>
      <c r="H474" s="35" t="s">
        <v>1344</v>
      </c>
      <c r="I474" s="18"/>
      <c r="J474" s="138" t="s">
        <v>1424</v>
      </c>
      <c r="K474" s="139" t="s">
        <v>1425</v>
      </c>
      <c r="L474" s="18"/>
      <c r="M474" s="18"/>
      <c r="N474" s="6" t="s">
        <v>189</v>
      </c>
      <c r="O474" s="18"/>
      <c r="P474" s="18"/>
      <c r="Q474" s="18"/>
      <c r="R474" s="18"/>
      <c r="S474" s="18"/>
      <c r="T474" s="18"/>
      <c r="U474" s="18"/>
      <c r="V474" s="18"/>
      <c r="W474" s="18"/>
      <c r="X474" s="18"/>
      <c r="Y474" s="7">
        <f t="shared" si="122"/>
        <v>1</v>
      </c>
      <c r="Z474" s="118" t="s">
        <v>1411</v>
      </c>
      <c r="AA474" s="118" t="s">
        <v>1411</v>
      </c>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13">
        <f t="shared" si="125"/>
        <v>0</v>
      </c>
      <c r="BB474" s="114" t="e">
        <f t="shared" si="126"/>
        <v>#DIV/0!</v>
      </c>
      <c r="BC474" s="113">
        <f t="shared" si="127"/>
        <v>0</v>
      </c>
      <c r="BD474" s="114" t="e">
        <f t="shared" si="128"/>
        <v>#DIV/0!</v>
      </c>
      <c r="BE474" s="113">
        <f t="shared" si="129"/>
        <v>0</v>
      </c>
      <c r="BF474" s="114" t="e">
        <f t="shared" si="130"/>
        <v>#DIV/0!</v>
      </c>
      <c r="BG474" s="113">
        <f t="shared" si="131"/>
        <v>0</v>
      </c>
      <c r="BH474" s="114" t="e">
        <f t="shared" si="132"/>
        <v>#DIV/0!</v>
      </c>
      <c r="BI474" s="115" t="e">
        <f t="shared" si="133"/>
        <v>#DIV/0!</v>
      </c>
      <c r="BJ474" s="116" t="e">
        <f t="shared" si="134"/>
        <v>#DIV/0!</v>
      </c>
      <c r="BK474" s="102"/>
      <c r="BL474" s="129"/>
      <c r="BM474" s="102"/>
      <c r="BN474" s="40"/>
    </row>
    <row r="475" spans="1:66" s="11" customFormat="1" ht="73.5" hidden="1" customHeight="1">
      <c r="A475" s="79">
        <v>175</v>
      </c>
      <c r="B475" s="2" t="s">
        <v>250</v>
      </c>
      <c r="C475" s="3" t="s">
        <v>7</v>
      </c>
      <c r="D475" s="4" t="s">
        <v>251</v>
      </c>
      <c r="E475" s="3" t="s">
        <v>8</v>
      </c>
      <c r="F475" s="3"/>
      <c r="G475" s="35" t="s">
        <v>1020</v>
      </c>
      <c r="H475" s="62" t="s">
        <v>1021</v>
      </c>
      <c r="I475" s="3"/>
      <c r="J475" s="138" t="s">
        <v>1424</v>
      </c>
      <c r="K475" s="139" t="s">
        <v>1425</v>
      </c>
      <c r="L475" s="7" t="s">
        <v>189</v>
      </c>
      <c r="M475" s="6"/>
      <c r="N475" s="6"/>
      <c r="O475" s="6"/>
      <c r="P475" s="6"/>
      <c r="Q475" s="6"/>
      <c r="R475" s="6" t="s">
        <v>189</v>
      </c>
      <c r="S475" s="6"/>
      <c r="T475" s="6"/>
      <c r="U475" s="6"/>
      <c r="V475" s="6"/>
      <c r="W475" s="6"/>
      <c r="X475" s="6"/>
      <c r="Y475" s="7">
        <f t="shared" si="122"/>
        <v>1</v>
      </c>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13">
        <f t="shared" si="125"/>
        <v>0</v>
      </c>
      <c r="BB475" s="114" t="e">
        <f t="shared" si="126"/>
        <v>#DIV/0!</v>
      </c>
      <c r="BC475" s="113">
        <f t="shared" si="127"/>
        <v>0</v>
      </c>
      <c r="BD475" s="114" t="e">
        <f t="shared" si="128"/>
        <v>#DIV/0!</v>
      </c>
      <c r="BE475" s="113">
        <f t="shared" si="129"/>
        <v>0</v>
      </c>
      <c r="BF475" s="114" t="e">
        <f t="shared" si="130"/>
        <v>#DIV/0!</v>
      </c>
      <c r="BG475" s="113">
        <f t="shared" si="131"/>
        <v>0</v>
      </c>
      <c r="BH475" s="114" t="e">
        <f t="shared" si="132"/>
        <v>#DIV/0!</v>
      </c>
      <c r="BI475" s="115" t="e">
        <f t="shared" si="133"/>
        <v>#DIV/0!</v>
      </c>
      <c r="BJ475" s="116" t="e">
        <f t="shared" si="134"/>
        <v>#DIV/0!</v>
      </c>
      <c r="BK475" s="102"/>
      <c r="BL475" s="129"/>
      <c r="BM475" s="102"/>
      <c r="BN475" s="91"/>
    </row>
    <row r="476" spans="1:66" s="11" customFormat="1" ht="73.5" hidden="1" customHeight="1">
      <c r="A476" s="79">
        <v>176</v>
      </c>
      <c r="B476" s="2" t="s">
        <v>252</v>
      </c>
      <c r="C476" s="3" t="s">
        <v>7</v>
      </c>
      <c r="D476" s="4" t="s">
        <v>379</v>
      </c>
      <c r="E476" s="3" t="s">
        <v>8</v>
      </c>
      <c r="F476" s="3"/>
      <c r="G476" s="35" t="s">
        <v>379</v>
      </c>
      <c r="H476" s="39" t="s">
        <v>1022</v>
      </c>
      <c r="I476" s="3"/>
      <c r="J476" s="138" t="s">
        <v>1424</v>
      </c>
      <c r="K476" s="139" t="s">
        <v>1425</v>
      </c>
      <c r="L476" s="7" t="s">
        <v>189</v>
      </c>
      <c r="M476" s="6">
        <v>1</v>
      </c>
      <c r="N476" s="6"/>
      <c r="O476" s="6"/>
      <c r="P476" s="6"/>
      <c r="Q476" s="6"/>
      <c r="R476" s="6"/>
      <c r="S476" s="6"/>
      <c r="T476" s="6"/>
      <c r="U476" s="6"/>
      <c r="V476" s="6" t="s">
        <v>189</v>
      </c>
      <c r="W476" s="6"/>
      <c r="X476" s="6"/>
      <c r="Y476" s="7">
        <f t="shared" si="122"/>
        <v>1</v>
      </c>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13">
        <f t="shared" si="125"/>
        <v>0</v>
      </c>
      <c r="BB476" s="114" t="e">
        <f t="shared" si="126"/>
        <v>#DIV/0!</v>
      </c>
      <c r="BC476" s="113">
        <f t="shared" si="127"/>
        <v>0</v>
      </c>
      <c r="BD476" s="114" t="e">
        <f t="shared" si="128"/>
        <v>#DIV/0!</v>
      </c>
      <c r="BE476" s="113">
        <f t="shared" si="129"/>
        <v>0</v>
      </c>
      <c r="BF476" s="114" t="e">
        <f t="shared" si="130"/>
        <v>#DIV/0!</v>
      </c>
      <c r="BG476" s="113">
        <f t="shared" si="131"/>
        <v>0</v>
      </c>
      <c r="BH476" s="114" t="e">
        <f t="shared" si="132"/>
        <v>#DIV/0!</v>
      </c>
      <c r="BI476" s="115" t="e">
        <f t="shared" si="133"/>
        <v>#DIV/0!</v>
      </c>
      <c r="BJ476" s="116" t="e">
        <f t="shared" si="134"/>
        <v>#DIV/0!</v>
      </c>
      <c r="BK476" s="102"/>
      <c r="BL476" s="129"/>
      <c r="BM476" s="102"/>
      <c r="BN476" s="91"/>
    </row>
    <row r="477" spans="1:66" s="11" customFormat="1" ht="73.5" hidden="1" customHeight="1">
      <c r="A477" s="79">
        <v>177</v>
      </c>
      <c r="B477" s="2" t="s">
        <v>252</v>
      </c>
      <c r="C477" s="3" t="s">
        <v>7</v>
      </c>
      <c r="D477" s="4" t="s">
        <v>380</v>
      </c>
      <c r="E477" s="3" t="s">
        <v>8</v>
      </c>
      <c r="F477" s="3"/>
      <c r="G477" s="35" t="s">
        <v>380</v>
      </c>
      <c r="H477" s="35" t="s">
        <v>1023</v>
      </c>
      <c r="I477" s="3"/>
      <c r="J477" s="138" t="s">
        <v>1424</v>
      </c>
      <c r="K477" s="139" t="s">
        <v>1425</v>
      </c>
      <c r="L477" s="7" t="s">
        <v>189</v>
      </c>
      <c r="M477" s="6">
        <v>1</v>
      </c>
      <c r="N477" s="6"/>
      <c r="O477" s="6"/>
      <c r="P477" s="6"/>
      <c r="Q477" s="6"/>
      <c r="R477" s="6"/>
      <c r="S477" s="6"/>
      <c r="T477" s="6"/>
      <c r="U477" s="6"/>
      <c r="V477" s="6" t="s">
        <v>189</v>
      </c>
      <c r="W477" s="6"/>
      <c r="X477" s="6"/>
      <c r="Y477" s="7">
        <f t="shared" si="122"/>
        <v>1</v>
      </c>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13">
        <f t="shared" si="125"/>
        <v>0</v>
      </c>
      <c r="BB477" s="114" t="e">
        <f t="shared" si="126"/>
        <v>#DIV/0!</v>
      </c>
      <c r="BC477" s="113">
        <f t="shared" si="127"/>
        <v>0</v>
      </c>
      <c r="BD477" s="114" t="e">
        <f t="shared" si="128"/>
        <v>#DIV/0!</v>
      </c>
      <c r="BE477" s="113">
        <f t="shared" si="129"/>
        <v>0</v>
      </c>
      <c r="BF477" s="114" t="e">
        <f t="shared" si="130"/>
        <v>#DIV/0!</v>
      </c>
      <c r="BG477" s="113">
        <f t="shared" si="131"/>
        <v>0</v>
      </c>
      <c r="BH477" s="114" t="e">
        <f t="shared" si="132"/>
        <v>#DIV/0!</v>
      </c>
      <c r="BI477" s="115" t="e">
        <f t="shared" si="133"/>
        <v>#DIV/0!</v>
      </c>
      <c r="BJ477" s="116" t="e">
        <f t="shared" si="134"/>
        <v>#DIV/0!</v>
      </c>
      <c r="BK477" s="102"/>
      <c r="BL477" s="129"/>
      <c r="BM477" s="102"/>
      <c r="BN477" s="91"/>
    </row>
    <row r="478" spans="1:66" s="11" customFormat="1" ht="64.5" hidden="1" customHeight="1">
      <c r="A478" s="79">
        <v>178</v>
      </c>
      <c r="B478" s="2" t="s">
        <v>252</v>
      </c>
      <c r="C478" s="3" t="s">
        <v>7</v>
      </c>
      <c r="D478" s="4" t="s">
        <v>373</v>
      </c>
      <c r="E478" s="3" t="s">
        <v>8</v>
      </c>
      <c r="F478" s="3"/>
      <c r="G478" s="35" t="s">
        <v>373</v>
      </c>
      <c r="H478" s="35" t="s">
        <v>1024</v>
      </c>
      <c r="I478" s="39" t="s">
        <v>1025</v>
      </c>
      <c r="J478" s="138" t="s">
        <v>1424</v>
      </c>
      <c r="K478" s="139" t="s">
        <v>1425</v>
      </c>
      <c r="L478" s="7"/>
      <c r="M478" s="6"/>
      <c r="N478" s="6"/>
      <c r="O478" s="6"/>
      <c r="P478" s="6" t="s">
        <v>189</v>
      </c>
      <c r="Q478" s="6"/>
      <c r="R478" s="6"/>
      <c r="S478" s="6"/>
      <c r="T478" s="6"/>
      <c r="U478" s="6"/>
      <c r="V478" s="6"/>
      <c r="W478" s="6"/>
      <c r="X478" s="6"/>
      <c r="Y478" s="7">
        <f t="shared" si="122"/>
        <v>1</v>
      </c>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13">
        <f t="shared" si="125"/>
        <v>0</v>
      </c>
      <c r="BB478" s="114" t="e">
        <f t="shared" si="126"/>
        <v>#DIV/0!</v>
      </c>
      <c r="BC478" s="113">
        <f t="shared" si="127"/>
        <v>0</v>
      </c>
      <c r="BD478" s="114" t="e">
        <f t="shared" si="128"/>
        <v>#DIV/0!</v>
      </c>
      <c r="BE478" s="113">
        <f t="shared" si="129"/>
        <v>0</v>
      </c>
      <c r="BF478" s="114" t="e">
        <f t="shared" si="130"/>
        <v>#DIV/0!</v>
      </c>
      <c r="BG478" s="113">
        <f t="shared" si="131"/>
        <v>0</v>
      </c>
      <c r="BH478" s="114" t="e">
        <f t="shared" si="132"/>
        <v>#DIV/0!</v>
      </c>
      <c r="BI478" s="115" t="e">
        <f t="shared" si="133"/>
        <v>#DIV/0!</v>
      </c>
      <c r="BJ478" s="116" t="e">
        <f t="shared" si="134"/>
        <v>#DIV/0!</v>
      </c>
      <c r="BK478" s="102"/>
      <c r="BL478" s="129"/>
      <c r="BM478" s="102"/>
      <c r="BN478" s="91"/>
    </row>
    <row r="479" spans="1:66" s="11" customFormat="1" ht="55.5" hidden="1" customHeight="1">
      <c r="A479" s="79">
        <v>178</v>
      </c>
      <c r="B479" s="2" t="s">
        <v>252</v>
      </c>
      <c r="C479" s="3" t="s">
        <v>7</v>
      </c>
      <c r="D479" s="4" t="s">
        <v>373</v>
      </c>
      <c r="E479" s="3" t="s">
        <v>8</v>
      </c>
      <c r="F479" s="3"/>
      <c r="G479" s="35" t="s">
        <v>373</v>
      </c>
      <c r="H479" s="35" t="s">
        <v>1026</v>
      </c>
      <c r="I479" s="39"/>
      <c r="J479" s="138" t="s">
        <v>1424</v>
      </c>
      <c r="K479" s="139" t="s">
        <v>1425</v>
      </c>
      <c r="L479" s="7" t="s">
        <v>189</v>
      </c>
      <c r="M479" s="6">
        <v>1</v>
      </c>
      <c r="N479" s="6"/>
      <c r="O479" s="6"/>
      <c r="P479" s="6" t="s">
        <v>189</v>
      </c>
      <c r="Q479" s="6"/>
      <c r="R479" s="6"/>
      <c r="S479" s="6"/>
      <c r="T479" s="6"/>
      <c r="U479" s="6"/>
      <c r="V479" s="6"/>
      <c r="W479" s="6"/>
      <c r="X479" s="6"/>
      <c r="Y479" s="7">
        <f t="shared" si="122"/>
        <v>1</v>
      </c>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13">
        <f t="shared" si="125"/>
        <v>0</v>
      </c>
      <c r="BB479" s="114" t="e">
        <f t="shared" si="126"/>
        <v>#DIV/0!</v>
      </c>
      <c r="BC479" s="113">
        <f t="shared" si="127"/>
        <v>0</v>
      </c>
      <c r="BD479" s="114" t="e">
        <f t="shared" si="128"/>
        <v>#DIV/0!</v>
      </c>
      <c r="BE479" s="113">
        <f t="shared" si="129"/>
        <v>0</v>
      </c>
      <c r="BF479" s="114" t="e">
        <f t="shared" si="130"/>
        <v>#DIV/0!</v>
      </c>
      <c r="BG479" s="113">
        <f t="shared" si="131"/>
        <v>0</v>
      </c>
      <c r="BH479" s="114" t="e">
        <f t="shared" si="132"/>
        <v>#DIV/0!</v>
      </c>
      <c r="BI479" s="115" t="e">
        <f t="shared" si="133"/>
        <v>#DIV/0!</v>
      </c>
      <c r="BJ479" s="116" t="e">
        <f t="shared" si="134"/>
        <v>#DIV/0!</v>
      </c>
      <c r="BK479" s="102"/>
      <c r="BL479" s="129"/>
      <c r="BM479" s="102"/>
      <c r="BN479" s="91"/>
    </row>
    <row r="480" spans="1:66" s="11" customFormat="1" ht="55.5" hidden="1" customHeight="1">
      <c r="A480" s="79">
        <v>179</v>
      </c>
      <c r="B480" s="2" t="s">
        <v>252</v>
      </c>
      <c r="C480" s="3" t="s">
        <v>7</v>
      </c>
      <c r="D480" s="4" t="s">
        <v>374</v>
      </c>
      <c r="E480" s="3" t="s">
        <v>8</v>
      </c>
      <c r="F480" s="3"/>
      <c r="G480" s="35" t="s">
        <v>374</v>
      </c>
      <c r="H480" s="35" t="s">
        <v>1027</v>
      </c>
      <c r="I480" s="39" t="s">
        <v>1028</v>
      </c>
      <c r="J480" s="138" t="s">
        <v>1424</v>
      </c>
      <c r="K480" s="139" t="s">
        <v>1425</v>
      </c>
      <c r="L480" s="7" t="s">
        <v>189</v>
      </c>
      <c r="M480" s="6">
        <v>1</v>
      </c>
      <c r="N480" s="6"/>
      <c r="O480" s="6"/>
      <c r="P480" s="6"/>
      <c r="Q480" s="6"/>
      <c r="R480" s="6" t="s">
        <v>189</v>
      </c>
      <c r="S480" s="6"/>
      <c r="T480" s="6"/>
      <c r="U480" s="6"/>
      <c r="V480" s="6"/>
      <c r="W480" s="6"/>
      <c r="X480" s="6"/>
      <c r="Y480" s="7">
        <f t="shared" si="122"/>
        <v>1</v>
      </c>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13">
        <f t="shared" si="125"/>
        <v>0</v>
      </c>
      <c r="BB480" s="114" t="e">
        <f t="shared" si="126"/>
        <v>#DIV/0!</v>
      </c>
      <c r="BC480" s="113">
        <f t="shared" si="127"/>
        <v>0</v>
      </c>
      <c r="BD480" s="114" t="e">
        <f t="shared" si="128"/>
        <v>#DIV/0!</v>
      </c>
      <c r="BE480" s="113">
        <f t="shared" si="129"/>
        <v>0</v>
      </c>
      <c r="BF480" s="114" t="e">
        <f t="shared" si="130"/>
        <v>#DIV/0!</v>
      </c>
      <c r="BG480" s="113">
        <f t="shared" si="131"/>
        <v>0</v>
      </c>
      <c r="BH480" s="114" t="e">
        <f t="shared" si="132"/>
        <v>#DIV/0!</v>
      </c>
      <c r="BI480" s="115" t="e">
        <f t="shared" si="133"/>
        <v>#DIV/0!</v>
      </c>
      <c r="BJ480" s="116" t="e">
        <f t="shared" si="134"/>
        <v>#DIV/0!</v>
      </c>
      <c r="BK480" s="102"/>
      <c r="BL480" s="129"/>
      <c r="BM480" s="102"/>
      <c r="BN480" s="91"/>
    </row>
    <row r="481" spans="1:66" s="11" customFormat="1" ht="69.75" hidden="1" customHeight="1">
      <c r="A481" s="79">
        <v>180</v>
      </c>
      <c r="B481" s="2" t="s">
        <v>252</v>
      </c>
      <c r="C481" s="3" t="s">
        <v>7</v>
      </c>
      <c r="D481" s="4" t="s">
        <v>375</v>
      </c>
      <c r="E481" s="3" t="s">
        <v>8</v>
      </c>
      <c r="F481" s="3"/>
      <c r="G481" s="35" t="s">
        <v>375</v>
      </c>
      <c r="H481" s="35" t="s">
        <v>1031</v>
      </c>
      <c r="I481" s="39"/>
      <c r="J481" s="138" t="s">
        <v>1424</v>
      </c>
      <c r="K481" s="139" t="s">
        <v>1425</v>
      </c>
      <c r="L481" s="7"/>
      <c r="M481" s="6"/>
      <c r="N481" s="6"/>
      <c r="O481" s="6"/>
      <c r="P481" s="6" t="s">
        <v>189</v>
      </c>
      <c r="Q481" s="6"/>
      <c r="R481" s="6"/>
      <c r="S481" s="6"/>
      <c r="T481" s="6"/>
      <c r="U481" s="6"/>
      <c r="V481" s="6"/>
      <c r="W481" s="6"/>
      <c r="X481" s="6"/>
      <c r="Y481" s="7">
        <f t="shared" si="122"/>
        <v>1</v>
      </c>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13">
        <f t="shared" si="125"/>
        <v>0</v>
      </c>
      <c r="BB481" s="114" t="e">
        <f t="shared" si="126"/>
        <v>#DIV/0!</v>
      </c>
      <c r="BC481" s="113">
        <f t="shared" si="127"/>
        <v>0</v>
      </c>
      <c r="BD481" s="114" t="e">
        <f t="shared" si="128"/>
        <v>#DIV/0!</v>
      </c>
      <c r="BE481" s="113">
        <f t="shared" si="129"/>
        <v>0</v>
      </c>
      <c r="BF481" s="114" t="e">
        <f t="shared" si="130"/>
        <v>#DIV/0!</v>
      </c>
      <c r="BG481" s="113">
        <f t="shared" si="131"/>
        <v>0</v>
      </c>
      <c r="BH481" s="114" t="e">
        <f t="shared" si="132"/>
        <v>#DIV/0!</v>
      </c>
      <c r="BI481" s="115" t="e">
        <f t="shared" si="133"/>
        <v>#DIV/0!</v>
      </c>
      <c r="BJ481" s="116" t="e">
        <f t="shared" si="134"/>
        <v>#DIV/0!</v>
      </c>
      <c r="BK481" s="102"/>
      <c r="BL481" s="129"/>
      <c r="BM481" s="102"/>
      <c r="BN481" s="91"/>
    </row>
    <row r="482" spans="1:66" s="11" customFormat="1" ht="69.75" hidden="1" customHeight="1">
      <c r="A482" s="79">
        <v>180</v>
      </c>
      <c r="B482" s="2" t="s">
        <v>252</v>
      </c>
      <c r="C482" s="3" t="s">
        <v>7</v>
      </c>
      <c r="D482" s="4" t="s">
        <v>375</v>
      </c>
      <c r="E482" s="3" t="s">
        <v>8</v>
      </c>
      <c r="F482" s="3"/>
      <c r="G482" s="35" t="s">
        <v>375</v>
      </c>
      <c r="H482" s="35" t="s">
        <v>1029</v>
      </c>
      <c r="I482" s="39" t="s">
        <v>1030</v>
      </c>
      <c r="J482" s="138" t="s">
        <v>1424</v>
      </c>
      <c r="K482" s="139" t="s">
        <v>1425</v>
      </c>
      <c r="L482" s="7" t="s">
        <v>189</v>
      </c>
      <c r="M482" s="6">
        <v>1</v>
      </c>
      <c r="N482" s="6"/>
      <c r="O482" s="6"/>
      <c r="P482" s="6" t="s">
        <v>189</v>
      </c>
      <c r="Q482" s="6"/>
      <c r="R482" s="6"/>
      <c r="S482" s="6"/>
      <c r="T482" s="6"/>
      <c r="U482" s="6"/>
      <c r="V482" s="6"/>
      <c r="W482" s="6"/>
      <c r="X482" s="6"/>
      <c r="Y482" s="7">
        <f t="shared" si="122"/>
        <v>1</v>
      </c>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13">
        <f t="shared" si="125"/>
        <v>0</v>
      </c>
      <c r="BB482" s="114" t="e">
        <f t="shared" si="126"/>
        <v>#DIV/0!</v>
      </c>
      <c r="BC482" s="113">
        <f t="shared" si="127"/>
        <v>0</v>
      </c>
      <c r="BD482" s="114" t="e">
        <f t="shared" si="128"/>
        <v>#DIV/0!</v>
      </c>
      <c r="BE482" s="113">
        <f t="shared" si="129"/>
        <v>0</v>
      </c>
      <c r="BF482" s="114" t="e">
        <f t="shared" si="130"/>
        <v>#DIV/0!</v>
      </c>
      <c r="BG482" s="113">
        <f t="shared" si="131"/>
        <v>0</v>
      </c>
      <c r="BH482" s="114" t="e">
        <f t="shared" si="132"/>
        <v>#DIV/0!</v>
      </c>
      <c r="BI482" s="115" t="e">
        <f t="shared" si="133"/>
        <v>#DIV/0!</v>
      </c>
      <c r="BJ482" s="116" t="e">
        <f t="shared" si="134"/>
        <v>#DIV/0!</v>
      </c>
      <c r="BK482" s="102"/>
      <c r="BL482" s="129"/>
      <c r="BM482" s="102"/>
      <c r="BN482" s="91"/>
    </row>
    <row r="483" spans="1:66" s="11" customFormat="1" ht="69.75" hidden="1" customHeight="1">
      <c r="A483" s="79">
        <v>181</v>
      </c>
      <c r="B483" s="2" t="s">
        <v>252</v>
      </c>
      <c r="C483" s="3" t="s">
        <v>7</v>
      </c>
      <c r="D483" s="4" t="s">
        <v>376</v>
      </c>
      <c r="E483" s="3" t="s">
        <v>8</v>
      </c>
      <c r="F483" s="3"/>
      <c r="G483" s="35" t="s">
        <v>376</v>
      </c>
      <c r="H483" s="35" t="s">
        <v>1032</v>
      </c>
      <c r="I483" s="39" t="s">
        <v>1033</v>
      </c>
      <c r="J483" s="138" t="s">
        <v>1424</v>
      </c>
      <c r="K483" s="139" t="s">
        <v>1425</v>
      </c>
      <c r="L483" s="7" t="s">
        <v>189</v>
      </c>
      <c r="M483" s="6">
        <v>1</v>
      </c>
      <c r="N483" s="6"/>
      <c r="O483" s="6"/>
      <c r="P483" s="6"/>
      <c r="Q483" s="6"/>
      <c r="R483" s="6" t="s">
        <v>189</v>
      </c>
      <c r="S483" s="6"/>
      <c r="T483" s="6"/>
      <c r="U483" s="6"/>
      <c r="V483" s="6"/>
      <c r="W483" s="6"/>
      <c r="X483" s="6"/>
      <c r="Y483" s="7">
        <f t="shared" si="122"/>
        <v>1</v>
      </c>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13">
        <f t="shared" si="125"/>
        <v>0</v>
      </c>
      <c r="BB483" s="114" t="e">
        <f t="shared" si="126"/>
        <v>#DIV/0!</v>
      </c>
      <c r="BC483" s="113">
        <f t="shared" si="127"/>
        <v>0</v>
      </c>
      <c r="BD483" s="114" t="e">
        <f t="shared" si="128"/>
        <v>#DIV/0!</v>
      </c>
      <c r="BE483" s="113">
        <f t="shared" si="129"/>
        <v>0</v>
      </c>
      <c r="BF483" s="114" t="e">
        <f t="shared" si="130"/>
        <v>#DIV/0!</v>
      </c>
      <c r="BG483" s="113">
        <f t="shared" si="131"/>
        <v>0</v>
      </c>
      <c r="BH483" s="114" t="e">
        <f t="shared" si="132"/>
        <v>#DIV/0!</v>
      </c>
      <c r="BI483" s="115" t="e">
        <f t="shared" si="133"/>
        <v>#DIV/0!</v>
      </c>
      <c r="BJ483" s="116" t="e">
        <f t="shared" si="134"/>
        <v>#DIV/0!</v>
      </c>
      <c r="BK483" s="102"/>
      <c r="BL483" s="129"/>
      <c r="BM483" s="102"/>
      <c r="BN483" s="91"/>
    </row>
    <row r="484" spans="1:66" s="11" customFormat="1" ht="69.75" hidden="1" customHeight="1">
      <c r="A484" s="79">
        <v>182</v>
      </c>
      <c r="B484" s="2" t="s">
        <v>252</v>
      </c>
      <c r="C484" s="3" t="s">
        <v>7</v>
      </c>
      <c r="D484" s="4" t="s">
        <v>377</v>
      </c>
      <c r="E484" s="3" t="s">
        <v>8</v>
      </c>
      <c r="F484" s="3"/>
      <c r="G484" s="35" t="s">
        <v>377</v>
      </c>
      <c r="H484" s="35" t="s">
        <v>1345</v>
      </c>
      <c r="I484" s="39" t="s">
        <v>1034</v>
      </c>
      <c r="J484" s="138" t="s">
        <v>1424</v>
      </c>
      <c r="K484" s="139" t="s">
        <v>1425</v>
      </c>
      <c r="L484" s="7" t="s">
        <v>189</v>
      </c>
      <c r="M484" s="6">
        <v>1</v>
      </c>
      <c r="N484" s="6"/>
      <c r="O484" s="6"/>
      <c r="P484" s="6"/>
      <c r="Q484" s="6"/>
      <c r="R484" s="6"/>
      <c r="S484" s="6"/>
      <c r="T484" s="6"/>
      <c r="U484" s="6" t="s">
        <v>189</v>
      </c>
      <c r="V484" s="6"/>
      <c r="W484" s="6"/>
      <c r="X484" s="6"/>
      <c r="Y484" s="7">
        <f t="shared" si="122"/>
        <v>1</v>
      </c>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13">
        <f t="shared" si="125"/>
        <v>0</v>
      </c>
      <c r="BB484" s="114" t="e">
        <f t="shared" si="126"/>
        <v>#DIV/0!</v>
      </c>
      <c r="BC484" s="113">
        <f t="shared" si="127"/>
        <v>0</v>
      </c>
      <c r="BD484" s="114" t="e">
        <f t="shared" si="128"/>
        <v>#DIV/0!</v>
      </c>
      <c r="BE484" s="113">
        <f t="shared" si="129"/>
        <v>0</v>
      </c>
      <c r="BF484" s="114" t="e">
        <f t="shared" si="130"/>
        <v>#DIV/0!</v>
      </c>
      <c r="BG484" s="113">
        <f t="shared" si="131"/>
        <v>0</v>
      </c>
      <c r="BH484" s="114" t="e">
        <f t="shared" si="132"/>
        <v>#DIV/0!</v>
      </c>
      <c r="BI484" s="115" t="e">
        <f t="shared" si="133"/>
        <v>#DIV/0!</v>
      </c>
      <c r="BJ484" s="116" t="e">
        <f t="shared" si="134"/>
        <v>#DIV/0!</v>
      </c>
      <c r="BK484" s="102"/>
      <c r="BL484" s="129"/>
      <c r="BM484" s="102"/>
      <c r="BN484" s="91"/>
    </row>
    <row r="485" spans="1:66" s="11" customFormat="1" ht="69.75" hidden="1" customHeight="1">
      <c r="A485" s="79">
        <v>183</v>
      </c>
      <c r="B485" s="2" t="s">
        <v>252</v>
      </c>
      <c r="C485" s="3" t="s">
        <v>7</v>
      </c>
      <c r="D485" s="4" t="s">
        <v>378</v>
      </c>
      <c r="E485" s="3" t="s">
        <v>8</v>
      </c>
      <c r="F485" s="3"/>
      <c r="G485" s="35" t="s">
        <v>378</v>
      </c>
      <c r="H485" s="35" t="s">
        <v>1035</v>
      </c>
      <c r="I485" s="39" t="s">
        <v>1036</v>
      </c>
      <c r="J485" s="138" t="s">
        <v>1424</v>
      </c>
      <c r="K485" s="139" t="s">
        <v>1425</v>
      </c>
      <c r="L485" s="7" t="s">
        <v>189</v>
      </c>
      <c r="M485" s="6">
        <v>1</v>
      </c>
      <c r="N485" s="6"/>
      <c r="O485" s="6"/>
      <c r="P485" s="6"/>
      <c r="Q485" s="6"/>
      <c r="R485" s="6"/>
      <c r="S485" s="6"/>
      <c r="T485" s="6"/>
      <c r="U485" s="6" t="s">
        <v>189</v>
      </c>
      <c r="V485" s="6"/>
      <c r="W485" s="6"/>
      <c r="X485" s="6"/>
      <c r="Y485" s="7">
        <f t="shared" si="122"/>
        <v>1</v>
      </c>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13">
        <f t="shared" si="125"/>
        <v>0</v>
      </c>
      <c r="BB485" s="114" t="e">
        <f t="shared" si="126"/>
        <v>#DIV/0!</v>
      </c>
      <c r="BC485" s="113">
        <f t="shared" si="127"/>
        <v>0</v>
      </c>
      <c r="BD485" s="114" t="e">
        <f t="shared" si="128"/>
        <v>#DIV/0!</v>
      </c>
      <c r="BE485" s="113">
        <f t="shared" si="129"/>
        <v>0</v>
      </c>
      <c r="BF485" s="114" t="e">
        <f t="shared" si="130"/>
        <v>#DIV/0!</v>
      </c>
      <c r="BG485" s="113">
        <f t="shared" si="131"/>
        <v>0</v>
      </c>
      <c r="BH485" s="114" t="e">
        <f t="shared" si="132"/>
        <v>#DIV/0!</v>
      </c>
      <c r="BI485" s="115" t="e">
        <f t="shared" si="133"/>
        <v>#DIV/0!</v>
      </c>
      <c r="BJ485" s="116" t="e">
        <f t="shared" si="134"/>
        <v>#DIV/0!</v>
      </c>
      <c r="BK485" s="102"/>
      <c r="BL485" s="129"/>
      <c r="BM485" s="102"/>
      <c r="BN485" s="91"/>
    </row>
    <row r="486" spans="1:66" s="11" customFormat="1" ht="69" customHeight="1">
      <c r="A486" s="80"/>
      <c r="B486" s="199" t="s">
        <v>290</v>
      </c>
      <c r="C486" s="200"/>
      <c r="D486" s="200"/>
      <c r="E486" s="34"/>
      <c r="F486" s="18">
        <f>COUNTIF(F489:F495,"x")</f>
        <v>2</v>
      </c>
      <c r="G486" s="72"/>
      <c r="H486" s="72"/>
      <c r="I486" s="18"/>
      <c r="J486" s="145"/>
      <c r="K486" s="145"/>
      <c r="L486" s="18">
        <f>COUNTIF(L489:L495,"x")</f>
        <v>6</v>
      </c>
      <c r="M486" s="18">
        <f>SUM(M489:M495)</f>
        <v>3</v>
      </c>
      <c r="N486" s="126">
        <f t="shared" ref="N486:X486" si="137">COUNTIF(N489:N495,"x")</f>
        <v>0</v>
      </c>
      <c r="O486" s="126">
        <f t="shared" si="137"/>
        <v>3</v>
      </c>
      <c r="P486" s="126">
        <f t="shared" si="137"/>
        <v>1</v>
      </c>
      <c r="Q486" s="126">
        <f t="shared" si="137"/>
        <v>0</v>
      </c>
      <c r="R486" s="126">
        <f t="shared" si="137"/>
        <v>0</v>
      </c>
      <c r="S486" s="126">
        <f t="shared" si="137"/>
        <v>0</v>
      </c>
      <c r="T486" s="126">
        <f t="shared" si="137"/>
        <v>0</v>
      </c>
      <c r="U486" s="126">
        <f t="shared" si="137"/>
        <v>0</v>
      </c>
      <c r="V486" s="126">
        <f t="shared" si="137"/>
        <v>0</v>
      </c>
      <c r="W486" s="126">
        <f t="shared" si="137"/>
        <v>0</v>
      </c>
      <c r="X486" s="126">
        <f t="shared" si="137"/>
        <v>3</v>
      </c>
      <c r="Y486" s="7"/>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13">
        <f t="shared" si="125"/>
        <v>0</v>
      </c>
      <c r="BB486" s="114" t="e">
        <f t="shared" si="126"/>
        <v>#DIV/0!</v>
      </c>
      <c r="BC486" s="113">
        <f t="shared" si="127"/>
        <v>0</v>
      </c>
      <c r="BD486" s="114" t="e">
        <f t="shared" si="128"/>
        <v>#DIV/0!</v>
      </c>
      <c r="BE486" s="113">
        <f t="shared" si="129"/>
        <v>0</v>
      </c>
      <c r="BF486" s="114" t="e">
        <f t="shared" si="130"/>
        <v>#DIV/0!</v>
      </c>
      <c r="BG486" s="113">
        <f t="shared" si="131"/>
        <v>0</v>
      </c>
      <c r="BH486" s="114" t="e">
        <f t="shared" si="132"/>
        <v>#DIV/0!</v>
      </c>
      <c r="BI486" s="115" t="e">
        <f t="shared" si="133"/>
        <v>#DIV/0!</v>
      </c>
      <c r="BJ486" s="116" t="e">
        <f t="shared" si="134"/>
        <v>#DIV/0!</v>
      </c>
      <c r="BK486" s="102"/>
      <c r="BL486" s="129"/>
      <c r="BM486" s="102"/>
      <c r="BN486" s="40"/>
    </row>
    <row r="487" spans="1:66" s="11" customFormat="1" ht="23.25" hidden="1" customHeight="1">
      <c r="A487" s="178">
        <v>184</v>
      </c>
      <c r="B487" s="177" t="s">
        <v>253</v>
      </c>
      <c r="C487" s="179" t="s">
        <v>7</v>
      </c>
      <c r="D487" s="202" t="s">
        <v>317</v>
      </c>
      <c r="E487" s="201" t="s">
        <v>9</v>
      </c>
      <c r="F487" s="272"/>
      <c r="G487" s="180" t="s">
        <v>317</v>
      </c>
      <c r="H487" s="73" t="s">
        <v>1313</v>
      </c>
      <c r="I487" s="89"/>
      <c r="J487" s="138" t="s">
        <v>1424</v>
      </c>
      <c r="K487" s="139" t="s">
        <v>1425</v>
      </c>
      <c r="L487" s="18"/>
      <c r="M487" s="18"/>
      <c r="N487" s="6" t="s">
        <v>189</v>
      </c>
      <c r="O487" s="6"/>
      <c r="P487" s="18"/>
      <c r="Q487" s="18"/>
      <c r="R487" s="18"/>
      <c r="S487" s="18"/>
      <c r="T487" s="18"/>
      <c r="U487" s="18"/>
      <c r="V487" s="18"/>
      <c r="W487" s="18"/>
      <c r="X487" s="18"/>
      <c r="Y487" s="7">
        <f t="shared" si="122"/>
        <v>1</v>
      </c>
      <c r="Z487" s="117" t="s">
        <v>1404</v>
      </c>
      <c r="AA487" s="117"/>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13">
        <f t="shared" si="125"/>
        <v>0</v>
      </c>
      <c r="BB487" s="114" t="e">
        <f t="shared" si="126"/>
        <v>#DIV/0!</v>
      </c>
      <c r="BC487" s="113">
        <f t="shared" si="127"/>
        <v>0</v>
      </c>
      <c r="BD487" s="114" t="e">
        <f t="shared" si="128"/>
        <v>#DIV/0!</v>
      </c>
      <c r="BE487" s="113">
        <f t="shared" si="129"/>
        <v>0</v>
      </c>
      <c r="BF487" s="114" t="e">
        <f t="shared" si="130"/>
        <v>#DIV/0!</v>
      </c>
      <c r="BG487" s="113">
        <f t="shared" si="131"/>
        <v>0</v>
      </c>
      <c r="BH487" s="114" t="e">
        <f t="shared" si="132"/>
        <v>#DIV/0!</v>
      </c>
      <c r="BI487" s="115" t="e">
        <f t="shared" si="133"/>
        <v>#DIV/0!</v>
      </c>
      <c r="BJ487" s="116" t="e">
        <f t="shared" si="134"/>
        <v>#DIV/0!</v>
      </c>
      <c r="BK487" s="102"/>
      <c r="BL487" s="129"/>
      <c r="BM487" s="102"/>
      <c r="BN487" s="40"/>
    </row>
    <row r="488" spans="1:66" s="11" customFormat="1" ht="54" hidden="1" customHeight="1">
      <c r="A488" s="178">
        <v>184</v>
      </c>
      <c r="B488" s="177" t="s">
        <v>253</v>
      </c>
      <c r="C488" s="179" t="s">
        <v>7</v>
      </c>
      <c r="D488" s="202"/>
      <c r="E488" s="201"/>
      <c r="F488" s="272"/>
      <c r="G488" s="180" t="s">
        <v>317</v>
      </c>
      <c r="H488" s="20" t="s">
        <v>1314</v>
      </c>
      <c r="I488" s="89"/>
      <c r="J488" s="138" t="s">
        <v>1424</v>
      </c>
      <c r="K488" s="139" t="s">
        <v>1425</v>
      </c>
      <c r="L488" s="18"/>
      <c r="M488" s="18"/>
      <c r="N488" s="6"/>
      <c r="O488" s="6"/>
      <c r="P488" s="6" t="s">
        <v>189</v>
      </c>
      <c r="Q488" s="18"/>
      <c r="R488" s="18"/>
      <c r="S488" s="18"/>
      <c r="T488" s="18"/>
      <c r="U488" s="18"/>
      <c r="V488" s="18"/>
      <c r="W488" s="18"/>
      <c r="X488" s="18"/>
      <c r="Y488" s="7">
        <f t="shared" si="122"/>
        <v>1</v>
      </c>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13">
        <f t="shared" si="125"/>
        <v>0</v>
      </c>
      <c r="BB488" s="114" t="e">
        <f t="shared" si="126"/>
        <v>#DIV/0!</v>
      </c>
      <c r="BC488" s="113">
        <f t="shared" si="127"/>
        <v>0</v>
      </c>
      <c r="BD488" s="114" t="e">
        <f t="shared" si="128"/>
        <v>#DIV/0!</v>
      </c>
      <c r="BE488" s="113">
        <f t="shared" si="129"/>
        <v>0</v>
      </c>
      <c r="BF488" s="114" t="e">
        <f t="shared" si="130"/>
        <v>#DIV/0!</v>
      </c>
      <c r="BG488" s="113">
        <f t="shared" si="131"/>
        <v>0</v>
      </c>
      <c r="BH488" s="114" t="e">
        <f t="shared" si="132"/>
        <v>#DIV/0!</v>
      </c>
      <c r="BI488" s="115" t="e">
        <f t="shared" si="133"/>
        <v>#DIV/0!</v>
      </c>
      <c r="BJ488" s="116" t="e">
        <f t="shared" si="134"/>
        <v>#DIV/0!</v>
      </c>
      <c r="BK488" s="102"/>
      <c r="BL488" s="129"/>
      <c r="BM488" s="102"/>
      <c r="BN488" s="40"/>
    </row>
    <row r="489" spans="1:66" s="11" customFormat="1" ht="123" customHeight="1">
      <c r="A489" s="178">
        <v>184</v>
      </c>
      <c r="B489" s="177" t="s">
        <v>253</v>
      </c>
      <c r="C489" s="179" t="s">
        <v>7</v>
      </c>
      <c r="D489" s="202"/>
      <c r="E489" s="201"/>
      <c r="F489" s="272"/>
      <c r="G489" s="180" t="s">
        <v>317</v>
      </c>
      <c r="H489" s="39" t="s">
        <v>1037</v>
      </c>
      <c r="I489" s="43" t="s">
        <v>1038</v>
      </c>
      <c r="J489" s="138" t="s">
        <v>1424</v>
      </c>
      <c r="K489" s="139" t="s">
        <v>1425</v>
      </c>
      <c r="L489" s="7" t="s">
        <v>189</v>
      </c>
      <c r="M489" s="6">
        <v>1</v>
      </c>
      <c r="N489" s="6"/>
      <c r="O489" s="6" t="s">
        <v>189</v>
      </c>
      <c r="P489" s="6"/>
      <c r="Q489" s="6"/>
      <c r="R489" s="6"/>
      <c r="S489" s="6"/>
      <c r="T489" s="6"/>
      <c r="U489" s="6"/>
      <c r="V489" s="6"/>
      <c r="W489" s="6"/>
      <c r="X489" s="6"/>
      <c r="Y489" s="7">
        <f t="shared" si="122"/>
        <v>1</v>
      </c>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13">
        <f t="shared" si="125"/>
        <v>0</v>
      </c>
      <c r="BB489" s="114" t="e">
        <f t="shared" si="126"/>
        <v>#DIV/0!</v>
      </c>
      <c r="BC489" s="113">
        <f t="shared" si="127"/>
        <v>0</v>
      </c>
      <c r="BD489" s="114" t="e">
        <f t="shared" si="128"/>
        <v>#DIV/0!</v>
      </c>
      <c r="BE489" s="113">
        <f t="shared" si="129"/>
        <v>0</v>
      </c>
      <c r="BF489" s="114" t="e">
        <f t="shared" si="130"/>
        <v>#DIV/0!</v>
      </c>
      <c r="BG489" s="113">
        <f t="shared" si="131"/>
        <v>0</v>
      </c>
      <c r="BH489" s="114" t="e">
        <f t="shared" si="132"/>
        <v>#DIV/0!</v>
      </c>
      <c r="BI489" s="115" t="e">
        <f t="shared" si="133"/>
        <v>#DIV/0!</v>
      </c>
      <c r="BJ489" s="116" t="e">
        <f t="shared" si="134"/>
        <v>#DIV/0!</v>
      </c>
      <c r="BK489" s="117" t="s">
        <v>1409</v>
      </c>
      <c r="BL489" s="117"/>
      <c r="BM489" s="117" t="s">
        <v>1409</v>
      </c>
      <c r="BN489" s="91"/>
    </row>
    <row r="490" spans="1:66" s="11" customFormat="1" ht="138" customHeight="1">
      <c r="A490" s="203">
        <v>185</v>
      </c>
      <c r="B490" s="204" t="s">
        <v>62</v>
      </c>
      <c r="C490" s="201" t="s">
        <v>7</v>
      </c>
      <c r="D490" s="202" t="s">
        <v>254</v>
      </c>
      <c r="E490" s="201" t="s">
        <v>9</v>
      </c>
      <c r="F490" s="272"/>
      <c r="G490" s="207" t="s">
        <v>254</v>
      </c>
      <c r="H490" s="73" t="s">
        <v>1312</v>
      </c>
      <c r="I490" s="43"/>
      <c r="J490" s="138" t="s">
        <v>1424</v>
      </c>
      <c r="K490" s="139" t="s">
        <v>1425</v>
      </c>
      <c r="L490" s="7"/>
      <c r="M490" s="6"/>
      <c r="N490" s="6"/>
      <c r="O490" s="6" t="s">
        <v>189</v>
      </c>
      <c r="P490" s="6"/>
      <c r="Q490" s="6"/>
      <c r="R490" s="6"/>
      <c r="S490" s="6"/>
      <c r="T490" s="6"/>
      <c r="U490" s="6"/>
      <c r="V490" s="6"/>
      <c r="W490" s="6"/>
      <c r="X490" s="6"/>
      <c r="Y490" s="7">
        <f t="shared" si="122"/>
        <v>1</v>
      </c>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13">
        <f t="shared" si="125"/>
        <v>0</v>
      </c>
      <c r="BB490" s="114" t="e">
        <f t="shared" si="126"/>
        <v>#DIV/0!</v>
      </c>
      <c r="BC490" s="113">
        <f t="shared" si="127"/>
        <v>0</v>
      </c>
      <c r="BD490" s="114" t="e">
        <f t="shared" si="128"/>
        <v>#DIV/0!</v>
      </c>
      <c r="BE490" s="113">
        <f t="shared" si="129"/>
        <v>0</v>
      </c>
      <c r="BF490" s="114" t="e">
        <f t="shared" si="130"/>
        <v>#DIV/0!</v>
      </c>
      <c r="BG490" s="113">
        <f t="shared" si="131"/>
        <v>0</v>
      </c>
      <c r="BH490" s="114" t="e">
        <f t="shared" si="132"/>
        <v>#DIV/0!</v>
      </c>
      <c r="BI490" s="115" t="e">
        <f t="shared" si="133"/>
        <v>#DIV/0!</v>
      </c>
      <c r="BJ490" s="116" t="e">
        <f t="shared" si="134"/>
        <v>#DIV/0!</v>
      </c>
      <c r="BK490" s="117" t="s">
        <v>1404</v>
      </c>
      <c r="BL490" s="117"/>
      <c r="BM490" s="117"/>
      <c r="BN490" s="91"/>
    </row>
    <row r="491" spans="1:66" s="11" customFormat="1" ht="78" hidden="1" customHeight="1">
      <c r="A491" s="203"/>
      <c r="B491" s="204"/>
      <c r="C491" s="201"/>
      <c r="D491" s="202"/>
      <c r="E491" s="201"/>
      <c r="F491" s="272"/>
      <c r="G491" s="207"/>
      <c r="H491" s="39" t="s">
        <v>1039</v>
      </c>
      <c r="I491" s="43" t="s">
        <v>1040</v>
      </c>
      <c r="J491" s="138" t="s">
        <v>1424</v>
      </c>
      <c r="K491" s="139" t="s">
        <v>1425</v>
      </c>
      <c r="L491" s="7" t="s">
        <v>189</v>
      </c>
      <c r="M491" s="6">
        <v>1</v>
      </c>
      <c r="N491" s="6"/>
      <c r="O491" s="6"/>
      <c r="P491" s="6" t="s">
        <v>189</v>
      </c>
      <c r="Q491" s="6"/>
      <c r="R491" s="6"/>
      <c r="S491" s="6"/>
      <c r="T491" s="6"/>
      <c r="U491" s="6"/>
      <c r="V491" s="6"/>
      <c r="W491" s="6"/>
      <c r="X491" s="6"/>
      <c r="Y491" s="7">
        <f t="shared" si="122"/>
        <v>1</v>
      </c>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13">
        <f t="shared" si="125"/>
        <v>0</v>
      </c>
      <c r="BB491" s="114" t="e">
        <f t="shared" si="126"/>
        <v>#DIV/0!</v>
      </c>
      <c r="BC491" s="113">
        <f t="shared" si="127"/>
        <v>0</v>
      </c>
      <c r="BD491" s="114" t="e">
        <f t="shared" si="128"/>
        <v>#DIV/0!</v>
      </c>
      <c r="BE491" s="113">
        <f t="shared" si="129"/>
        <v>0</v>
      </c>
      <c r="BF491" s="114" t="e">
        <f t="shared" si="130"/>
        <v>#DIV/0!</v>
      </c>
      <c r="BG491" s="113">
        <f t="shared" si="131"/>
        <v>0</v>
      </c>
      <c r="BH491" s="114" t="e">
        <f t="shared" si="132"/>
        <v>#DIV/0!</v>
      </c>
      <c r="BI491" s="115" t="e">
        <f t="shared" si="133"/>
        <v>#DIV/0!</v>
      </c>
      <c r="BJ491" s="116" t="e">
        <f t="shared" si="134"/>
        <v>#DIV/0!</v>
      </c>
      <c r="BK491" s="102"/>
      <c r="BL491" s="129"/>
      <c r="BM491" s="102"/>
      <c r="BN491" s="91"/>
    </row>
    <row r="492" spans="1:66" s="11" customFormat="1" ht="104.25" hidden="1" customHeight="1">
      <c r="A492" s="79">
        <v>186</v>
      </c>
      <c r="B492" s="2" t="s">
        <v>63</v>
      </c>
      <c r="C492" s="3" t="s">
        <v>7</v>
      </c>
      <c r="D492" s="4" t="s">
        <v>318</v>
      </c>
      <c r="E492" s="3" t="s">
        <v>9</v>
      </c>
      <c r="F492" s="3"/>
      <c r="G492" s="35" t="s">
        <v>318</v>
      </c>
      <c r="H492" s="39" t="s">
        <v>1041</v>
      </c>
      <c r="I492" s="39" t="s">
        <v>1042</v>
      </c>
      <c r="J492" s="138" t="s">
        <v>1424</v>
      </c>
      <c r="K492" s="139" t="s">
        <v>1425</v>
      </c>
      <c r="L492" s="7" t="s">
        <v>189</v>
      </c>
      <c r="M492" s="6"/>
      <c r="N492" s="6"/>
      <c r="O492" s="6"/>
      <c r="P492" s="6"/>
      <c r="Q492" s="6"/>
      <c r="R492" s="6"/>
      <c r="S492" s="6"/>
      <c r="T492" s="6"/>
      <c r="U492" s="6"/>
      <c r="V492" s="6"/>
      <c r="W492" s="6"/>
      <c r="X492" s="6" t="s">
        <v>189</v>
      </c>
      <c r="Y492" s="7">
        <f t="shared" si="122"/>
        <v>1</v>
      </c>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13">
        <f t="shared" si="125"/>
        <v>0</v>
      </c>
      <c r="BB492" s="114" t="e">
        <f t="shared" si="126"/>
        <v>#DIV/0!</v>
      </c>
      <c r="BC492" s="113">
        <f t="shared" si="127"/>
        <v>0</v>
      </c>
      <c r="BD492" s="114" t="e">
        <f t="shared" si="128"/>
        <v>#DIV/0!</v>
      </c>
      <c r="BE492" s="113">
        <f t="shared" si="129"/>
        <v>0</v>
      </c>
      <c r="BF492" s="114" t="e">
        <f t="shared" si="130"/>
        <v>#DIV/0!</v>
      </c>
      <c r="BG492" s="113">
        <f t="shared" si="131"/>
        <v>0</v>
      </c>
      <c r="BH492" s="114" t="e">
        <f t="shared" si="132"/>
        <v>#DIV/0!</v>
      </c>
      <c r="BI492" s="115" t="e">
        <f t="shared" si="133"/>
        <v>#DIV/0!</v>
      </c>
      <c r="BJ492" s="116" t="e">
        <f t="shared" si="134"/>
        <v>#DIV/0!</v>
      </c>
      <c r="BK492" s="102"/>
      <c r="BL492" s="129"/>
      <c r="BM492" s="102"/>
      <c r="BN492" s="91"/>
    </row>
    <row r="493" spans="1:66" s="11" customFormat="1" ht="96" hidden="1" customHeight="1">
      <c r="A493" s="79">
        <v>187</v>
      </c>
      <c r="B493" s="2" t="s">
        <v>255</v>
      </c>
      <c r="C493" s="3" t="s">
        <v>7</v>
      </c>
      <c r="D493" s="4" t="s">
        <v>370</v>
      </c>
      <c r="E493" s="3" t="s">
        <v>9</v>
      </c>
      <c r="F493" s="3"/>
      <c r="G493" s="35" t="s">
        <v>370</v>
      </c>
      <c r="H493" s="39" t="s">
        <v>1043</v>
      </c>
      <c r="I493" s="42" t="s">
        <v>1044</v>
      </c>
      <c r="J493" s="138" t="s">
        <v>1424</v>
      </c>
      <c r="K493" s="139" t="s">
        <v>1425</v>
      </c>
      <c r="L493" s="7" t="s">
        <v>189</v>
      </c>
      <c r="M493" s="6">
        <v>1</v>
      </c>
      <c r="N493" s="6"/>
      <c r="O493" s="6"/>
      <c r="P493" s="6"/>
      <c r="Q493" s="6"/>
      <c r="R493" s="6"/>
      <c r="S493" s="6"/>
      <c r="T493" s="6"/>
      <c r="U493" s="6"/>
      <c r="V493" s="6"/>
      <c r="W493" s="6"/>
      <c r="X493" s="6" t="s">
        <v>189</v>
      </c>
      <c r="Y493" s="7">
        <f t="shared" si="122"/>
        <v>1</v>
      </c>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13">
        <f t="shared" si="125"/>
        <v>0</v>
      </c>
      <c r="BB493" s="114" t="e">
        <f t="shared" si="126"/>
        <v>#DIV/0!</v>
      </c>
      <c r="BC493" s="113">
        <f t="shared" si="127"/>
        <v>0</v>
      </c>
      <c r="BD493" s="114" t="e">
        <f t="shared" si="128"/>
        <v>#DIV/0!</v>
      </c>
      <c r="BE493" s="113">
        <f t="shared" si="129"/>
        <v>0</v>
      </c>
      <c r="BF493" s="114" t="e">
        <f t="shared" si="130"/>
        <v>#DIV/0!</v>
      </c>
      <c r="BG493" s="113">
        <f t="shared" si="131"/>
        <v>0</v>
      </c>
      <c r="BH493" s="114" t="e">
        <f t="shared" si="132"/>
        <v>#DIV/0!</v>
      </c>
      <c r="BI493" s="115" t="e">
        <f t="shared" si="133"/>
        <v>#DIV/0!</v>
      </c>
      <c r="BJ493" s="116" t="e">
        <f t="shared" si="134"/>
        <v>#DIV/0!</v>
      </c>
      <c r="BK493" s="102"/>
      <c r="BL493" s="129"/>
      <c r="BM493" s="102"/>
      <c r="BN493" s="91"/>
    </row>
    <row r="494" spans="1:66" s="11" customFormat="1" ht="0.75" hidden="1" customHeight="1">
      <c r="A494" s="79">
        <v>188</v>
      </c>
      <c r="B494" s="28" t="s">
        <v>412</v>
      </c>
      <c r="C494" s="27" t="s">
        <v>10</v>
      </c>
      <c r="D494" s="26" t="s">
        <v>411</v>
      </c>
      <c r="E494" s="3" t="s">
        <v>10</v>
      </c>
      <c r="F494" s="79" t="s">
        <v>189</v>
      </c>
      <c r="G494" s="49" t="s">
        <v>411</v>
      </c>
      <c r="H494" s="39" t="s">
        <v>1045</v>
      </c>
      <c r="I494" s="43" t="s">
        <v>1046</v>
      </c>
      <c r="J494" s="138" t="s">
        <v>1424</v>
      </c>
      <c r="K494" s="139" t="s">
        <v>1425</v>
      </c>
      <c r="L494" s="7" t="s">
        <v>189</v>
      </c>
      <c r="M494" s="6"/>
      <c r="N494" s="6"/>
      <c r="O494" s="6"/>
      <c r="P494" s="6"/>
      <c r="Q494" s="6"/>
      <c r="R494" s="6"/>
      <c r="S494" s="6"/>
      <c r="T494" s="6"/>
      <c r="U494" s="6"/>
      <c r="V494" s="6"/>
      <c r="W494" s="6"/>
      <c r="X494" s="6" t="s">
        <v>189</v>
      </c>
      <c r="Y494" s="7">
        <f t="shared" si="122"/>
        <v>1</v>
      </c>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13">
        <f t="shared" si="125"/>
        <v>0</v>
      </c>
      <c r="BB494" s="114" t="e">
        <f t="shared" si="126"/>
        <v>#DIV/0!</v>
      </c>
      <c r="BC494" s="113">
        <f t="shared" si="127"/>
        <v>0</v>
      </c>
      <c r="BD494" s="114" t="e">
        <f t="shared" si="128"/>
        <v>#DIV/0!</v>
      </c>
      <c r="BE494" s="113">
        <f t="shared" si="129"/>
        <v>0</v>
      </c>
      <c r="BF494" s="114" t="e">
        <f t="shared" si="130"/>
        <v>#DIV/0!</v>
      </c>
      <c r="BG494" s="113">
        <f t="shared" si="131"/>
        <v>0</v>
      </c>
      <c r="BH494" s="114" t="e">
        <f t="shared" si="132"/>
        <v>#DIV/0!</v>
      </c>
      <c r="BI494" s="115" t="e">
        <f t="shared" si="133"/>
        <v>#DIV/0!</v>
      </c>
      <c r="BJ494" s="116" t="e">
        <f t="shared" si="134"/>
        <v>#DIV/0!</v>
      </c>
      <c r="BK494" s="102"/>
      <c r="BL494" s="129"/>
      <c r="BM494" s="102"/>
      <c r="BN494" s="91"/>
    </row>
    <row r="495" spans="1:66" s="11" customFormat="1" ht="132" customHeight="1">
      <c r="A495" s="79">
        <v>189</v>
      </c>
      <c r="B495" s="15" t="s">
        <v>409</v>
      </c>
      <c r="C495" s="8" t="s">
        <v>10</v>
      </c>
      <c r="D495" s="12" t="s">
        <v>410</v>
      </c>
      <c r="E495" s="3" t="s">
        <v>10</v>
      </c>
      <c r="F495" s="79" t="s">
        <v>189</v>
      </c>
      <c r="G495" s="38" t="s">
        <v>1047</v>
      </c>
      <c r="H495" s="39" t="s">
        <v>1440</v>
      </c>
      <c r="I495" s="43"/>
      <c r="J495" s="138" t="s">
        <v>1424</v>
      </c>
      <c r="K495" s="139" t="s">
        <v>1425</v>
      </c>
      <c r="L495" s="7" t="s">
        <v>189</v>
      </c>
      <c r="M495" s="6"/>
      <c r="N495" s="6"/>
      <c r="O495" s="6" t="s">
        <v>189</v>
      </c>
      <c r="P495" s="6"/>
      <c r="Q495" s="6"/>
      <c r="R495" s="6"/>
      <c r="S495" s="6"/>
      <c r="T495" s="6"/>
      <c r="U495" s="6"/>
      <c r="V495" s="6"/>
      <c r="W495" s="6"/>
      <c r="X495" s="6"/>
      <c r="Y495" s="7">
        <f t="shared" si="122"/>
        <v>1</v>
      </c>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13">
        <f t="shared" si="125"/>
        <v>0</v>
      </c>
      <c r="BB495" s="114" t="e">
        <f t="shared" si="126"/>
        <v>#DIV/0!</v>
      </c>
      <c r="BC495" s="113">
        <f t="shared" si="127"/>
        <v>0</v>
      </c>
      <c r="BD495" s="114" t="e">
        <f t="shared" si="128"/>
        <v>#DIV/0!</v>
      </c>
      <c r="BE495" s="113">
        <f t="shared" si="129"/>
        <v>0</v>
      </c>
      <c r="BF495" s="114" t="e">
        <f t="shared" si="130"/>
        <v>#DIV/0!</v>
      </c>
      <c r="BG495" s="113">
        <f t="shared" si="131"/>
        <v>0</v>
      </c>
      <c r="BH495" s="114" t="e">
        <f t="shared" si="132"/>
        <v>#DIV/0!</v>
      </c>
      <c r="BI495" s="115" t="e">
        <f t="shared" si="133"/>
        <v>#DIV/0!</v>
      </c>
      <c r="BJ495" s="116" t="e">
        <f t="shared" si="134"/>
        <v>#DIV/0!</v>
      </c>
      <c r="BK495" s="117"/>
      <c r="BL495" s="117" t="s">
        <v>1410</v>
      </c>
      <c r="BM495" s="117"/>
      <c r="BN495" s="91"/>
    </row>
    <row r="496" spans="1:66" s="11" customFormat="1" ht="137.25" hidden="1" customHeight="1">
      <c r="A496" s="79">
        <v>189</v>
      </c>
      <c r="B496" s="15" t="s">
        <v>409</v>
      </c>
      <c r="C496" s="8" t="s">
        <v>10</v>
      </c>
      <c r="D496" s="12" t="s">
        <v>410</v>
      </c>
      <c r="E496" s="3" t="s">
        <v>10</v>
      </c>
      <c r="F496" s="79"/>
      <c r="G496" s="38" t="s">
        <v>1048</v>
      </c>
      <c r="H496" s="39" t="s">
        <v>1049</v>
      </c>
      <c r="I496" s="43"/>
      <c r="J496" s="138" t="s">
        <v>1424</v>
      </c>
      <c r="K496" s="139" t="s">
        <v>1425</v>
      </c>
      <c r="L496" s="7"/>
      <c r="M496" s="6"/>
      <c r="N496" s="6"/>
      <c r="O496" s="6"/>
      <c r="P496" s="6"/>
      <c r="Q496" s="6"/>
      <c r="R496" s="6" t="s">
        <v>189</v>
      </c>
      <c r="S496" s="6"/>
      <c r="T496" s="6"/>
      <c r="U496" s="6"/>
      <c r="V496" s="6"/>
      <c r="W496" s="6"/>
      <c r="X496" s="6"/>
      <c r="Y496" s="7">
        <f t="shared" si="122"/>
        <v>1</v>
      </c>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13">
        <f t="shared" si="125"/>
        <v>0</v>
      </c>
      <c r="BB496" s="114" t="e">
        <f t="shared" si="126"/>
        <v>#DIV/0!</v>
      </c>
      <c r="BC496" s="113">
        <f t="shared" si="127"/>
        <v>0</v>
      </c>
      <c r="BD496" s="114" t="e">
        <f t="shared" si="128"/>
        <v>#DIV/0!</v>
      </c>
      <c r="BE496" s="113">
        <f t="shared" si="129"/>
        <v>0</v>
      </c>
      <c r="BF496" s="114" t="e">
        <f t="shared" si="130"/>
        <v>#DIV/0!</v>
      </c>
      <c r="BG496" s="113">
        <f t="shared" si="131"/>
        <v>0</v>
      </c>
      <c r="BH496" s="114" t="e">
        <f t="shared" si="132"/>
        <v>#DIV/0!</v>
      </c>
      <c r="BI496" s="115" t="e">
        <f t="shared" si="133"/>
        <v>#DIV/0!</v>
      </c>
      <c r="BJ496" s="116" t="e">
        <f t="shared" si="134"/>
        <v>#DIV/0!</v>
      </c>
      <c r="BK496" s="102"/>
      <c r="BL496" s="129"/>
      <c r="BM496" s="102"/>
      <c r="BN496" s="91"/>
    </row>
    <row r="497" spans="1:66" s="11" customFormat="1" ht="129" hidden="1" customHeight="1">
      <c r="A497" s="79">
        <v>189</v>
      </c>
      <c r="B497" s="15" t="s">
        <v>409</v>
      </c>
      <c r="C497" s="8" t="s">
        <v>10</v>
      </c>
      <c r="D497" s="12" t="s">
        <v>410</v>
      </c>
      <c r="E497" s="3" t="s">
        <v>10</v>
      </c>
      <c r="F497" s="79"/>
      <c r="G497" s="38" t="s">
        <v>1050</v>
      </c>
      <c r="H497" s="39" t="s">
        <v>1051</v>
      </c>
      <c r="I497" s="43"/>
      <c r="J497" s="138" t="s">
        <v>1424</v>
      </c>
      <c r="K497" s="139" t="s">
        <v>1425</v>
      </c>
      <c r="L497" s="7"/>
      <c r="M497" s="6"/>
      <c r="N497" s="6"/>
      <c r="O497" s="6"/>
      <c r="P497" s="6"/>
      <c r="Q497" s="6"/>
      <c r="R497" s="6"/>
      <c r="S497" s="6"/>
      <c r="T497" s="6"/>
      <c r="U497" s="6" t="s">
        <v>189</v>
      </c>
      <c r="V497" s="6"/>
      <c r="W497" s="6"/>
      <c r="X497" s="6"/>
      <c r="Y497" s="7">
        <f t="shared" si="122"/>
        <v>1</v>
      </c>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13">
        <f t="shared" si="125"/>
        <v>0</v>
      </c>
      <c r="BB497" s="114" t="e">
        <f t="shared" si="126"/>
        <v>#DIV/0!</v>
      </c>
      <c r="BC497" s="113">
        <f t="shared" si="127"/>
        <v>0</v>
      </c>
      <c r="BD497" s="114" t="e">
        <f t="shared" si="128"/>
        <v>#DIV/0!</v>
      </c>
      <c r="BE497" s="113">
        <f t="shared" si="129"/>
        <v>0</v>
      </c>
      <c r="BF497" s="114" t="e">
        <f t="shared" si="130"/>
        <v>#DIV/0!</v>
      </c>
      <c r="BG497" s="113">
        <f t="shared" si="131"/>
        <v>0</v>
      </c>
      <c r="BH497" s="114" t="e">
        <f t="shared" si="132"/>
        <v>#DIV/0!</v>
      </c>
      <c r="BI497" s="115" t="e">
        <f t="shared" si="133"/>
        <v>#DIV/0!</v>
      </c>
      <c r="BJ497" s="116" t="e">
        <f t="shared" si="134"/>
        <v>#DIV/0!</v>
      </c>
      <c r="BK497" s="102"/>
      <c r="BL497" s="129"/>
      <c r="BM497" s="102"/>
      <c r="BN497" s="91"/>
    </row>
    <row r="498" spans="1:66" s="11" customFormat="1" ht="45.75" hidden="1" customHeight="1">
      <c r="A498" s="203">
        <v>189</v>
      </c>
      <c r="B498" s="269" t="s">
        <v>409</v>
      </c>
      <c r="C498" s="270" t="s">
        <v>10</v>
      </c>
      <c r="D498" s="271" t="s">
        <v>410</v>
      </c>
      <c r="E498" s="201" t="s">
        <v>10</v>
      </c>
      <c r="F498" s="187"/>
      <c r="G498" s="268" t="s">
        <v>1052</v>
      </c>
      <c r="H498" s="39" t="s">
        <v>1053</v>
      </c>
      <c r="I498" s="43"/>
      <c r="J498" s="138" t="s">
        <v>1424</v>
      </c>
      <c r="K498" s="139" t="s">
        <v>1425</v>
      </c>
      <c r="L498" s="7"/>
      <c r="M498" s="6"/>
      <c r="N498" s="6"/>
      <c r="O498" s="6"/>
      <c r="P498" s="6"/>
      <c r="Q498" s="6"/>
      <c r="R498" s="6"/>
      <c r="S498" s="6"/>
      <c r="T498" s="6"/>
      <c r="U498" s="6"/>
      <c r="V498" s="6"/>
      <c r="W498" s="6"/>
      <c r="X498" s="6" t="s">
        <v>189</v>
      </c>
      <c r="Y498" s="7">
        <f t="shared" si="122"/>
        <v>1</v>
      </c>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13">
        <f t="shared" si="125"/>
        <v>0</v>
      </c>
      <c r="BB498" s="114" t="e">
        <f t="shared" si="126"/>
        <v>#DIV/0!</v>
      </c>
      <c r="BC498" s="113">
        <f t="shared" si="127"/>
        <v>0</v>
      </c>
      <c r="BD498" s="114" t="e">
        <f t="shared" si="128"/>
        <v>#DIV/0!</v>
      </c>
      <c r="BE498" s="113">
        <f t="shared" si="129"/>
        <v>0</v>
      </c>
      <c r="BF498" s="114" t="e">
        <f t="shared" si="130"/>
        <v>#DIV/0!</v>
      </c>
      <c r="BG498" s="113">
        <f t="shared" si="131"/>
        <v>0</v>
      </c>
      <c r="BH498" s="114" t="e">
        <f t="shared" si="132"/>
        <v>#DIV/0!</v>
      </c>
      <c r="BI498" s="115" t="e">
        <f t="shared" si="133"/>
        <v>#DIV/0!</v>
      </c>
      <c r="BJ498" s="116" t="e">
        <f t="shared" si="134"/>
        <v>#DIV/0!</v>
      </c>
      <c r="BK498" s="102"/>
      <c r="BL498" s="129"/>
      <c r="BM498" s="102"/>
      <c r="BN498" s="91"/>
    </row>
    <row r="499" spans="1:66" s="11" customFormat="1" ht="8.25" hidden="1" customHeight="1">
      <c r="A499" s="203"/>
      <c r="B499" s="269"/>
      <c r="C499" s="270"/>
      <c r="D499" s="271"/>
      <c r="E499" s="201"/>
      <c r="F499" s="188"/>
      <c r="G499" s="268"/>
      <c r="H499" s="39" t="s">
        <v>1054</v>
      </c>
      <c r="I499" s="43"/>
      <c r="J499" s="138" t="s">
        <v>1424</v>
      </c>
      <c r="K499" s="139" t="s">
        <v>1425</v>
      </c>
      <c r="L499" s="7"/>
      <c r="M499" s="6"/>
      <c r="N499" s="6"/>
      <c r="O499" s="6"/>
      <c r="P499" s="6"/>
      <c r="Q499" s="6"/>
      <c r="R499" s="6"/>
      <c r="S499" s="6"/>
      <c r="T499" s="6"/>
      <c r="U499" s="6"/>
      <c r="V499" s="6"/>
      <c r="W499" s="6"/>
      <c r="X499" s="6" t="s">
        <v>189</v>
      </c>
      <c r="Y499" s="7">
        <f t="shared" si="122"/>
        <v>1</v>
      </c>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13">
        <f t="shared" si="125"/>
        <v>0</v>
      </c>
      <c r="BB499" s="114" t="e">
        <f t="shared" si="126"/>
        <v>#DIV/0!</v>
      </c>
      <c r="BC499" s="113">
        <f t="shared" si="127"/>
        <v>0</v>
      </c>
      <c r="BD499" s="114" t="e">
        <f t="shared" si="128"/>
        <v>#DIV/0!</v>
      </c>
      <c r="BE499" s="113">
        <f t="shared" si="129"/>
        <v>0</v>
      </c>
      <c r="BF499" s="114" t="e">
        <f t="shared" si="130"/>
        <v>#DIV/0!</v>
      </c>
      <c r="BG499" s="113">
        <f t="shared" si="131"/>
        <v>0</v>
      </c>
      <c r="BH499" s="114" t="e">
        <f t="shared" si="132"/>
        <v>#DIV/0!</v>
      </c>
      <c r="BI499" s="115" t="e">
        <f t="shared" si="133"/>
        <v>#DIV/0!</v>
      </c>
      <c r="BJ499" s="116" t="e">
        <f t="shared" si="134"/>
        <v>#DIV/0!</v>
      </c>
      <c r="BK499" s="102"/>
      <c r="BL499" s="129"/>
      <c r="BM499" s="102"/>
      <c r="BN499" s="91"/>
    </row>
    <row r="500" spans="1:66" s="11" customFormat="1" ht="45" customHeight="1">
      <c r="A500" s="80"/>
      <c r="B500" s="199" t="s">
        <v>291</v>
      </c>
      <c r="C500" s="200"/>
      <c r="D500" s="200"/>
      <c r="E500" s="34"/>
      <c r="F500" s="18">
        <f>F501+F529</f>
        <v>0</v>
      </c>
      <c r="G500" s="38"/>
      <c r="H500" s="20"/>
      <c r="I500" s="18"/>
      <c r="J500" s="136"/>
      <c r="K500" s="136"/>
      <c r="L500" s="18">
        <f>L501+L529</f>
        <v>11</v>
      </c>
      <c r="M500" s="18">
        <f>M501+M529</f>
        <v>8</v>
      </c>
      <c r="N500" s="126">
        <f t="shared" ref="N500:X500" si="138">N501+N529</f>
        <v>3</v>
      </c>
      <c r="O500" s="126">
        <f t="shared" si="138"/>
        <v>2</v>
      </c>
      <c r="P500" s="126">
        <f t="shared" si="138"/>
        <v>5</v>
      </c>
      <c r="Q500" s="126">
        <f t="shared" si="138"/>
        <v>3</v>
      </c>
      <c r="R500" s="126">
        <f t="shared" si="138"/>
        <v>3</v>
      </c>
      <c r="S500" s="126">
        <f t="shared" si="138"/>
        <v>3</v>
      </c>
      <c r="T500" s="126">
        <f t="shared" si="138"/>
        <v>4</v>
      </c>
      <c r="U500" s="126">
        <f t="shared" si="138"/>
        <v>4</v>
      </c>
      <c r="V500" s="126">
        <f t="shared" si="138"/>
        <v>3</v>
      </c>
      <c r="W500" s="126">
        <f t="shared" si="138"/>
        <v>4</v>
      </c>
      <c r="X500" s="126">
        <f t="shared" si="138"/>
        <v>3</v>
      </c>
      <c r="Y500" s="7"/>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13">
        <f t="shared" si="125"/>
        <v>0</v>
      </c>
      <c r="BB500" s="114" t="e">
        <f t="shared" si="126"/>
        <v>#DIV/0!</v>
      </c>
      <c r="BC500" s="113">
        <f t="shared" si="127"/>
        <v>0</v>
      </c>
      <c r="BD500" s="114" t="e">
        <f t="shared" si="128"/>
        <v>#DIV/0!</v>
      </c>
      <c r="BE500" s="113">
        <f t="shared" si="129"/>
        <v>0</v>
      </c>
      <c r="BF500" s="114" t="e">
        <f t="shared" si="130"/>
        <v>#DIV/0!</v>
      </c>
      <c r="BG500" s="113">
        <f t="shared" si="131"/>
        <v>0</v>
      </c>
      <c r="BH500" s="114" t="e">
        <f t="shared" si="132"/>
        <v>#DIV/0!</v>
      </c>
      <c r="BI500" s="115" t="e">
        <f t="shared" si="133"/>
        <v>#DIV/0!</v>
      </c>
      <c r="BJ500" s="116" t="e">
        <f t="shared" si="134"/>
        <v>#DIV/0!</v>
      </c>
      <c r="BK500" s="102"/>
      <c r="BL500" s="129"/>
      <c r="BM500" s="102"/>
      <c r="BN500" s="40"/>
    </row>
    <row r="501" spans="1:66" s="11" customFormat="1" ht="39.75" customHeight="1">
      <c r="A501" s="80"/>
      <c r="B501" s="199" t="s">
        <v>292</v>
      </c>
      <c r="C501" s="200"/>
      <c r="D501" s="200"/>
      <c r="E501" s="34"/>
      <c r="F501" s="18">
        <f>COUNTIF(F508:F528,"x")</f>
        <v>0</v>
      </c>
      <c r="G501" s="72"/>
      <c r="H501" s="72"/>
      <c r="I501" s="18"/>
      <c r="J501" s="136"/>
      <c r="K501" s="136"/>
      <c r="L501" s="18">
        <f>COUNTIF(L508:L528,"x")</f>
        <v>6</v>
      </c>
      <c r="M501" s="18">
        <f>SUM(M508:M528)</f>
        <v>4</v>
      </c>
      <c r="N501" s="126">
        <f t="shared" ref="N501:X501" si="139">COUNTIF(N508:N528,"x")</f>
        <v>2</v>
      </c>
      <c r="O501" s="126">
        <f t="shared" si="139"/>
        <v>1</v>
      </c>
      <c r="P501" s="126">
        <f t="shared" si="139"/>
        <v>4</v>
      </c>
      <c r="Q501" s="126">
        <f t="shared" si="139"/>
        <v>2</v>
      </c>
      <c r="R501" s="126">
        <f t="shared" si="139"/>
        <v>2</v>
      </c>
      <c r="S501" s="126">
        <f t="shared" si="139"/>
        <v>1</v>
      </c>
      <c r="T501" s="126">
        <f t="shared" si="139"/>
        <v>2</v>
      </c>
      <c r="U501" s="126">
        <f t="shared" si="139"/>
        <v>2</v>
      </c>
      <c r="V501" s="126">
        <f t="shared" si="139"/>
        <v>2</v>
      </c>
      <c r="W501" s="126">
        <f t="shared" si="139"/>
        <v>1</v>
      </c>
      <c r="X501" s="126">
        <f t="shared" si="139"/>
        <v>2</v>
      </c>
      <c r="Y501" s="7"/>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13">
        <f t="shared" si="125"/>
        <v>0</v>
      </c>
      <c r="BB501" s="114" t="e">
        <f t="shared" si="126"/>
        <v>#DIV/0!</v>
      </c>
      <c r="BC501" s="113">
        <f t="shared" si="127"/>
        <v>0</v>
      </c>
      <c r="BD501" s="114" t="e">
        <f t="shared" si="128"/>
        <v>#DIV/0!</v>
      </c>
      <c r="BE501" s="113">
        <f t="shared" si="129"/>
        <v>0</v>
      </c>
      <c r="BF501" s="114" t="e">
        <f t="shared" si="130"/>
        <v>#DIV/0!</v>
      </c>
      <c r="BG501" s="113">
        <f t="shared" si="131"/>
        <v>0</v>
      </c>
      <c r="BH501" s="114" t="e">
        <f t="shared" si="132"/>
        <v>#DIV/0!</v>
      </c>
      <c r="BI501" s="115" t="e">
        <f t="shared" si="133"/>
        <v>#DIV/0!</v>
      </c>
      <c r="BJ501" s="116" t="e">
        <f t="shared" si="134"/>
        <v>#DIV/0!</v>
      </c>
      <c r="BK501" s="102"/>
      <c r="BL501" s="129"/>
      <c r="BM501" s="102"/>
      <c r="BN501" s="40"/>
    </row>
    <row r="502" spans="1:66" s="11" customFormat="1" ht="163.5" hidden="1" customHeight="1">
      <c r="A502" s="79">
        <v>190</v>
      </c>
      <c r="B502" s="2" t="s">
        <v>333</v>
      </c>
      <c r="C502" s="3" t="s">
        <v>7</v>
      </c>
      <c r="D502" s="4" t="s">
        <v>319</v>
      </c>
      <c r="E502" s="3" t="s">
        <v>9</v>
      </c>
      <c r="F502" s="18"/>
      <c r="G502" s="35" t="s">
        <v>1055</v>
      </c>
      <c r="H502" s="20" t="s">
        <v>1056</v>
      </c>
      <c r="I502" s="39" t="s">
        <v>1057</v>
      </c>
      <c r="J502" s="138" t="s">
        <v>1424</v>
      </c>
      <c r="K502" s="139" t="s">
        <v>1425</v>
      </c>
      <c r="L502" s="18"/>
      <c r="M502" s="18"/>
      <c r="N502" s="6" t="s">
        <v>189</v>
      </c>
      <c r="O502" s="18"/>
      <c r="P502" s="18"/>
      <c r="Q502" s="18"/>
      <c r="R502" s="18"/>
      <c r="S502" s="18"/>
      <c r="T502" s="18"/>
      <c r="U502" s="18"/>
      <c r="V502" s="18"/>
      <c r="W502" s="18"/>
      <c r="X502" s="18"/>
      <c r="Y502" s="7">
        <f t="shared" si="122"/>
        <v>1</v>
      </c>
      <c r="Z502" s="118" t="s">
        <v>1411</v>
      </c>
      <c r="AA502" s="118" t="s">
        <v>1411</v>
      </c>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13">
        <f t="shared" si="125"/>
        <v>0</v>
      </c>
      <c r="BB502" s="114" t="e">
        <f t="shared" si="126"/>
        <v>#DIV/0!</v>
      </c>
      <c r="BC502" s="113">
        <f t="shared" si="127"/>
        <v>0</v>
      </c>
      <c r="BD502" s="114" t="e">
        <f t="shared" si="128"/>
        <v>#DIV/0!</v>
      </c>
      <c r="BE502" s="113">
        <f t="shared" si="129"/>
        <v>0</v>
      </c>
      <c r="BF502" s="114" t="e">
        <f t="shared" si="130"/>
        <v>#DIV/0!</v>
      </c>
      <c r="BG502" s="113">
        <f t="shared" si="131"/>
        <v>0</v>
      </c>
      <c r="BH502" s="114" t="e">
        <f t="shared" si="132"/>
        <v>#DIV/0!</v>
      </c>
      <c r="BI502" s="115" t="e">
        <f t="shared" si="133"/>
        <v>#DIV/0!</v>
      </c>
      <c r="BJ502" s="116" t="e">
        <f t="shared" si="134"/>
        <v>#DIV/0!</v>
      </c>
      <c r="BK502" s="102"/>
      <c r="BL502" s="129"/>
      <c r="BM502" s="102"/>
      <c r="BN502" s="40"/>
    </row>
    <row r="503" spans="1:66" s="11" customFormat="1" ht="163.5" hidden="1" customHeight="1">
      <c r="A503" s="79">
        <v>190</v>
      </c>
      <c r="B503" s="2" t="s">
        <v>333</v>
      </c>
      <c r="C503" s="3" t="s">
        <v>7</v>
      </c>
      <c r="D503" s="4" t="s">
        <v>319</v>
      </c>
      <c r="E503" s="3" t="s">
        <v>9</v>
      </c>
      <c r="F503" s="18"/>
      <c r="G503" s="35" t="s">
        <v>1055</v>
      </c>
      <c r="H503" s="20" t="s">
        <v>1058</v>
      </c>
      <c r="I503" s="39"/>
      <c r="J503" s="138" t="s">
        <v>1424</v>
      </c>
      <c r="K503" s="139" t="s">
        <v>1425</v>
      </c>
      <c r="L503" s="18"/>
      <c r="M503" s="18"/>
      <c r="N503" s="18"/>
      <c r="O503" s="18"/>
      <c r="P503" s="6" t="s">
        <v>189</v>
      </c>
      <c r="Q503" s="18"/>
      <c r="R503" s="18"/>
      <c r="S503" s="18"/>
      <c r="T503" s="18"/>
      <c r="U503" s="18"/>
      <c r="V503" s="18"/>
      <c r="W503" s="18"/>
      <c r="X503" s="18"/>
      <c r="Y503" s="7">
        <f t="shared" si="122"/>
        <v>1</v>
      </c>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13">
        <f t="shared" si="125"/>
        <v>0</v>
      </c>
      <c r="BB503" s="114" t="e">
        <f t="shared" si="126"/>
        <v>#DIV/0!</v>
      </c>
      <c r="BC503" s="113">
        <f t="shared" si="127"/>
        <v>0</v>
      </c>
      <c r="BD503" s="114" t="e">
        <f t="shared" si="128"/>
        <v>#DIV/0!</v>
      </c>
      <c r="BE503" s="113">
        <f t="shared" si="129"/>
        <v>0</v>
      </c>
      <c r="BF503" s="114" t="e">
        <f t="shared" si="130"/>
        <v>#DIV/0!</v>
      </c>
      <c r="BG503" s="113">
        <f t="shared" si="131"/>
        <v>0</v>
      </c>
      <c r="BH503" s="114" t="e">
        <f t="shared" si="132"/>
        <v>#DIV/0!</v>
      </c>
      <c r="BI503" s="115" t="e">
        <f t="shared" si="133"/>
        <v>#DIV/0!</v>
      </c>
      <c r="BJ503" s="116" t="e">
        <f t="shared" si="134"/>
        <v>#DIV/0!</v>
      </c>
      <c r="BK503" s="102"/>
      <c r="BL503" s="129"/>
      <c r="BM503" s="102"/>
      <c r="BN503" s="40"/>
    </row>
    <row r="504" spans="1:66" s="11" customFormat="1" ht="198" hidden="1" customHeight="1">
      <c r="A504" s="79">
        <v>190</v>
      </c>
      <c r="B504" s="2" t="s">
        <v>333</v>
      </c>
      <c r="C504" s="3" t="s">
        <v>7</v>
      </c>
      <c r="D504" s="4" t="s">
        <v>319</v>
      </c>
      <c r="E504" s="3" t="s">
        <v>9</v>
      </c>
      <c r="F504" s="18"/>
      <c r="G504" s="35" t="s">
        <v>1055</v>
      </c>
      <c r="H504" s="39" t="s">
        <v>1059</v>
      </c>
      <c r="I504" s="39"/>
      <c r="J504" s="138" t="s">
        <v>1424</v>
      </c>
      <c r="K504" s="139" t="s">
        <v>1425</v>
      </c>
      <c r="L504" s="18"/>
      <c r="M504" s="18"/>
      <c r="N504" s="18"/>
      <c r="O504" s="18"/>
      <c r="P504" s="18"/>
      <c r="Q504" s="18"/>
      <c r="R504" s="18" t="s">
        <v>189</v>
      </c>
      <c r="S504" s="18"/>
      <c r="T504" s="18"/>
      <c r="U504" s="18"/>
      <c r="V504" s="18"/>
      <c r="W504" s="18"/>
      <c r="X504" s="18"/>
      <c r="Y504" s="7">
        <f t="shared" si="122"/>
        <v>1</v>
      </c>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13">
        <f t="shared" si="125"/>
        <v>0</v>
      </c>
      <c r="BB504" s="114" t="e">
        <f t="shared" si="126"/>
        <v>#DIV/0!</v>
      </c>
      <c r="BC504" s="113">
        <f t="shared" si="127"/>
        <v>0</v>
      </c>
      <c r="BD504" s="114" t="e">
        <f t="shared" si="128"/>
        <v>#DIV/0!</v>
      </c>
      <c r="BE504" s="113">
        <f t="shared" si="129"/>
        <v>0</v>
      </c>
      <c r="BF504" s="114" t="e">
        <f t="shared" si="130"/>
        <v>#DIV/0!</v>
      </c>
      <c r="BG504" s="113">
        <f t="shared" si="131"/>
        <v>0</v>
      </c>
      <c r="BH504" s="114" t="e">
        <f t="shared" si="132"/>
        <v>#DIV/0!</v>
      </c>
      <c r="BI504" s="115" t="e">
        <f t="shared" si="133"/>
        <v>#DIV/0!</v>
      </c>
      <c r="BJ504" s="116" t="e">
        <f t="shared" si="134"/>
        <v>#DIV/0!</v>
      </c>
      <c r="BK504" s="102"/>
      <c r="BL504" s="129"/>
      <c r="BM504" s="102"/>
      <c r="BN504" s="40"/>
    </row>
    <row r="505" spans="1:66" s="11" customFormat="1" ht="198" hidden="1" customHeight="1">
      <c r="A505" s="79">
        <v>190</v>
      </c>
      <c r="B505" s="2" t="s">
        <v>333</v>
      </c>
      <c r="C505" s="3" t="s">
        <v>7</v>
      </c>
      <c r="D505" s="4" t="s">
        <v>319</v>
      </c>
      <c r="E505" s="3" t="s">
        <v>9</v>
      </c>
      <c r="F505" s="18"/>
      <c r="G505" s="35" t="s">
        <v>1055</v>
      </c>
      <c r="H505" s="39" t="s">
        <v>1060</v>
      </c>
      <c r="I505" s="39"/>
      <c r="J505" s="138" t="s">
        <v>1424</v>
      </c>
      <c r="K505" s="139" t="s">
        <v>1425</v>
      </c>
      <c r="L505" s="18"/>
      <c r="M505" s="18"/>
      <c r="N505" s="18"/>
      <c r="O505" s="18"/>
      <c r="P505" s="18"/>
      <c r="Q505" s="18"/>
      <c r="R505" s="18"/>
      <c r="S505" s="18"/>
      <c r="T505" s="18"/>
      <c r="U505" s="18" t="s">
        <v>189</v>
      </c>
      <c r="V505" s="18"/>
      <c r="W505" s="18"/>
      <c r="X505" s="18"/>
      <c r="Y505" s="7">
        <f t="shared" si="122"/>
        <v>1</v>
      </c>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13">
        <f t="shared" si="125"/>
        <v>0</v>
      </c>
      <c r="BB505" s="114" t="e">
        <f t="shared" si="126"/>
        <v>#DIV/0!</v>
      </c>
      <c r="BC505" s="113">
        <f t="shared" si="127"/>
        <v>0</v>
      </c>
      <c r="BD505" s="114" t="e">
        <f t="shared" si="128"/>
        <v>#DIV/0!</v>
      </c>
      <c r="BE505" s="113">
        <f t="shared" si="129"/>
        <v>0</v>
      </c>
      <c r="BF505" s="114" t="e">
        <f t="shared" si="130"/>
        <v>#DIV/0!</v>
      </c>
      <c r="BG505" s="113">
        <f t="shared" si="131"/>
        <v>0</v>
      </c>
      <c r="BH505" s="114" t="e">
        <f t="shared" si="132"/>
        <v>#DIV/0!</v>
      </c>
      <c r="BI505" s="115" t="e">
        <f t="shared" si="133"/>
        <v>#DIV/0!</v>
      </c>
      <c r="BJ505" s="116" t="e">
        <f t="shared" si="134"/>
        <v>#DIV/0!</v>
      </c>
      <c r="BK505" s="102"/>
      <c r="BL505" s="129"/>
      <c r="BM505" s="102"/>
      <c r="BN505" s="40"/>
    </row>
    <row r="506" spans="1:66" s="11" customFormat="1" ht="197.25" hidden="1" customHeight="1">
      <c r="A506" s="79">
        <v>190</v>
      </c>
      <c r="B506" s="2" t="s">
        <v>333</v>
      </c>
      <c r="C506" s="3" t="s">
        <v>7</v>
      </c>
      <c r="D506" s="4" t="s">
        <v>319</v>
      </c>
      <c r="E506" s="3" t="s">
        <v>9</v>
      </c>
      <c r="F506" s="18"/>
      <c r="G506" s="35" t="s">
        <v>1055</v>
      </c>
      <c r="H506" s="39" t="s">
        <v>1061</v>
      </c>
      <c r="I506" s="39"/>
      <c r="J506" s="138" t="s">
        <v>1424</v>
      </c>
      <c r="K506" s="139" t="s">
        <v>1425</v>
      </c>
      <c r="L506" s="18"/>
      <c r="M506" s="18"/>
      <c r="N506" s="18"/>
      <c r="O506" s="18"/>
      <c r="P506" s="18"/>
      <c r="Q506" s="18"/>
      <c r="R506" s="18"/>
      <c r="S506" s="18"/>
      <c r="T506" s="18"/>
      <c r="U506" s="18"/>
      <c r="V506" s="6" t="s">
        <v>189</v>
      </c>
      <c r="W506" s="18"/>
      <c r="X506" s="18"/>
      <c r="Y506" s="7">
        <f t="shared" si="122"/>
        <v>1</v>
      </c>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13">
        <f t="shared" si="125"/>
        <v>0</v>
      </c>
      <c r="BB506" s="114" t="e">
        <f t="shared" si="126"/>
        <v>#DIV/0!</v>
      </c>
      <c r="BC506" s="113">
        <f t="shared" si="127"/>
        <v>0</v>
      </c>
      <c r="BD506" s="114" t="e">
        <f t="shared" si="128"/>
        <v>#DIV/0!</v>
      </c>
      <c r="BE506" s="113">
        <f t="shared" si="129"/>
        <v>0</v>
      </c>
      <c r="BF506" s="114" t="e">
        <f t="shared" si="130"/>
        <v>#DIV/0!</v>
      </c>
      <c r="BG506" s="113">
        <f t="shared" si="131"/>
        <v>0</v>
      </c>
      <c r="BH506" s="114" t="e">
        <f t="shared" si="132"/>
        <v>#DIV/0!</v>
      </c>
      <c r="BI506" s="115" t="e">
        <f t="shared" si="133"/>
        <v>#DIV/0!</v>
      </c>
      <c r="BJ506" s="116" t="e">
        <f t="shared" si="134"/>
        <v>#DIV/0!</v>
      </c>
      <c r="BK506" s="102"/>
      <c r="BL506" s="129"/>
      <c r="BM506" s="102"/>
      <c r="BN506" s="40"/>
    </row>
    <row r="507" spans="1:66" s="11" customFormat="1" ht="197.25" hidden="1" customHeight="1">
      <c r="A507" s="79">
        <v>190</v>
      </c>
      <c r="B507" s="2" t="s">
        <v>333</v>
      </c>
      <c r="C507" s="3" t="s">
        <v>7</v>
      </c>
      <c r="D507" s="4" t="s">
        <v>319</v>
      </c>
      <c r="E507" s="3" t="s">
        <v>9</v>
      </c>
      <c r="F507" s="18"/>
      <c r="G507" s="35" t="s">
        <v>1055</v>
      </c>
      <c r="H507" s="39" t="s">
        <v>1062</v>
      </c>
      <c r="I507" s="39"/>
      <c r="J507" s="138" t="s">
        <v>1424</v>
      </c>
      <c r="K507" s="139" t="s">
        <v>1425</v>
      </c>
      <c r="L507" s="18"/>
      <c r="M507" s="18"/>
      <c r="N507" s="18"/>
      <c r="O507" s="18"/>
      <c r="P507" s="18"/>
      <c r="Q507" s="18" t="s">
        <v>189</v>
      </c>
      <c r="R507" s="18"/>
      <c r="S507" s="18"/>
      <c r="T507" s="18"/>
      <c r="U507" s="18"/>
      <c r="V507" s="18"/>
      <c r="W507" s="18"/>
      <c r="X507" s="18"/>
      <c r="Y507" s="7">
        <f t="shared" si="122"/>
        <v>1</v>
      </c>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13">
        <f t="shared" si="125"/>
        <v>0</v>
      </c>
      <c r="BB507" s="114" t="e">
        <f t="shared" si="126"/>
        <v>#DIV/0!</v>
      </c>
      <c r="BC507" s="113">
        <f t="shared" si="127"/>
        <v>0</v>
      </c>
      <c r="BD507" s="114" t="e">
        <f t="shared" si="128"/>
        <v>#DIV/0!</v>
      </c>
      <c r="BE507" s="113">
        <f t="shared" si="129"/>
        <v>0</v>
      </c>
      <c r="BF507" s="114" t="e">
        <f t="shared" si="130"/>
        <v>#DIV/0!</v>
      </c>
      <c r="BG507" s="113">
        <f t="shared" si="131"/>
        <v>0</v>
      </c>
      <c r="BH507" s="114" t="e">
        <f t="shared" si="132"/>
        <v>#DIV/0!</v>
      </c>
      <c r="BI507" s="115" t="e">
        <f t="shared" si="133"/>
        <v>#DIV/0!</v>
      </c>
      <c r="BJ507" s="116" t="e">
        <f t="shared" si="134"/>
        <v>#DIV/0!</v>
      </c>
      <c r="BK507" s="102"/>
      <c r="BL507" s="129"/>
      <c r="BM507" s="102"/>
      <c r="BN507" s="40"/>
    </row>
    <row r="508" spans="1:66" s="11" customFormat="1" ht="147.75" hidden="1" customHeight="1">
      <c r="A508" s="79">
        <v>190</v>
      </c>
      <c r="B508" s="2" t="s">
        <v>333</v>
      </c>
      <c r="C508" s="3" t="s">
        <v>7</v>
      </c>
      <c r="D508" s="4" t="s">
        <v>319</v>
      </c>
      <c r="E508" s="3" t="s">
        <v>9</v>
      </c>
      <c r="F508" s="3"/>
      <c r="G508" s="35" t="s">
        <v>1055</v>
      </c>
      <c r="H508" s="39" t="s">
        <v>1062</v>
      </c>
      <c r="I508" s="39"/>
      <c r="J508" s="138" t="s">
        <v>1424</v>
      </c>
      <c r="K508" s="139" t="s">
        <v>1425</v>
      </c>
      <c r="L508" s="7" t="s">
        <v>189</v>
      </c>
      <c r="M508" s="6">
        <v>1</v>
      </c>
      <c r="N508" s="6"/>
      <c r="O508" s="6"/>
      <c r="P508" s="6"/>
      <c r="Q508" s="6"/>
      <c r="R508" s="6"/>
      <c r="S508" s="6"/>
      <c r="T508" s="6"/>
      <c r="U508" s="6"/>
      <c r="V508" s="6"/>
      <c r="W508" s="6"/>
      <c r="X508" s="6" t="s">
        <v>189</v>
      </c>
      <c r="Y508" s="7">
        <f t="shared" si="122"/>
        <v>1</v>
      </c>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13">
        <f t="shared" si="125"/>
        <v>0</v>
      </c>
      <c r="BB508" s="114" t="e">
        <f t="shared" si="126"/>
        <v>#DIV/0!</v>
      </c>
      <c r="BC508" s="113">
        <f t="shared" si="127"/>
        <v>0</v>
      </c>
      <c r="BD508" s="114" t="e">
        <f t="shared" si="128"/>
        <v>#DIV/0!</v>
      </c>
      <c r="BE508" s="113">
        <f t="shared" si="129"/>
        <v>0</v>
      </c>
      <c r="BF508" s="114" t="e">
        <f t="shared" si="130"/>
        <v>#DIV/0!</v>
      </c>
      <c r="BG508" s="113">
        <f t="shared" si="131"/>
        <v>0</v>
      </c>
      <c r="BH508" s="114" t="e">
        <f t="shared" si="132"/>
        <v>#DIV/0!</v>
      </c>
      <c r="BI508" s="115" t="e">
        <f t="shared" si="133"/>
        <v>#DIV/0!</v>
      </c>
      <c r="BJ508" s="116" t="e">
        <f t="shared" si="134"/>
        <v>#DIV/0!</v>
      </c>
      <c r="BK508" s="102"/>
      <c r="BL508" s="129"/>
      <c r="BM508" s="102"/>
      <c r="BN508" s="91"/>
    </row>
    <row r="509" spans="1:66" s="11" customFormat="1" ht="83.25" hidden="1" customHeight="1">
      <c r="A509" s="79">
        <v>191</v>
      </c>
      <c r="B509" s="2" t="s">
        <v>64</v>
      </c>
      <c r="C509" s="3" t="s">
        <v>7</v>
      </c>
      <c r="D509" s="4" t="s">
        <v>334</v>
      </c>
      <c r="E509" s="3" t="s">
        <v>9</v>
      </c>
      <c r="F509" s="3"/>
      <c r="G509" s="35" t="s">
        <v>334</v>
      </c>
      <c r="H509" s="2" t="s">
        <v>1063</v>
      </c>
      <c r="I509" s="39"/>
      <c r="J509" s="138" t="s">
        <v>1424</v>
      </c>
      <c r="K509" s="139" t="s">
        <v>1425</v>
      </c>
      <c r="L509" s="7"/>
      <c r="M509" s="6"/>
      <c r="N509" s="6"/>
      <c r="O509" s="6"/>
      <c r="P509" s="6" t="s">
        <v>189</v>
      </c>
      <c r="Q509" s="6"/>
      <c r="R509" s="6"/>
      <c r="S509" s="6"/>
      <c r="T509" s="6"/>
      <c r="U509" s="6"/>
      <c r="V509" s="6"/>
      <c r="W509" s="6"/>
      <c r="X509" s="6"/>
      <c r="Y509" s="7">
        <f t="shared" si="122"/>
        <v>1</v>
      </c>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13">
        <f t="shared" si="125"/>
        <v>0</v>
      </c>
      <c r="BB509" s="114" t="e">
        <f t="shared" si="126"/>
        <v>#DIV/0!</v>
      </c>
      <c r="BC509" s="113">
        <f t="shared" si="127"/>
        <v>0</v>
      </c>
      <c r="BD509" s="114" t="e">
        <f t="shared" si="128"/>
        <v>#DIV/0!</v>
      </c>
      <c r="BE509" s="113">
        <f t="shared" si="129"/>
        <v>0</v>
      </c>
      <c r="BF509" s="114" t="e">
        <f t="shared" si="130"/>
        <v>#DIV/0!</v>
      </c>
      <c r="BG509" s="113">
        <f t="shared" si="131"/>
        <v>0</v>
      </c>
      <c r="BH509" s="114" t="e">
        <f t="shared" si="132"/>
        <v>#DIV/0!</v>
      </c>
      <c r="BI509" s="115" t="e">
        <f t="shared" si="133"/>
        <v>#DIV/0!</v>
      </c>
      <c r="BJ509" s="116" t="e">
        <f t="shared" si="134"/>
        <v>#DIV/0!</v>
      </c>
      <c r="BK509" s="102"/>
      <c r="BL509" s="129"/>
      <c r="BM509" s="102"/>
      <c r="BN509" s="91"/>
    </row>
    <row r="510" spans="1:66" s="11" customFormat="1" ht="83.25" hidden="1" customHeight="1">
      <c r="A510" s="79">
        <v>191</v>
      </c>
      <c r="B510" s="2" t="s">
        <v>64</v>
      </c>
      <c r="C510" s="3" t="s">
        <v>7</v>
      </c>
      <c r="D510" s="4" t="s">
        <v>334</v>
      </c>
      <c r="E510" s="3" t="s">
        <v>9</v>
      </c>
      <c r="F510" s="3"/>
      <c r="G510" s="35" t="s">
        <v>334</v>
      </c>
      <c r="H510" s="39" t="s">
        <v>1064</v>
      </c>
      <c r="I510" s="39" t="s">
        <v>1065</v>
      </c>
      <c r="J510" s="138" t="s">
        <v>1424</v>
      </c>
      <c r="K510" s="139" t="s">
        <v>1425</v>
      </c>
      <c r="L510" s="7" t="s">
        <v>189</v>
      </c>
      <c r="M510" s="6">
        <v>1</v>
      </c>
      <c r="N510" s="6"/>
      <c r="O510" s="6"/>
      <c r="P510" s="6" t="s">
        <v>189</v>
      </c>
      <c r="Q510" s="6"/>
      <c r="R510" s="6"/>
      <c r="S510" s="6"/>
      <c r="T510" s="6"/>
      <c r="U510" s="6"/>
      <c r="V510" s="6"/>
      <c r="W510" s="6"/>
      <c r="X510" s="6"/>
      <c r="Y510" s="7">
        <f t="shared" si="122"/>
        <v>1</v>
      </c>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13">
        <f t="shared" si="125"/>
        <v>0</v>
      </c>
      <c r="BB510" s="114" t="e">
        <f t="shared" si="126"/>
        <v>#DIV/0!</v>
      </c>
      <c r="BC510" s="113">
        <f t="shared" si="127"/>
        <v>0</v>
      </c>
      <c r="BD510" s="114" t="e">
        <f t="shared" si="128"/>
        <v>#DIV/0!</v>
      </c>
      <c r="BE510" s="113">
        <f t="shared" si="129"/>
        <v>0</v>
      </c>
      <c r="BF510" s="114" t="e">
        <f t="shared" si="130"/>
        <v>#DIV/0!</v>
      </c>
      <c r="BG510" s="113">
        <f t="shared" si="131"/>
        <v>0</v>
      </c>
      <c r="BH510" s="114" t="e">
        <f t="shared" si="132"/>
        <v>#DIV/0!</v>
      </c>
      <c r="BI510" s="115" t="e">
        <f t="shared" si="133"/>
        <v>#DIV/0!</v>
      </c>
      <c r="BJ510" s="116" t="e">
        <f t="shared" si="134"/>
        <v>#DIV/0!</v>
      </c>
      <c r="BK510" s="102"/>
      <c r="BL510" s="129"/>
      <c r="BM510" s="102"/>
      <c r="BN510" s="91"/>
    </row>
    <row r="511" spans="1:66" s="11" customFormat="1" ht="83.25" hidden="1" customHeight="1">
      <c r="A511" s="79">
        <v>192</v>
      </c>
      <c r="B511" s="2" t="s">
        <v>256</v>
      </c>
      <c r="C511" s="3" t="s">
        <v>7</v>
      </c>
      <c r="D511" s="4" t="s">
        <v>320</v>
      </c>
      <c r="E511" s="3" t="s">
        <v>8</v>
      </c>
      <c r="F511" s="3"/>
      <c r="G511" s="35" t="s">
        <v>320</v>
      </c>
      <c r="H511" s="39" t="s">
        <v>1066</v>
      </c>
      <c r="I511" s="39"/>
      <c r="J511" s="138" t="s">
        <v>1424</v>
      </c>
      <c r="K511" s="139" t="s">
        <v>1425</v>
      </c>
      <c r="L511" s="7"/>
      <c r="M511" s="6"/>
      <c r="N511" s="6" t="s">
        <v>189</v>
      </c>
      <c r="O511" s="6"/>
      <c r="P511" s="6"/>
      <c r="Q511" s="6"/>
      <c r="R511" s="6"/>
      <c r="S511" s="6"/>
      <c r="T511" s="6"/>
      <c r="U511" s="6"/>
      <c r="V511" s="6"/>
      <c r="W511" s="6"/>
      <c r="X511" s="6"/>
      <c r="Y511" s="7">
        <f t="shared" si="122"/>
        <v>1</v>
      </c>
      <c r="Z511" s="117" t="s">
        <v>1407</v>
      </c>
      <c r="AA511" s="117" t="s">
        <v>1407</v>
      </c>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13">
        <f t="shared" si="125"/>
        <v>0</v>
      </c>
      <c r="BB511" s="114" t="e">
        <f t="shared" si="126"/>
        <v>#DIV/0!</v>
      </c>
      <c r="BC511" s="113">
        <f t="shared" si="127"/>
        <v>0</v>
      </c>
      <c r="BD511" s="114" t="e">
        <f t="shared" si="128"/>
        <v>#DIV/0!</v>
      </c>
      <c r="BE511" s="113">
        <f t="shared" si="129"/>
        <v>0</v>
      </c>
      <c r="BF511" s="114" t="e">
        <f t="shared" si="130"/>
        <v>#DIV/0!</v>
      </c>
      <c r="BG511" s="113">
        <f t="shared" si="131"/>
        <v>0</v>
      </c>
      <c r="BH511" s="114" t="e">
        <f t="shared" si="132"/>
        <v>#DIV/0!</v>
      </c>
      <c r="BI511" s="115" t="e">
        <f t="shared" si="133"/>
        <v>#DIV/0!</v>
      </c>
      <c r="BJ511" s="116" t="e">
        <f t="shared" si="134"/>
        <v>#DIV/0!</v>
      </c>
      <c r="BK511" s="102"/>
      <c r="BL511" s="129"/>
      <c r="BM511" s="102"/>
      <c r="BN511" s="91"/>
    </row>
    <row r="512" spans="1:66" s="11" customFormat="1" ht="116.25" customHeight="1">
      <c r="A512" s="79">
        <v>192</v>
      </c>
      <c r="B512" s="2" t="s">
        <v>256</v>
      </c>
      <c r="C512" s="3" t="s">
        <v>7</v>
      </c>
      <c r="D512" s="4" t="s">
        <v>320</v>
      </c>
      <c r="E512" s="3" t="s">
        <v>8</v>
      </c>
      <c r="F512" s="3"/>
      <c r="G512" s="35" t="s">
        <v>320</v>
      </c>
      <c r="H512" s="39" t="s">
        <v>1067</v>
      </c>
      <c r="I512" s="39"/>
      <c r="J512" s="138" t="s">
        <v>1424</v>
      </c>
      <c r="K512" s="139" t="s">
        <v>1425</v>
      </c>
      <c r="L512" s="7"/>
      <c r="M512" s="6"/>
      <c r="N512" s="6"/>
      <c r="O512" s="6" t="s">
        <v>189</v>
      </c>
      <c r="P512" s="6"/>
      <c r="Q512" s="6"/>
      <c r="R512" s="6"/>
      <c r="S512" s="6"/>
      <c r="T512" s="6"/>
      <c r="U512" s="6"/>
      <c r="V512" s="6"/>
      <c r="W512" s="6"/>
      <c r="X512" s="6"/>
      <c r="Y512" s="7">
        <f t="shared" si="122"/>
        <v>1</v>
      </c>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13">
        <f t="shared" si="125"/>
        <v>0</v>
      </c>
      <c r="BB512" s="114" t="e">
        <f t="shared" si="126"/>
        <v>#DIV/0!</v>
      </c>
      <c r="BC512" s="113">
        <f t="shared" si="127"/>
        <v>0</v>
      </c>
      <c r="BD512" s="114" t="e">
        <f t="shared" si="128"/>
        <v>#DIV/0!</v>
      </c>
      <c r="BE512" s="113">
        <f t="shared" si="129"/>
        <v>0</v>
      </c>
      <c r="BF512" s="114" t="e">
        <f t="shared" si="130"/>
        <v>#DIV/0!</v>
      </c>
      <c r="BG512" s="113">
        <f t="shared" si="131"/>
        <v>0</v>
      </c>
      <c r="BH512" s="114" t="e">
        <f t="shared" si="132"/>
        <v>#DIV/0!</v>
      </c>
      <c r="BI512" s="115" t="e">
        <f t="shared" si="133"/>
        <v>#DIV/0!</v>
      </c>
      <c r="BJ512" s="116" t="e">
        <f t="shared" si="134"/>
        <v>#DIV/0!</v>
      </c>
      <c r="BK512" s="117" t="s">
        <v>1407</v>
      </c>
      <c r="BL512" s="117" t="s">
        <v>1407</v>
      </c>
      <c r="BM512" s="117" t="s">
        <v>1407</v>
      </c>
      <c r="BN512" s="91"/>
    </row>
    <row r="513" spans="1:66" s="11" customFormat="1" ht="79.5" hidden="1" customHeight="1">
      <c r="A513" s="79">
        <v>192</v>
      </c>
      <c r="B513" s="2" t="s">
        <v>256</v>
      </c>
      <c r="C513" s="3" t="s">
        <v>7</v>
      </c>
      <c r="D513" s="4" t="s">
        <v>320</v>
      </c>
      <c r="E513" s="3" t="s">
        <v>8</v>
      </c>
      <c r="F513" s="3"/>
      <c r="G513" s="35" t="s">
        <v>320</v>
      </c>
      <c r="H513" s="39" t="s">
        <v>1068</v>
      </c>
      <c r="I513" s="39"/>
      <c r="J513" s="138" t="s">
        <v>1424</v>
      </c>
      <c r="K513" s="139" t="s">
        <v>1425</v>
      </c>
      <c r="L513" s="7"/>
      <c r="M513" s="6"/>
      <c r="N513" s="6"/>
      <c r="O513" s="6"/>
      <c r="P513" s="6" t="s">
        <v>189</v>
      </c>
      <c r="Q513" s="6"/>
      <c r="R513" s="6"/>
      <c r="S513" s="6"/>
      <c r="T513" s="6"/>
      <c r="U513" s="6"/>
      <c r="V513" s="6"/>
      <c r="W513" s="6"/>
      <c r="X513" s="6"/>
      <c r="Y513" s="7">
        <f t="shared" si="122"/>
        <v>1</v>
      </c>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13">
        <f t="shared" si="125"/>
        <v>0</v>
      </c>
      <c r="BB513" s="114" t="e">
        <f t="shared" si="126"/>
        <v>#DIV/0!</v>
      </c>
      <c r="BC513" s="113">
        <f t="shared" si="127"/>
        <v>0</v>
      </c>
      <c r="BD513" s="114" t="e">
        <f t="shared" si="128"/>
        <v>#DIV/0!</v>
      </c>
      <c r="BE513" s="113">
        <f t="shared" si="129"/>
        <v>0</v>
      </c>
      <c r="BF513" s="114" t="e">
        <f t="shared" si="130"/>
        <v>#DIV/0!</v>
      </c>
      <c r="BG513" s="113">
        <f t="shared" si="131"/>
        <v>0</v>
      </c>
      <c r="BH513" s="114" t="e">
        <f t="shared" si="132"/>
        <v>#DIV/0!</v>
      </c>
      <c r="BI513" s="115" t="e">
        <f t="shared" si="133"/>
        <v>#DIV/0!</v>
      </c>
      <c r="BJ513" s="116" t="e">
        <f t="shared" si="134"/>
        <v>#DIV/0!</v>
      </c>
      <c r="BK513" s="102"/>
      <c r="BL513" s="129"/>
      <c r="BM513" s="102"/>
      <c r="BN513" s="91"/>
    </row>
    <row r="514" spans="1:66" s="11" customFormat="1" ht="79.5" hidden="1" customHeight="1">
      <c r="A514" s="79">
        <v>192</v>
      </c>
      <c r="B514" s="2" t="s">
        <v>256</v>
      </c>
      <c r="C514" s="3" t="s">
        <v>7</v>
      </c>
      <c r="D514" s="4" t="s">
        <v>320</v>
      </c>
      <c r="E514" s="3" t="s">
        <v>8</v>
      </c>
      <c r="F514" s="3"/>
      <c r="G514" s="35" t="s">
        <v>320</v>
      </c>
      <c r="H514" s="39" t="s">
        <v>1071</v>
      </c>
      <c r="I514" s="39"/>
      <c r="J514" s="138" t="s">
        <v>1424</v>
      </c>
      <c r="K514" s="139" t="s">
        <v>1425</v>
      </c>
      <c r="L514" s="7"/>
      <c r="M514" s="6"/>
      <c r="N514" s="6"/>
      <c r="O514" s="6"/>
      <c r="P514" s="6"/>
      <c r="Q514" s="6" t="s">
        <v>189</v>
      </c>
      <c r="R514" s="6"/>
      <c r="S514" s="6"/>
      <c r="T514" s="6"/>
      <c r="U514" s="6"/>
      <c r="V514" s="6"/>
      <c r="W514" s="6"/>
      <c r="X514" s="6"/>
      <c r="Y514" s="7">
        <f t="shared" si="122"/>
        <v>1</v>
      </c>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13">
        <f t="shared" si="125"/>
        <v>0</v>
      </c>
      <c r="BB514" s="114" t="e">
        <f t="shared" si="126"/>
        <v>#DIV/0!</v>
      </c>
      <c r="BC514" s="113">
        <f t="shared" si="127"/>
        <v>0</v>
      </c>
      <c r="BD514" s="114" t="e">
        <f t="shared" si="128"/>
        <v>#DIV/0!</v>
      </c>
      <c r="BE514" s="113">
        <f t="shared" si="129"/>
        <v>0</v>
      </c>
      <c r="BF514" s="114" t="e">
        <f t="shared" si="130"/>
        <v>#DIV/0!</v>
      </c>
      <c r="BG514" s="113">
        <f t="shared" si="131"/>
        <v>0</v>
      </c>
      <c r="BH514" s="114" t="e">
        <f t="shared" si="132"/>
        <v>#DIV/0!</v>
      </c>
      <c r="BI514" s="115" t="e">
        <f t="shared" si="133"/>
        <v>#DIV/0!</v>
      </c>
      <c r="BJ514" s="116" t="e">
        <f t="shared" si="134"/>
        <v>#DIV/0!</v>
      </c>
      <c r="BK514" s="102"/>
      <c r="BL514" s="129"/>
      <c r="BM514" s="102"/>
      <c r="BN514" s="91"/>
    </row>
    <row r="515" spans="1:66" s="11" customFormat="1" ht="79.5" hidden="1" customHeight="1">
      <c r="A515" s="79">
        <v>192</v>
      </c>
      <c r="B515" s="2" t="s">
        <v>256</v>
      </c>
      <c r="C515" s="3" t="s">
        <v>7</v>
      </c>
      <c r="D515" s="4" t="s">
        <v>320</v>
      </c>
      <c r="E515" s="3" t="s">
        <v>8</v>
      </c>
      <c r="F515" s="3"/>
      <c r="G515" s="35" t="s">
        <v>320</v>
      </c>
      <c r="H515" s="39" t="s">
        <v>1070</v>
      </c>
      <c r="I515" s="39"/>
      <c r="J515" s="138" t="s">
        <v>1424</v>
      </c>
      <c r="K515" s="139" t="s">
        <v>1425</v>
      </c>
      <c r="L515" s="7"/>
      <c r="M515" s="6"/>
      <c r="N515" s="6"/>
      <c r="O515" s="6"/>
      <c r="P515" s="6"/>
      <c r="Q515" s="6"/>
      <c r="R515" s="6" t="s">
        <v>189</v>
      </c>
      <c r="S515" s="6"/>
      <c r="T515" s="6"/>
      <c r="U515" s="6"/>
      <c r="V515" s="6"/>
      <c r="W515" s="6"/>
      <c r="X515" s="6"/>
      <c r="Y515" s="7">
        <f t="shared" si="122"/>
        <v>1</v>
      </c>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13">
        <f t="shared" si="125"/>
        <v>0</v>
      </c>
      <c r="BB515" s="114" t="e">
        <f t="shared" si="126"/>
        <v>#DIV/0!</v>
      </c>
      <c r="BC515" s="113">
        <f t="shared" si="127"/>
        <v>0</v>
      </c>
      <c r="BD515" s="114" t="e">
        <f t="shared" si="128"/>
        <v>#DIV/0!</v>
      </c>
      <c r="BE515" s="113">
        <f t="shared" si="129"/>
        <v>0</v>
      </c>
      <c r="BF515" s="114" t="e">
        <f t="shared" si="130"/>
        <v>#DIV/0!</v>
      </c>
      <c r="BG515" s="113">
        <f t="shared" si="131"/>
        <v>0</v>
      </c>
      <c r="BH515" s="114" t="e">
        <f t="shared" si="132"/>
        <v>#DIV/0!</v>
      </c>
      <c r="BI515" s="115" t="e">
        <f t="shared" si="133"/>
        <v>#DIV/0!</v>
      </c>
      <c r="BJ515" s="116" t="e">
        <f t="shared" si="134"/>
        <v>#DIV/0!</v>
      </c>
      <c r="BK515" s="102"/>
      <c r="BL515" s="129"/>
      <c r="BM515" s="102"/>
      <c r="BN515" s="91"/>
    </row>
    <row r="516" spans="1:66" s="11" customFormat="1" ht="75.75" hidden="1" customHeight="1">
      <c r="A516" s="79">
        <v>192</v>
      </c>
      <c r="B516" s="2" t="s">
        <v>256</v>
      </c>
      <c r="C516" s="3" t="s">
        <v>7</v>
      </c>
      <c r="D516" s="4" t="s">
        <v>320</v>
      </c>
      <c r="E516" s="3" t="s">
        <v>8</v>
      </c>
      <c r="F516" s="3"/>
      <c r="G516" s="35" t="s">
        <v>320</v>
      </c>
      <c r="H516" s="39" t="s">
        <v>1069</v>
      </c>
      <c r="I516" s="39"/>
      <c r="J516" s="138" t="s">
        <v>1424</v>
      </c>
      <c r="K516" s="139" t="s">
        <v>1425</v>
      </c>
      <c r="L516" s="7"/>
      <c r="M516" s="6"/>
      <c r="N516" s="6"/>
      <c r="O516" s="6"/>
      <c r="P516" s="6"/>
      <c r="Q516" s="6"/>
      <c r="R516" s="6"/>
      <c r="S516" s="6" t="s">
        <v>189</v>
      </c>
      <c r="T516" s="6"/>
      <c r="U516" s="6"/>
      <c r="V516" s="6"/>
      <c r="W516" s="6"/>
      <c r="X516" s="6"/>
      <c r="Y516" s="7">
        <f t="shared" si="122"/>
        <v>1</v>
      </c>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13">
        <f t="shared" si="125"/>
        <v>0</v>
      </c>
      <c r="BB516" s="114" t="e">
        <f t="shared" si="126"/>
        <v>#DIV/0!</v>
      </c>
      <c r="BC516" s="113">
        <f t="shared" si="127"/>
        <v>0</v>
      </c>
      <c r="BD516" s="114" t="e">
        <f t="shared" si="128"/>
        <v>#DIV/0!</v>
      </c>
      <c r="BE516" s="113">
        <f t="shared" si="129"/>
        <v>0</v>
      </c>
      <c r="BF516" s="114" t="e">
        <f t="shared" si="130"/>
        <v>#DIV/0!</v>
      </c>
      <c r="BG516" s="113">
        <f t="shared" si="131"/>
        <v>0</v>
      </c>
      <c r="BH516" s="114" t="e">
        <f t="shared" si="132"/>
        <v>#DIV/0!</v>
      </c>
      <c r="BI516" s="115" t="e">
        <f t="shared" si="133"/>
        <v>#DIV/0!</v>
      </c>
      <c r="BJ516" s="116" t="e">
        <f t="shared" si="134"/>
        <v>#DIV/0!</v>
      </c>
      <c r="BK516" s="102"/>
      <c r="BL516" s="129"/>
      <c r="BM516" s="102"/>
      <c r="BN516" s="91"/>
    </row>
    <row r="517" spans="1:66" s="11" customFormat="1" ht="75.75" hidden="1" customHeight="1">
      <c r="A517" s="79">
        <v>192</v>
      </c>
      <c r="B517" s="2" t="s">
        <v>256</v>
      </c>
      <c r="C517" s="3" t="s">
        <v>7</v>
      </c>
      <c r="D517" s="4" t="s">
        <v>320</v>
      </c>
      <c r="E517" s="3" t="s">
        <v>8</v>
      </c>
      <c r="F517" s="3"/>
      <c r="G517" s="35" t="s">
        <v>320</v>
      </c>
      <c r="H517" s="39" t="s">
        <v>1071</v>
      </c>
      <c r="I517" s="39"/>
      <c r="J517" s="138" t="s">
        <v>1424</v>
      </c>
      <c r="K517" s="139" t="s">
        <v>1425</v>
      </c>
      <c r="L517" s="7"/>
      <c r="M517" s="6"/>
      <c r="N517" s="6"/>
      <c r="O517" s="6"/>
      <c r="P517" s="6"/>
      <c r="Q517" s="6"/>
      <c r="R517" s="6"/>
      <c r="S517" s="6"/>
      <c r="T517" s="6" t="s">
        <v>189</v>
      </c>
      <c r="U517" s="6"/>
      <c r="V517" s="6"/>
      <c r="W517" s="6"/>
      <c r="X517" s="6"/>
      <c r="Y517" s="7">
        <f t="shared" si="122"/>
        <v>1</v>
      </c>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13">
        <f t="shared" si="125"/>
        <v>0</v>
      </c>
      <c r="BB517" s="114" t="e">
        <f t="shared" si="126"/>
        <v>#DIV/0!</v>
      </c>
      <c r="BC517" s="113">
        <f t="shared" si="127"/>
        <v>0</v>
      </c>
      <c r="BD517" s="114" t="e">
        <f t="shared" si="128"/>
        <v>#DIV/0!</v>
      </c>
      <c r="BE517" s="113">
        <f t="shared" si="129"/>
        <v>0</v>
      </c>
      <c r="BF517" s="114" t="e">
        <f t="shared" si="130"/>
        <v>#DIV/0!</v>
      </c>
      <c r="BG517" s="113">
        <f t="shared" si="131"/>
        <v>0</v>
      </c>
      <c r="BH517" s="114" t="e">
        <f t="shared" si="132"/>
        <v>#DIV/0!</v>
      </c>
      <c r="BI517" s="115" t="e">
        <f t="shared" si="133"/>
        <v>#DIV/0!</v>
      </c>
      <c r="BJ517" s="116" t="e">
        <f t="shared" si="134"/>
        <v>#DIV/0!</v>
      </c>
      <c r="BK517" s="102"/>
      <c r="BL517" s="129"/>
      <c r="BM517" s="102"/>
      <c r="BN517" s="91"/>
    </row>
    <row r="518" spans="1:66" s="11" customFormat="1" ht="75.75" hidden="1" customHeight="1">
      <c r="A518" s="79">
        <v>192</v>
      </c>
      <c r="B518" s="2" t="s">
        <v>256</v>
      </c>
      <c r="C518" s="3" t="s">
        <v>7</v>
      </c>
      <c r="D518" s="4" t="s">
        <v>320</v>
      </c>
      <c r="E518" s="3" t="s">
        <v>8</v>
      </c>
      <c r="F518" s="3"/>
      <c r="G518" s="35" t="s">
        <v>320</v>
      </c>
      <c r="H518" s="39" t="s">
        <v>1071</v>
      </c>
      <c r="I518" s="39"/>
      <c r="J518" s="138" t="s">
        <v>1424</v>
      </c>
      <c r="K518" s="139" t="s">
        <v>1425</v>
      </c>
      <c r="L518" s="7"/>
      <c r="M518" s="6"/>
      <c r="N518" s="6"/>
      <c r="O518" s="6"/>
      <c r="P518" s="6"/>
      <c r="Q518" s="6"/>
      <c r="R518" s="6"/>
      <c r="S518" s="6"/>
      <c r="T518" s="6"/>
      <c r="U518" s="6" t="s">
        <v>189</v>
      </c>
      <c r="V518" s="6"/>
      <c r="W518" s="6"/>
      <c r="X518" s="6"/>
      <c r="Y518" s="7">
        <f t="shared" si="122"/>
        <v>1</v>
      </c>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13">
        <f t="shared" si="125"/>
        <v>0</v>
      </c>
      <c r="BB518" s="114" t="e">
        <f t="shared" si="126"/>
        <v>#DIV/0!</v>
      </c>
      <c r="BC518" s="113">
        <f t="shared" si="127"/>
        <v>0</v>
      </c>
      <c r="BD518" s="114" t="e">
        <f t="shared" si="128"/>
        <v>#DIV/0!</v>
      </c>
      <c r="BE518" s="113">
        <f t="shared" si="129"/>
        <v>0</v>
      </c>
      <c r="BF518" s="114" t="e">
        <f t="shared" si="130"/>
        <v>#DIV/0!</v>
      </c>
      <c r="BG518" s="113">
        <f t="shared" si="131"/>
        <v>0</v>
      </c>
      <c r="BH518" s="114" t="e">
        <f t="shared" si="132"/>
        <v>#DIV/0!</v>
      </c>
      <c r="BI518" s="115" t="e">
        <f t="shared" si="133"/>
        <v>#DIV/0!</v>
      </c>
      <c r="BJ518" s="116" t="e">
        <f t="shared" si="134"/>
        <v>#DIV/0!</v>
      </c>
      <c r="BK518" s="102"/>
      <c r="BL518" s="129"/>
      <c r="BM518" s="102"/>
      <c r="BN518" s="91"/>
    </row>
    <row r="519" spans="1:66" s="11" customFormat="1" ht="75.75" hidden="1" customHeight="1">
      <c r="A519" s="79">
        <v>192</v>
      </c>
      <c r="B519" s="2" t="s">
        <v>256</v>
      </c>
      <c r="C519" s="3" t="s">
        <v>7</v>
      </c>
      <c r="D519" s="4" t="s">
        <v>320</v>
      </c>
      <c r="E519" s="3" t="s">
        <v>8</v>
      </c>
      <c r="F519" s="3"/>
      <c r="G519" s="35" t="s">
        <v>320</v>
      </c>
      <c r="H519" s="39" t="s">
        <v>1071</v>
      </c>
      <c r="I519" s="39"/>
      <c r="J519" s="138" t="s">
        <v>1424</v>
      </c>
      <c r="K519" s="139" t="s">
        <v>1425</v>
      </c>
      <c r="L519" s="7"/>
      <c r="M519" s="6"/>
      <c r="N519" s="6"/>
      <c r="O519" s="6"/>
      <c r="P519" s="6"/>
      <c r="Q519" s="6"/>
      <c r="R519" s="6"/>
      <c r="S519" s="6"/>
      <c r="T519" s="6"/>
      <c r="U519" s="6"/>
      <c r="V519" s="6" t="s">
        <v>189</v>
      </c>
      <c r="W519" s="6"/>
      <c r="X519" s="6"/>
      <c r="Y519" s="7">
        <f t="shared" si="122"/>
        <v>1</v>
      </c>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13">
        <f t="shared" si="125"/>
        <v>0</v>
      </c>
      <c r="BB519" s="114" t="e">
        <f t="shared" si="126"/>
        <v>#DIV/0!</v>
      </c>
      <c r="BC519" s="113">
        <f t="shared" si="127"/>
        <v>0</v>
      </c>
      <c r="BD519" s="114" t="e">
        <f t="shared" si="128"/>
        <v>#DIV/0!</v>
      </c>
      <c r="BE519" s="113">
        <f t="shared" si="129"/>
        <v>0</v>
      </c>
      <c r="BF519" s="114" t="e">
        <f t="shared" si="130"/>
        <v>#DIV/0!</v>
      </c>
      <c r="BG519" s="113">
        <f t="shared" si="131"/>
        <v>0</v>
      </c>
      <c r="BH519" s="114" t="e">
        <f t="shared" si="132"/>
        <v>#DIV/0!</v>
      </c>
      <c r="BI519" s="115" t="e">
        <f t="shared" si="133"/>
        <v>#DIV/0!</v>
      </c>
      <c r="BJ519" s="116" t="e">
        <f t="shared" si="134"/>
        <v>#DIV/0!</v>
      </c>
      <c r="BK519" s="102"/>
      <c r="BL519" s="129"/>
      <c r="BM519" s="102"/>
      <c r="BN519" s="91"/>
    </row>
    <row r="520" spans="1:66" s="11" customFormat="1" ht="75.75" hidden="1" customHeight="1">
      <c r="A520" s="79">
        <v>192</v>
      </c>
      <c r="B520" s="2" t="s">
        <v>256</v>
      </c>
      <c r="C520" s="3" t="s">
        <v>7</v>
      </c>
      <c r="D520" s="4" t="s">
        <v>320</v>
      </c>
      <c r="E520" s="3" t="s">
        <v>8</v>
      </c>
      <c r="F520" s="3"/>
      <c r="G520" s="35" t="s">
        <v>320</v>
      </c>
      <c r="H520" s="39" t="s">
        <v>1071</v>
      </c>
      <c r="I520" s="39"/>
      <c r="J520" s="138" t="s">
        <v>1424</v>
      </c>
      <c r="K520" s="139" t="s">
        <v>1425</v>
      </c>
      <c r="L520" s="7"/>
      <c r="M520" s="6"/>
      <c r="N520" s="6"/>
      <c r="O520" s="6"/>
      <c r="P520" s="6"/>
      <c r="Q520" s="6"/>
      <c r="R520" s="6"/>
      <c r="S520" s="6"/>
      <c r="T520" s="6"/>
      <c r="U520" s="6"/>
      <c r="V520" s="6"/>
      <c r="W520" s="6" t="s">
        <v>189</v>
      </c>
      <c r="X520" s="6"/>
      <c r="Y520" s="7">
        <f t="shared" ref="Y520:Y584" si="140">COUNTIF($N520:$X520,"x")</f>
        <v>1</v>
      </c>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13">
        <f t="shared" si="125"/>
        <v>0</v>
      </c>
      <c r="BB520" s="114" t="e">
        <f t="shared" si="126"/>
        <v>#DIV/0!</v>
      </c>
      <c r="BC520" s="113">
        <f t="shared" si="127"/>
        <v>0</v>
      </c>
      <c r="BD520" s="114" t="e">
        <f t="shared" si="128"/>
        <v>#DIV/0!</v>
      </c>
      <c r="BE520" s="113">
        <f t="shared" si="129"/>
        <v>0</v>
      </c>
      <c r="BF520" s="114" t="e">
        <f t="shared" si="130"/>
        <v>#DIV/0!</v>
      </c>
      <c r="BG520" s="113">
        <f t="shared" si="131"/>
        <v>0</v>
      </c>
      <c r="BH520" s="114" t="e">
        <f t="shared" si="132"/>
        <v>#DIV/0!</v>
      </c>
      <c r="BI520" s="115" t="e">
        <f t="shared" si="133"/>
        <v>#DIV/0!</v>
      </c>
      <c r="BJ520" s="116" t="e">
        <f t="shared" si="134"/>
        <v>#DIV/0!</v>
      </c>
      <c r="BK520" s="102"/>
      <c r="BL520" s="129"/>
      <c r="BM520" s="102"/>
      <c r="BN520" s="91"/>
    </row>
    <row r="521" spans="1:66" s="11" customFormat="1" ht="75.75" hidden="1" customHeight="1">
      <c r="A521" s="79">
        <v>192</v>
      </c>
      <c r="B521" s="2" t="s">
        <v>256</v>
      </c>
      <c r="C521" s="3" t="s">
        <v>7</v>
      </c>
      <c r="D521" s="4" t="s">
        <v>320</v>
      </c>
      <c r="E521" s="3" t="s">
        <v>8</v>
      </c>
      <c r="F521" s="3"/>
      <c r="G521" s="35" t="s">
        <v>320</v>
      </c>
      <c r="H521" s="39" t="s">
        <v>1071</v>
      </c>
      <c r="I521" s="3"/>
      <c r="J521" s="138" t="s">
        <v>1424</v>
      </c>
      <c r="K521" s="139" t="s">
        <v>1425</v>
      </c>
      <c r="L521" s="7" t="s">
        <v>189</v>
      </c>
      <c r="M521" s="6">
        <v>1</v>
      </c>
      <c r="N521" s="6"/>
      <c r="O521" s="6"/>
      <c r="P521" s="6"/>
      <c r="Q521" s="6"/>
      <c r="R521" s="6"/>
      <c r="S521" s="6"/>
      <c r="T521" s="6"/>
      <c r="U521" s="6"/>
      <c r="V521" s="6"/>
      <c r="W521" s="6"/>
      <c r="X521" s="6" t="s">
        <v>189</v>
      </c>
      <c r="Y521" s="7">
        <f t="shared" si="140"/>
        <v>1</v>
      </c>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13">
        <f t="shared" si="125"/>
        <v>0</v>
      </c>
      <c r="BB521" s="114" t="e">
        <f t="shared" si="126"/>
        <v>#DIV/0!</v>
      </c>
      <c r="BC521" s="113">
        <f t="shared" si="127"/>
        <v>0</v>
      </c>
      <c r="BD521" s="114" t="e">
        <f t="shared" si="128"/>
        <v>#DIV/0!</v>
      </c>
      <c r="BE521" s="113">
        <f t="shared" si="129"/>
        <v>0</v>
      </c>
      <c r="BF521" s="114" t="e">
        <f t="shared" si="130"/>
        <v>#DIV/0!</v>
      </c>
      <c r="BG521" s="113">
        <f t="shared" si="131"/>
        <v>0</v>
      </c>
      <c r="BH521" s="114" t="e">
        <f t="shared" si="132"/>
        <v>#DIV/0!</v>
      </c>
      <c r="BI521" s="115" t="e">
        <f t="shared" si="133"/>
        <v>#DIV/0!</v>
      </c>
      <c r="BJ521" s="116" t="e">
        <f t="shared" si="134"/>
        <v>#DIV/0!</v>
      </c>
      <c r="BK521" s="102"/>
      <c r="BL521" s="129"/>
      <c r="BM521" s="102"/>
      <c r="BN521" s="91"/>
    </row>
    <row r="522" spans="1:66" s="11" customFormat="1" ht="78" hidden="1" customHeight="1">
      <c r="A522" s="79">
        <v>193</v>
      </c>
      <c r="B522" s="2" t="s">
        <v>65</v>
      </c>
      <c r="C522" s="3" t="s">
        <v>7</v>
      </c>
      <c r="D522" s="4" t="s">
        <v>66</v>
      </c>
      <c r="E522" s="3" t="s">
        <v>9</v>
      </c>
      <c r="F522" s="3"/>
      <c r="G522" s="35" t="s">
        <v>66</v>
      </c>
      <c r="H522" s="2" t="s">
        <v>1072</v>
      </c>
      <c r="I522" s="43" t="s">
        <v>1073</v>
      </c>
      <c r="J522" s="138" t="s">
        <v>1424</v>
      </c>
      <c r="K522" s="139" t="s">
        <v>1425</v>
      </c>
      <c r="L522" s="7" t="s">
        <v>189</v>
      </c>
      <c r="M522" s="6"/>
      <c r="N522" s="6"/>
      <c r="O522" s="6"/>
      <c r="P522" s="6"/>
      <c r="Q522" s="6"/>
      <c r="R522" s="6"/>
      <c r="S522" s="6"/>
      <c r="T522" s="6"/>
      <c r="U522" s="6" t="s">
        <v>189</v>
      </c>
      <c r="V522" s="6"/>
      <c r="W522" s="6"/>
      <c r="X522" s="6"/>
      <c r="Y522" s="7">
        <f t="shared" si="140"/>
        <v>1</v>
      </c>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13">
        <f t="shared" si="125"/>
        <v>0</v>
      </c>
      <c r="BB522" s="114" t="e">
        <f t="shared" si="126"/>
        <v>#DIV/0!</v>
      </c>
      <c r="BC522" s="113">
        <f t="shared" si="127"/>
        <v>0</v>
      </c>
      <c r="BD522" s="114" t="e">
        <f t="shared" si="128"/>
        <v>#DIV/0!</v>
      </c>
      <c r="BE522" s="113">
        <f t="shared" si="129"/>
        <v>0</v>
      </c>
      <c r="BF522" s="114" t="e">
        <f t="shared" si="130"/>
        <v>#DIV/0!</v>
      </c>
      <c r="BG522" s="113">
        <f t="shared" si="131"/>
        <v>0</v>
      </c>
      <c r="BH522" s="114" t="e">
        <f t="shared" si="132"/>
        <v>#DIV/0!</v>
      </c>
      <c r="BI522" s="115" t="e">
        <f t="shared" si="133"/>
        <v>#DIV/0!</v>
      </c>
      <c r="BJ522" s="116" t="e">
        <f t="shared" si="134"/>
        <v>#DIV/0!</v>
      </c>
      <c r="BK522" s="102"/>
      <c r="BL522" s="129"/>
      <c r="BM522" s="102"/>
      <c r="BN522" s="91"/>
    </row>
    <row r="523" spans="1:66" s="11" customFormat="1" ht="78" hidden="1" customHeight="1">
      <c r="A523" s="79">
        <v>194</v>
      </c>
      <c r="B523" s="2" t="s">
        <v>67</v>
      </c>
      <c r="C523" s="3" t="s">
        <v>9</v>
      </c>
      <c r="D523" s="4" t="s">
        <v>68</v>
      </c>
      <c r="E523" s="3" t="s">
        <v>9</v>
      </c>
      <c r="F523" s="3"/>
      <c r="G523" s="35" t="s">
        <v>1074</v>
      </c>
      <c r="H523" s="39" t="s">
        <v>1075</v>
      </c>
      <c r="I523" s="39" t="s">
        <v>1076</v>
      </c>
      <c r="J523" s="138" t="s">
        <v>1424</v>
      </c>
      <c r="K523" s="139" t="s">
        <v>1425</v>
      </c>
      <c r="L523" s="7"/>
      <c r="M523" s="6"/>
      <c r="N523" s="6"/>
      <c r="O523" s="6"/>
      <c r="P523" s="6"/>
      <c r="Q523" s="6" t="s">
        <v>189</v>
      </c>
      <c r="R523" s="6"/>
      <c r="S523" s="6"/>
      <c r="T523" s="6"/>
      <c r="U523" s="6"/>
      <c r="V523" s="6"/>
      <c r="W523" s="6"/>
      <c r="X523" s="6"/>
      <c r="Y523" s="7">
        <f t="shared" si="140"/>
        <v>1</v>
      </c>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13">
        <f t="shared" si="125"/>
        <v>0</v>
      </c>
      <c r="BB523" s="114" t="e">
        <f t="shared" si="126"/>
        <v>#DIV/0!</v>
      </c>
      <c r="BC523" s="113">
        <f t="shared" si="127"/>
        <v>0</v>
      </c>
      <c r="BD523" s="114" t="e">
        <f t="shared" si="128"/>
        <v>#DIV/0!</v>
      </c>
      <c r="BE523" s="113">
        <f t="shared" si="129"/>
        <v>0</v>
      </c>
      <c r="BF523" s="114" t="e">
        <f t="shared" si="130"/>
        <v>#DIV/0!</v>
      </c>
      <c r="BG523" s="113">
        <f t="shared" si="131"/>
        <v>0</v>
      </c>
      <c r="BH523" s="114" t="e">
        <f t="shared" si="132"/>
        <v>#DIV/0!</v>
      </c>
      <c r="BI523" s="115" t="e">
        <f t="shared" si="133"/>
        <v>#DIV/0!</v>
      </c>
      <c r="BJ523" s="116" t="e">
        <f t="shared" si="134"/>
        <v>#DIV/0!</v>
      </c>
      <c r="BK523" s="102"/>
      <c r="BL523" s="129"/>
      <c r="BM523" s="102"/>
      <c r="BN523" s="91"/>
    </row>
    <row r="524" spans="1:66" s="11" customFormat="1" ht="78" hidden="1" customHeight="1">
      <c r="A524" s="79">
        <v>194</v>
      </c>
      <c r="B524" s="2" t="s">
        <v>67</v>
      </c>
      <c r="C524" s="3" t="s">
        <v>9</v>
      </c>
      <c r="D524" s="4" t="s">
        <v>68</v>
      </c>
      <c r="E524" s="3" t="s">
        <v>9</v>
      </c>
      <c r="F524" s="3"/>
      <c r="G524" s="35" t="s">
        <v>68</v>
      </c>
      <c r="H524" s="39" t="s">
        <v>1077</v>
      </c>
      <c r="I524" s="39"/>
      <c r="J524" s="138" t="s">
        <v>1424</v>
      </c>
      <c r="K524" s="139" t="s">
        <v>1425</v>
      </c>
      <c r="L524" s="7"/>
      <c r="M524" s="6"/>
      <c r="N524" s="6"/>
      <c r="O524" s="6"/>
      <c r="P524" s="6"/>
      <c r="Q524" s="6"/>
      <c r="R524" s="6"/>
      <c r="S524" s="6"/>
      <c r="T524" s="6" t="s">
        <v>189</v>
      </c>
      <c r="U524" s="6"/>
      <c r="V524" s="6"/>
      <c r="W524" s="6"/>
      <c r="X524" s="6"/>
      <c r="Y524" s="7">
        <f t="shared" si="140"/>
        <v>1</v>
      </c>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13">
        <f t="shared" si="125"/>
        <v>0</v>
      </c>
      <c r="BB524" s="114" t="e">
        <f t="shared" si="126"/>
        <v>#DIV/0!</v>
      </c>
      <c r="BC524" s="113">
        <f t="shared" si="127"/>
        <v>0</v>
      </c>
      <c r="BD524" s="114" t="e">
        <f t="shared" si="128"/>
        <v>#DIV/0!</v>
      </c>
      <c r="BE524" s="113">
        <f t="shared" si="129"/>
        <v>0</v>
      </c>
      <c r="BF524" s="114" t="e">
        <f t="shared" si="130"/>
        <v>#DIV/0!</v>
      </c>
      <c r="BG524" s="113">
        <f t="shared" si="131"/>
        <v>0</v>
      </c>
      <c r="BH524" s="114" t="e">
        <f t="shared" si="132"/>
        <v>#DIV/0!</v>
      </c>
      <c r="BI524" s="115" t="e">
        <f t="shared" si="133"/>
        <v>#DIV/0!</v>
      </c>
      <c r="BJ524" s="116" t="e">
        <f t="shared" si="134"/>
        <v>#DIV/0!</v>
      </c>
      <c r="BK524" s="102"/>
      <c r="BL524" s="129"/>
      <c r="BM524" s="102"/>
      <c r="BN524" s="91"/>
    </row>
    <row r="525" spans="1:66" s="11" customFormat="1" ht="78" hidden="1" customHeight="1">
      <c r="A525" s="79">
        <v>194</v>
      </c>
      <c r="B525" s="2" t="s">
        <v>67</v>
      </c>
      <c r="C525" s="3" t="s">
        <v>9</v>
      </c>
      <c r="D525" s="4" t="s">
        <v>68</v>
      </c>
      <c r="E525" s="3" t="s">
        <v>9</v>
      </c>
      <c r="F525" s="3"/>
      <c r="G525" s="35" t="s">
        <v>68</v>
      </c>
      <c r="H525" s="39" t="s">
        <v>1078</v>
      </c>
      <c r="I525" s="39"/>
      <c r="J525" s="138" t="s">
        <v>1424</v>
      </c>
      <c r="K525" s="139" t="s">
        <v>1425</v>
      </c>
      <c r="L525" s="7" t="s">
        <v>189</v>
      </c>
      <c r="M525" s="6">
        <v>1</v>
      </c>
      <c r="N525" s="6"/>
      <c r="O525" s="6"/>
      <c r="P525" s="6"/>
      <c r="Q525" s="6"/>
      <c r="R525" s="6"/>
      <c r="S525" s="6"/>
      <c r="T525" s="6"/>
      <c r="U525" s="6"/>
      <c r="V525" s="6" t="s">
        <v>189</v>
      </c>
      <c r="W525" s="6"/>
      <c r="X525" s="6"/>
      <c r="Y525" s="7">
        <f t="shared" si="140"/>
        <v>1</v>
      </c>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13">
        <f t="shared" si="125"/>
        <v>0</v>
      </c>
      <c r="BB525" s="114" t="e">
        <f t="shared" si="126"/>
        <v>#DIV/0!</v>
      </c>
      <c r="BC525" s="113">
        <f t="shared" si="127"/>
        <v>0</v>
      </c>
      <c r="BD525" s="114" t="e">
        <f t="shared" si="128"/>
        <v>#DIV/0!</v>
      </c>
      <c r="BE525" s="113">
        <f t="shared" si="129"/>
        <v>0</v>
      </c>
      <c r="BF525" s="114" t="e">
        <f t="shared" si="130"/>
        <v>#DIV/0!</v>
      </c>
      <c r="BG525" s="113">
        <f t="shared" si="131"/>
        <v>0</v>
      </c>
      <c r="BH525" s="114" t="e">
        <f t="shared" si="132"/>
        <v>#DIV/0!</v>
      </c>
      <c r="BI525" s="115" t="e">
        <f t="shared" si="133"/>
        <v>#DIV/0!</v>
      </c>
      <c r="BJ525" s="116" t="e">
        <f t="shared" si="134"/>
        <v>#DIV/0!</v>
      </c>
      <c r="BK525" s="102"/>
      <c r="BL525" s="129"/>
      <c r="BM525" s="102"/>
      <c r="BN525" s="91"/>
    </row>
    <row r="526" spans="1:66" s="11" customFormat="1" ht="78" hidden="1" customHeight="1">
      <c r="A526" s="79">
        <v>195</v>
      </c>
      <c r="B526" s="2" t="s">
        <v>321</v>
      </c>
      <c r="C526" s="3" t="s">
        <v>9</v>
      </c>
      <c r="D526" s="4" t="s">
        <v>257</v>
      </c>
      <c r="E526" s="3" t="s">
        <v>9</v>
      </c>
      <c r="F526" s="3"/>
      <c r="G526" s="35" t="s">
        <v>1079</v>
      </c>
      <c r="H526" s="39" t="s">
        <v>1080</v>
      </c>
      <c r="I526" s="39"/>
      <c r="J526" s="138" t="s">
        <v>1424</v>
      </c>
      <c r="K526" s="139" t="s">
        <v>1425</v>
      </c>
      <c r="L526" s="7"/>
      <c r="M526" s="6"/>
      <c r="N526" s="6" t="s">
        <v>189</v>
      </c>
      <c r="O526" s="6"/>
      <c r="P526" s="6"/>
      <c r="Q526" s="6"/>
      <c r="R526" s="6"/>
      <c r="S526" s="6"/>
      <c r="T526" s="6"/>
      <c r="U526" s="6"/>
      <c r="V526" s="6"/>
      <c r="W526" s="6"/>
      <c r="X526" s="6"/>
      <c r="Y526" s="7">
        <f t="shared" si="140"/>
        <v>1</v>
      </c>
      <c r="Z526" s="117"/>
      <c r="AA526" s="117"/>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13">
        <f t="shared" ref="BA526:BA590" si="141">COUNTIF(AB526:AZ526,"2")</f>
        <v>0</v>
      </c>
      <c r="BB526" s="114" t="e">
        <f t="shared" ref="BB526:BB590" si="142">BA526/(BA526+BC526+BE526+BG526)</f>
        <v>#DIV/0!</v>
      </c>
      <c r="BC526" s="113">
        <f t="shared" ref="BC526:BC590" si="143">COUNTIF(AB526:AZ526,"1")</f>
        <v>0</v>
      </c>
      <c r="BD526" s="114" t="e">
        <f t="shared" ref="BD526:BD590" si="144">BC526/(BA526+BC526+BE526+BG526)</f>
        <v>#DIV/0!</v>
      </c>
      <c r="BE526" s="113">
        <f t="shared" ref="BE526:BE590" si="145">COUNTIF(AB526:AZ526,"0")</f>
        <v>0</v>
      </c>
      <c r="BF526" s="114" t="e">
        <f t="shared" ref="BF526:BF590" si="146">BE526/(BA526+BC526+BE526+BG526)</f>
        <v>#DIV/0!</v>
      </c>
      <c r="BG526" s="113">
        <f t="shared" ref="BG526:BG590" si="147">COUNTIF(AB526:AZ526,"KĐG")</f>
        <v>0</v>
      </c>
      <c r="BH526" s="114" t="e">
        <f t="shared" ref="BH526:BH590" si="148">BG526/(BA526+BC526+BE526+BG526)</f>
        <v>#DIV/0!</v>
      </c>
      <c r="BI526" s="115" t="e">
        <f t="shared" ref="BI526:BI590" si="149">(((BA526*2)+(BC526*1)+(BE526*0)))/(BA526+BC526+BE526)</f>
        <v>#DIV/0!</v>
      </c>
      <c r="BJ526" s="116" t="e">
        <f t="shared" ref="BJ526:BJ590" si="150">IF(BH526&gt;=50%,"KĐG",IF(BI526&gt;=1.6,"Đạt mục tiêu",IF(BI526&gt;=1,"Cần cố gắng","Chưa đạt")))</f>
        <v>#DIV/0!</v>
      </c>
      <c r="BK526" s="102"/>
      <c r="BL526" s="129"/>
      <c r="BM526" s="102"/>
      <c r="BN526" s="91"/>
    </row>
    <row r="527" spans="1:66" s="11" customFormat="1" ht="110.25" hidden="1">
      <c r="A527" s="79">
        <v>195</v>
      </c>
      <c r="B527" s="2" t="s">
        <v>321</v>
      </c>
      <c r="C527" s="3" t="s">
        <v>9</v>
      </c>
      <c r="D527" s="4" t="s">
        <v>257</v>
      </c>
      <c r="E527" s="3" t="s">
        <v>9</v>
      </c>
      <c r="F527" s="3"/>
      <c r="G527" s="35" t="s">
        <v>257</v>
      </c>
      <c r="H527" s="39" t="s">
        <v>1081</v>
      </c>
      <c r="I527" s="39" t="s">
        <v>1082</v>
      </c>
      <c r="J527" s="138" t="s">
        <v>1424</v>
      </c>
      <c r="K527" s="139" t="s">
        <v>1425</v>
      </c>
      <c r="L527" s="7"/>
      <c r="M527" s="6"/>
      <c r="N527" s="6"/>
      <c r="O527" s="6"/>
      <c r="P527" s="6" t="s">
        <v>189</v>
      </c>
      <c r="Q527" s="6"/>
      <c r="R527" s="6"/>
      <c r="S527" s="6"/>
      <c r="T527" s="6"/>
      <c r="U527" s="6"/>
      <c r="V527" s="6"/>
      <c r="W527" s="6"/>
      <c r="X527" s="6"/>
      <c r="Y527" s="7">
        <f t="shared" si="140"/>
        <v>1</v>
      </c>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13">
        <f t="shared" si="141"/>
        <v>0</v>
      </c>
      <c r="BB527" s="114" t="e">
        <f t="shared" si="142"/>
        <v>#DIV/0!</v>
      </c>
      <c r="BC527" s="113">
        <f t="shared" si="143"/>
        <v>0</v>
      </c>
      <c r="BD527" s="114" t="e">
        <f t="shared" si="144"/>
        <v>#DIV/0!</v>
      </c>
      <c r="BE527" s="113">
        <f t="shared" si="145"/>
        <v>0</v>
      </c>
      <c r="BF527" s="114" t="e">
        <f t="shared" si="146"/>
        <v>#DIV/0!</v>
      </c>
      <c r="BG527" s="113">
        <f t="shared" si="147"/>
        <v>0</v>
      </c>
      <c r="BH527" s="114" t="e">
        <f t="shared" si="148"/>
        <v>#DIV/0!</v>
      </c>
      <c r="BI527" s="115" t="e">
        <f t="shared" si="149"/>
        <v>#DIV/0!</v>
      </c>
      <c r="BJ527" s="116" t="e">
        <f t="shared" si="150"/>
        <v>#DIV/0!</v>
      </c>
      <c r="BK527" s="102"/>
      <c r="BL527" s="129"/>
      <c r="BM527" s="102"/>
      <c r="BN527" s="91"/>
    </row>
    <row r="528" spans="1:66" s="11" customFormat="1" ht="110.25" hidden="1">
      <c r="A528" s="79">
        <v>195</v>
      </c>
      <c r="B528" s="2" t="s">
        <v>321</v>
      </c>
      <c r="C528" s="3" t="s">
        <v>9</v>
      </c>
      <c r="D528" s="4" t="s">
        <v>257</v>
      </c>
      <c r="E528" s="3" t="s">
        <v>9</v>
      </c>
      <c r="F528" s="3"/>
      <c r="G528" s="35" t="s">
        <v>1083</v>
      </c>
      <c r="H528" s="39" t="s">
        <v>1084</v>
      </c>
      <c r="I528" s="39" t="s">
        <v>1082</v>
      </c>
      <c r="J528" s="138" t="s">
        <v>1424</v>
      </c>
      <c r="K528" s="139" t="s">
        <v>1425</v>
      </c>
      <c r="L528" s="7" t="s">
        <v>189</v>
      </c>
      <c r="M528" s="6"/>
      <c r="N528" s="6"/>
      <c r="O528" s="6"/>
      <c r="P528" s="6"/>
      <c r="Q528" s="6"/>
      <c r="R528" s="6" t="s">
        <v>189</v>
      </c>
      <c r="S528" s="6"/>
      <c r="T528" s="6"/>
      <c r="U528" s="6"/>
      <c r="V528" s="6"/>
      <c r="W528" s="6"/>
      <c r="X528" s="6"/>
      <c r="Y528" s="7">
        <f t="shared" si="140"/>
        <v>1</v>
      </c>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13">
        <f t="shared" si="141"/>
        <v>0</v>
      </c>
      <c r="BB528" s="114" t="e">
        <f t="shared" si="142"/>
        <v>#DIV/0!</v>
      </c>
      <c r="BC528" s="113">
        <f t="shared" si="143"/>
        <v>0</v>
      </c>
      <c r="BD528" s="114" t="e">
        <f t="shared" si="144"/>
        <v>#DIV/0!</v>
      </c>
      <c r="BE528" s="113">
        <f t="shared" si="145"/>
        <v>0</v>
      </c>
      <c r="BF528" s="114" t="e">
        <f t="shared" si="146"/>
        <v>#DIV/0!</v>
      </c>
      <c r="BG528" s="113">
        <f t="shared" si="147"/>
        <v>0</v>
      </c>
      <c r="BH528" s="114" t="e">
        <f t="shared" si="148"/>
        <v>#DIV/0!</v>
      </c>
      <c r="BI528" s="115" t="e">
        <f t="shared" si="149"/>
        <v>#DIV/0!</v>
      </c>
      <c r="BJ528" s="116" t="e">
        <f t="shared" si="150"/>
        <v>#DIV/0!</v>
      </c>
      <c r="BK528" s="102"/>
      <c r="BL528" s="129"/>
      <c r="BM528" s="102"/>
      <c r="BN528" s="91"/>
    </row>
    <row r="529" spans="1:66" s="11" customFormat="1" ht="45.75" customHeight="1">
      <c r="A529" s="80"/>
      <c r="B529" s="199" t="s">
        <v>293</v>
      </c>
      <c r="C529" s="200"/>
      <c r="D529" s="200"/>
      <c r="E529" s="34"/>
      <c r="F529" s="18">
        <f>COUNTIF(F530:F545,"x")</f>
        <v>0</v>
      </c>
      <c r="G529" s="72"/>
      <c r="H529" s="72"/>
      <c r="I529" s="18"/>
      <c r="J529" s="136"/>
      <c r="K529" s="136"/>
      <c r="L529" s="18">
        <f>COUNTIF(L530:L545,"x")</f>
        <v>5</v>
      </c>
      <c r="M529" s="18">
        <f>SUM(M530:M545)</f>
        <v>4</v>
      </c>
      <c r="N529" s="126">
        <f t="shared" ref="N529:X529" si="151">COUNTIF(N530:N545,"x")</f>
        <v>1</v>
      </c>
      <c r="O529" s="126">
        <f t="shared" si="151"/>
        <v>1</v>
      </c>
      <c r="P529" s="126">
        <f t="shared" si="151"/>
        <v>1</v>
      </c>
      <c r="Q529" s="126">
        <f t="shared" si="151"/>
        <v>1</v>
      </c>
      <c r="R529" s="126">
        <f t="shared" si="151"/>
        <v>1</v>
      </c>
      <c r="S529" s="126">
        <f t="shared" si="151"/>
        <v>2</v>
      </c>
      <c r="T529" s="126">
        <f t="shared" si="151"/>
        <v>2</v>
      </c>
      <c r="U529" s="126">
        <f t="shared" si="151"/>
        <v>2</v>
      </c>
      <c r="V529" s="126">
        <f t="shared" si="151"/>
        <v>1</v>
      </c>
      <c r="W529" s="126">
        <f t="shared" si="151"/>
        <v>3</v>
      </c>
      <c r="X529" s="126">
        <f t="shared" si="151"/>
        <v>1</v>
      </c>
      <c r="Y529" s="7"/>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13">
        <f t="shared" si="141"/>
        <v>0</v>
      </c>
      <c r="BB529" s="114" t="e">
        <f t="shared" si="142"/>
        <v>#DIV/0!</v>
      </c>
      <c r="BC529" s="113">
        <f t="shared" si="143"/>
        <v>0</v>
      </c>
      <c r="BD529" s="114" t="e">
        <f t="shared" si="144"/>
        <v>#DIV/0!</v>
      </c>
      <c r="BE529" s="113">
        <f t="shared" si="145"/>
        <v>0</v>
      </c>
      <c r="BF529" s="114" t="e">
        <f t="shared" si="146"/>
        <v>#DIV/0!</v>
      </c>
      <c r="BG529" s="113">
        <f t="shared" si="147"/>
        <v>0</v>
      </c>
      <c r="BH529" s="114" t="e">
        <f t="shared" si="148"/>
        <v>#DIV/0!</v>
      </c>
      <c r="BI529" s="115" t="e">
        <f t="shared" si="149"/>
        <v>#DIV/0!</v>
      </c>
      <c r="BJ529" s="116" t="e">
        <f t="shared" si="150"/>
        <v>#DIV/0!</v>
      </c>
      <c r="BK529" s="102"/>
      <c r="BL529" s="129"/>
      <c r="BM529" s="102"/>
      <c r="BN529" s="40"/>
    </row>
    <row r="530" spans="1:66" s="11" customFormat="1" ht="84.75" hidden="1" customHeight="1">
      <c r="A530" s="79">
        <v>196</v>
      </c>
      <c r="B530" s="2" t="s">
        <v>381</v>
      </c>
      <c r="C530" s="3" t="s">
        <v>7</v>
      </c>
      <c r="D530" s="4" t="s">
        <v>382</v>
      </c>
      <c r="E530" s="3" t="s">
        <v>9</v>
      </c>
      <c r="F530" s="3"/>
      <c r="G530" s="35" t="s">
        <v>1086</v>
      </c>
      <c r="H530" s="39" t="s">
        <v>1087</v>
      </c>
      <c r="I530" s="39" t="s">
        <v>1085</v>
      </c>
      <c r="J530" s="138" t="s">
        <v>1424</v>
      </c>
      <c r="K530" s="139" t="s">
        <v>1425</v>
      </c>
      <c r="L530" s="7" t="s">
        <v>189</v>
      </c>
      <c r="M530" s="6"/>
      <c r="N530" s="6"/>
      <c r="O530" s="6"/>
      <c r="P530" s="6"/>
      <c r="Q530" s="6"/>
      <c r="R530" s="6"/>
      <c r="S530" s="6" t="s">
        <v>189</v>
      </c>
      <c r="T530" s="6"/>
      <c r="U530" s="6"/>
      <c r="V530" s="6"/>
      <c r="W530" s="6"/>
      <c r="X530" s="6"/>
      <c r="Y530" s="7">
        <f t="shared" si="140"/>
        <v>1</v>
      </c>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13">
        <f t="shared" si="141"/>
        <v>0</v>
      </c>
      <c r="BB530" s="114" t="e">
        <f t="shared" si="142"/>
        <v>#DIV/0!</v>
      </c>
      <c r="BC530" s="113">
        <f t="shared" si="143"/>
        <v>0</v>
      </c>
      <c r="BD530" s="114" t="e">
        <f t="shared" si="144"/>
        <v>#DIV/0!</v>
      </c>
      <c r="BE530" s="113">
        <f t="shared" si="145"/>
        <v>0</v>
      </c>
      <c r="BF530" s="114" t="e">
        <f t="shared" si="146"/>
        <v>#DIV/0!</v>
      </c>
      <c r="BG530" s="113">
        <f t="shared" si="147"/>
        <v>0</v>
      </c>
      <c r="BH530" s="114" t="e">
        <f t="shared" si="148"/>
        <v>#DIV/0!</v>
      </c>
      <c r="BI530" s="115" t="e">
        <f t="shared" si="149"/>
        <v>#DIV/0!</v>
      </c>
      <c r="BJ530" s="116" t="e">
        <f t="shared" si="150"/>
        <v>#DIV/0!</v>
      </c>
      <c r="BK530" s="102"/>
      <c r="BL530" s="129"/>
      <c r="BM530" s="102"/>
      <c r="BN530" s="91"/>
    </row>
    <row r="531" spans="1:66" s="11" customFormat="1" ht="77.25" hidden="1" customHeight="1">
      <c r="A531" s="79">
        <v>197</v>
      </c>
      <c r="B531" s="2" t="s">
        <v>369</v>
      </c>
      <c r="C531" s="3" t="s">
        <v>7</v>
      </c>
      <c r="D531" s="4" t="s">
        <v>383</v>
      </c>
      <c r="E531" s="3" t="s">
        <v>9</v>
      </c>
      <c r="F531" s="3"/>
      <c r="G531" s="35" t="s">
        <v>383</v>
      </c>
      <c r="H531" s="39" t="s">
        <v>1088</v>
      </c>
      <c r="I531" s="39"/>
      <c r="J531" s="138" t="s">
        <v>1424</v>
      </c>
      <c r="K531" s="139" t="s">
        <v>1425</v>
      </c>
      <c r="L531" s="7"/>
      <c r="M531" s="6"/>
      <c r="N531" s="6" t="s">
        <v>189</v>
      </c>
      <c r="O531" s="6"/>
      <c r="P531" s="6"/>
      <c r="Q531" s="6"/>
      <c r="R531" s="6"/>
      <c r="S531" s="6"/>
      <c r="T531" s="6"/>
      <c r="U531" s="6"/>
      <c r="V531" s="6"/>
      <c r="W531" s="6"/>
      <c r="X531" s="6"/>
      <c r="Y531" s="7">
        <f t="shared" si="140"/>
        <v>1</v>
      </c>
      <c r="Z531" s="117" t="s">
        <v>1405</v>
      </c>
      <c r="AA531" s="117" t="s">
        <v>1405</v>
      </c>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13">
        <f t="shared" si="141"/>
        <v>0</v>
      </c>
      <c r="BB531" s="114" t="e">
        <f t="shared" si="142"/>
        <v>#DIV/0!</v>
      </c>
      <c r="BC531" s="113">
        <f t="shared" si="143"/>
        <v>0</v>
      </c>
      <c r="BD531" s="114" t="e">
        <f t="shared" si="144"/>
        <v>#DIV/0!</v>
      </c>
      <c r="BE531" s="113">
        <f t="shared" si="145"/>
        <v>0</v>
      </c>
      <c r="BF531" s="114" t="e">
        <f t="shared" si="146"/>
        <v>#DIV/0!</v>
      </c>
      <c r="BG531" s="113">
        <f t="shared" si="147"/>
        <v>0</v>
      </c>
      <c r="BH531" s="114" t="e">
        <f t="shared" si="148"/>
        <v>#DIV/0!</v>
      </c>
      <c r="BI531" s="115" t="e">
        <f t="shared" si="149"/>
        <v>#DIV/0!</v>
      </c>
      <c r="BJ531" s="116" t="e">
        <f t="shared" si="150"/>
        <v>#DIV/0!</v>
      </c>
      <c r="BK531" s="102"/>
      <c r="BL531" s="129"/>
      <c r="BM531" s="102"/>
      <c r="BN531" s="91"/>
    </row>
    <row r="532" spans="1:66" s="11" customFormat="1" ht="132.75" customHeight="1">
      <c r="A532" s="79">
        <v>197</v>
      </c>
      <c r="B532" s="2" t="s">
        <v>369</v>
      </c>
      <c r="C532" s="3" t="s">
        <v>7</v>
      </c>
      <c r="D532" s="4" t="s">
        <v>383</v>
      </c>
      <c r="E532" s="3" t="s">
        <v>9</v>
      </c>
      <c r="F532" s="3"/>
      <c r="G532" s="35" t="s">
        <v>383</v>
      </c>
      <c r="H532" s="39" t="s">
        <v>1088</v>
      </c>
      <c r="I532" s="39"/>
      <c r="J532" s="138" t="s">
        <v>1424</v>
      </c>
      <c r="K532" s="139" t="s">
        <v>1448</v>
      </c>
      <c r="L532" s="7"/>
      <c r="M532" s="6"/>
      <c r="N532" s="6"/>
      <c r="O532" s="6" t="s">
        <v>189</v>
      </c>
      <c r="P532" s="6"/>
      <c r="Q532" s="6"/>
      <c r="R532" s="6"/>
      <c r="S532" s="6"/>
      <c r="T532" s="6"/>
      <c r="U532" s="6"/>
      <c r="V532" s="6"/>
      <c r="W532" s="6"/>
      <c r="X532" s="6"/>
      <c r="Y532" s="7">
        <f t="shared" si="140"/>
        <v>1</v>
      </c>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13">
        <f t="shared" si="141"/>
        <v>0</v>
      </c>
      <c r="BB532" s="114" t="e">
        <f t="shared" si="142"/>
        <v>#DIV/0!</v>
      </c>
      <c r="BC532" s="113">
        <f t="shared" si="143"/>
        <v>0</v>
      </c>
      <c r="BD532" s="114" t="e">
        <f t="shared" si="144"/>
        <v>#DIV/0!</v>
      </c>
      <c r="BE532" s="113">
        <f t="shared" si="145"/>
        <v>0</v>
      </c>
      <c r="BF532" s="114" t="e">
        <f t="shared" si="146"/>
        <v>#DIV/0!</v>
      </c>
      <c r="BG532" s="113">
        <f t="shared" si="147"/>
        <v>0</v>
      </c>
      <c r="BH532" s="114" t="e">
        <f t="shared" si="148"/>
        <v>#DIV/0!</v>
      </c>
      <c r="BI532" s="115" t="e">
        <f t="shared" si="149"/>
        <v>#DIV/0!</v>
      </c>
      <c r="BJ532" s="116" t="e">
        <f t="shared" si="150"/>
        <v>#DIV/0!</v>
      </c>
      <c r="BK532" s="117" t="s">
        <v>1405</v>
      </c>
      <c r="BL532" s="117" t="s">
        <v>1405</v>
      </c>
      <c r="BM532" s="117" t="s">
        <v>1405</v>
      </c>
      <c r="BN532" s="91"/>
    </row>
    <row r="533" spans="1:66" s="11" customFormat="1" ht="79.5" hidden="1" customHeight="1">
      <c r="A533" s="79">
        <v>197</v>
      </c>
      <c r="B533" s="2" t="s">
        <v>369</v>
      </c>
      <c r="C533" s="3" t="s">
        <v>7</v>
      </c>
      <c r="D533" s="4" t="s">
        <v>383</v>
      </c>
      <c r="E533" s="3" t="s">
        <v>9</v>
      </c>
      <c r="F533" s="3"/>
      <c r="G533" s="35" t="s">
        <v>383</v>
      </c>
      <c r="H533" s="39" t="s">
        <v>1088</v>
      </c>
      <c r="I533" s="39"/>
      <c r="J533" s="138" t="s">
        <v>1424</v>
      </c>
      <c r="K533" s="139" t="s">
        <v>1425</v>
      </c>
      <c r="L533" s="7"/>
      <c r="M533" s="6"/>
      <c r="N533" s="6"/>
      <c r="O533" s="6"/>
      <c r="P533" s="6" t="s">
        <v>189</v>
      </c>
      <c r="Q533" s="6"/>
      <c r="R533" s="6"/>
      <c r="S533" s="6"/>
      <c r="T533" s="6"/>
      <c r="U533" s="6"/>
      <c r="V533" s="6"/>
      <c r="W533" s="6"/>
      <c r="X533" s="6"/>
      <c r="Y533" s="7">
        <f t="shared" si="140"/>
        <v>1</v>
      </c>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13">
        <f t="shared" si="141"/>
        <v>0</v>
      </c>
      <c r="BB533" s="114" t="e">
        <f t="shared" si="142"/>
        <v>#DIV/0!</v>
      </c>
      <c r="BC533" s="113">
        <f t="shared" si="143"/>
        <v>0</v>
      </c>
      <c r="BD533" s="114" t="e">
        <f t="shared" si="144"/>
        <v>#DIV/0!</v>
      </c>
      <c r="BE533" s="113">
        <f t="shared" si="145"/>
        <v>0</v>
      </c>
      <c r="BF533" s="114" t="e">
        <f t="shared" si="146"/>
        <v>#DIV/0!</v>
      </c>
      <c r="BG533" s="113">
        <f t="shared" si="147"/>
        <v>0</v>
      </c>
      <c r="BH533" s="114" t="e">
        <f t="shared" si="148"/>
        <v>#DIV/0!</v>
      </c>
      <c r="BI533" s="115" t="e">
        <f t="shared" si="149"/>
        <v>#DIV/0!</v>
      </c>
      <c r="BJ533" s="116" t="e">
        <f t="shared" si="150"/>
        <v>#DIV/0!</v>
      </c>
      <c r="BK533" s="102"/>
      <c r="BL533" s="129"/>
      <c r="BM533" s="102"/>
      <c r="BN533" s="91"/>
    </row>
    <row r="534" spans="1:66" s="11" customFormat="1" ht="79.5" hidden="1" customHeight="1">
      <c r="A534" s="79">
        <v>197</v>
      </c>
      <c r="B534" s="2" t="s">
        <v>369</v>
      </c>
      <c r="C534" s="3" t="s">
        <v>7</v>
      </c>
      <c r="D534" s="4" t="s">
        <v>383</v>
      </c>
      <c r="E534" s="3" t="s">
        <v>9</v>
      </c>
      <c r="F534" s="3"/>
      <c r="G534" s="35" t="s">
        <v>383</v>
      </c>
      <c r="H534" s="39" t="s">
        <v>1088</v>
      </c>
      <c r="I534" s="39"/>
      <c r="J534" s="138" t="s">
        <v>1424</v>
      </c>
      <c r="K534" s="139" t="s">
        <v>1425</v>
      </c>
      <c r="L534" s="7"/>
      <c r="M534" s="6"/>
      <c r="N534" s="6"/>
      <c r="O534" s="6"/>
      <c r="P534" s="6"/>
      <c r="Q534" s="6" t="s">
        <v>189</v>
      </c>
      <c r="R534" s="6"/>
      <c r="S534" s="6"/>
      <c r="T534" s="6"/>
      <c r="U534" s="6"/>
      <c r="V534" s="6"/>
      <c r="W534" s="6"/>
      <c r="X534" s="6"/>
      <c r="Y534" s="7">
        <f t="shared" si="140"/>
        <v>1</v>
      </c>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13">
        <f t="shared" si="141"/>
        <v>0</v>
      </c>
      <c r="BB534" s="114" t="e">
        <f t="shared" si="142"/>
        <v>#DIV/0!</v>
      </c>
      <c r="BC534" s="113">
        <f t="shared" si="143"/>
        <v>0</v>
      </c>
      <c r="BD534" s="114" t="e">
        <f t="shared" si="144"/>
        <v>#DIV/0!</v>
      </c>
      <c r="BE534" s="113">
        <f t="shared" si="145"/>
        <v>0</v>
      </c>
      <c r="BF534" s="114" t="e">
        <f t="shared" si="146"/>
        <v>#DIV/0!</v>
      </c>
      <c r="BG534" s="113">
        <f t="shared" si="147"/>
        <v>0</v>
      </c>
      <c r="BH534" s="114" t="e">
        <f t="shared" si="148"/>
        <v>#DIV/0!</v>
      </c>
      <c r="BI534" s="115" t="e">
        <f t="shared" si="149"/>
        <v>#DIV/0!</v>
      </c>
      <c r="BJ534" s="116" t="e">
        <f t="shared" si="150"/>
        <v>#DIV/0!</v>
      </c>
      <c r="BK534" s="102"/>
      <c r="BL534" s="129"/>
      <c r="BM534" s="102"/>
      <c r="BN534" s="91"/>
    </row>
    <row r="535" spans="1:66" s="11" customFormat="1" ht="79.5" hidden="1" customHeight="1">
      <c r="A535" s="79">
        <v>197</v>
      </c>
      <c r="B535" s="2" t="s">
        <v>369</v>
      </c>
      <c r="C535" s="3" t="s">
        <v>7</v>
      </c>
      <c r="D535" s="4" t="s">
        <v>383</v>
      </c>
      <c r="E535" s="3" t="s">
        <v>9</v>
      </c>
      <c r="F535" s="3"/>
      <c r="G535" s="35" t="s">
        <v>383</v>
      </c>
      <c r="H535" s="39" t="s">
        <v>1088</v>
      </c>
      <c r="I535" s="39"/>
      <c r="J535" s="138" t="s">
        <v>1424</v>
      </c>
      <c r="K535" s="139" t="s">
        <v>1425</v>
      </c>
      <c r="L535" s="7"/>
      <c r="M535" s="6"/>
      <c r="N535" s="6"/>
      <c r="O535" s="6"/>
      <c r="P535" s="6"/>
      <c r="Q535" s="6"/>
      <c r="R535" s="6" t="s">
        <v>189</v>
      </c>
      <c r="S535" s="6"/>
      <c r="T535" s="6"/>
      <c r="U535" s="6"/>
      <c r="V535" s="6"/>
      <c r="W535" s="6"/>
      <c r="X535" s="6"/>
      <c r="Y535" s="7">
        <f t="shared" si="140"/>
        <v>1</v>
      </c>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13">
        <f t="shared" si="141"/>
        <v>0</v>
      </c>
      <c r="BB535" s="114" t="e">
        <f t="shared" si="142"/>
        <v>#DIV/0!</v>
      </c>
      <c r="BC535" s="113">
        <f t="shared" si="143"/>
        <v>0</v>
      </c>
      <c r="BD535" s="114" t="e">
        <f t="shared" si="144"/>
        <v>#DIV/0!</v>
      </c>
      <c r="BE535" s="113">
        <f t="shared" si="145"/>
        <v>0</v>
      </c>
      <c r="BF535" s="114" t="e">
        <f t="shared" si="146"/>
        <v>#DIV/0!</v>
      </c>
      <c r="BG535" s="113">
        <f t="shared" si="147"/>
        <v>0</v>
      </c>
      <c r="BH535" s="114" t="e">
        <f t="shared" si="148"/>
        <v>#DIV/0!</v>
      </c>
      <c r="BI535" s="115" t="e">
        <f t="shared" si="149"/>
        <v>#DIV/0!</v>
      </c>
      <c r="BJ535" s="116" t="e">
        <f t="shared" si="150"/>
        <v>#DIV/0!</v>
      </c>
      <c r="BK535" s="102"/>
      <c r="BL535" s="129"/>
      <c r="BM535" s="102"/>
      <c r="BN535" s="91"/>
    </row>
    <row r="536" spans="1:66" s="11" customFormat="1" ht="79.5" hidden="1" customHeight="1">
      <c r="A536" s="79">
        <v>197</v>
      </c>
      <c r="B536" s="2" t="s">
        <v>369</v>
      </c>
      <c r="C536" s="3" t="s">
        <v>7</v>
      </c>
      <c r="D536" s="4" t="s">
        <v>383</v>
      </c>
      <c r="E536" s="3" t="s">
        <v>9</v>
      </c>
      <c r="F536" s="3"/>
      <c r="G536" s="35" t="s">
        <v>383</v>
      </c>
      <c r="H536" s="39" t="s">
        <v>1088</v>
      </c>
      <c r="I536" s="39"/>
      <c r="J536" s="138" t="s">
        <v>1424</v>
      </c>
      <c r="K536" s="139" t="s">
        <v>1425</v>
      </c>
      <c r="L536" s="7"/>
      <c r="M536" s="6"/>
      <c r="N536" s="6"/>
      <c r="O536" s="6"/>
      <c r="P536" s="6"/>
      <c r="Q536" s="6"/>
      <c r="R536" s="6"/>
      <c r="S536" s="6" t="s">
        <v>189</v>
      </c>
      <c r="T536" s="6"/>
      <c r="U536" s="6"/>
      <c r="V536" s="6"/>
      <c r="W536" s="6"/>
      <c r="X536" s="6"/>
      <c r="Y536" s="7">
        <f t="shared" si="140"/>
        <v>1</v>
      </c>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13">
        <f t="shared" si="141"/>
        <v>0</v>
      </c>
      <c r="BB536" s="114" t="e">
        <f t="shared" si="142"/>
        <v>#DIV/0!</v>
      </c>
      <c r="BC536" s="113">
        <f t="shared" si="143"/>
        <v>0</v>
      </c>
      <c r="BD536" s="114" t="e">
        <f t="shared" si="144"/>
        <v>#DIV/0!</v>
      </c>
      <c r="BE536" s="113">
        <f t="shared" si="145"/>
        <v>0</v>
      </c>
      <c r="BF536" s="114" t="e">
        <f t="shared" si="146"/>
        <v>#DIV/0!</v>
      </c>
      <c r="BG536" s="113">
        <f t="shared" si="147"/>
        <v>0</v>
      </c>
      <c r="BH536" s="114" t="e">
        <f t="shared" si="148"/>
        <v>#DIV/0!</v>
      </c>
      <c r="BI536" s="115" t="e">
        <f t="shared" si="149"/>
        <v>#DIV/0!</v>
      </c>
      <c r="BJ536" s="116" t="e">
        <f t="shared" si="150"/>
        <v>#DIV/0!</v>
      </c>
      <c r="BK536" s="102"/>
      <c r="BL536" s="129"/>
      <c r="BM536" s="102"/>
      <c r="BN536" s="91"/>
    </row>
    <row r="537" spans="1:66" s="11" customFormat="1" ht="79.5" hidden="1" customHeight="1">
      <c r="A537" s="79">
        <v>197</v>
      </c>
      <c r="B537" s="2" t="s">
        <v>369</v>
      </c>
      <c r="C537" s="3" t="s">
        <v>7</v>
      </c>
      <c r="D537" s="4" t="s">
        <v>383</v>
      </c>
      <c r="E537" s="3" t="s">
        <v>9</v>
      </c>
      <c r="F537" s="3"/>
      <c r="G537" s="35" t="s">
        <v>383</v>
      </c>
      <c r="H537" s="39" t="s">
        <v>1088</v>
      </c>
      <c r="I537" s="39"/>
      <c r="J537" s="138" t="s">
        <v>1424</v>
      </c>
      <c r="K537" s="139" t="s">
        <v>1425</v>
      </c>
      <c r="L537" s="7"/>
      <c r="M537" s="6"/>
      <c r="N537" s="6"/>
      <c r="O537" s="6"/>
      <c r="P537" s="6"/>
      <c r="Q537" s="6"/>
      <c r="R537" s="6"/>
      <c r="S537" s="6"/>
      <c r="T537" s="6" t="s">
        <v>189</v>
      </c>
      <c r="U537" s="6"/>
      <c r="V537" s="6"/>
      <c r="W537" s="6"/>
      <c r="X537" s="6"/>
      <c r="Y537" s="7">
        <f t="shared" si="140"/>
        <v>1</v>
      </c>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13">
        <f t="shared" si="141"/>
        <v>0</v>
      </c>
      <c r="BB537" s="114" t="e">
        <f t="shared" si="142"/>
        <v>#DIV/0!</v>
      </c>
      <c r="BC537" s="113">
        <f t="shared" si="143"/>
        <v>0</v>
      </c>
      <c r="BD537" s="114" t="e">
        <f t="shared" si="144"/>
        <v>#DIV/0!</v>
      </c>
      <c r="BE537" s="113">
        <f t="shared" si="145"/>
        <v>0</v>
      </c>
      <c r="BF537" s="114" t="e">
        <f t="shared" si="146"/>
        <v>#DIV/0!</v>
      </c>
      <c r="BG537" s="113">
        <f t="shared" si="147"/>
        <v>0</v>
      </c>
      <c r="BH537" s="114" t="e">
        <f t="shared" si="148"/>
        <v>#DIV/0!</v>
      </c>
      <c r="BI537" s="115" t="e">
        <f t="shared" si="149"/>
        <v>#DIV/0!</v>
      </c>
      <c r="BJ537" s="116" t="e">
        <f t="shared" si="150"/>
        <v>#DIV/0!</v>
      </c>
      <c r="BK537" s="102"/>
      <c r="BL537" s="129"/>
      <c r="BM537" s="102"/>
      <c r="BN537" s="91"/>
    </row>
    <row r="538" spans="1:66" s="11" customFormat="1" ht="79.5" hidden="1" customHeight="1">
      <c r="A538" s="79">
        <v>197</v>
      </c>
      <c r="B538" s="2" t="s">
        <v>369</v>
      </c>
      <c r="C538" s="3" t="s">
        <v>7</v>
      </c>
      <c r="D538" s="4" t="s">
        <v>383</v>
      </c>
      <c r="E538" s="3" t="s">
        <v>9</v>
      </c>
      <c r="F538" s="3"/>
      <c r="G538" s="35" t="s">
        <v>383</v>
      </c>
      <c r="H538" s="39" t="s">
        <v>1088</v>
      </c>
      <c r="I538" s="39"/>
      <c r="J538" s="138" t="s">
        <v>1424</v>
      </c>
      <c r="K538" s="139" t="s">
        <v>1425</v>
      </c>
      <c r="L538" s="7"/>
      <c r="M538" s="6"/>
      <c r="N538" s="6"/>
      <c r="O538" s="6"/>
      <c r="P538" s="6"/>
      <c r="Q538" s="6"/>
      <c r="R538" s="6"/>
      <c r="S538" s="6"/>
      <c r="T538" s="6"/>
      <c r="U538" s="6" t="s">
        <v>189</v>
      </c>
      <c r="V538" s="6"/>
      <c r="W538" s="6"/>
      <c r="X538" s="6"/>
      <c r="Y538" s="7">
        <f t="shared" si="140"/>
        <v>1</v>
      </c>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13">
        <f t="shared" si="141"/>
        <v>0</v>
      </c>
      <c r="BB538" s="114" t="e">
        <f t="shared" si="142"/>
        <v>#DIV/0!</v>
      </c>
      <c r="BC538" s="113">
        <f t="shared" si="143"/>
        <v>0</v>
      </c>
      <c r="BD538" s="114" t="e">
        <f t="shared" si="144"/>
        <v>#DIV/0!</v>
      </c>
      <c r="BE538" s="113">
        <f t="shared" si="145"/>
        <v>0</v>
      </c>
      <c r="BF538" s="114" t="e">
        <f t="shared" si="146"/>
        <v>#DIV/0!</v>
      </c>
      <c r="BG538" s="113">
        <f t="shared" si="147"/>
        <v>0</v>
      </c>
      <c r="BH538" s="114" t="e">
        <f t="shared" si="148"/>
        <v>#DIV/0!</v>
      </c>
      <c r="BI538" s="115" t="e">
        <f t="shared" si="149"/>
        <v>#DIV/0!</v>
      </c>
      <c r="BJ538" s="116" t="e">
        <f t="shared" si="150"/>
        <v>#DIV/0!</v>
      </c>
      <c r="BK538" s="102"/>
      <c r="BL538" s="129"/>
      <c r="BM538" s="102"/>
      <c r="BN538" s="91"/>
    </row>
    <row r="539" spans="1:66" s="11" customFormat="1" ht="79.5" hidden="1" customHeight="1">
      <c r="A539" s="79">
        <v>197</v>
      </c>
      <c r="B539" s="2" t="s">
        <v>369</v>
      </c>
      <c r="C539" s="3" t="s">
        <v>7</v>
      </c>
      <c r="D539" s="4" t="s">
        <v>383</v>
      </c>
      <c r="E539" s="3" t="s">
        <v>9</v>
      </c>
      <c r="F539" s="3"/>
      <c r="G539" s="35" t="s">
        <v>383</v>
      </c>
      <c r="H539" s="39" t="s">
        <v>1088</v>
      </c>
      <c r="I539" s="39"/>
      <c r="J539" s="138" t="s">
        <v>1424</v>
      </c>
      <c r="K539" s="139" t="s">
        <v>1425</v>
      </c>
      <c r="L539" s="7"/>
      <c r="M539" s="6"/>
      <c r="N539" s="6"/>
      <c r="O539" s="6"/>
      <c r="P539" s="6"/>
      <c r="Q539" s="6"/>
      <c r="R539" s="6"/>
      <c r="S539" s="6"/>
      <c r="T539" s="6"/>
      <c r="U539" s="6"/>
      <c r="V539" s="6" t="s">
        <v>189</v>
      </c>
      <c r="W539" s="6"/>
      <c r="X539" s="6"/>
      <c r="Y539" s="7">
        <f t="shared" si="140"/>
        <v>1</v>
      </c>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13">
        <f t="shared" si="141"/>
        <v>0</v>
      </c>
      <c r="BB539" s="114" t="e">
        <f t="shared" si="142"/>
        <v>#DIV/0!</v>
      </c>
      <c r="BC539" s="113">
        <f t="shared" si="143"/>
        <v>0</v>
      </c>
      <c r="BD539" s="114" t="e">
        <f t="shared" si="144"/>
        <v>#DIV/0!</v>
      </c>
      <c r="BE539" s="113">
        <f t="shared" si="145"/>
        <v>0</v>
      </c>
      <c r="BF539" s="114" t="e">
        <f t="shared" si="146"/>
        <v>#DIV/0!</v>
      </c>
      <c r="BG539" s="113">
        <f t="shared" si="147"/>
        <v>0</v>
      </c>
      <c r="BH539" s="114" t="e">
        <f t="shared" si="148"/>
        <v>#DIV/0!</v>
      </c>
      <c r="BI539" s="115" t="e">
        <f t="shared" si="149"/>
        <v>#DIV/0!</v>
      </c>
      <c r="BJ539" s="116" t="e">
        <f t="shared" si="150"/>
        <v>#DIV/0!</v>
      </c>
      <c r="BK539" s="102"/>
      <c r="BL539" s="129"/>
      <c r="BM539" s="102"/>
      <c r="BN539" s="91"/>
    </row>
    <row r="540" spans="1:66" s="11" customFormat="1" ht="87.75" hidden="1" customHeight="1">
      <c r="A540" s="79">
        <v>197</v>
      </c>
      <c r="B540" s="2" t="s">
        <v>369</v>
      </c>
      <c r="C540" s="3" t="s">
        <v>7</v>
      </c>
      <c r="D540" s="4" t="s">
        <v>383</v>
      </c>
      <c r="E540" s="3" t="s">
        <v>9</v>
      </c>
      <c r="F540" s="3"/>
      <c r="G540" s="35" t="s">
        <v>383</v>
      </c>
      <c r="H540" s="39" t="s">
        <v>1088</v>
      </c>
      <c r="I540" s="39"/>
      <c r="J540" s="138" t="s">
        <v>1424</v>
      </c>
      <c r="K540" s="139" t="s">
        <v>1425</v>
      </c>
      <c r="L540" s="7"/>
      <c r="M540" s="6"/>
      <c r="N540" s="6"/>
      <c r="O540" s="6"/>
      <c r="P540" s="6"/>
      <c r="Q540" s="6"/>
      <c r="R540" s="6"/>
      <c r="S540" s="6"/>
      <c r="T540" s="6"/>
      <c r="U540" s="6"/>
      <c r="V540" s="6"/>
      <c r="W540" s="6" t="s">
        <v>189</v>
      </c>
      <c r="X540" s="6"/>
      <c r="Y540" s="7">
        <f t="shared" si="140"/>
        <v>1</v>
      </c>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13">
        <f t="shared" si="141"/>
        <v>0</v>
      </c>
      <c r="BB540" s="114" t="e">
        <f t="shared" si="142"/>
        <v>#DIV/0!</v>
      </c>
      <c r="BC540" s="113">
        <f t="shared" si="143"/>
        <v>0</v>
      </c>
      <c r="BD540" s="114" t="e">
        <f t="shared" si="144"/>
        <v>#DIV/0!</v>
      </c>
      <c r="BE540" s="113">
        <f t="shared" si="145"/>
        <v>0</v>
      </c>
      <c r="BF540" s="114" t="e">
        <f t="shared" si="146"/>
        <v>#DIV/0!</v>
      </c>
      <c r="BG540" s="113">
        <f t="shared" si="147"/>
        <v>0</v>
      </c>
      <c r="BH540" s="114" t="e">
        <f t="shared" si="148"/>
        <v>#DIV/0!</v>
      </c>
      <c r="BI540" s="115" t="e">
        <f t="shared" si="149"/>
        <v>#DIV/0!</v>
      </c>
      <c r="BJ540" s="116" t="e">
        <f t="shared" si="150"/>
        <v>#DIV/0!</v>
      </c>
      <c r="BK540" s="102"/>
      <c r="BL540" s="129"/>
      <c r="BM540" s="102"/>
      <c r="BN540" s="91"/>
    </row>
    <row r="541" spans="1:66" s="11" customFormat="1" ht="87.75" hidden="1" customHeight="1">
      <c r="A541" s="79">
        <v>197</v>
      </c>
      <c r="B541" s="2" t="s">
        <v>369</v>
      </c>
      <c r="C541" s="3" t="s">
        <v>7</v>
      </c>
      <c r="D541" s="4" t="s">
        <v>383</v>
      </c>
      <c r="E541" s="3" t="s">
        <v>9</v>
      </c>
      <c r="F541" s="3"/>
      <c r="G541" s="35" t="s">
        <v>383</v>
      </c>
      <c r="H541" s="39" t="s">
        <v>1088</v>
      </c>
      <c r="I541" s="3"/>
      <c r="J541" s="138" t="s">
        <v>1424</v>
      </c>
      <c r="K541" s="139" t="s">
        <v>1425</v>
      </c>
      <c r="L541" s="7" t="s">
        <v>189</v>
      </c>
      <c r="M541" s="6">
        <v>1</v>
      </c>
      <c r="N541" s="6"/>
      <c r="O541" s="6"/>
      <c r="P541" s="6"/>
      <c r="Q541" s="6"/>
      <c r="R541" s="6"/>
      <c r="S541" s="6"/>
      <c r="T541" s="6"/>
      <c r="U541" s="6"/>
      <c r="V541" s="6"/>
      <c r="W541" s="6"/>
      <c r="X541" s="6" t="s">
        <v>189</v>
      </c>
      <c r="Y541" s="7">
        <f t="shared" si="140"/>
        <v>1</v>
      </c>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13">
        <f t="shared" si="141"/>
        <v>0</v>
      </c>
      <c r="BB541" s="114" t="e">
        <f t="shared" si="142"/>
        <v>#DIV/0!</v>
      </c>
      <c r="BC541" s="113">
        <f t="shared" si="143"/>
        <v>0</v>
      </c>
      <c r="BD541" s="114" t="e">
        <f t="shared" si="144"/>
        <v>#DIV/0!</v>
      </c>
      <c r="BE541" s="113">
        <f t="shared" si="145"/>
        <v>0</v>
      </c>
      <c r="BF541" s="114" t="e">
        <f t="shared" si="146"/>
        <v>#DIV/0!</v>
      </c>
      <c r="BG541" s="113">
        <f t="shared" si="147"/>
        <v>0</v>
      </c>
      <c r="BH541" s="114" t="e">
        <f t="shared" si="148"/>
        <v>#DIV/0!</v>
      </c>
      <c r="BI541" s="115" t="e">
        <f t="shared" si="149"/>
        <v>#DIV/0!</v>
      </c>
      <c r="BJ541" s="116" t="e">
        <f t="shared" si="150"/>
        <v>#DIV/0!</v>
      </c>
      <c r="BK541" s="102"/>
      <c r="BL541" s="129"/>
      <c r="BM541" s="102"/>
      <c r="BN541" s="91"/>
    </row>
    <row r="542" spans="1:66" s="11" customFormat="1" ht="110.25" hidden="1">
      <c r="A542" s="79">
        <v>198</v>
      </c>
      <c r="B542" s="2" t="s">
        <v>258</v>
      </c>
      <c r="C542" s="3" t="s">
        <v>7</v>
      </c>
      <c r="D542" s="4" t="s">
        <v>259</v>
      </c>
      <c r="E542" s="3" t="s">
        <v>9</v>
      </c>
      <c r="F542" s="3"/>
      <c r="G542" s="35" t="s">
        <v>259</v>
      </c>
      <c r="H542" s="39" t="s">
        <v>1089</v>
      </c>
      <c r="I542" s="39" t="s">
        <v>1090</v>
      </c>
      <c r="J542" s="138" t="s">
        <v>1424</v>
      </c>
      <c r="K542" s="139" t="s">
        <v>1425</v>
      </c>
      <c r="L542" s="7" t="s">
        <v>189</v>
      </c>
      <c r="M542" s="6">
        <v>1</v>
      </c>
      <c r="N542" s="6"/>
      <c r="O542" s="6"/>
      <c r="P542" s="6"/>
      <c r="Q542" s="6"/>
      <c r="R542" s="6"/>
      <c r="S542" s="6"/>
      <c r="T542" s="6" t="s">
        <v>189</v>
      </c>
      <c r="U542" s="6"/>
      <c r="V542" s="6"/>
      <c r="W542" s="6"/>
      <c r="X542" s="6"/>
      <c r="Y542" s="7">
        <f t="shared" si="140"/>
        <v>1</v>
      </c>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13">
        <f t="shared" si="141"/>
        <v>0</v>
      </c>
      <c r="BB542" s="114" t="e">
        <f t="shared" si="142"/>
        <v>#DIV/0!</v>
      </c>
      <c r="BC542" s="113">
        <f t="shared" si="143"/>
        <v>0</v>
      </c>
      <c r="BD542" s="114" t="e">
        <f t="shared" si="144"/>
        <v>#DIV/0!</v>
      </c>
      <c r="BE542" s="113">
        <f t="shared" si="145"/>
        <v>0</v>
      </c>
      <c r="BF542" s="114" t="e">
        <f t="shared" si="146"/>
        <v>#DIV/0!</v>
      </c>
      <c r="BG542" s="113">
        <f t="shared" si="147"/>
        <v>0</v>
      </c>
      <c r="BH542" s="114" t="e">
        <f t="shared" si="148"/>
        <v>#DIV/0!</v>
      </c>
      <c r="BI542" s="115" t="e">
        <f t="shared" si="149"/>
        <v>#DIV/0!</v>
      </c>
      <c r="BJ542" s="116" t="e">
        <f t="shared" si="150"/>
        <v>#DIV/0!</v>
      </c>
      <c r="BK542" s="102"/>
      <c r="BL542" s="129"/>
      <c r="BM542" s="102"/>
      <c r="BN542" s="91"/>
    </row>
    <row r="543" spans="1:66" s="11" customFormat="1" ht="121.5" hidden="1" customHeight="1">
      <c r="A543" s="79">
        <v>199</v>
      </c>
      <c r="B543" s="2" t="s">
        <v>384</v>
      </c>
      <c r="C543" s="3" t="s">
        <v>7</v>
      </c>
      <c r="D543" s="4" t="s">
        <v>386</v>
      </c>
      <c r="E543" s="3" t="s">
        <v>9</v>
      </c>
      <c r="F543" s="3"/>
      <c r="G543" s="35" t="s">
        <v>386</v>
      </c>
      <c r="H543" s="39" t="s">
        <v>1091</v>
      </c>
      <c r="I543" s="3"/>
      <c r="J543" s="138" t="s">
        <v>1424</v>
      </c>
      <c r="K543" s="139" t="s">
        <v>1425</v>
      </c>
      <c r="L543" s="7" t="s">
        <v>189</v>
      </c>
      <c r="M543" s="6">
        <v>1</v>
      </c>
      <c r="N543" s="6"/>
      <c r="O543" s="6"/>
      <c r="P543" s="6"/>
      <c r="Q543" s="6"/>
      <c r="R543" s="6"/>
      <c r="S543" s="6"/>
      <c r="T543" s="6"/>
      <c r="U543" s="6" t="s">
        <v>189</v>
      </c>
      <c r="V543" s="6"/>
      <c r="W543" s="6"/>
      <c r="X543" s="6"/>
      <c r="Y543" s="7">
        <f t="shared" si="140"/>
        <v>1</v>
      </c>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13">
        <f t="shared" si="141"/>
        <v>0</v>
      </c>
      <c r="BB543" s="114" t="e">
        <f t="shared" si="142"/>
        <v>#DIV/0!</v>
      </c>
      <c r="BC543" s="113">
        <f t="shared" si="143"/>
        <v>0</v>
      </c>
      <c r="BD543" s="114" t="e">
        <f t="shared" si="144"/>
        <v>#DIV/0!</v>
      </c>
      <c r="BE543" s="113">
        <f t="shared" si="145"/>
        <v>0</v>
      </c>
      <c r="BF543" s="114" t="e">
        <f t="shared" si="146"/>
        <v>#DIV/0!</v>
      </c>
      <c r="BG543" s="113">
        <f t="shared" si="147"/>
        <v>0</v>
      </c>
      <c r="BH543" s="114" t="e">
        <f t="shared" si="148"/>
        <v>#DIV/0!</v>
      </c>
      <c r="BI543" s="115" t="e">
        <f t="shared" si="149"/>
        <v>#DIV/0!</v>
      </c>
      <c r="BJ543" s="116" t="e">
        <f t="shared" si="150"/>
        <v>#DIV/0!</v>
      </c>
      <c r="BK543" s="102"/>
      <c r="BL543" s="129"/>
      <c r="BM543" s="102"/>
      <c r="BN543" s="91"/>
    </row>
    <row r="544" spans="1:66" s="11" customFormat="1" ht="121.5" hidden="1" customHeight="1">
      <c r="A544" s="79">
        <v>200</v>
      </c>
      <c r="B544" s="2" t="s">
        <v>385</v>
      </c>
      <c r="C544" s="3" t="s">
        <v>7</v>
      </c>
      <c r="D544" s="4" t="s">
        <v>387</v>
      </c>
      <c r="E544" s="3" t="s">
        <v>9</v>
      </c>
      <c r="F544" s="3"/>
      <c r="G544" s="35" t="s">
        <v>387</v>
      </c>
      <c r="H544" s="39" t="s">
        <v>1092</v>
      </c>
      <c r="I544" s="39"/>
      <c r="J544" s="138" t="s">
        <v>1424</v>
      </c>
      <c r="K544" s="139" t="s">
        <v>1425</v>
      </c>
      <c r="L544" s="7"/>
      <c r="M544" s="6"/>
      <c r="N544" s="6"/>
      <c r="O544" s="6"/>
      <c r="P544" s="6"/>
      <c r="Q544" s="6"/>
      <c r="R544" s="6"/>
      <c r="S544" s="6"/>
      <c r="T544" s="6"/>
      <c r="U544" s="6"/>
      <c r="V544" s="6"/>
      <c r="W544" s="6" t="s">
        <v>189</v>
      </c>
      <c r="X544" s="6"/>
      <c r="Y544" s="7">
        <f t="shared" si="140"/>
        <v>1</v>
      </c>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13">
        <f t="shared" si="141"/>
        <v>0</v>
      </c>
      <c r="BB544" s="114" t="e">
        <f t="shared" si="142"/>
        <v>#DIV/0!</v>
      </c>
      <c r="BC544" s="113">
        <f t="shared" si="143"/>
        <v>0</v>
      </c>
      <c r="BD544" s="114" t="e">
        <f t="shared" si="144"/>
        <v>#DIV/0!</v>
      </c>
      <c r="BE544" s="113">
        <f t="shared" si="145"/>
        <v>0</v>
      </c>
      <c r="BF544" s="114" t="e">
        <f t="shared" si="146"/>
        <v>#DIV/0!</v>
      </c>
      <c r="BG544" s="113">
        <f t="shared" si="147"/>
        <v>0</v>
      </c>
      <c r="BH544" s="114" t="e">
        <f t="shared" si="148"/>
        <v>#DIV/0!</v>
      </c>
      <c r="BI544" s="115" t="e">
        <f t="shared" si="149"/>
        <v>#DIV/0!</v>
      </c>
      <c r="BJ544" s="116" t="e">
        <f t="shared" si="150"/>
        <v>#DIV/0!</v>
      </c>
      <c r="BK544" s="102"/>
      <c r="BL544" s="129"/>
      <c r="BM544" s="102"/>
      <c r="BN544" s="91"/>
    </row>
    <row r="545" spans="1:66" s="11" customFormat="1" ht="121.5" hidden="1" customHeight="1">
      <c r="A545" s="79">
        <v>200</v>
      </c>
      <c r="B545" s="2" t="s">
        <v>385</v>
      </c>
      <c r="C545" s="3" t="s">
        <v>7</v>
      </c>
      <c r="D545" s="4" t="s">
        <v>387</v>
      </c>
      <c r="E545" s="3" t="s">
        <v>9</v>
      </c>
      <c r="F545" s="3"/>
      <c r="G545" s="35" t="s">
        <v>387</v>
      </c>
      <c r="H545" s="39" t="s">
        <v>1093</v>
      </c>
      <c r="I545" s="39" t="s">
        <v>1094</v>
      </c>
      <c r="J545" s="138" t="s">
        <v>1424</v>
      </c>
      <c r="K545" s="139" t="s">
        <v>1425</v>
      </c>
      <c r="L545" s="7" t="s">
        <v>189</v>
      </c>
      <c r="M545" s="6">
        <v>1</v>
      </c>
      <c r="N545" s="6"/>
      <c r="O545" s="6"/>
      <c r="P545" s="6"/>
      <c r="Q545" s="6"/>
      <c r="R545" s="6"/>
      <c r="S545" s="6"/>
      <c r="T545" s="6"/>
      <c r="U545" s="6"/>
      <c r="V545" s="6"/>
      <c r="W545" s="6" t="s">
        <v>189</v>
      </c>
      <c r="X545" s="6"/>
      <c r="Y545" s="7">
        <f t="shared" si="140"/>
        <v>1</v>
      </c>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13">
        <f t="shared" si="141"/>
        <v>0</v>
      </c>
      <c r="BB545" s="114" t="e">
        <f t="shared" si="142"/>
        <v>#DIV/0!</v>
      </c>
      <c r="BC545" s="113">
        <f t="shared" si="143"/>
        <v>0</v>
      </c>
      <c r="BD545" s="114" t="e">
        <f t="shared" si="144"/>
        <v>#DIV/0!</v>
      </c>
      <c r="BE545" s="113">
        <f t="shared" si="145"/>
        <v>0</v>
      </c>
      <c r="BF545" s="114" t="e">
        <f t="shared" si="146"/>
        <v>#DIV/0!</v>
      </c>
      <c r="BG545" s="113">
        <f t="shared" si="147"/>
        <v>0</v>
      </c>
      <c r="BH545" s="114" t="e">
        <f t="shared" si="148"/>
        <v>#DIV/0!</v>
      </c>
      <c r="BI545" s="115" t="e">
        <f t="shared" si="149"/>
        <v>#DIV/0!</v>
      </c>
      <c r="BJ545" s="116" t="e">
        <f t="shared" si="150"/>
        <v>#DIV/0!</v>
      </c>
      <c r="BK545" s="102"/>
      <c r="BL545" s="129"/>
      <c r="BM545" s="102"/>
      <c r="BN545" s="91"/>
    </row>
    <row r="546" spans="1:66" s="11" customFormat="1" ht="57" customHeight="1">
      <c r="A546" s="80"/>
      <c r="B546" s="199" t="s">
        <v>178</v>
      </c>
      <c r="C546" s="200"/>
      <c r="D546" s="200"/>
      <c r="E546" s="34"/>
      <c r="F546" s="18">
        <f>F547+F561+F659</f>
        <v>1</v>
      </c>
      <c r="G546" s="72"/>
      <c r="H546" s="72"/>
      <c r="I546" s="18"/>
      <c r="J546" s="136"/>
      <c r="K546" s="136"/>
      <c r="L546" s="18">
        <f t="shared" ref="L546:X546" si="152">L547+L561+L659</f>
        <v>18</v>
      </c>
      <c r="M546" s="18">
        <f t="shared" si="152"/>
        <v>30</v>
      </c>
      <c r="N546" s="126">
        <f t="shared" si="152"/>
        <v>10</v>
      </c>
      <c r="O546" s="126">
        <f t="shared" si="152"/>
        <v>16</v>
      </c>
      <c r="P546" s="126">
        <f t="shared" si="152"/>
        <v>10</v>
      </c>
      <c r="Q546" s="126">
        <f t="shared" si="152"/>
        <v>11</v>
      </c>
      <c r="R546" s="126">
        <f t="shared" si="152"/>
        <v>12</v>
      </c>
      <c r="S546" s="126">
        <f t="shared" si="152"/>
        <v>12</v>
      </c>
      <c r="T546" s="126">
        <f t="shared" si="152"/>
        <v>11</v>
      </c>
      <c r="U546" s="126">
        <f t="shared" si="152"/>
        <v>11</v>
      </c>
      <c r="V546" s="126">
        <f t="shared" si="152"/>
        <v>11</v>
      </c>
      <c r="W546" s="126">
        <f t="shared" si="152"/>
        <v>11</v>
      </c>
      <c r="X546" s="126">
        <f t="shared" si="152"/>
        <v>11</v>
      </c>
      <c r="Y546" s="7"/>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13">
        <f t="shared" si="141"/>
        <v>0</v>
      </c>
      <c r="BB546" s="114" t="e">
        <f t="shared" si="142"/>
        <v>#DIV/0!</v>
      </c>
      <c r="BC546" s="113">
        <f t="shared" si="143"/>
        <v>0</v>
      </c>
      <c r="BD546" s="114" t="e">
        <f t="shared" si="144"/>
        <v>#DIV/0!</v>
      </c>
      <c r="BE546" s="113">
        <f t="shared" si="145"/>
        <v>0</v>
      </c>
      <c r="BF546" s="114" t="e">
        <f t="shared" si="146"/>
        <v>#DIV/0!</v>
      </c>
      <c r="BG546" s="113">
        <f t="shared" si="147"/>
        <v>0</v>
      </c>
      <c r="BH546" s="114" t="e">
        <f t="shared" si="148"/>
        <v>#DIV/0!</v>
      </c>
      <c r="BI546" s="115" t="e">
        <f t="shared" si="149"/>
        <v>#DIV/0!</v>
      </c>
      <c r="BJ546" s="116" t="e">
        <f t="shared" si="150"/>
        <v>#DIV/0!</v>
      </c>
      <c r="BK546" s="102"/>
      <c r="BL546" s="129"/>
      <c r="BM546" s="102"/>
      <c r="BN546" s="40"/>
    </row>
    <row r="547" spans="1:66" s="11" customFormat="1" ht="80.25" customHeight="1">
      <c r="A547" s="80"/>
      <c r="B547" s="199" t="s">
        <v>294</v>
      </c>
      <c r="C547" s="200"/>
      <c r="D547" s="200"/>
      <c r="E547" s="34"/>
      <c r="F547" s="18">
        <f>COUNTIF(F548:F560,"x")</f>
        <v>0</v>
      </c>
      <c r="G547" s="72"/>
      <c r="H547" s="72"/>
      <c r="I547" s="18"/>
      <c r="J547" s="136"/>
      <c r="K547" s="136"/>
      <c r="L547" s="18">
        <f>COUNTIF(L548:L560,"x")</f>
        <v>3</v>
      </c>
      <c r="M547" s="18">
        <f>SUM(M548:M560)</f>
        <v>0</v>
      </c>
      <c r="N547" s="126">
        <f t="shared" ref="N547:X547" si="153">COUNTIF(N548:N560,"x")</f>
        <v>1</v>
      </c>
      <c r="O547" s="126">
        <f t="shared" si="153"/>
        <v>2</v>
      </c>
      <c r="P547" s="126">
        <f t="shared" si="153"/>
        <v>1</v>
      </c>
      <c r="Q547" s="126">
        <f t="shared" si="153"/>
        <v>1</v>
      </c>
      <c r="R547" s="126">
        <f t="shared" si="153"/>
        <v>2</v>
      </c>
      <c r="S547" s="126">
        <f t="shared" si="153"/>
        <v>1</v>
      </c>
      <c r="T547" s="126">
        <f t="shared" si="153"/>
        <v>1</v>
      </c>
      <c r="U547" s="126">
        <f t="shared" si="153"/>
        <v>1</v>
      </c>
      <c r="V547" s="126">
        <f t="shared" si="153"/>
        <v>1</v>
      </c>
      <c r="W547" s="126">
        <f t="shared" si="153"/>
        <v>1</v>
      </c>
      <c r="X547" s="126">
        <f t="shared" si="153"/>
        <v>1</v>
      </c>
      <c r="Y547" s="7"/>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13">
        <f t="shared" si="141"/>
        <v>0</v>
      </c>
      <c r="BB547" s="114" t="e">
        <f t="shared" si="142"/>
        <v>#DIV/0!</v>
      </c>
      <c r="BC547" s="113">
        <f t="shared" si="143"/>
        <v>0</v>
      </c>
      <c r="BD547" s="114" t="e">
        <f t="shared" si="144"/>
        <v>#DIV/0!</v>
      </c>
      <c r="BE547" s="113">
        <f t="shared" si="145"/>
        <v>0</v>
      </c>
      <c r="BF547" s="114" t="e">
        <f t="shared" si="146"/>
        <v>#DIV/0!</v>
      </c>
      <c r="BG547" s="113">
        <f t="shared" si="147"/>
        <v>0</v>
      </c>
      <c r="BH547" s="114" t="e">
        <f t="shared" si="148"/>
        <v>#DIV/0!</v>
      </c>
      <c r="BI547" s="115" t="e">
        <f t="shared" si="149"/>
        <v>#DIV/0!</v>
      </c>
      <c r="BJ547" s="116" t="e">
        <f t="shared" si="150"/>
        <v>#DIV/0!</v>
      </c>
      <c r="BK547" s="102"/>
      <c r="BL547" s="129"/>
      <c r="BM547" s="102"/>
      <c r="BN547" s="40"/>
    </row>
    <row r="548" spans="1:66" s="11" customFormat="1" ht="265.5" customHeight="1">
      <c r="A548" s="79">
        <v>201</v>
      </c>
      <c r="B548" s="20" t="s">
        <v>260</v>
      </c>
      <c r="C548" s="3" t="s">
        <v>7</v>
      </c>
      <c r="D548" s="4" t="s">
        <v>322</v>
      </c>
      <c r="E548" s="86" t="s">
        <v>9</v>
      </c>
      <c r="F548" s="86"/>
      <c r="G548" s="35" t="s">
        <v>322</v>
      </c>
      <c r="H548" s="39" t="s">
        <v>1095</v>
      </c>
      <c r="I548" s="47" t="s">
        <v>1096</v>
      </c>
      <c r="J548" s="138" t="s">
        <v>1424</v>
      </c>
      <c r="K548" s="139" t="s">
        <v>1425</v>
      </c>
      <c r="L548" s="7" t="s">
        <v>189</v>
      </c>
      <c r="M548" s="6"/>
      <c r="N548" s="6"/>
      <c r="O548" s="6" t="s">
        <v>189</v>
      </c>
      <c r="P548" s="6"/>
      <c r="Q548" s="6"/>
      <c r="R548" s="6"/>
      <c r="S548" s="6"/>
      <c r="T548" s="6"/>
      <c r="U548" s="6"/>
      <c r="V548" s="6"/>
      <c r="W548" s="6"/>
      <c r="X548" s="6"/>
      <c r="Y548" s="7">
        <f t="shared" si="140"/>
        <v>1</v>
      </c>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13">
        <f t="shared" si="141"/>
        <v>0</v>
      </c>
      <c r="BB548" s="114" t="e">
        <f t="shared" si="142"/>
        <v>#DIV/0!</v>
      </c>
      <c r="BC548" s="113">
        <f t="shared" si="143"/>
        <v>0</v>
      </c>
      <c r="BD548" s="114" t="e">
        <f t="shared" si="144"/>
        <v>#DIV/0!</v>
      </c>
      <c r="BE548" s="113">
        <f t="shared" si="145"/>
        <v>0</v>
      </c>
      <c r="BF548" s="114" t="e">
        <f t="shared" si="146"/>
        <v>#DIV/0!</v>
      </c>
      <c r="BG548" s="113">
        <f t="shared" si="147"/>
        <v>0</v>
      </c>
      <c r="BH548" s="114" t="e">
        <f t="shared" si="148"/>
        <v>#DIV/0!</v>
      </c>
      <c r="BI548" s="115" t="e">
        <f t="shared" si="149"/>
        <v>#DIV/0!</v>
      </c>
      <c r="BJ548" s="116" t="e">
        <f t="shared" si="150"/>
        <v>#DIV/0!</v>
      </c>
      <c r="BK548" s="117" t="s">
        <v>1409</v>
      </c>
      <c r="BL548" s="117" t="s">
        <v>1410</v>
      </c>
      <c r="BM548" s="117"/>
      <c r="BN548" s="91"/>
    </row>
    <row r="549" spans="1:66" s="11" customFormat="1" ht="30.75" hidden="1" customHeight="1">
      <c r="A549" s="79">
        <v>202</v>
      </c>
      <c r="B549" s="2" t="s">
        <v>329</v>
      </c>
      <c r="C549" s="3" t="s">
        <v>7</v>
      </c>
      <c r="D549" s="4" t="s">
        <v>323</v>
      </c>
      <c r="E549" s="3" t="s">
        <v>7</v>
      </c>
      <c r="F549" s="86"/>
      <c r="G549" s="35" t="s">
        <v>1097</v>
      </c>
      <c r="H549" s="2" t="s">
        <v>1118</v>
      </c>
      <c r="I549" s="37" t="s">
        <v>1098</v>
      </c>
      <c r="J549" s="138" t="s">
        <v>1424</v>
      </c>
      <c r="K549" s="139" t="s">
        <v>1425</v>
      </c>
      <c r="L549" s="7"/>
      <c r="M549" s="6"/>
      <c r="N549" s="6" t="s">
        <v>189</v>
      </c>
      <c r="O549" s="6"/>
      <c r="P549" s="6"/>
      <c r="Q549" s="6"/>
      <c r="R549" s="6"/>
      <c r="S549" s="6"/>
      <c r="T549" s="6"/>
      <c r="U549" s="6"/>
      <c r="V549" s="6"/>
      <c r="W549" s="6"/>
      <c r="X549" s="6"/>
      <c r="Y549" s="7">
        <f t="shared" si="140"/>
        <v>1</v>
      </c>
      <c r="Z549" s="117" t="s">
        <v>1409</v>
      </c>
      <c r="AA549" s="117" t="s">
        <v>1409</v>
      </c>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13">
        <f t="shared" si="141"/>
        <v>0</v>
      </c>
      <c r="BB549" s="114" t="e">
        <f t="shared" si="142"/>
        <v>#DIV/0!</v>
      </c>
      <c r="BC549" s="113">
        <f t="shared" si="143"/>
        <v>0</v>
      </c>
      <c r="BD549" s="114" t="e">
        <f t="shared" si="144"/>
        <v>#DIV/0!</v>
      </c>
      <c r="BE549" s="113">
        <f t="shared" si="145"/>
        <v>0</v>
      </c>
      <c r="BF549" s="114" t="e">
        <f t="shared" si="146"/>
        <v>#DIV/0!</v>
      </c>
      <c r="BG549" s="113">
        <f t="shared" si="147"/>
        <v>0</v>
      </c>
      <c r="BH549" s="114" t="e">
        <f t="shared" si="148"/>
        <v>#DIV/0!</v>
      </c>
      <c r="BI549" s="115" t="e">
        <f t="shared" si="149"/>
        <v>#DIV/0!</v>
      </c>
      <c r="BJ549" s="116" t="e">
        <f t="shared" si="150"/>
        <v>#DIV/0!</v>
      </c>
      <c r="BK549" s="102"/>
      <c r="BL549" s="129"/>
      <c r="BM549" s="102"/>
      <c r="BN549" s="91"/>
    </row>
    <row r="550" spans="1:66" s="11" customFormat="1" ht="284.25" customHeight="1">
      <c r="A550" s="79">
        <v>202</v>
      </c>
      <c r="B550" s="157" t="s">
        <v>329</v>
      </c>
      <c r="C550" s="3" t="s">
        <v>7</v>
      </c>
      <c r="D550" s="4" t="s">
        <v>323</v>
      </c>
      <c r="E550" s="3" t="s">
        <v>7</v>
      </c>
      <c r="F550" s="86"/>
      <c r="G550" s="35" t="s">
        <v>1099</v>
      </c>
      <c r="H550" s="157" t="s">
        <v>1439</v>
      </c>
      <c r="I550" s="35" t="s">
        <v>1100</v>
      </c>
      <c r="J550" s="138" t="s">
        <v>1424</v>
      </c>
      <c r="K550" s="139" t="s">
        <v>1425</v>
      </c>
      <c r="L550" s="7"/>
      <c r="M550" s="6"/>
      <c r="N550" s="6"/>
      <c r="O550" s="6" t="s">
        <v>189</v>
      </c>
      <c r="P550" s="6"/>
      <c r="Q550" s="6"/>
      <c r="R550" s="6"/>
      <c r="S550" s="6"/>
      <c r="T550" s="6"/>
      <c r="U550" s="6"/>
      <c r="V550" s="6"/>
      <c r="W550" s="6"/>
      <c r="X550" s="6"/>
      <c r="Y550" s="7">
        <f t="shared" si="140"/>
        <v>1</v>
      </c>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13">
        <f t="shared" si="141"/>
        <v>0</v>
      </c>
      <c r="BB550" s="114" t="e">
        <f t="shared" si="142"/>
        <v>#DIV/0!</v>
      </c>
      <c r="BC550" s="113">
        <f t="shared" si="143"/>
        <v>0</v>
      </c>
      <c r="BD550" s="114" t="e">
        <f t="shared" si="144"/>
        <v>#DIV/0!</v>
      </c>
      <c r="BE550" s="113">
        <f t="shared" si="145"/>
        <v>0</v>
      </c>
      <c r="BF550" s="114" t="e">
        <f t="shared" si="146"/>
        <v>#DIV/0!</v>
      </c>
      <c r="BG550" s="113">
        <f t="shared" si="147"/>
        <v>0</v>
      </c>
      <c r="BH550" s="114" t="e">
        <f t="shared" si="148"/>
        <v>#DIV/0!</v>
      </c>
      <c r="BI550" s="115" t="e">
        <f t="shared" si="149"/>
        <v>#DIV/0!</v>
      </c>
      <c r="BJ550" s="116" t="e">
        <f t="shared" si="150"/>
        <v>#DIV/0!</v>
      </c>
      <c r="BK550" s="117" t="s">
        <v>1409</v>
      </c>
      <c r="BL550" s="117" t="s">
        <v>1409</v>
      </c>
      <c r="BM550" s="117" t="s">
        <v>1409</v>
      </c>
      <c r="BN550" s="91"/>
    </row>
    <row r="551" spans="1:66" s="11" customFormat="1" ht="196.5" hidden="1" customHeight="1">
      <c r="A551" s="79">
        <v>202</v>
      </c>
      <c r="B551" s="2" t="s">
        <v>329</v>
      </c>
      <c r="C551" s="3" t="s">
        <v>7</v>
      </c>
      <c r="D551" s="4" t="s">
        <v>323</v>
      </c>
      <c r="E551" s="3" t="s">
        <v>7</v>
      </c>
      <c r="F551" s="86"/>
      <c r="G551" s="35" t="s">
        <v>1101</v>
      </c>
      <c r="H551" s="2" t="s">
        <v>1119</v>
      </c>
      <c r="I551" s="35" t="s">
        <v>1102</v>
      </c>
      <c r="J551" s="138" t="s">
        <v>1424</v>
      </c>
      <c r="K551" s="139" t="s">
        <v>1425</v>
      </c>
      <c r="L551" s="7"/>
      <c r="M551" s="6"/>
      <c r="N551" s="6"/>
      <c r="O551" s="6"/>
      <c r="P551" s="6" t="s">
        <v>189</v>
      </c>
      <c r="Q551" s="6"/>
      <c r="R551" s="6"/>
      <c r="S551" s="6"/>
      <c r="T551" s="6"/>
      <c r="U551" s="6"/>
      <c r="V551" s="6"/>
      <c r="W551" s="6"/>
      <c r="X551" s="6"/>
      <c r="Y551" s="7">
        <f t="shared" si="140"/>
        <v>1</v>
      </c>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13">
        <f t="shared" si="141"/>
        <v>0</v>
      </c>
      <c r="BB551" s="114" t="e">
        <f t="shared" si="142"/>
        <v>#DIV/0!</v>
      </c>
      <c r="BC551" s="113">
        <f t="shared" si="143"/>
        <v>0</v>
      </c>
      <c r="BD551" s="114" t="e">
        <f t="shared" si="144"/>
        <v>#DIV/0!</v>
      </c>
      <c r="BE551" s="113">
        <f t="shared" si="145"/>
        <v>0</v>
      </c>
      <c r="BF551" s="114" t="e">
        <f t="shared" si="146"/>
        <v>#DIV/0!</v>
      </c>
      <c r="BG551" s="113">
        <f t="shared" si="147"/>
        <v>0</v>
      </c>
      <c r="BH551" s="114" t="e">
        <f t="shared" si="148"/>
        <v>#DIV/0!</v>
      </c>
      <c r="BI551" s="115" t="e">
        <f t="shared" si="149"/>
        <v>#DIV/0!</v>
      </c>
      <c r="BJ551" s="116" t="e">
        <f t="shared" si="150"/>
        <v>#DIV/0!</v>
      </c>
      <c r="BK551" s="102"/>
      <c r="BL551" s="129"/>
      <c r="BM551" s="102"/>
      <c r="BN551" s="91"/>
    </row>
    <row r="552" spans="1:66" s="11" customFormat="1" ht="196.5" hidden="1" customHeight="1">
      <c r="A552" s="79">
        <v>202</v>
      </c>
      <c r="B552" s="2" t="s">
        <v>329</v>
      </c>
      <c r="C552" s="3" t="s">
        <v>7</v>
      </c>
      <c r="D552" s="4" t="s">
        <v>323</v>
      </c>
      <c r="E552" s="3" t="s">
        <v>7</v>
      </c>
      <c r="F552" s="86"/>
      <c r="G552" s="35" t="s">
        <v>1113</v>
      </c>
      <c r="H552" s="2" t="s">
        <v>1114</v>
      </c>
      <c r="I552" s="79"/>
      <c r="J552" s="138" t="s">
        <v>1424</v>
      </c>
      <c r="K552" s="139" t="s">
        <v>1425</v>
      </c>
      <c r="L552" s="7"/>
      <c r="M552" s="6"/>
      <c r="N552" s="6"/>
      <c r="O552" s="6"/>
      <c r="P552" s="6"/>
      <c r="Q552" s="6" t="s">
        <v>189</v>
      </c>
      <c r="R552" s="6"/>
      <c r="S552" s="6"/>
      <c r="T552" s="6"/>
      <c r="U552" s="6"/>
      <c r="V552" s="6"/>
      <c r="W552" s="6"/>
      <c r="X552" s="6"/>
      <c r="Y552" s="7">
        <f t="shared" si="140"/>
        <v>1</v>
      </c>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13">
        <f t="shared" si="141"/>
        <v>0</v>
      </c>
      <c r="BB552" s="114" t="e">
        <f t="shared" si="142"/>
        <v>#DIV/0!</v>
      </c>
      <c r="BC552" s="113">
        <f t="shared" si="143"/>
        <v>0</v>
      </c>
      <c r="BD552" s="114" t="e">
        <f t="shared" si="144"/>
        <v>#DIV/0!</v>
      </c>
      <c r="BE552" s="113">
        <f t="shared" si="145"/>
        <v>0</v>
      </c>
      <c r="BF552" s="114" t="e">
        <f t="shared" si="146"/>
        <v>#DIV/0!</v>
      </c>
      <c r="BG552" s="113">
        <f t="shared" si="147"/>
        <v>0</v>
      </c>
      <c r="BH552" s="114" t="e">
        <f t="shared" si="148"/>
        <v>#DIV/0!</v>
      </c>
      <c r="BI552" s="115" t="e">
        <f t="shared" si="149"/>
        <v>#DIV/0!</v>
      </c>
      <c r="BJ552" s="116" t="e">
        <f t="shared" si="150"/>
        <v>#DIV/0!</v>
      </c>
      <c r="BK552" s="102"/>
      <c r="BL552" s="129"/>
      <c r="BM552" s="102"/>
      <c r="BN552" s="91"/>
    </row>
    <row r="553" spans="1:66" s="11" customFormat="1" ht="196.5" hidden="1" customHeight="1">
      <c r="A553" s="79">
        <v>202</v>
      </c>
      <c r="B553" s="2" t="s">
        <v>329</v>
      </c>
      <c r="C553" s="3" t="s">
        <v>7</v>
      </c>
      <c r="D553" s="4" t="s">
        <v>323</v>
      </c>
      <c r="E553" s="3" t="s">
        <v>7</v>
      </c>
      <c r="F553" s="86"/>
      <c r="G553" s="35" t="s">
        <v>1105</v>
      </c>
      <c r="H553" s="2" t="s">
        <v>1106</v>
      </c>
      <c r="I553" s="35" t="s">
        <v>1107</v>
      </c>
      <c r="J553" s="138" t="s">
        <v>1424</v>
      </c>
      <c r="K553" s="139" t="s">
        <v>1425</v>
      </c>
      <c r="L553" s="7"/>
      <c r="M553" s="6"/>
      <c r="N553" s="6"/>
      <c r="O553" s="6"/>
      <c r="P553" s="6"/>
      <c r="Q553" s="6"/>
      <c r="R553" s="6" t="s">
        <v>189</v>
      </c>
      <c r="S553" s="6"/>
      <c r="T553" s="6"/>
      <c r="U553" s="6"/>
      <c r="V553" s="6"/>
      <c r="W553" s="6"/>
      <c r="X553" s="6"/>
      <c r="Y553" s="7">
        <f t="shared" si="140"/>
        <v>1</v>
      </c>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13">
        <f t="shared" si="141"/>
        <v>0</v>
      </c>
      <c r="BB553" s="114" t="e">
        <f t="shared" si="142"/>
        <v>#DIV/0!</v>
      </c>
      <c r="BC553" s="113">
        <f t="shared" si="143"/>
        <v>0</v>
      </c>
      <c r="BD553" s="114" t="e">
        <f t="shared" si="144"/>
        <v>#DIV/0!</v>
      </c>
      <c r="BE553" s="113">
        <f t="shared" si="145"/>
        <v>0</v>
      </c>
      <c r="BF553" s="114" t="e">
        <f t="shared" si="146"/>
        <v>#DIV/0!</v>
      </c>
      <c r="BG553" s="113">
        <f t="shared" si="147"/>
        <v>0</v>
      </c>
      <c r="BH553" s="114" t="e">
        <f t="shared" si="148"/>
        <v>#DIV/0!</v>
      </c>
      <c r="BI553" s="115" t="e">
        <f t="shared" si="149"/>
        <v>#DIV/0!</v>
      </c>
      <c r="BJ553" s="116" t="e">
        <f t="shared" si="150"/>
        <v>#DIV/0!</v>
      </c>
      <c r="BK553" s="102"/>
      <c r="BL553" s="129"/>
      <c r="BM553" s="102"/>
      <c r="BN553" s="91"/>
    </row>
    <row r="554" spans="1:66" s="11" customFormat="1" ht="196.5" hidden="1" customHeight="1">
      <c r="A554" s="79">
        <v>202</v>
      </c>
      <c r="B554" s="2" t="s">
        <v>329</v>
      </c>
      <c r="C554" s="3" t="s">
        <v>7</v>
      </c>
      <c r="D554" s="4" t="s">
        <v>323</v>
      </c>
      <c r="E554" s="3" t="s">
        <v>7</v>
      </c>
      <c r="F554" s="86"/>
      <c r="G554" s="35" t="s">
        <v>1103</v>
      </c>
      <c r="H554" s="2" t="s">
        <v>1121</v>
      </c>
      <c r="I554" s="35" t="s">
        <v>1104</v>
      </c>
      <c r="J554" s="138" t="s">
        <v>1424</v>
      </c>
      <c r="K554" s="139" t="s">
        <v>1425</v>
      </c>
      <c r="L554" s="7"/>
      <c r="M554" s="6"/>
      <c r="N554" s="7"/>
      <c r="O554" s="7"/>
      <c r="P554" s="7"/>
      <c r="Q554" s="6"/>
      <c r="R554" s="6"/>
      <c r="S554" s="6" t="s">
        <v>189</v>
      </c>
      <c r="T554" s="6"/>
      <c r="U554" s="6"/>
      <c r="V554" s="6"/>
      <c r="W554" s="6"/>
      <c r="X554" s="6"/>
      <c r="Y554" s="7">
        <f t="shared" si="140"/>
        <v>1</v>
      </c>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13">
        <f t="shared" si="141"/>
        <v>0</v>
      </c>
      <c r="BB554" s="114" t="e">
        <f t="shared" si="142"/>
        <v>#DIV/0!</v>
      </c>
      <c r="BC554" s="113">
        <f t="shared" si="143"/>
        <v>0</v>
      </c>
      <c r="BD554" s="114" t="e">
        <f t="shared" si="144"/>
        <v>#DIV/0!</v>
      </c>
      <c r="BE554" s="113">
        <f t="shared" si="145"/>
        <v>0</v>
      </c>
      <c r="BF554" s="114" t="e">
        <f t="shared" si="146"/>
        <v>#DIV/0!</v>
      </c>
      <c r="BG554" s="113">
        <f t="shared" si="147"/>
        <v>0</v>
      </c>
      <c r="BH554" s="114" t="e">
        <f t="shared" si="148"/>
        <v>#DIV/0!</v>
      </c>
      <c r="BI554" s="115" t="e">
        <f t="shared" si="149"/>
        <v>#DIV/0!</v>
      </c>
      <c r="BJ554" s="116" t="e">
        <f t="shared" si="150"/>
        <v>#DIV/0!</v>
      </c>
      <c r="BK554" s="102"/>
      <c r="BL554" s="129"/>
      <c r="BM554" s="102"/>
      <c r="BN554" s="91"/>
    </row>
    <row r="555" spans="1:66" s="11" customFormat="1" ht="196.5" hidden="1" customHeight="1">
      <c r="A555" s="79">
        <v>202</v>
      </c>
      <c r="B555" s="2" t="s">
        <v>329</v>
      </c>
      <c r="C555" s="3" t="s">
        <v>7</v>
      </c>
      <c r="D555" s="4" t="s">
        <v>323</v>
      </c>
      <c r="E555" s="3" t="s">
        <v>7</v>
      </c>
      <c r="F555" s="86"/>
      <c r="G555" s="35" t="s">
        <v>1120</v>
      </c>
      <c r="H555" s="2" t="s">
        <v>1115</v>
      </c>
      <c r="I555" s="79"/>
      <c r="J555" s="138" t="s">
        <v>1424</v>
      </c>
      <c r="K555" s="139" t="s">
        <v>1425</v>
      </c>
      <c r="L555" s="7"/>
      <c r="M555" s="6"/>
      <c r="N555" s="6"/>
      <c r="O555" s="6"/>
      <c r="P555" s="6"/>
      <c r="Q555" s="6"/>
      <c r="R555" s="6"/>
      <c r="S555" s="6"/>
      <c r="T555" s="6" t="s">
        <v>189</v>
      </c>
      <c r="U555" s="6"/>
      <c r="V555" s="6"/>
      <c r="W555" s="6"/>
      <c r="X555" s="6"/>
      <c r="Y555" s="7">
        <f t="shared" si="140"/>
        <v>1</v>
      </c>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13">
        <f t="shared" si="141"/>
        <v>0</v>
      </c>
      <c r="BB555" s="114" t="e">
        <f t="shared" si="142"/>
        <v>#DIV/0!</v>
      </c>
      <c r="BC555" s="113">
        <f t="shared" si="143"/>
        <v>0</v>
      </c>
      <c r="BD555" s="114" t="e">
        <f t="shared" si="144"/>
        <v>#DIV/0!</v>
      </c>
      <c r="BE555" s="113">
        <f t="shared" si="145"/>
        <v>0</v>
      </c>
      <c r="BF555" s="114" t="e">
        <f t="shared" si="146"/>
        <v>#DIV/0!</v>
      </c>
      <c r="BG555" s="113">
        <f t="shared" si="147"/>
        <v>0</v>
      </c>
      <c r="BH555" s="114" t="e">
        <f t="shared" si="148"/>
        <v>#DIV/0!</v>
      </c>
      <c r="BI555" s="115" t="e">
        <f t="shared" si="149"/>
        <v>#DIV/0!</v>
      </c>
      <c r="BJ555" s="116" t="e">
        <f t="shared" si="150"/>
        <v>#DIV/0!</v>
      </c>
      <c r="BK555" s="102"/>
      <c r="BL555" s="129"/>
      <c r="BM555" s="102"/>
      <c r="BN555" s="91"/>
    </row>
    <row r="556" spans="1:66" s="11" customFormat="1" ht="196.5" hidden="1" customHeight="1">
      <c r="A556" s="79">
        <v>202</v>
      </c>
      <c r="B556" s="2" t="s">
        <v>329</v>
      </c>
      <c r="C556" s="3" t="s">
        <v>7</v>
      </c>
      <c r="D556" s="4" t="s">
        <v>323</v>
      </c>
      <c r="E556" s="3" t="s">
        <v>7</v>
      </c>
      <c r="F556" s="86"/>
      <c r="G556" s="35" t="s">
        <v>1108</v>
      </c>
      <c r="H556" s="35" t="s">
        <v>1122</v>
      </c>
      <c r="I556" s="35" t="s">
        <v>1109</v>
      </c>
      <c r="J556" s="138" t="s">
        <v>1424</v>
      </c>
      <c r="K556" s="139" t="s">
        <v>1425</v>
      </c>
      <c r="L556" s="7"/>
      <c r="M556" s="6"/>
      <c r="N556" s="7"/>
      <c r="O556" s="7"/>
      <c r="P556" s="7"/>
      <c r="Q556" s="6"/>
      <c r="R556" s="6"/>
      <c r="S556" s="6"/>
      <c r="T556" s="6"/>
      <c r="U556" s="6" t="s">
        <v>189</v>
      </c>
      <c r="V556" s="6"/>
      <c r="W556" s="6"/>
      <c r="X556" s="6"/>
      <c r="Y556" s="7">
        <f t="shared" si="140"/>
        <v>1</v>
      </c>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13">
        <f t="shared" si="141"/>
        <v>0</v>
      </c>
      <c r="BB556" s="114" t="e">
        <f t="shared" si="142"/>
        <v>#DIV/0!</v>
      </c>
      <c r="BC556" s="113">
        <f t="shared" si="143"/>
        <v>0</v>
      </c>
      <c r="BD556" s="114" t="e">
        <f t="shared" si="144"/>
        <v>#DIV/0!</v>
      </c>
      <c r="BE556" s="113">
        <f t="shared" si="145"/>
        <v>0</v>
      </c>
      <c r="BF556" s="114" t="e">
        <f t="shared" si="146"/>
        <v>#DIV/0!</v>
      </c>
      <c r="BG556" s="113">
        <f t="shared" si="147"/>
        <v>0</v>
      </c>
      <c r="BH556" s="114" t="e">
        <f t="shared" si="148"/>
        <v>#DIV/0!</v>
      </c>
      <c r="BI556" s="115" t="e">
        <f t="shared" si="149"/>
        <v>#DIV/0!</v>
      </c>
      <c r="BJ556" s="116" t="e">
        <f t="shared" si="150"/>
        <v>#DIV/0!</v>
      </c>
      <c r="BK556" s="102"/>
      <c r="BL556" s="129"/>
      <c r="BM556" s="102"/>
      <c r="BN556" s="91"/>
    </row>
    <row r="557" spans="1:66" s="11" customFormat="1" ht="196.5" hidden="1" customHeight="1">
      <c r="A557" s="79">
        <v>202</v>
      </c>
      <c r="B557" s="2" t="s">
        <v>329</v>
      </c>
      <c r="C557" s="3" t="s">
        <v>7</v>
      </c>
      <c r="D557" s="4" t="s">
        <v>323</v>
      </c>
      <c r="E557" s="3" t="s">
        <v>7</v>
      </c>
      <c r="F557" s="86"/>
      <c r="G557" s="35" t="s">
        <v>1110</v>
      </c>
      <c r="H557" s="35" t="s">
        <v>1123</v>
      </c>
      <c r="I557" s="35" t="s">
        <v>1111</v>
      </c>
      <c r="J557" s="138" t="s">
        <v>1424</v>
      </c>
      <c r="K557" s="139" t="s">
        <v>1425</v>
      </c>
      <c r="L557" s="7"/>
      <c r="M557" s="6"/>
      <c r="N557" s="7"/>
      <c r="O557" s="7"/>
      <c r="P557" s="7"/>
      <c r="Q557" s="6"/>
      <c r="R557" s="6"/>
      <c r="S557" s="6"/>
      <c r="T557" s="6"/>
      <c r="U557" s="6"/>
      <c r="V557" s="6" t="s">
        <v>189</v>
      </c>
      <c r="W557" s="6"/>
      <c r="X557" s="6"/>
      <c r="Y557" s="7">
        <f t="shared" si="140"/>
        <v>1</v>
      </c>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13">
        <f t="shared" si="141"/>
        <v>0</v>
      </c>
      <c r="BB557" s="114" t="e">
        <f t="shared" si="142"/>
        <v>#DIV/0!</v>
      </c>
      <c r="BC557" s="113">
        <f t="shared" si="143"/>
        <v>0</v>
      </c>
      <c r="BD557" s="114" t="e">
        <f t="shared" si="144"/>
        <v>#DIV/0!</v>
      </c>
      <c r="BE557" s="113">
        <f t="shared" si="145"/>
        <v>0</v>
      </c>
      <c r="BF557" s="114" t="e">
        <f t="shared" si="146"/>
        <v>#DIV/0!</v>
      </c>
      <c r="BG557" s="113">
        <f t="shared" si="147"/>
        <v>0</v>
      </c>
      <c r="BH557" s="114" t="e">
        <f t="shared" si="148"/>
        <v>#DIV/0!</v>
      </c>
      <c r="BI557" s="115" t="e">
        <f t="shared" si="149"/>
        <v>#DIV/0!</v>
      </c>
      <c r="BJ557" s="116" t="e">
        <f t="shared" si="150"/>
        <v>#DIV/0!</v>
      </c>
      <c r="BK557" s="102"/>
      <c r="BL557" s="129"/>
      <c r="BM557" s="102"/>
      <c r="BN557" s="91"/>
    </row>
    <row r="558" spans="1:66" s="11" customFormat="1" ht="196.5" hidden="1" customHeight="1">
      <c r="A558" s="79">
        <v>202</v>
      </c>
      <c r="B558" s="2" t="s">
        <v>329</v>
      </c>
      <c r="C558" s="3" t="s">
        <v>7</v>
      </c>
      <c r="D558" s="4" t="s">
        <v>323</v>
      </c>
      <c r="E558" s="3" t="s">
        <v>7</v>
      </c>
      <c r="F558" s="86"/>
      <c r="G558" s="35" t="s">
        <v>1112</v>
      </c>
      <c r="H558" s="2" t="s">
        <v>1124</v>
      </c>
      <c r="I558" s="35"/>
      <c r="J558" s="138" t="s">
        <v>1424</v>
      </c>
      <c r="K558" s="139" t="s">
        <v>1425</v>
      </c>
      <c r="L558" s="7"/>
      <c r="M558" s="6"/>
      <c r="N558" s="6"/>
      <c r="O558" s="6"/>
      <c r="P558" s="6"/>
      <c r="Q558" s="6"/>
      <c r="R558" s="6"/>
      <c r="S558" s="6"/>
      <c r="T558" s="6"/>
      <c r="U558" s="6"/>
      <c r="V558" s="6"/>
      <c r="W558" s="6" t="s">
        <v>189</v>
      </c>
      <c r="X558" s="6"/>
      <c r="Y558" s="7">
        <f t="shared" si="140"/>
        <v>1</v>
      </c>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13">
        <f t="shared" si="141"/>
        <v>0</v>
      </c>
      <c r="BB558" s="114" t="e">
        <f t="shared" si="142"/>
        <v>#DIV/0!</v>
      </c>
      <c r="BC558" s="113">
        <f t="shared" si="143"/>
        <v>0</v>
      </c>
      <c r="BD558" s="114" t="e">
        <f t="shared" si="144"/>
        <v>#DIV/0!</v>
      </c>
      <c r="BE558" s="113">
        <f t="shared" si="145"/>
        <v>0</v>
      </c>
      <c r="BF558" s="114" t="e">
        <f t="shared" si="146"/>
        <v>#DIV/0!</v>
      </c>
      <c r="BG558" s="113">
        <f t="shared" si="147"/>
        <v>0</v>
      </c>
      <c r="BH558" s="114" t="e">
        <f t="shared" si="148"/>
        <v>#DIV/0!</v>
      </c>
      <c r="BI558" s="115" t="e">
        <f t="shared" si="149"/>
        <v>#DIV/0!</v>
      </c>
      <c r="BJ558" s="116" t="e">
        <f t="shared" si="150"/>
        <v>#DIV/0!</v>
      </c>
      <c r="BK558" s="102"/>
      <c r="BL558" s="129"/>
      <c r="BM558" s="102"/>
      <c r="BN558" s="91"/>
    </row>
    <row r="559" spans="1:66" s="11" customFormat="1" ht="196.5" hidden="1" customHeight="1">
      <c r="A559" s="79">
        <v>202</v>
      </c>
      <c r="B559" s="2" t="s">
        <v>329</v>
      </c>
      <c r="C559" s="3" t="s">
        <v>7</v>
      </c>
      <c r="D559" s="4" t="s">
        <v>323</v>
      </c>
      <c r="E559" s="3" t="s">
        <v>7</v>
      </c>
      <c r="F559" s="3"/>
      <c r="G559" s="35" t="s">
        <v>1116</v>
      </c>
      <c r="H559" s="2" t="s">
        <v>1125</v>
      </c>
      <c r="I559" s="37" t="s">
        <v>1117</v>
      </c>
      <c r="J559" s="138" t="s">
        <v>1424</v>
      </c>
      <c r="K559" s="139" t="s">
        <v>1425</v>
      </c>
      <c r="L559" s="7" t="s">
        <v>189</v>
      </c>
      <c r="M559" s="6"/>
      <c r="N559" s="6"/>
      <c r="O559" s="6"/>
      <c r="P559" s="6"/>
      <c r="Q559" s="6"/>
      <c r="R559" s="6"/>
      <c r="S559" s="6"/>
      <c r="T559" s="6"/>
      <c r="U559" s="6"/>
      <c r="V559" s="6"/>
      <c r="W559" s="6"/>
      <c r="X559" s="6" t="s">
        <v>189</v>
      </c>
      <c r="Y559" s="7">
        <f t="shared" si="140"/>
        <v>1</v>
      </c>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13">
        <f t="shared" si="141"/>
        <v>0</v>
      </c>
      <c r="BB559" s="114" t="e">
        <f t="shared" si="142"/>
        <v>#DIV/0!</v>
      </c>
      <c r="BC559" s="113">
        <f t="shared" si="143"/>
        <v>0</v>
      </c>
      <c r="BD559" s="114" t="e">
        <f t="shared" si="144"/>
        <v>#DIV/0!</v>
      </c>
      <c r="BE559" s="113">
        <f t="shared" si="145"/>
        <v>0</v>
      </c>
      <c r="BF559" s="114" t="e">
        <f t="shared" si="146"/>
        <v>#DIV/0!</v>
      </c>
      <c r="BG559" s="113">
        <f t="shared" si="147"/>
        <v>0</v>
      </c>
      <c r="BH559" s="114" t="e">
        <f t="shared" si="148"/>
        <v>#DIV/0!</v>
      </c>
      <c r="BI559" s="115" t="e">
        <f t="shared" si="149"/>
        <v>#DIV/0!</v>
      </c>
      <c r="BJ559" s="116" t="e">
        <f t="shared" si="150"/>
        <v>#DIV/0!</v>
      </c>
      <c r="BK559" s="102"/>
      <c r="BL559" s="129"/>
      <c r="BM559" s="102"/>
      <c r="BN559" s="91"/>
    </row>
    <row r="560" spans="1:66" s="11" customFormat="1" ht="154.5" hidden="1" customHeight="1">
      <c r="A560" s="79">
        <v>203</v>
      </c>
      <c r="B560" s="2" t="s">
        <v>262</v>
      </c>
      <c r="C560" s="3" t="s">
        <v>7</v>
      </c>
      <c r="D560" s="4" t="s">
        <v>261</v>
      </c>
      <c r="E560" s="3" t="s">
        <v>7</v>
      </c>
      <c r="F560" s="3"/>
      <c r="G560" s="35" t="s">
        <v>261</v>
      </c>
      <c r="H560" s="39" t="s">
        <v>1126</v>
      </c>
      <c r="I560" s="3"/>
      <c r="J560" s="138" t="s">
        <v>1424</v>
      </c>
      <c r="K560" s="139" t="s">
        <v>1425</v>
      </c>
      <c r="L560" s="7" t="s">
        <v>189</v>
      </c>
      <c r="M560" s="6"/>
      <c r="N560" s="6"/>
      <c r="O560" s="6"/>
      <c r="P560" s="6"/>
      <c r="Q560" s="6"/>
      <c r="R560" s="6" t="s">
        <v>189</v>
      </c>
      <c r="S560" s="6"/>
      <c r="T560" s="6"/>
      <c r="U560" s="6"/>
      <c r="V560" s="6"/>
      <c r="W560" s="6"/>
      <c r="X560" s="6"/>
      <c r="Y560" s="7">
        <f t="shared" si="140"/>
        <v>1</v>
      </c>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13">
        <f t="shared" si="141"/>
        <v>0</v>
      </c>
      <c r="BB560" s="114" t="e">
        <f t="shared" si="142"/>
        <v>#DIV/0!</v>
      </c>
      <c r="BC560" s="113">
        <f t="shared" si="143"/>
        <v>0</v>
      </c>
      <c r="BD560" s="114" t="e">
        <f t="shared" si="144"/>
        <v>#DIV/0!</v>
      </c>
      <c r="BE560" s="113">
        <f t="shared" si="145"/>
        <v>0</v>
      </c>
      <c r="BF560" s="114" t="e">
        <f t="shared" si="146"/>
        <v>#DIV/0!</v>
      </c>
      <c r="BG560" s="113">
        <f t="shared" si="147"/>
        <v>0</v>
      </c>
      <c r="BH560" s="114" t="e">
        <f t="shared" si="148"/>
        <v>#DIV/0!</v>
      </c>
      <c r="BI560" s="115" t="e">
        <f t="shared" si="149"/>
        <v>#DIV/0!</v>
      </c>
      <c r="BJ560" s="116" t="e">
        <f t="shared" si="150"/>
        <v>#DIV/0!</v>
      </c>
      <c r="BK560" s="102"/>
      <c r="BL560" s="129"/>
      <c r="BM560" s="102"/>
      <c r="BN560" s="91"/>
    </row>
    <row r="561" spans="1:66" s="11" customFormat="1" ht="70.5" customHeight="1">
      <c r="A561" s="80"/>
      <c r="B561" s="199" t="s">
        <v>295</v>
      </c>
      <c r="C561" s="200"/>
      <c r="D561" s="200"/>
      <c r="E561" s="34"/>
      <c r="F561" s="18">
        <f>COUNTIF(F572:F658,"x")</f>
        <v>1</v>
      </c>
      <c r="G561" s="72"/>
      <c r="H561" s="72"/>
      <c r="I561" s="18"/>
      <c r="J561" s="138" t="s">
        <v>1424</v>
      </c>
      <c r="K561" s="139" t="s">
        <v>1425</v>
      </c>
      <c r="L561" s="18">
        <f>COUNTIF(L572:L658,"x")</f>
        <v>10</v>
      </c>
      <c r="M561" s="18">
        <f>SUM(M572:M658)</f>
        <v>19</v>
      </c>
      <c r="N561" s="126">
        <f t="shared" ref="N561:X561" si="154">COUNTIF(N572:N658,"x")</f>
        <v>7</v>
      </c>
      <c r="O561" s="126">
        <f t="shared" si="154"/>
        <v>11</v>
      </c>
      <c r="P561" s="126">
        <f t="shared" si="154"/>
        <v>7</v>
      </c>
      <c r="Q561" s="126">
        <f t="shared" si="154"/>
        <v>7</v>
      </c>
      <c r="R561" s="126">
        <f t="shared" si="154"/>
        <v>8</v>
      </c>
      <c r="S561" s="126">
        <f t="shared" si="154"/>
        <v>8</v>
      </c>
      <c r="T561" s="126">
        <f t="shared" si="154"/>
        <v>7</v>
      </c>
      <c r="U561" s="126">
        <f t="shared" si="154"/>
        <v>8</v>
      </c>
      <c r="V561" s="126">
        <f t="shared" si="154"/>
        <v>8</v>
      </c>
      <c r="W561" s="126">
        <f t="shared" si="154"/>
        <v>8</v>
      </c>
      <c r="X561" s="126">
        <f t="shared" si="154"/>
        <v>8</v>
      </c>
      <c r="Y561" s="7"/>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13">
        <f t="shared" si="141"/>
        <v>0</v>
      </c>
      <c r="BB561" s="114" t="e">
        <f t="shared" si="142"/>
        <v>#DIV/0!</v>
      </c>
      <c r="BC561" s="113">
        <f t="shared" si="143"/>
        <v>0</v>
      </c>
      <c r="BD561" s="114" t="e">
        <f t="shared" si="144"/>
        <v>#DIV/0!</v>
      </c>
      <c r="BE561" s="113">
        <f t="shared" si="145"/>
        <v>0</v>
      </c>
      <c r="BF561" s="114" t="e">
        <f t="shared" si="146"/>
        <v>#DIV/0!</v>
      </c>
      <c r="BG561" s="113">
        <f t="shared" si="147"/>
        <v>0</v>
      </c>
      <c r="BH561" s="114" t="e">
        <f t="shared" si="148"/>
        <v>#DIV/0!</v>
      </c>
      <c r="BI561" s="115" t="e">
        <f t="shared" si="149"/>
        <v>#DIV/0!</v>
      </c>
      <c r="BJ561" s="116" t="e">
        <f t="shared" si="150"/>
        <v>#DIV/0!</v>
      </c>
      <c r="BK561" s="102"/>
      <c r="BL561" s="129"/>
      <c r="BM561" s="102"/>
      <c r="BN561" s="40"/>
    </row>
    <row r="562" spans="1:66" s="11" customFormat="1" ht="198" hidden="1" customHeight="1">
      <c r="A562" s="79">
        <v>204</v>
      </c>
      <c r="B562" s="2" t="s">
        <v>263</v>
      </c>
      <c r="C562" s="3" t="s">
        <v>9</v>
      </c>
      <c r="D562" s="4" t="s">
        <v>46</v>
      </c>
      <c r="E562" s="3" t="s">
        <v>9</v>
      </c>
      <c r="F562" s="18"/>
      <c r="G562" s="35" t="s">
        <v>46</v>
      </c>
      <c r="H562" s="50" t="s">
        <v>1127</v>
      </c>
      <c r="I562" s="18"/>
      <c r="J562" s="138" t="s">
        <v>1424</v>
      </c>
      <c r="K562" s="139" t="s">
        <v>1425</v>
      </c>
      <c r="L562" s="18"/>
      <c r="M562" s="18"/>
      <c r="N562" s="6" t="s">
        <v>189</v>
      </c>
      <c r="O562" s="18"/>
      <c r="P562" s="18"/>
      <c r="Q562" s="18"/>
      <c r="R562" s="18"/>
      <c r="S562" s="18"/>
      <c r="T562" s="18"/>
      <c r="U562" s="18"/>
      <c r="V562" s="18"/>
      <c r="W562" s="18"/>
      <c r="X562" s="18"/>
      <c r="Y562" s="7">
        <f t="shared" si="140"/>
        <v>1</v>
      </c>
      <c r="Z562" s="117" t="s">
        <v>1409</v>
      </c>
      <c r="AA562" s="117"/>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13">
        <f t="shared" si="141"/>
        <v>0</v>
      </c>
      <c r="BB562" s="114" t="e">
        <f t="shared" si="142"/>
        <v>#DIV/0!</v>
      </c>
      <c r="BC562" s="113">
        <f t="shared" si="143"/>
        <v>0</v>
      </c>
      <c r="BD562" s="114" t="e">
        <f t="shared" si="144"/>
        <v>#DIV/0!</v>
      </c>
      <c r="BE562" s="113">
        <f t="shared" si="145"/>
        <v>0</v>
      </c>
      <c r="BF562" s="114" t="e">
        <f t="shared" si="146"/>
        <v>#DIV/0!</v>
      </c>
      <c r="BG562" s="113">
        <f t="shared" si="147"/>
        <v>0</v>
      </c>
      <c r="BH562" s="114" t="e">
        <f t="shared" si="148"/>
        <v>#DIV/0!</v>
      </c>
      <c r="BI562" s="115" t="e">
        <f t="shared" si="149"/>
        <v>#DIV/0!</v>
      </c>
      <c r="BJ562" s="116" t="e">
        <f t="shared" si="150"/>
        <v>#DIV/0!</v>
      </c>
      <c r="BK562" s="102"/>
      <c r="BL562" s="129"/>
      <c r="BM562" s="102"/>
      <c r="BN562" s="40"/>
    </row>
    <row r="563" spans="1:66" s="11" customFormat="1" ht="192" customHeight="1">
      <c r="A563" s="79">
        <v>204</v>
      </c>
      <c r="B563" s="2" t="s">
        <v>263</v>
      </c>
      <c r="C563" s="3" t="s">
        <v>9</v>
      </c>
      <c r="D563" s="4" t="s">
        <v>46</v>
      </c>
      <c r="E563" s="3" t="s">
        <v>9</v>
      </c>
      <c r="F563" s="18"/>
      <c r="G563" s="35" t="s">
        <v>46</v>
      </c>
      <c r="H563" s="50" t="s">
        <v>1474</v>
      </c>
      <c r="I563" s="18"/>
      <c r="J563" s="138" t="s">
        <v>1424</v>
      </c>
      <c r="K563" s="139" t="s">
        <v>1425</v>
      </c>
      <c r="L563" s="18"/>
      <c r="M563" s="18"/>
      <c r="N563" s="18"/>
      <c r="O563" s="6" t="s">
        <v>189</v>
      </c>
      <c r="P563" s="18"/>
      <c r="Q563" s="18"/>
      <c r="R563" s="18"/>
      <c r="S563" s="18"/>
      <c r="T563" s="18"/>
      <c r="U563" s="18"/>
      <c r="V563" s="18"/>
      <c r="W563" s="18"/>
      <c r="X563" s="18"/>
      <c r="Y563" s="7">
        <f t="shared" si="140"/>
        <v>1</v>
      </c>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13">
        <f t="shared" si="141"/>
        <v>0</v>
      </c>
      <c r="BB563" s="114" t="e">
        <f t="shared" si="142"/>
        <v>#DIV/0!</v>
      </c>
      <c r="BC563" s="113">
        <f t="shared" si="143"/>
        <v>0</v>
      </c>
      <c r="BD563" s="114" t="e">
        <f t="shared" si="144"/>
        <v>#DIV/0!</v>
      </c>
      <c r="BE563" s="113">
        <f t="shared" si="145"/>
        <v>0</v>
      </c>
      <c r="BF563" s="114" t="e">
        <f t="shared" si="146"/>
        <v>#DIV/0!</v>
      </c>
      <c r="BG563" s="113">
        <f t="shared" si="147"/>
        <v>0</v>
      </c>
      <c r="BH563" s="114" t="e">
        <f t="shared" si="148"/>
        <v>#DIV/0!</v>
      </c>
      <c r="BI563" s="115" t="e">
        <f t="shared" si="149"/>
        <v>#DIV/0!</v>
      </c>
      <c r="BJ563" s="116" t="e">
        <f t="shared" si="150"/>
        <v>#DIV/0!</v>
      </c>
      <c r="BK563" s="117"/>
      <c r="BL563" s="117" t="s">
        <v>1409</v>
      </c>
      <c r="BM563" s="117" t="s">
        <v>1409</v>
      </c>
      <c r="BN563" s="40"/>
    </row>
    <row r="564" spans="1:66" s="11" customFormat="1" ht="196.5" hidden="1" customHeight="1">
      <c r="A564" s="79">
        <v>204</v>
      </c>
      <c r="B564" s="2" t="s">
        <v>263</v>
      </c>
      <c r="C564" s="3" t="s">
        <v>9</v>
      </c>
      <c r="D564" s="4" t="s">
        <v>46</v>
      </c>
      <c r="E564" s="3" t="s">
        <v>9</v>
      </c>
      <c r="F564" s="18"/>
      <c r="G564" s="35" t="s">
        <v>46</v>
      </c>
      <c r="H564" s="50" t="s">
        <v>1127</v>
      </c>
      <c r="I564" s="18"/>
      <c r="J564" s="138" t="s">
        <v>1424</v>
      </c>
      <c r="K564" s="139" t="s">
        <v>1425</v>
      </c>
      <c r="L564" s="18"/>
      <c r="M564" s="18"/>
      <c r="N564" s="18"/>
      <c r="O564" s="18"/>
      <c r="P564" s="18" t="s">
        <v>189</v>
      </c>
      <c r="Q564" s="18"/>
      <c r="R564" s="18"/>
      <c r="S564" s="18"/>
      <c r="T564" s="18"/>
      <c r="U564" s="18"/>
      <c r="V564" s="18"/>
      <c r="W564" s="18"/>
      <c r="X564" s="18"/>
      <c r="Y564" s="7">
        <f t="shared" si="140"/>
        <v>1</v>
      </c>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13">
        <f t="shared" si="141"/>
        <v>0</v>
      </c>
      <c r="BB564" s="114" t="e">
        <f t="shared" si="142"/>
        <v>#DIV/0!</v>
      </c>
      <c r="BC564" s="113">
        <f t="shared" si="143"/>
        <v>0</v>
      </c>
      <c r="BD564" s="114" t="e">
        <f t="shared" si="144"/>
        <v>#DIV/0!</v>
      </c>
      <c r="BE564" s="113">
        <f t="shared" si="145"/>
        <v>0</v>
      </c>
      <c r="BF564" s="114" t="e">
        <f t="shared" si="146"/>
        <v>#DIV/0!</v>
      </c>
      <c r="BG564" s="113">
        <f t="shared" si="147"/>
        <v>0</v>
      </c>
      <c r="BH564" s="114" t="e">
        <f t="shared" si="148"/>
        <v>#DIV/0!</v>
      </c>
      <c r="BI564" s="115" t="e">
        <f t="shared" si="149"/>
        <v>#DIV/0!</v>
      </c>
      <c r="BJ564" s="116" t="e">
        <f t="shared" si="150"/>
        <v>#DIV/0!</v>
      </c>
      <c r="BK564" s="102"/>
      <c r="BL564" s="129"/>
      <c r="BM564" s="102"/>
      <c r="BN564" s="40"/>
    </row>
    <row r="565" spans="1:66" s="11" customFormat="1" ht="196.5" hidden="1" customHeight="1">
      <c r="A565" s="79">
        <v>204</v>
      </c>
      <c r="B565" s="2" t="s">
        <v>263</v>
      </c>
      <c r="C565" s="3" t="s">
        <v>9</v>
      </c>
      <c r="D565" s="4" t="s">
        <v>46</v>
      </c>
      <c r="E565" s="3" t="s">
        <v>9</v>
      </c>
      <c r="F565" s="18"/>
      <c r="G565" s="35" t="s">
        <v>46</v>
      </c>
      <c r="H565" s="50" t="s">
        <v>1127</v>
      </c>
      <c r="I565" s="18"/>
      <c r="J565" s="138" t="s">
        <v>1424</v>
      </c>
      <c r="K565" s="139" t="s">
        <v>1425</v>
      </c>
      <c r="L565" s="18"/>
      <c r="M565" s="18"/>
      <c r="N565" s="18"/>
      <c r="O565" s="18"/>
      <c r="P565" s="18"/>
      <c r="Q565" s="18" t="s">
        <v>189</v>
      </c>
      <c r="R565" s="18"/>
      <c r="S565" s="18"/>
      <c r="T565" s="18"/>
      <c r="U565" s="18"/>
      <c r="V565" s="18"/>
      <c r="W565" s="18"/>
      <c r="X565" s="18"/>
      <c r="Y565" s="7">
        <f t="shared" si="140"/>
        <v>1</v>
      </c>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13">
        <f t="shared" si="141"/>
        <v>0</v>
      </c>
      <c r="BB565" s="114" t="e">
        <f t="shared" si="142"/>
        <v>#DIV/0!</v>
      </c>
      <c r="BC565" s="113">
        <f t="shared" si="143"/>
        <v>0</v>
      </c>
      <c r="BD565" s="114" t="e">
        <f t="shared" si="144"/>
        <v>#DIV/0!</v>
      </c>
      <c r="BE565" s="113">
        <f t="shared" si="145"/>
        <v>0</v>
      </c>
      <c r="BF565" s="114" t="e">
        <f t="shared" si="146"/>
        <v>#DIV/0!</v>
      </c>
      <c r="BG565" s="113">
        <f t="shared" si="147"/>
        <v>0</v>
      </c>
      <c r="BH565" s="114" t="e">
        <f t="shared" si="148"/>
        <v>#DIV/0!</v>
      </c>
      <c r="BI565" s="115" t="e">
        <f t="shared" si="149"/>
        <v>#DIV/0!</v>
      </c>
      <c r="BJ565" s="116" t="e">
        <f t="shared" si="150"/>
        <v>#DIV/0!</v>
      </c>
      <c r="BK565" s="102"/>
      <c r="BL565" s="129"/>
      <c r="BM565" s="102"/>
      <c r="BN565" s="40"/>
    </row>
    <row r="566" spans="1:66" s="11" customFormat="1" ht="196.5" hidden="1" customHeight="1">
      <c r="A566" s="79">
        <v>204</v>
      </c>
      <c r="B566" s="2" t="s">
        <v>263</v>
      </c>
      <c r="C566" s="3" t="s">
        <v>9</v>
      </c>
      <c r="D566" s="4" t="s">
        <v>46</v>
      </c>
      <c r="E566" s="3" t="s">
        <v>9</v>
      </c>
      <c r="F566" s="18"/>
      <c r="G566" s="35" t="s">
        <v>46</v>
      </c>
      <c r="H566" s="50" t="s">
        <v>1127</v>
      </c>
      <c r="I566" s="18"/>
      <c r="J566" s="138" t="s">
        <v>1424</v>
      </c>
      <c r="K566" s="139" t="s">
        <v>1425</v>
      </c>
      <c r="L566" s="18"/>
      <c r="M566" s="18"/>
      <c r="N566" s="18"/>
      <c r="O566" s="18"/>
      <c r="P566" s="18"/>
      <c r="Q566" s="18"/>
      <c r="R566" s="18" t="s">
        <v>189</v>
      </c>
      <c r="S566" s="18"/>
      <c r="T566" s="18"/>
      <c r="U566" s="18"/>
      <c r="V566" s="18"/>
      <c r="W566" s="18"/>
      <c r="X566" s="18"/>
      <c r="Y566" s="7">
        <f t="shared" si="140"/>
        <v>1</v>
      </c>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13">
        <f t="shared" si="141"/>
        <v>0</v>
      </c>
      <c r="BB566" s="114" t="e">
        <f t="shared" si="142"/>
        <v>#DIV/0!</v>
      </c>
      <c r="BC566" s="113">
        <f t="shared" si="143"/>
        <v>0</v>
      </c>
      <c r="BD566" s="114" t="e">
        <f t="shared" si="144"/>
        <v>#DIV/0!</v>
      </c>
      <c r="BE566" s="113">
        <f t="shared" si="145"/>
        <v>0</v>
      </c>
      <c r="BF566" s="114" t="e">
        <f t="shared" si="146"/>
        <v>#DIV/0!</v>
      </c>
      <c r="BG566" s="113">
        <f t="shared" si="147"/>
        <v>0</v>
      </c>
      <c r="BH566" s="114" t="e">
        <f t="shared" si="148"/>
        <v>#DIV/0!</v>
      </c>
      <c r="BI566" s="115" t="e">
        <f t="shared" si="149"/>
        <v>#DIV/0!</v>
      </c>
      <c r="BJ566" s="116" t="e">
        <f t="shared" si="150"/>
        <v>#DIV/0!</v>
      </c>
      <c r="BK566" s="102"/>
      <c r="BL566" s="129"/>
      <c r="BM566" s="102"/>
      <c r="BN566" s="40"/>
    </row>
    <row r="567" spans="1:66" s="11" customFormat="1" ht="196.5" hidden="1" customHeight="1">
      <c r="A567" s="79">
        <v>204</v>
      </c>
      <c r="B567" s="2" t="s">
        <v>263</v>
      </c>
      <c r="C567" s="3" t="s">
        <v>9</v>
      </c>
      <c r="D567" s="4" t="s">
        <v>46</v>
      </c>
      <c r="E567" s="3" t="s">
        <v>9</v>
      </c>
      <c r="F567" s="18"/>
      <c r="G567" s="35" t="s">
        <v>46</v>
      </c>
      <c r="H567" s="50" t="s">
        <v>1127</v>
      </c>
      <c r="I567" s="18"/>
      <c r="J567" s="138" t="s">
        <v>1424</v>
      </c>
      <c r="K567" s="139" t="s">
        <v>1425</v>
      </c>
      <c r="L567" s="18"/>
      <c r="M567" s="18"/>
      <c r="N567" s="18"/>
      <c r="O567" s="18"/>
      <c r="P567" s="18"/>
      <c r="Q567" s="18"/>
      <c r="R567" s="18"/>
      <c r="S567" s="6" t="s">
        <v>189</v>
      </c>
      <c r="T567" s="18"/>
      <c r="U567" s="18"/>
      <c r="V567" s="18"/>
      <c r="W567" s="18"/>
      <c r="X567" s="18"/>
      <c r="Y567" s="7">
        <f t="shared" si="140"/>
        <v>1</v>
      </c>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13">
        <f t="shared" si="141"/>
        <v>0</v>
      </c>
      <c r="BB567" s="114" t="e">
        <f t="shared" si="142"/>
        <v>#DIV/0!</v>
      </c>
      <c r="BC567" s="113">
        <f t="shared" si="143"/>
        <v>0</v>
      </c>
      <c r="BD567" s="114" t="e">
        <f t="shared" si="144"/>
        <v>#DIV/0!</v>
      </c>
      <c r="BE567" s="113">
        <f t="shared" si="145"/>
        <v>0</v>
      </c>
      <c r="BF567" s="114" t="e">
        <f t="shared" si="146"/>
        <v>#DIV/0!</v>
      </c>
      <c r="BG567" s="113">
        <f t="shared" si="147"/>
        <v>0</v>
      </c>
      <c r="BH567" s="114" t="e">
        <f t="shared" si="148"/>
        <v>#DIV/0!</v>
      </c>
      <c r="BI567" s="115" t="e">
        <f t="shared" si="149"/>
        <v>#DIV/0!</v>
      </c>
      <c r="BJ567" s="116" t="e">
        <f t="shared" si="150"/>
        <v>#DIV/0!</v>
      </c>
      <c r="BK567" s="102"/>
      <c r="BL567" s="129"/>
      <c r="BM567" s="102"/>
      <c r="BN567" s="40"/>
    </row>
    <row r="568" spans="1:66" s="11" customFormat="1" ht="196.5" hidden="1" customHeight="1">
      <c r="A568" s="79">
        <v>204</v>
      </c>
      <c r="B568" s="2" t="s">
        <v>263</v>
      </c>
      <c r="C568" s="3" t="s">
        <v>9</v>
      </c>
      <c r="D568" s="4" t="s">
        <v>46</v>
      </c>
      <c r="E568" s="3" t="s">
        <v>9</v>
      </c>
      <c r="F568" s="18"/>
      <c r="G568" s="35" t="s">
        <v>46</v>
      </c>
      <c r="H568" s="50" t="s">
        <v>1127</v>
      </c>
      <c r="I568" s="18"/>
      <c r="J568" s="138" t="s">
        <v>1424</v>
      </c>
      <c r="K568" s="139" t="s">
        <v>1425</v>
      </c>
      <c r="L568" s="18"/>
      <c r="M568" s="18"/>
      <c r="N568" s="18"/>
      <c r="O568" s="18"/>
      <c r="P568" s="18"/>
      <c r="Q568" s="18"/>
      <c r="R568" s="18"/>
      <c r="S568" s="18"/>
      <c r="T568" s="6" t="s">
        <v>189</v>
      </c>
      <c r="U568" s="18"/>
      <c r="V568" s="18"/>
      <c r="W568" s="18"/>
      <c r="X568" s="18"/>
      <c r="Y568" s="7">
        <f t="shared" si="140"/>
        <v>1</v>
      </c>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13">
        <f t="shared" si="141"/>
        <v>0</v>
      </c>
      <c r="BB568" s="114" t="e">
        <f t="shared" si="142"/>
        <v>#DIV/0!</v>
      </c>
      <c r="BC568" s="113">
        <f t="shared" si="143"/>
        <v>0</v>
      </c>
      <c r="BD568" s="114" t="e">
        <f t="shared" si="144"/>
        <v>#DIV/0!</v>
      </c>
      <c r="BE568" s="113">
        <f t="shared" si="145"/>
        <v>0</v>
      </c>
      <c r="BF568" s="114" t="e">
        <f t="shared" si="146"/>
        <v>#DIV/0!</v>
      </c>
      <c r="BG568" s="113">
        <f t="shared" si="147"/>
        <v>0</v>
      </c>
      <c r="BH568" s="114" t="e">
        <f t="shared" si="148"/>
        <v>#DIV/0!</v>
      </c>
      <c r="BI568" s="115" t="e">
        <f t="shared" si="149"/>
        <v>#DIV/0!</v>
      </c>
      <c r="BJ568" s="116" t="e">
        <f t="shared" si="150"/>
        <v>#DIV/0!</v>
      </c>
      <c r="BK568" s="102"/>
      <c r="BL568" s="129"/>
      <c r="BM568" s="102"/>
      <c r="BN568" s="40"/>
    </row>
    <row r="569" spans="1:66" s="11" customFormat="1" ht="196.5" hidden="1" customHeight="1">
      <c r="A569" s="79">
        <v>204</v>
      </c>
      <c r="B569" s="2" t="s">
        <v>263</v>
      </c>
      <c r="C569" s="3" t="s">
        <v>9</v>
      </c>
      <c r="D569" s="4" t="s">
        <v>46</v>
      </c>
      <c r="E569" s="3" t="s">
        <v>9</v>
      </c>
      <c r="F569" s="18"/>
      <c r="G569" s="35" t="s">
        <v>46</v>
      </c>
      <c r="H569" s="50" t="s">
        <v>1127</v>
      </c>
      <c r="I569" s="18"/>
      <c r="J569" s="138" t="s">
        <v>1424</v>
      </c>
      <c r="K569" s="139" t="s">
        <v>1425</v>
      </c>
      <c r="L569" s="18"/>
      <c r="M569" s="18"/>
      <c r="N569" s="18"/>
      <c r="O569" s="18"/>
      <c r="P569" s="18"/>
      <c r="Q569" s="18"/>
      <c r="R569" s="18"/>
      <c r="S569" s="18"/>
      <c r="T569" s="18"/>
      <c r="U569" s="6" t="s">
        <v>189</v>
      </c>
      <c r="V569" s="18"/>
      <c r="W569" s="18"/>
      <c r="X569" s="18"/>
      <c r="Y569" s="7">
        <f t="shared" si="140"/>
        <v>1</v>
      </c>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13">
        <f t="shared" si="141"/>
        <v>0</v>
      </c>
      <c r="BB569" s="114" t="e">
        <f t="shared" si="142"/>
        <v>#DIV/0!</v>
      </c>
      <c r="BC569" s="113">
        <f t="shared" si="143"/>
        <v>0</v>
      </c>
      <c r="BD569" s="114" t="e">
        <f t="shared" si="144"/>
        <v>#DIV/0!</v>
      </c>
      <c r="BE569" s="113">
        <f t="shared" si="145"/>
        <v>0</v>
      </c>
      <c r="BF569" s="114" t="e">
        <f t="shared" si="146"/>
        <v>#DIV/0!</v>
      </c>
      <c r="BG569" s="113">
        <f t="shared" si="147"/>
        <v>0</v>
      </c>
      <c r="BH569" s="114" t="e">
        <f t="shared" si="148"/>
        <v>#DIV/0!</v>
      </c>
      <c r="BI569" s="115" t="e">
        <f t="shared" si="149"/>
        <v>#DIV/0!</v>
      </c>
      <c r="BJ569" s="116" t="e">
        <f t="shared" si="150"/>
        <v>#DIV/0!</v>
      </c>
      <c r="BK569" s="102"/>
      <c r="BL569" s="129"/>
      <c r="BM569" s="102"/>
      <c r="BN569" s="40"/>
    </row>
    <row r="570" spans="1:66" s="11" customFormat="1" ht="196.5" hidden="1" customHeight="1">
      <c r="A570" s="79">
        <v>204</v>
      </c>
      <c r="B570" s="2" t="s">
        <v>263</v>
      </c>
      <c r="C570" s="3" t="s">
        <v>9</v>
      </c>
      <c r="D570" s="4" t="s">
        <v>46</v>
      </c>
      <c r="E570" s="3" t="s">
        <v>9</v>
      </c>
      <c r="F570" s="18"/>
      <c r="G570" s="35" t="s">
        <v>46</v>
      </c>
      <c r="H570" s="50" t="s">
        <v>1127</v>
      </c>
      <c r="I570" s="18"/>
      <c r="J570" s="138" t="s">
        <v>1424</v>
      </c>
      <c r="K570" s="139" t="s">
        <v>1425</v>
      </c>
      <c r="L570" s="18"/>
      <c r="M570" s="18"/>
      <c r="N570" s="18"/>
      <c r="O570" s="18"/>
      <c r="P570" s="18"/>
      <c r="Q570" s="18"/>
      <c r="R570" s="18"/>
      <c r="S570" s="18"/>
      <c r="T570" s="18"/>
      <c r="U570" s="18"/>
      <c r="V570" s="6" t="s">
        <v>189</v>
      </c>
      <c r="W570" s="18"/>
      <c r="X570" s="18"/>
      <c r="Y570" s="7">
        <f t="shared" si="140"/>
        <v>1</v>
      </c>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13">
        <f t="shared" si="141"/>
        <v>0</v>
      </c>
      <c r="BB570" s="114" t="e">
        <f t="shared" si="142"/>
        <v>#DIV/0!</v>
      </c>
      <c r="BC570" s="113">
        <f t="shared" si="143"/>
        <v>0</v>
      </c>
      <c r="BD570" s="114" t="e">
        <f t="shared" si="144"/>
        <v>#DIV/0!</v>
      </c>
      <c r="BE570" s="113">
        <f t="shared" si="145"/>
        <v>0</v>
      </c>
      <c r="BF570" s="114" t="e">
        <f t="shared" si="146"/>
        <v>#DIV/0!</v>
      </c>
      <c r="BG570" s="113">
        <f t="shared" si="147"/>
        <v>0</v>
      </c>
      <c r="BH570" s="114" t="e">
        <f t="shared" si="148"/>
        <v>#DIV/0!</v>
      </c>
      <c r="BI570" s="115" t="e">
        <f t="shared" si="149"/>
        <v>#DIV/0!</v>
      </c>
      <c r="BJ570" s="116" t="e">
        <f t="shared" si="150"/>
        <v>#DIV/0!</v>
      </c>
      <c r="BK570" s="102"/>
      <c r="BL570" s="129"/>
      <c r="BM570" s="102"/>
      <c r="BN570" s="40"/>
    </row>
    <row r="571" spans="1:66" s="11" customFormat="1" ht="196.5" hidden="1" customHeight="1">
      <c r="A571" s="79">
        <v>204</v>
      </c>
      <c r="B571" s="2" t="s">
        <v>263</v>
      </c>
      <c r="C571" s="3" t="s">
        <v>9</v>
      </c>
      <c r="D571" s="4" t="s">
        <v>46</v>
      </c>
      <c r="E571" s="3" t="s">
        <v>9</v>
      </c>
      <c r="F571" s="18"/>
      <c r="G571" s="35" t="s">
        <v>46</v>
      </c>
      <c r="H571" s="50" t="s">
        <v>1127</v>
      </c>
      <c r="I571" s="18"/>
      <c r="J571" s="138" t="s">
        <v>1424</v>
      </c>
      <c r="K571" s="139" t="s">
        <v>1425</v>
      </c>
      <c r="L571" s="18"/>
      <c r="M571" s="18"/>
      <c r="N571" s="18"/>
      <c r="O571" s="18"/>
      <c r="P571" s="18"/>
      <c r="Q571" s="18"/>
      <c r="R571" s="18"/>
      <c r="S571" s="18"/>
      <c r="T571" s="18"/>
      <c r="U571" s="18"/>
      <c r="V571" s="18"/>
      <c r="W571" s="6" t="s">
        <v>189</v>
      </c>
      <c r="X571" s="18"/>
      <c r="Y571" s="7">
        <f t="shared" si="140"/>
        <v>1</v>
      </c>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13">
        <f t="shared" si="141"/>
        <v>0</v>
      </c>
      <c r="BB571" s="114" t="e">
        <f t="shared" si="142"/>
        <v>#DIV/0!</v>
      </c>
      <c r="BC571" s="113">
        <f t="shared" si="143"/>
        <v>0</v>
      </c>
      <c r="BD571" s="114" t="e">
        <f t="shared" si="144"/>
        <v>#DIV/0!</v>
      </c>
      <c r="BE571" s="113">
        <f t="shared" si="145"/>
        <v>0</v>
      </c>
      <c r="BF571" s="114" t="e">
        <f t="shared" si="146"/>
        <v>#DIV/0!</v>
      </c>
      <c r="BG571" s="113">
        <f t="shared" si="147"/>
        <v>0</v>
      </c>
      <c r="BH571" s="114" t="e">
        <f t="shared" si="148"/>
        <v>#DIV/0!</v>
      </c>
      <c r="BI571" s="115" t="e">
        <f t="shared" si="149"/>
        <v>#DIV/0!</v>
      </c>
      <c r="BJ571" s="116" t="e">
        <f t="shared" si="150"/>
        <v>#DIV/0!</v>
      </c>
      <c r="BK571" s="102"/>
      <c r="BL571" s="129"/>
      <c r="BM571" s="102"/>
      <c r="BN571" s="40"/>
    </row>
    <row r="572" spans="1:66" s="11" customFormat="1" ht="196.5" hidden="1" customHeight="1">
      <c r="A572" s="79">
        <v>204</v>
      </c>
      <c r="B572" s="2" t="s">
        <v>263</v>
      </c>
      <c r="C572" s="3" t="s">
        <v>9</v>
      </c>
      <c r="D572" s="4" t="s">
        <v>46</v>
      </c>
      <c r="E572" s="3" t="s">
        <v>9</v>
      </c>
      <c r="F572" s="3"/>
      <c r="G572" s="35" t="s">
        <v>46</v>
      </c>
      <c r="H572" s="50" t="s">
        <v>1127</v>
      </c>
      <c r="I572" s="3"/>
      <c r="J572" s="138" t="s">
        <v>1424</v>
      </c>
      <c r="K572" s="139" t="s">
        <v>1425</v>
      </c>
      <c r="L572" s="7" t="s">
        <v>189</v>
      </c>
      <c r="M572" s="6"/>
      <c r="N572" s="6"/>
      <c r="O572" s="6"/>
      <c r="P572" s="6"/>
      <c r="Q572" s="6"/>
      <c r="R572" s="6"/>
      <c r="S572" s="6"/>
      <c r="T572" s="6"/>
      <c r="U572" s="6"/>
      <c r="V572" s="6"/>
      <c r="W572" s="6"/>
      <c r="X572" s="6" t="s">
        <v>189</v>
      </c>
      <c r="Y572" s="7">
        <f t="shared" si="140"/>
        <v>1</v>
      </c>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13">
        <f t="shared" si="141"/>
        <v>0</v>
      </c>
      <c r="BB572" s="114" t="e">
        <f t="shared" si="142"/>
        <v>#DIV/0!</v>
      </c>
      <c r="BC572" s="113">
        <f t="shared" si="143"/>
        <v>0</v>
      </c>
      <c r="BD572" s="114" t="e">
        <f t="shared" si="144"/>
        <v>#DIV/0!</v>
      </c>
      <c r="BE572" s="113">
        <f t="shared" si="145"/>
        <v>0</v>
      </c>
      <c r="BF572" s="114" t="e">
        <f t="shared" si="146"/>
        <v>#DIV/0!</v>
      </c>
      <c r="BG572" s="113">
        <f t="shared" si="147"/>
        <v>0</v>
      </c>
      <c r="BH572" s="114" t="e">
        <f t="shared" si="148"/>
        <v>#DIV/0!</v>
      </c>
      <c r="BI572" s="115" t="e">
        <f t="shared" si="149"/>
        <v>#DIV/0!</v>
      </c>
      <c r="BJ572" s="116" t="e">
        <f t="shared" si="150"/>
        <v>#DIV/0!</v>
      </c>
      <c r="BK572" s="102"/>
      <c r="BL572" s="129"/>
      <c r="BM572" s="102"/>
      <c r="BN572" s="91"/>
    </row>
    <row r="573" spans="1:66" s="11" customFormat="1" ht="196.5" hidden="1" customHeight="1">
      <c r="A573" s="79">
        <v>205</v>
      </c>
      <c r="B573" s="2" t="s">
        <v>47</v>
      </c>
      <c r="C573" s="3" t="s">
        <v>7</v>
      </c>
      <c r="D573" s="4" t="s">
        <v>389</v>
      </c>
      <c r="E573" s="3" t="s">
        <v>9</v>
      </c>
      <c r="F573" s="3"/>
      <c r="G573" s="35" t="s">
        <v>1128</v>
      </c>
      <c r="H573" s="51" t="s">
        <v>1148</v>
      </c>
      <c r="I573" s="50"/>
      <c r="J573" s="138" t="s">
        <v>1424</v>
      </c>
      <c r="K573" s="139" t="s">
        <v>1425</v>
      </c>
      <c r="L573" s="7"/>
      <c r="M573" s="6"/>
      <c r="N573" s="6" t="s">
        <v>189</v>
      </c>
      <c r="O573" s="6"/>
      <c r="P573" s="6"/>
      <c r="Q573" s="6"/>
      <c r="R573" s="6"/>
      <c r="S573" s="6"/>
      <c r="T573" s="6"/>
      <c r="U573" s="6"/>
      <c r="V573" s="6"/>
      <c r="W573" s="6"/>
      <c r="X573" s="6"/>
      <c r="Y573" s="7">
        <f t="shared" si="140"/>
        <v>1</v>
      </c>
      <c r="Z573" s="117" t="s">
        <v>1404</v>
      </c>
      <c r="AA573" s="117" t="s">
        <v>1410</v>
      </c>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13">
        <f t="shared" si="141"/>
        <v>0</v>
      </c>
      <c r="BB573" s="114" t="e">
        <f t="shared" si="142"/>
        <v>#DIV/0!</v>
      </c>
      <c r="BC573" s="113">
        <f t="shared" si="143"/>
        <v>0</v>
      </c>
      <c r="BD573" s="114" t="e">
        <f t="shared" si="144"/>
        <v>#DIV/0!</v>
      </c>
      <c r="BE573" s="113">
        <f t="shared" si="145"/>
        <v>0</v>
      </c>
      <c r="BF573" s="114" t="e">
        <f t="shared" si="146"/>
        <v>#DIV/0!</v>
      </c>
      <c r="BG573" s="113">
        <f t="shared" si="147"/>
        <v>0</v>
      </c>
      <c r="BH573" s="114" t="e">
        <f t="shared" si="148"/>
        <v>#DIV/0!</v>
      </c>
      <c r="BI573" s="115" t="e">
        <f t="shared" si="149"/>
        <v>#DIV/0!</v>
      </c>
      <c r="BJ573" s="116" t="e">
        <f t="shared" si="150"/>
        <v>#DIV/0!</v>
      </c>
      <c r="BK573" s="102"/>
      <c r="BL573" s="129"/>
      <c r="BM573" s="102"/>
      <c r="BN573" s="91"/>
    </row>
    <row r="574" spans="1:66" s="11" customFormat="1" ht="36" customHeight="1">
      <c r="A574" s="187">
        <v>205</v>
      </c>
      <c r="B574" s="185" t="s">
        <v>47</v>
      </c>
      <c r="C574" s="183" t="s">
        <v>7</v>
      </c>
      <c r="D574" s="185" t="s">
        <v>389</v>
      </c>
      <c r="E574" s="183" t="s">
        <v>9</v>
      </c>
      <c r="F574" s="183"/>
      <c r="G574" s="181" t="s">
        <v>1129</v>
      </c>
      <c r="H574" s="51" t="s">
        <v>1438</v>
      </c>
      <c r="I574" s="50"/>
      <c r="J574" s="138"/>
      <c r="K574" s="189" t="s">
        <v>1425</v>
      </c>
      <c r="L574" s="140"/>
      <c r="M574" s="6"/>
      <c r="N574" s="6"/>
      <c r="O574" s="6" t="s">
        <v>189</v>
      </c>
      <c r="P574" s="6"/>
      <c r="Q574" s="6"/>
      <c r="R574" s="6"/>
      <c r="S574" s="6"/>
      <c r="T574" s="6"/>
      <c r="U574" s="6"/>
      <c r="V574" s="6"/>
      <c r="W574" s="6"/>
      <c r="X574" s="6"/>
      <c r="Y574" s="140"/>
      <c r="Z574" s="117"/>
      <c r="AA574" s="117"/>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13"/>
      <c r="BB574" s="114"/>
      <c r="BC574" s="113"/>
      <c r="BD574" s="114"/>
      <c r="BE574" s="113"/>
      <c r="BF574" s="114"/>
      <c r="BG574" s="113"/>
      <c r="BH574" s="114"/>
      <c r="BI574" s="115"/>
      <c r="BJ574" s="116"/>
      <c r="BK574" s="140"/>
      <c r="BL574" s="140"/>
      <c r="BM574" s="117" t="s">
        <v>1404</v>
      </c>
      <c r="BN574" s="140"/>
    </row>
    <row r="575" spans="1:66" s="11" customFormat="1" ht="133.5" customHeight="1">
      <c r="A575" s="188"/>
      <c r="B575" s="186"/>
      <c r="C575" s="184"/>
      <c r="D575" s="186"/>
      <c r="E575" s="184"/>
      <c r="F575" s="184"/>
      <c r="G575" s="182"/>
      <c r="H575" s="147" t="s">
        <v>1473</v>
      </c>
      <c r="I575" s="39" t="s">
        <v>1130</v>
      </c>
      <c r="J575" s="138" t="s">
        <v>1424</v>
      </c>
      <c r="K575" s="190"/>
      <c r="L575" s="7"/>
      <c r="M575" s="6"/>
      <c r="N575" s="6"/>
      <c r="O575" s="6" t="s">
        <v>189</v>
      </c>
      <c r="P575" s="6"/>
      <c r="Q575" s="6"/>
      <c r="R575" s="6"/>
      <c r="S575" s="6"/>
      <c r="T575" s="6"/>
      <c r="U575" s="6"/>
      <c r="V575" s="6"/>
      <c r="W575" s="6"/>
      <c r="X575" s="6"/>
      <c r="Y575" s="7">
        <f t="shared" si="140"/>
        <v>1</v>
      </c>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13">
        <f t="shared" si="141"/>
        <v>0</v>
      </c>
      <c r="BB575" s="114" t="e">
        <f t="shared" si="142"/>
        <v>#DIV/0!</v>
      </c>
      <c r="BC575" s="113">
        <f t="shared" si="143"/>
        <v>0</v>
      </c>
      <c r="BD575" s="114" t="e">
        <f t="shared" si="144"/>
        <v>#DIV/0!</v>
      </c>
      <c r="BE575" s="113">
        <f t="shared" si="145"/>
        <v>0</v>
      </c>
      <c r="BF575" s="114" t="e">
        <f t="shared" si="146"/>
        <v>#DIV/0!</v>
      </c>
      <c r="BG575" s="113">
        <f t="shared" si="147"/>
        <v>0</v>
      </c>
      <c r="BH575" s="114" t="e">
        <f t="shared" si="148"/>
        <v>#DIV/0!</v>
      </c>
      <c r="BI575" s="115" t="e">
        <f t="shared" si="149"/>
        <v>#DIV/0!</v>
      </c>
      <c r="BJ575" s="116" t="e">
        <f t="shared" si="150"/>
        <v>#DIV/0!</v>
      </c>
      <c r="BK575" s="117" t="s">
        <v>1410</v>
      </c>
      <c r="BL575" s="117" t="s">
        <v>1410</v>
      </c>
      <c r="BM575" s="117" t="s">
        <v>1410</v>
      </c>
      <c r="BN575" s="91"/>
    </row>
    <row r="576" spans="1:66" s="11" customFormat="1" ht="198" hidden="1" customHeight="1">
      <c r="A576" s="79">
        <v>205</v>
      </c>
      <c r="B576" s="2" t="s">
        <v>47</v>
      </c>
      <c r="C576" s="3" t="s">
        <v>7</v>
      </c>
      <c r="D576" s="4" t="s">
        <v>389</v>
      </c>
      <c r="E576" s="3" t="s">
        <v>9</v>
      </c>
      <c r="F576" s="3"/>
      <c r="G576" s="35" t="s">
        <v>1131</v>
      </c>
      <c r="H576" s="20" t="s">
        <v>1149</v>
      </c>
      <c r="I576" s="39"/>
      <c r="J576" s="138" t="s">
        <v>1424</v>
      </c>
      <c r="K576" s="139" t="s">
        <v>1425</v>
      </c>
      <c r="L576" s="7"/>
      <c r="M576" s="6"/>
      <c r="N576" s="6"/>
      <c r="O576" s="6"/>
      <c r="P576" s="6" t="s">
        <v>189</v>
      </c>
      <c r="Q576" s="6"/>
      <c r="R576" s="6"/>
      <c r="S576" s="6"/>
      <c r="T576" s="6"/>
      <c r="U576" s="6"/>
      <c r="V576" s="6"/>
      <c r="W576" s="6"/>
      <c r="X576" s="6"/>
      <c r="Y576" s="7">
        <f t="shared" si="140"/>
        <v>1</v>
      </c>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13">
        <f t="shared" si="141"/>
        <v>0</v>
      </c>
      <c r="BB576" s="114" t="e">
        <f t="shared" si="142"/>
        <v>#DIV/0!</v>
      </c>
      <c r="BC576" s="113">
        <f t="shared" si="143"/>
        <v>0</v>
      </c>
      <c r="BD576" s="114" t="e">
        <f t="shared" si="144"/>
        <v>#DIV/0!</v>
      </c>
      <c r="BE576" s="113">
        <f t="shared" si="145"/>
        <v>0</v>
      </c>
      <c r="BF576" s="114" t="e">
        <f t="shared" si="146"/>
        <v>#DIV/0!</v>
      </c>
      <c r="BG576" s="113">
        <f t="shared" si="147"/>
        <v>0</v>
      </c>
      <c r="BH576" s="114" t="e">
        <f t="shared" si="148"/>
        <v>#DIV/0!</v>
      </c>
      <c r="BI576" s="115" t="e">
        <f t="shared" si="149"/>
        <v>#DIV/0!</v>
      </c>
      <c r="BJ576" s="116" t="e">
        <f t="shared" si="150"/>
        <v>#DIV/0!</v>
      </c>
      <c r="BK576" s="102"/>
      <c r="BL576" s="129"/>
      <c r="BM576" s="102"/>
      <c r="BN576" s="91"/>
    </row>
    <row r="577" spans="1:66" s="11" customFormat="1" ht="198" hidden="1" customHeight="1">
      <c r="A577" s="79">
        <v>205</v>
      </c>
      <c r="B577" s="2" t="s">
        <v>47</v>
      </c>
      <c r="C577" s="3" t="s">
        <v>7</v>
      </c>
      <c r="D577" s="4" t="s">
        <v>389</v>
      </c>
      <c r="E577" s="3" t="s">
        <v>9</v>
      </c>
      <c r="F577" s="3"/>
      <c r="G577" s="35" t="s">
        <v>1142</v>
      </c>
      <c r="H577" s="20" t="s">
        <v>1143</v>
      </c>
      <c r="I577" s="39"/>
      <c r="J577" s="138" t="s">
        <v>1424</v>
      </c>
      <c r="K577" s="139" t="s">
        <v>1425</v>
      </c>
      <c r="L577" s="7"/>
      <c r="M577" s="6"/>
      <c r="N577" s="6"/>
      <c r="O577" s="6"/>
      <c r="P577" s="6"/>
      <c r="Q577" s="6" t="s">
        <v>189</v>
      </c>
      <c r="R577" s="6"/>
      <c r="S577" s="6"/>
      <c r="T577" s="6"/>
      <c r="U577" s="6"/>
      <c r="V577" s="6"/>
      <c r="W577" s="6"/>
      <c r="X577" s="6"/>
      <c r="Y577" s="7">
        <f t="shared" si="140"/>
        <v>1</v>
      </c>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13">
        <f t="shared" si="141"/>
        <v>0</v>
      </c>
      <c r="BB577" s="114" t="e">
        <f t="shared" si="142"/>
        <v>#DIV/0!</v>
      </c>
      <c r="BC577" s="113">
        <f t="shared" si="143"/>
        <v>0</v>
      </c>
      <c r="BD577" s="114" t="e">
        <f t="shared" si="144"/>
        <v>#DIV/0!</v>
      </c>
      <c r="BE577" s="113">
        <f t="shared" si="145"/>
        <v>0</v>
      </c>
      <c r="BF577" s="114" t="e">
        <f t="shared" si="146"/>
        <v>#DIV/0!</v>
      </c>
      <c r="BG577" s="113">
        <f t="shared" si="147"/>
        <v>0</v>
      </c>
      <c r="BH577" s="114" t="e">
        <f t="shared" si="148"/>
        <v>#DIV/0!</v>
      </c>
      <c r="BI577" s="115" t="e">
        <f t="shared" si="149"/>
        <v>#DIV/0!</v>
      </c>
      <c r="BJ577" s="116" t="e">
        <f t="shared" si="150"/>
        <v>#DIV/0!</v>
      </c>
      <c r="BK577" s="102"/>
      <c r="BL577" s="129"/>
      <c r="BM577" s="102"/>
      <c r="BN577" s="91"/>
    </row>
    <row r="578" spans="1:66" s="11" customFormat="1" ht="198" hidden="1" customHeight="1">
      <c r="A578" s="79">
        <v>205</v>
      </c>
      <c r="B578" s="2" t="s">
        <v>47</v>
      </c>
      <c r="C578" s="3" t="s">
        <v>7</v>
      </c>
      <c r="D578" s="4" t="s">
        <v>389</v>
      </c>
      <c r="E578" s="3" t="s">
        <v>9</v>
      </c>
      <c r="F578" s="3"/>
      <c r="G578" s="35" t="s">
        <v>1134</v>
      </c>
      <c r="H578" s="20" t="s">
        <v>1151</v>
      </c>
      <c r="I578" s="39" t="s">
        <v>1135</v>
      </c>
      <c r="J578" s="138" t="s">
        <v>1424</v>
      </c>
      <c r="K578" s="139" t="s">
        <v>1425</v>
      </c>
      <c r="L578" s="7"/>
      <c r="M578" s="6"/>
      <c r="N578" s="6"/>
      <c r="O578" s="6"/>
      <c r="P578" s="6"/>
      <c r="Q578" s="6"/>
      <c r="R578" s="6" t="s">
        <v>189</v>
      </c>
      <c r="S578" s="6"/>
      <c r="T578" s="6"/>
      <c r="U578" s="6"/>
      <c r="V578" s="6"/>
      <c r="W578" s="6"/>
      <c r="X578" s="6"/>
      <c r="Y578" s="7">
        <f t="shared" si="140"/>
        <v>1</v>
      </c>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13">
        <f t="shared" si="141"/>
        <v>0</v>
      </c>
      <c r="BB578" s="114" t="e">
        <f t="shared" si="142"/>
        <v>#DIV/0!</v>
      </c>
      <c r="BC578" s="113">
        <f t="shared" si="143"/>
        <v>0</v>
      </c>
      <c r="BD578" s="114" t="e">
        <f t="shared" si="144"/>
        <v>#DIV/0!</v>
      </c>
      <c r="BE578" s="113">
        <f t="shared" si="145"/>
        <v>0</v>
      </c>
      <c r="BF578" s="114" t="e">
        <f t="shared" si="146"/>
        <v>#DIV/0!</v>
      </c>
      <c r="BG578" s="113">
        <f t="shared" si="147"/>
        <v>0</v>
      </c>
      <c r="BH578" s="114" t="e">
        <f t="shared" si="148"/>
        <v>#DIV/0!</v>
      </c>
      <c r="BI578" s="115" t="e">
        <f t="shared" si="149"/>
        <v>#DIV/0!</v>
      </c>
      <c r="BJ578" s="116" t="e">
        <f t="shared" si="150"/>
        <v>#DIV/0!</v>
      </c>
      <c r="BK578" s="102"/>
      <c r="BL578" s="129"/>
      <c r="BM578" s="102"/>
      <c r="BN578" s="91"/>
    </row>
    <row r="579" spans="1:66" s="11" customFormat="1" ht="198" hidden="1" customHeight="1">
      <c r="A579" s="79">
        <v>205</v>
      </c>
      <c r="B579" s="2" t="s">
        <v>47</v>
      </c>
      <c r="C579" s="3" t="s">
        <v>7</v>
      </c>
      <c r="D579" s="4" t="s">
        <v>389</v>
      </c>
      <c r="E579" s="3" t="s">
        <v>9</v>
      </c>
      <c r="F579" s="3"/>
      <c r="G579" s="35" t="s">
        <v>1132</v>
      </c>
      <c r="H579" s="39" t="s">
        <v>1150</v>
      </c>
      <c r="I579" s="39" t="s">
        <v>1133</v>
      </c>
      <c r="J579" s="138" t="s">
        <v>1424</v>
      </c>
      <c r="K579" s="139" t="s">
        <v>1425</v>
      </c>
      <c r="L579" s="7"/>
      <c r="M579" s="6"/>
      <c r="N579" s="7"/>
      <c r="O579" s="7"/>
      <c r="P579" s="7"/>
      <c r="Q579" s="6"/>
      <c r="R579" s="7"/>
      <c r="S579" s="7" t="s">
        <v>189</v>
      </c>
      <c r="T579" s="7"/>
      <c r="U579" s="6"/>
      <c r="V579" s="6"/>
      <c r="W579" s="6"/>
      <c r="X579" s="6"/>
      <c r="Y579" s="7">
        <f t="shared" si="140"/>
        <v>1</v>
      </c>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13">
        <f t="shared" si="141"/>
        <v>0</v>
      </c>
      <c r="BB579" s="114" t="e">
        <f t="shared" si="142"/>
        <v>#DIV/0!</v>
      </c>
      <c r="BC579" s="113">
        <f t="shared" si="143"/>
        <v>0</v>
      </c>
      <c r="BD579" s="114" t="e">
        <f t="shared" si="144"/>
        <v>#DIV/0!</v>
      </c>
      <c r="BE579" s="113">
        <f t="shared" si="145"/>
        <v>0</v>
      </c>
      <c r="BF579" s="114" t="e">
        <f t="shared" si="146"/>
        <v>#DIV/0!</v>
      </c>
      <c r="BG579" s="113">
        <f t="shared" si="147"/>
        <v>0</v>
      </c>
      <c r="BH579" s="114" t="e">
        <f t="shared" si="148"/>
        <v>#DIV/0!</v>
      </c>
      <c r="BI579" s="115" t="e">
        <f t="shared" si="149"/>
        <v>#DIV/0!</v>
      </c>
      <c r="BJ579" s="116" t="e">
        <f t="shared" si="150"/>
        <v>#DIV/0!</v>
      </c>
      <c r="BK579" s="102"/>
      <c r="BL579" s="129"/>
      <c r="BM579" s="102"/>
      <c r="BN579" s="91"/>
    </row>
    <row r="580" spans="1:66" s="11" customFormat="1" ht="198" hidden="1" customHeight="1">
      <c r="A580" s="79">
        <v>205</v>
      </c>
      <c r="B580" s="2" t="s">
        <v>47</v>
      </c>
      <c r="C580" s="3" t="s">
        <v>7</v>
      </c>
      <c r="D580" s="4" t="s">
        <v>389</v>
      </c>
      <c r="E580" s="3" t="s">
        <v>9</v>
      </c>
      <c r="F580" s="3"/>
      <c r="G580" s="35" t="s">
        <v>1144</v>
      </c>
      <c r="H580" s="20" t="s">
        <v>1145</v>
      </c>
      <c r="I580" s="79"/>
      <c r="J580" s="138" t="s">
        <v>1424</v>
      </c>
      <c r="K580" s="139" t="s">
        <v>1425</v>
      </c>
      <c r="L580" s="7"/>
      <c r="M580" s="6"/>
      <c r="N580" s="6"/>
      <c r="O580" s="6"/>
      <c r="P580" s="6"/>
      <c r="Q580" s="6"/>
      <c r="R580" s="6"/>
      <c r="S580" s="6"/>
      <c r="T580" s="6" t="s">
        <v>189</v>
      </c>
      <c r="U580" s="6"/>
      <c r="V580" s="6"/>
      <c r="W580" s="6"/>
      <c r="X580" s="6"/>
      <c r="Y580" s="7">
        <f t="shared" si="140"/>
        <v>1</v>
      </c>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13">
        <f t="shared" si="141"/>
        <v>0</v>
      </c>
      <c r="BB580" s="114" t="e">
        <f t="shared" si="142"/>
        <v>#DIV/0!</v>
      </c>
      <c r="BC580" s="113">
        <f t="shared" si="143"/>
        <v>0</v>
      </c>
      <c r="BD580" s="114" t="e">
        <f t="shared" si="144"/>
        <v>#DIV/0!</v>
      </c>
      <c r="BE580" s="113">
        <f t="shared" si="145"/>
        <v>0</v>
      </c>
      <c r="BF580" s="114" t="e">
        <f t="shared" si="146"/>
        <v>#DIV/0!</v>
      </c>
      <c r="BG580" s="113">
        <f t="shared" si="147"/>
        <v>0</v>
      </c>
      <c r="BH580" s="114" t="e">
        <f t="shared" si="148"/>
        <v>#DIV/0!</v>
      </c>
      <c r="BI580" s="115" t="e">
        <f t="shared" si="149"/>
        <v>#DIV/0!</v>
      </c>
      <c r="BJ580" s="116" t="e">
        <f t="shared" si="150"/>
        <v>#DIV/0!</v>
      </c>
      <c r="BK580" s="102"/>
      <c r="BL580" s="129"/>
      <c r="BM580" s="102"/>
      <c r="BN580" s="91"/>
    </row>
    <row r="581" spans="1:66" s="11" customFormat="1" ht="198" hidden="1" customHeight="1">
      <c r="A581" s="79">
        <v>205</v>
      </c>
      <c r="B581" s="2" t="s">
        <v>47</v>
      </c>
      <c r="C581" s="3" t="s">
        <v>7</v>
      </c>
      <c r="D581" s="4" t="s">
        <v>389</v>
      </c>
      <c r="E581" s="3" t="s">
        <v>9</v>
      </c>
      <c r="F581" s="3"/>
      <c r="G581" s="35" t="s">
        <v>1136</v>
      </c>
      <c r="H581" s="20" t="s">
        <v>1152</v>
      </c>
      <c r="I581" s="39" t="s">
        <v>1137</v>
      </c>
      <c r="J581" s="138" t="s">
        <v>1424</v>
      </c>
      <c r="K581" s="139" t="s">
        <v>1425</v>
      </c>
      <c r="L581" s="7"/>
      <c r="M581" s="6"/>
      <c r="N581" s="6"/>
      <c r="O581" s="6"/>
      <c r="P581" s="6"/>
      <c r="Q581" s="6"/>
      <c r="R581" s="6"/>
      <c r="S581" s="6"/>
      <c r="T581" s="6"/>
      <c r="U581" s="6" t="s">
        <v>189</v>
      </c>
      <c r="V581" s="6"/>
      <c r="W581" s="6"/>
      <c r="X581" s="6"/>
      <c r="Y581" s="7">
        <f t="shared" si="140"/>
        <v>1</v>
      </c>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13">
        <f t="shared" si="141"/>
        <v>0</v>
      </c>
      <c r="BB581" s="114" t="e">
        <f t="shared" si="142"/>
        <v>#DIV/0!</v>
      </c>
      <c r="BC581" s="113">
        <f t="shared" si="143"/>
        <v>0</v>
      </c>
      <c r="BD581" s="114" t="e">
        <f t="shared" si="144"/>
        <v>#DIV/0!</v>
      </c>
      <c r="BE581" s="113">
        <f t="shared" si="145"/>
        <v>0</v>
      </c>
      <c r="BF581" s="114" t="e">
        <f t="shared" si="146"/>
        <v>#DIV/0!</v>
      </c>
      <c r="BG581" s="113">
        <f t="shared" si="147"/>
        <v>0</v>
      </c>
      <c r="BH581" s="114" t="e">
        <f t="shared" si="148"/>
        <v>#DIV/0!</v>
      </c>
      <c r="BI581" s="115" t="e">
        <f t="shared" si="149"/>
        <v>#DIV/0!</v>
      </c>
      <c r="BJ581" s="116" t="e">
        <f t="shared" si="150"/>
        <v>#DIV/0!</v>
      </c>
      <c r="BK581" s="102"/>
      <c r="BL581" s="129"/>
      <c r="BM581" s="102"/>
      <c r="BN581" s="91"/>
    </row>
    <row r="582" spans="1:66" s="11" customFormat="1" ht="198" hidden="1" customHeight="1">
      <c r="A582" s="79">
        <v>205</v>
      </c>
      <c r="B582" s="2" t="s">
        <v>47</v>
      </c>
      <c r="C582" s="3" t="s">
        <v>7</v>
      </c>
      <c r="D582" s="4" t="s">
        <v>389</v>
      </c>
      <c r="E582" s="3" t="s">
        <v>9</v>
      </c>
      <c r="F582" s="3"/>
      <c r="G582" s="35" t="s">
        <v>1138</v>
      </c>
      <c r="H582" s="20" t="s">
        <v>1153</v>
      </c>
      <c r="I582" s="39" t="s">
        <v>1139</v>
      </c>
      <c r="J582" s="138" t="s">
        <v>1424</v>
      </c>
      <c r="K582" s="139" t="s">
        <v>1425</v>
      </c>
      <c r="L582" s="7"/>
      <c r="M582" s="6"/>
      <c r="N582" s="6"/>
      <c r="O582" s="6"/>
      <c r="P582" s="6"/>
      <c r="Q582" s="6"/>
      <c r="R582" s="6"/>
      <c r="S582" s="6"/>
      <c r="T582" s="6"/>
      <c r="U582" s="6"/>
      <c r="V582" s="6" t="s">
        <v>189</v>
      </c>
      <c r="W582" s="6"/>
      <c r="X582" s="6"/>
      <c r="Y582" s="7">
        <f t="shared" si="140"/>
        <v>1</v>
      </c>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13">
        <f t="shared" si="141"/>
        <v>0</v>
      </c>
      <c r="BB582" s="114" t="e">
        <f t="shared" si="142"/>
        <v>#DIV/0!</v>
      </c>
      <c r="BC582" s="113">
        <f t="shared" si="143"/>
        <v>0</v>
      </c>
      <c r="BD582" s="114" t="e">
        <f t="shared" si="144"/>
        <v>#DIV/0!</v>
      </c>
      <c r="BE582" s="113">
        <f t="shared" si="145"/>
        <v>0</v>
      </c>
      <c r="BF582" s="114" t="e">
        <f t="shared" si="146"/>
        <v>#DIV/0!</v>
      </c>
      <c r="BG582" s="113">
        <f t="shared" si="147"/>
        <v>0</v>
      </c>
      <c r="BH582" s="114" t="e">
        <f t="shared" si="148"/>
        <v>#DIV/0!</v>
      </c>
      <c r="BI582" s="115" t="e">
        <f t="shared" si="149"/>
        <v>#DIV/0!</v>
      </c>
      <c r="BJ582" s="116" t="e">
        <f t="shared" si="150"/>
        <v>#DIV/0!</v>
      </c>
      <c r="BK582" s="102"/>
      <c r="BL582" s="129"/>
      <c r="BM582" s="102"/>
      <c r="BN582" s="91"/>
    </row>
    <row r="583" spans="1:66" s="11" customFormat="1" ht="198" hidden="1" customHeight="1">
      <c r="A583" s="79">
        <v>205</v>
      </c>
      <c r="B583" s="2" t="s">
        <v>47</v>
      </c>
      <c r="C583" s="3" t="s">
        <v>7</v>
      </c>
      <c r="D583" s="4" t="s">
        <v>389</v>
      </c>
      <c r="E583" s="3" t="s">
        <v>9</v>
      </c>
      <c r="F583" s="3"/>
      <c r="G583" s="35" t="s">
        <v>1140</v>
      </c>
      <c r="H583" s="20" t="s">
        <v>1154</v>
      </c>
      <c r="I583" s="39" t="s">
        <v>1141</v>
      </c>
      <c r="J583" s="138" t="s">
        <v>1424</v>
      </c>
      <c r="K583" s="139" t="s">
        <v>1425</v>
      </c>
      <c r="L583" s="7"/>
      <c r="M583" s="6"/>
      <c r="N583" s="6"/>
      <c r="O583" s="7"/>
      <c r="P583" s="7"/>
      <c r="Q583" s="6"/>
      <c r="R583" s="6"/>
      <c r="S583" s="6"/>
      <c r="T583" s="6"/>
      <c r="U583" s="6"/>
      <c r="V583" s="6"/>
      <c r="W583" s="6" t="s">
        <v>189</v>
      </c>
      <c r="X583" s="6"/>
      <c r="Y583" s="7">
        <f t="shared" si="140"/>
        <v>1</v>
      </c>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13">
        <f t="shared" si="141"/>
        <v>0</v>
      </c>
      <c r="BB583" s="114" t="e">
        <f t="shared" si="142"/>
        <v>#DIV/0!</v>
      </c>
      <c r="BC583" s="113">
        <f t="shared" si="143"/>
        <v>0</v>
      </c>
      <c r="BD583" s="114" t="e">
        <f t="shared" si="144"/>
        <v>#DIV/0!</v>
      </c>
      <c r="BE583" s="113">
        <f t="shared" si="145"/>
        <v>0</v>
      </c>
      <c r="BF583" s="114" t="e">
        <f t="shared" si="146"/>
        <v>#DIV/0!</v>
      </c>
      <c r="BG583" s="113">
        <f t="shared" si="147"/>
        <v>0</v>
      </c>
      <c r="BH583" s="114" t="e">
        <f t="shared" si="148"/>
        <v>#DIV/0!</v>
      </c>
      <c r="BI583" s="115" t="e">
        <f t="shared" si="149"/>
        <v>#DIV/0!</v>
      </c>
      <c r="BJ583" s="116" t="e">
        <f t="shared" si="150"/>
        <v>#DIV/0!</v>
      </c>
      <c r="BK583" s="102"/>
      <c r="BL583" s="129"/>
      <c r="BM583" s="102"/>
      <c r="BN583" s="91"/>
    </row>
    <row r="584" spans="1:66" s="11" customFormat="1" ht="198" hidden="1" customHeight="1">
      <c r="A584" s="79">
        <v>205</v>
      </c>
      <c r="B584" s="2" t="s">
        <v>47</v>
      </c>
      <c r="C584" s="3" t="s">
        <v>7</v>
      </c>
      <c r="D584" s="4" t="s">
        <v>389</v>
      </c>
      <c r="E584" s="3" t="s">
        <v>9</v>
      </c>
      <c r="F584" s="3"/>
      <c r="G584" s="35" t="s">
        <v>1146</v>
      </c>
      <c r="H584" s="20" t="s">
        <v>1155</v>
      </c>
      <c r="I584" s="39" t="s">
        <v>1147</v>
      </c>
      <c r="J584" s="138" t="s">
        <v>1424</v>
      </c>
      <c r="K584" s="139" t="s">
        <v>1425</v>
      </c>
      <c r="L584" s="7" t="s">
        <v>189</v>
      </c>
      <c r="M584" s="6">
        <v>11</v>
      </c>
      <c r="N584" s="6"/>
      <c r="O584" s="6"/>
      <c r="P584" s="6"/>
      <c r="Q584" s="6"/>
      <c r="R584" s="6"/>
      <c r="S584" s="6"/>
      <c r="T584" s="6"/>
      <c r="U584" s="6"/>
      <c r="V584" s="6"/>
      <c r="W584" s="6"/>
      <c r="X584" s="6" t="s">
        <v>189</v>
      </c>
      <c r="Y584" s="7">
        <f t="shared" si="140"/>
        <v>1</v>
      </c>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13">
        <f t="shared" si="141"/>
        <v>0</v>
      </c>
      <c r="BB584" s="114" t="e">
        <f t="shared" si="142"/>
        <v>#DIV/0!</v>
      </c>
      <c r="BC584" s="113">
        <f t="shared" si="143"/>
        <v>0</v>
      </c>
      <c r="BD584" s="114" t="e">
        <f t="shared" si="144"/>
        <v>#DIV/0!</v>
      </c>
      <c r="BE584" s="113">
        <f t="shared" si="145"/>
        <v>0</v>
      </c>
      <c r="BF584" s="114" t="e">
        <f t="shared" si="146"/>
        <v>#DIV/0!</v>
      </c>
      <c r="BG584" s="113">
        <f t="shared" si="147"/>
        <v>0</v>
      </c>
      <c r="BH584" s="114" t="e">
        <f t="shared" si="148"/>
        <v>#DIV/0!</v>
      </c>
      <c r="BI584" s="115" t="e">
        <f t="shared" si="149"/>
        <v>#DIV/0!</v>
      </c>
      <c r="BJ584" s="116" t="e">
        <f t="shared" si="150"/>
        <v>#DIV/0!</v>
      </c>
      <c r="BK584" s="102"/>
      <c r="BL584" s="129"/>
      <c r="BM584" s="102"/>
      <c r="BN584" s="91"/>
    </row>
    <row r="585" spans="1:66" s="11" customFormat="1" ht="198" hidden="1" customHeight="1">
      <c r="A585" s="203">
        <v>206</v>
      </c>
      <c r="B585" s="204" t="s">
        <v>48</v>
      </c>
      <c r="C585" s="201" t="s">
        <v>7</v>
      </c>
      <c r="D585" s="202" t="s">
        <v>390</v>
      </c>
      <c r="E585" s="201" t="s">
        <v>9</v>
      </c>
      <c r="F585" s="183"/>
      <c r="G585" s="207" t="s">
        <v>1165</v>
      </c>
      <c r="H585" s="51" t="s">
        <v>1162</v>
      </c>
      <c r="I585" s="39"/>
      <c r="J585" s="138" t="s">
        <v>1424</v>
      </c>
      <c r="K585" s="139" t="s">
        <v>1425</v>
      </c>
      <c r="L585" s="7"/>
      <c r="M585" s="6"/>
      <c r="N585" s="6" t="s">
        <v>189</v>
      </c>
      <c r="O585" s="6"/>
      <c r="P585" s="6"/>
      <c r="Q585" s="6"/>
      <c r="R585" s="6"/>
      <c r="S585" s="6"/>
      <c r="T585" s="6"/>
      <c r="U585" s="6"/>
      <c r="V585" s="6"/>
      <c r="W585" s="6"/>
      <c r="X585" s="6"/>
      <c r="Y585" s="7">
        <f t="shared" ref="Y585:Y651" si="155">COUNTIF($N585:$X585,"x")</f>
        <v>1</v>
      </c>
      <c r="Z585" s="117" t="s">
        <v>1410</v>
      </c>
      <c r="AA585" s="117" t="s">
        <v>1404</v>
      </c>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13">
        <f t="shared" si="141"/>
        <v>0</v>
      </c>
      <c r="BB585" s="114" t="e">
        <f t="shared" si="142"/>
        <v>#DIV/0!</v>
      </c>
      <c r="BC585" s="113">
        <f t="shared" si="143"/>
        <v>0</v>
      </c>
      <c r="BD585" s="114" t="e">
        <f t="shared" si="144"/>
        <v>#DIV/0!</v>
      </c>
      <c r="BE585" s="113">
        <f t="shared" si="145"/>
        <v>0</v>
      </c>
      <c r="BF585" s="114" t="e">
        <f t="shared" si="146"/>
        <v>#DIV/0!</v>
      </c>
      <c r="BG585" s="113">
        <f t="shared" si="147"/>
        <v>0</v>
      </c>
      <c r="BH585" s="114" t="e">
        <f t="shared" si="148"/>
        <v>#DIV/0!</v>
      </c>
      <c r="BI585" s="115" t="e">
        <f t="shared" si="149"/>
        <v>#DIV/0!</v>
      </c>
      <c r="BJ585" s="116" t="e">
        <f t="shared" si="150"/>
        <v>#DIV/0!</v>
      </c>
      <c r="BK585" s="102"/>
      <c r="BL585" s="129"/>
      <c r="BM585" s="102"/>
      <c r="BN585" s="91"/>
    </row>
    <row r="586" spans="1:66" s="11" customFormat="1" ht="0.75" hidden="1" customHeight="1">
      <c r="A586" s="203"/>
      <c r="B586" s="204"/>
      <c r="C586" s="201"/>
      <c r="D586" s="202"/>
      <c r="E586" s="201"/>
      <c r="F586" s="184"/>
      <c r="G586" s="207"/>
      <c r="H586" s="51" t="s">
        <v>1156</v>
      </c>
      <c r="I586" s="39"/>
      <c r="J586" s="138" t="s">
        <v>1424</v>
      </c>
      <c r="K586" s="139" t="s">
        <v>1425</v>
      </c>
      <c r="L586" s="7"/>
      <c r="M586" s="6"/>
      <c r="N586" s="6" t="s">
        <v>189</v>
      </c>
      <c r="O586" s="6"/>
      <c r="P586" s="6"/>
      <c r="Q586" s="6"/>
      <c r="R586" s="6"/>
      <c r="S586" s="6"/>
      <c r="T586" s="6"/>
      <c r="U586" s="6"/>
      <c r="V586" s="6"/>
      <c r="W586" s="6"/>
      <c r="X586" s="6"/>
      <c r="Y586" s="7">
        <f t="shared" si="155"/>
        <v>1</v>
      </c>
      <c r="Z586" s="117" t="s">
        <v>1405</v>
      </c>
      <c r="AA586" s="117" t="s">
        <v>1405</v>
      </c>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13">
        <f t="shared" si="141"/>
        <v>0</v>
      </c>
      <c r="BB586" s="114" t="e">
        <f t="shared" si="142"/>
        <v>#DIV/0!</v>
      </c>
      <c r="BC586" s="113">
        <f t="shared" si="143"/>
        <v>0</v>
      </c>
      <c r="BD586" s="114" t="e">
        <f t="shared" si="144"/>
        <v>#DIV/0!</v>
      </c>
      <c r="BE586" s="113">
        <f t="shared" si="145"/>
        <v>0</v>
      </c>
      <c r="BF586" s="114" t="e">
        <f t="shared" si="146"/>
        <v>#DIV/0!</v>
      </c>
      <c r="BG586" s="113">
        <f t="shared" si="147"/>
        <v>0</v>
      </c>
      <c r="BH586" s="114" t="e">
        <f t="shared" si="148"/>
        <v>#DIV/0!</v>
      </c>
      <c r="BI586" s="115" t="e">
        <f t="shared" si="149"/>
        <v>#DIV/0!</v>
      </c>
      <c r="BJ586" s="116" t="e">
        <f t="shared" si="150"/>
        <v>#DIV/0!</v>
      </c>
      <c r="BK586" s="102"/>
      <c r="BL586" s="129"/>
      <c r="BM586" s="102"/>
      <c r="BN586" s="91"/>
    </row>
    <row r="587" spans="1:66" s="11" customFormat="1" ht="125.25" customHeight="1">
      <c r="A587" s="203">
        <v>206</v>
      </c>
      <c r="B587" s="204" t="s">
        <v>48</v>
      </c>
      <c r="C587" s="201" t="s">
        <v>7</v>
      </c>
      <c r="D587" s="202" t="s">
        <v>390</v>
      </c>
      <c r="E587" s="201" t="s">
        <v>9</v>
      </c>
      <c r="F587" s="183"/>
      <c r="G587" s="207" t="s">
        <v>1157</v>
      </c>
      <c r="H587" s="147" t="s">
        <v>1461</v>
      </c>
      <c r="I587" s="39"/>
      <c r="J587" s="138" t="s">
        <v>1424</v>
      </c>
      <c r="K587" s="139" t="s">
        <v>1425</v>
      </c>
      <c r="L587" s="7"/>
      <c r="M587" s="6"/>
      <c r="N587" s="7"/>
      <c r="O587" s="6" t="s">
        <v>189</v>
      </c>
      <c r="P587" s="6"/>
      <c r="Q587" s="6"/>
      <c r="R587" s="6"/>
      <c r="S587" s="6"/>
      <c r="T587" s="6"/>
      <c r="U587" s="6"/>
      <c r="V587" s="6"/>
      <c r="W587" s="6"/>
      <c r="X587" s="6"/>
      <c r="Y587" s="7">
        <f t="shared" si="155"/>
        <v>1</v>
      </c>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13">
        <f t="shared" si="141"/>
        <v>0</v>
      </c>
      <c r="BB587" s="114" t="e">
        <f t="shared" si="142"/>
        <v>#DIV/0!</v>
      </c>
      <c r="BC587" s="113">
        <f t="shared" si="143"/>
        <v>0</v>
      </c>
      <c r="BD587" s="114" t="e">
        <f t="shared" si="144"/>
        <v>#DIV/0!</v>
      </c>
      <c r="BE587" s="113">
        <f t="shared" si="145"/>
        <v>0</v>
      </c>
      <c r="BF587" s="114" t="e">
        <f t="shared" si="146"/>
        <v>#DIV/0!</v>
      </c>
      <c r="BG587" s="113">
        <f t="shared" si="147"/>
        <v>0</v>
      </c>
      <c r="BH587" s="114" t="e">
        <f t="shared" si="148"/>
        <v>#DIV/0!</v>
      </c>
      <c r="BI587" s="115" t="e">
        <f t="shared" si="149"/>
        <v>#DIV/0!</v>
      </c>
      <c r="BJ587" s="116" t="e">
        <f t="shared" si="150"/>
        <v>#DIV/0!</v>
      </c>
      <c r="BK587" s="117" t="s">
        <v>1407</v>
      </c>
      <c r="BL587" s="117" t="s">
        <v>1407</v>
      </c>
      <c r="BM587" s="117" t="s">
        <v>1407</v>
      </c>
      <c r="BN587" s="91"/>
    </row>
    <row r="588" spans="1:66" s="11" customFormat="1" ht="239.25" customHeight="1">
      <c r="A588" s="203"/>
      <c r="B588" s="204"/>
      <c r="C588" s="201"/>
      <c r="D588" s="202"/>
      <c r="E588" s="201"/>
      <c r="F588" s="184"/>
      <c r="G588" s="207"/>
      <c r="H588" s="51" t="s">
        <v>1156</v>
      </c>
      <c r="I588" s="39"/>
      <c r="J588" s="138" t="s">
        <v>1424</v>
      </c>
      <c r="K588" s="139" t="s">
        <v>1448</v>
      </c>
      <c r="L588" s="7"/>
      <c r="M588" s="6"/>
      <c r="N588" s="6"/>
      <c r="O588" s="6" t="s">
        <v>189</v>
      </c>
      <c r="P588" s="6"/>
      <c r="Q588" s="6"/>
      <c r="R588" s="6"/>
      <c r="S588" s="6"/>
      <c r="T588" s="6"/>
      <c r="U588" s="6"/>
      <c r="V588" s="6"/>
      <c r="W588" s="6"/>
      <c r="X588" s="6"/>
      <c r="Y588" s="7">
        <f t="shared" si="155"/>
        <v>1</v>
      </c>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13">
        <f t="shared" si="141"/>
        <v>0</v>
      </c>
      <c r="BB588" s="114" t="e">
        <f t="shared" si="142"/>
        <v>#DIV/0!</v>
      </c>
      <c r="BC588" s="113">
        <f t="shared" si="143"/>
        <v>0</v>
      </c>
      <c r="BD588" s="114" t="e">
        <f t="shared" si="144"/>
        <v>#DIV/0!</v>
      </c>
      <c r="BE588" s="113">
        <f t="shared" si="145"/>
        <v>0</v>
      </c>
      <c r="BF588" s="114" t="e">
        <f t="shared" si="146"/>
        <v>#DIV/0!</v>
      </c>
      <c r="BG588" s="113">
        <f t="shared" si="147"/>
        <v>0</v>
      </c>
      <c r="BH588" s="114" t="e">
        <f t="shared" si="148"/>
        <v>#DIV/0!</v>
      </c>
      <c r="BI588" s="115" t="e">
        <f t="shared" si="149"/>
        <v>#DIV/0!</v>
      </c>
      <c r="BJ588" s="116" t="e">
        <f t="shared" si="150"/>
        <v>#DIV/0!</v>
      </c>
      <c r="BK588" s="117" t="s">
        <v>1405</v>
      </c>
      <c r="BL588" s="117" t="s">
        <v>1405</v>
      </c>
      <c r="BM588" s="117" t="s">
        <v>1405</v>
      </c>
      <c r="BN588" s="91"/>
    </row>
    <row r="589" spans="1:66" s="11" customFormat="1" ht="198" hidden="1" customHeight="1">
      <c r="A589" s="203">
        <v>206</v>
      </c>
      <c r="B589" s="204" t="s">
        <v>48</v>
      </c>
      <c r="C589" s="201" t="s">
        <v>7</v>
      </c>
      <c r="D589" s="202" t="s">
        <v>390</v>
      </c>
      <c r="E589" s="201" t="s">
        <v>9</v>
      </c>
      <c r="F589" s="183"/>
      <c r="G589" s="207" t="s">
        <v>1158</v>
      </c>
      <c r="H589" s="20" t="s">
        <v>1166</v>
      </c>
      <c r="I589" s="39"/>
      <c r="J589" s="138" t="s">
        <v>1424</v>
      </c>
      <c r="K589" s="139" t="s">
        <v>1425</v>
      </c>
      <c r="L589" s="7"/>
      <c r="M589" s="6"/>
      <c r="N589" s="6"/>
      <c r="O589" s="6"/>
      <c r="P589" s="6" t="s">
        <v>189</v>
      </c>
      <c r="Q589" s="6"/>
      <c r="R589" s="6"/>
      <c r="S589" s="6"/>
      <c r="T589" s="6"/>
      <c r="U589" s="6"/>
      <c r="V589" s="6"/>
      <c r="W589" s="6"/>
      <c r="X589" s="6"/>
      <c r="Y589" s="7">
        <f t="shared" si="155"/>
        <v>1</v>
      </c>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13">
        <f t="shared" si="141"/>
        <v>0</v>
      </c>
      <c r="BB589" s="114" t="e">
        <f t="shared" si="142"/>
        <v>#DIV/0!</v>
      </c>
      <c r="BC589" s="113">
        <f t="shared" si="143"/>
        <v>0</v>
      </c>
      <c r="BD589" s="114" t="e">
        <f t="shared" si="144"/>
        <v>#DIV/0!</v>
      </c>
      <c r="BE589" s="113">
        <f t="shared" si="145"/>
        <v>0</v>
      </c>
      <c r="BF589" s="114" t="e">
        <f t="shared" si="146"/>
        <v>#DIV/0!</v>
      </c>
      <c r="BG589" s="113">
        <f t="shared" si="147"/>
        <v>0</v>
      </c>
      <c r="BH589" s="114" t="e">
        <f t="shared" si="148"/>
        <v>#DIV/0!</v>
      </c>
      <c r="BI589" s="115" t="e">
        <f t="shared" si="149"/>
        <v>#DIV/0!</v>
      </c>
      <c r="BJ589" s="116" t="e">
        <f t="shared" si="150"/>
        <v>#DIV/0!</v>
      </c>
      <c r="BK589" s="102"/>
      <c r="BL589" s="129"/>
      <c r="BM589" s="102"/>
      <c r="BN589" s="91"/>
    </row>
    <row r="590" spans="1:66" s="11" customFormat="1" ht="198" hidden="1" customHeight="1">
      <c r="A590" s="203"/>
      <c r="B590" s="204"/>
      <c r="C590" s="201"/>
      <c r="D590" s="202"/>
      <c r="E590" s="201"/>
      <c r="F590" s="184"/>
      <c r="G590" s="207"/>
      <c r="H590" s="51" t="s">
        <v>1156</v>
      </c>
      <c r="I590" s="39"/>
      <c r="J590" s="138" t="s">
        <v>1424</v>
      </c>
      <c r="K590" s="139" t="s">
        <v>1425</v>
      </c>
      <c r="L590" s="7"/>
      <c r="M590" s="6"/>
      <c r="N590" s="6"/>
      <c r="O590" s="6"/>
      <c r="P590" s="6" t="s">
        <v>189</v>
      </c>
      <c r="Q590" s="6"/>
      <c r="R590" s="6"/>
      <c r="S590" s="6"/>
      <c r="T590" s="6"/>
      <c r="U590" s="6"/>
      <c r="V590" s="6"/>
      <c r="W590" s="6"/>
      <c r="X590" s="6"/>
      <c r="Y590" s="7">
        <f t="shared" si="155"/>
        <v>1</v>
      </c>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13">
        <f t="shared" si="141"/>
        <v>0</v>
      </c>
      <c r="BB590" s="114" t="e">
        <f t="shared" si="142"/>
        <v>#DIV/0!</v>
      </c>
      <c r="BC590" s="113">
        <f t="shared" si="143"/>
        <v>0</v>
      </c>
      <c r="BD590" s="114" t="e">
        <f t="shared" si="144"/>
        <v>#DIV/0!</v>
      </c>
      <c r="BE590" s="113">
        <f t="shared" si="145"/>
        <v>0</v>
      </c>
      <c r="BF590" s="114" t="e">
        <f t="shared" si="146"/>
        <v>#DIV/0!</v>
      </c>
      <c r="BG590" s="113">
        <f t="shared" si="147"/>
        <v>0</v>
      </c>
      <c r="BH590" s="114" t="e">
        <f t="shared" si="148"/>
        <v>#DIV/0!</v>
      </c>
      <c r="BI590" s="115" t="e">
        <f t="shared" si="149"/>
        <v>#DIV/0!</v>
      </c>
      <c r="BJ590" s="116" t="e">
        <f t="shared" si="150"/>
        <v>#DIV/0!</v>
      </c>
      <c r="BK590" s="102"/>
      <c r="BL590" s="129"/>
      <c r="BM590" s="102"/>
      <c r="BN590" s="91"/>
    </row>
    <row r="591" spans="1:66" s="11" customFormat="1" ht="198" hidden="1" customHeight="1">
      <c r="A591" s="203">
        <v>206</v>
      </c>
      <c r="B591" s="204" t="s">
        <v>48</v>
      </c>
      <c r="C591" s="201" t="s">
        <v>7</v>
      </c>
      <c r="D591" s="202" t="s">
        <v>390</v>
      </c>
      <c r="E591" s="201" t="s">
        <v>9</v>
      </c>
      <c r="F591" s="183"/>
      <c r="G591" s="207" t="s">
        <v>1163</v>
      </c>
      <c r="H591" s="20" t="s">
        <v>1161</v>
      </c>
      <c r="I591" s="39"/>
      <c r="J591" s="138" t="s">
        <v>1424</v>
      </c>
      <c r="K591" s="139" t="s">
        <v>1425</v>
      </c>
      <c r="L591" s="7"/>
      <c r="M591" s="6"/>
      <c r="N591" s="6"/>
      <c r="O591" s="6"/>
      <c r="P591" s="6"/>
      <c r="Q591" s="6" t="s">
        <v>189</v>
      </c>
      <c r="R591" s="6"/>
      <c r="S591" s="6"/>
      <c r="T591" s="6"/>
      <c r="U591" s="6"/>
      <c r="V591" s="6"/>
      <c r="W591" s="6"/>
      <c r="X591" s="6"/>
      <c r="Y591" s="7">
        <f t="shared" si="155"/>
        <v>1</v>
      </c>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13">
        <f t="shared" ref="BA591:BA657" si="156">COUNTIF(AB591:AZ591,"2")</f>
        <v>0</v>
      </c>
      <c r="BB591" s="114" t="e">
        <f t="shared" ref="BB591:BB657" si="157">BA591/(BA591+BC591+BE591+BG591)</f>
        <v>#DIV/0!</v>
      </c>
      <c r="BC591" s="113">
        <f t="shared" ref="BC591:BC657" si="158">COUNTIF(AB591:AZ591,"1")</f>
        <v>0</v>
      </c>
      <c r="BD591" s="114" t="e">
        <f t="shared" ref="BD591:BD657" si="159">BC591/(BA591+BC591+BE591+BG591)</f>
        <v>#DIV/0!</v>
      </c>
      <c r="BE591" s="113">
        <f t="shared" ref="BE591:BE657" si="160">COUNTIF(AB591:AZ591,"0")</f>
        <v>0</v>
      </c>
      <c r="BF591" s="114" t="e">
        <f t="shared" ref="BF591:BF657" si="161">BE591/(BA591+BC591+BE591+BG591)</f>
        <v>#DIV/0!</v>
      </c>
      <c r="BG591" s="113">
        <f t="shared" ref="BG591:BG657" si="162">COUNTIF(AB591:AZ591,"KĐG")</f>
        <v>0</v>
      </c>
      <c r="BH591" s="114" t="e">
        <f t="shared" ref="BH591:BH657" si="163">BG591/(BA591+BC591+BE591+BG591)</f>
        <v>#DIV/0!</v>
      </c>
      <c r="BI591" s="115" t="e">
        <f t="shared" ref="BI591:BI657" si="164">(((BA591*2)+(BC591*1)+(BE591*0)))/(BA591+BC591+BE591)</f>
        <v>#DIV/0!</v>
      </c>
      <c r="BJ591" s="116" t="e">
        <f t="shared" ref="BJ591:BJ657" si="165">IF(BH591&gt;=50%,"KĐG",IF(BI591&gt;=1.6,"Đạt mục tiêu",IF(BI591&gt;=1,"Cần cố gắng","Chưa đạt")))</f>
        <v>#DIV/0!</v>
      </c>
      <c r="BK591" s="102"/>
      <c r="BL591" s="129"/>
      <c r="BM591" s="102"/>
      <c r="BN591" s="91"/>
    </row>
    <row r="592" spans="1:66" s="11" customFormat="1" ht="198" hidden="1" customHeight="1">
      <c r="A592" s="203"/>
      <c r="B592" s="204"/>
      <c r="C592" s="201"/>
      <c r="D592" s="202"/>
      <c r="E592" s="201"/>
      <c r="F592" s="184"/>
      <c r="G592" s="207"/>
      <c r="H592" s="51" t="s">
        <v>1156</v>
      </c>
      <c r="I592" s="39"/>
      <c r="J592" s="138" t="s">
        <v>1424</v>
      </c>
      <c r="K592" s="139" t="s">
        <v>1425</v>
      </c>
      <c r="L592" s="7"/>
      <c r="M592" s="6"/>
      <c r="N592" s="6"/>
      <c r="O592" s="6"/>
      <c r="P592" s="6"/>
      <c r="Q592" s="6" t="s">
        <v>189</v>
      </c>
      <c r="R592" s="6"/>
      <c r="S592" s="6"/>
      <c r="T592" s="6"/>
      <c r="U592" s="6"/>
      <c r="V592" s="6"/>
      <c r="W592" s="6"/>
      <c r="X592" s="6"/>
      <c r="Y592" s="7">
        <f t="shared" si="155"/>
        <v>1</v>
      </c>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13">
        <f t="shared" si="156"/>
        <v>0</v>
      </c>
      <c r="BB592" s="114" t="e">
        <f t="shared" si="157"/>
        <v>#DIV/0!</v>
      </c>
      <c r="BC592" s="113">
        <f t="shared" si="158"/>
        <v>0</v>
      </c>
      <c r="BD592" s="114" t="e">
        <f t="shared" si="159"/>
        <v>#DIV/0!</v>
      </c>
      <c r="BE592" s="113">
        <f t="shared" si="160"/>
        <v>0</v>
      </c>
      <c r="BF592" s="114" t="e">
        <f t="shared" si="161"/>
        <v>#DIV/0!</v>
      </c>
      <c r="BG592" s="113">
        <f t="shared" si="162"/>
        <v>0</v>
      </c>
      <c r="BH592" s="114" t="e">
        <f t="shared" si="163"/>
        <v>#DIV/0!</v>
      </c>
      <c r="BI592" s="115" t="e">
        <f t="shared" si="164"/>
        <v>#DIV/0!</v>
      </c>
      <c r="BJ592" s="116" t="e">
        <f t="shared" si="165"/>
        <v>#DIV/0!</v>
      </c>
      <c r="BK592" s="102"/>
      <c r="BL592" s="129"/>
      <c r="BM592" s="102"/>
      <c r="BN592" s="91"/>
    </row>
    <row r="593" spans="1:66" s="11" customFormat="1" ht="198" hidden="1" customHeight="1">
      <c r="A593" s="203">
        <v>206</v>
      </c>
      <c r="B593" s="204" t="s">
        <v>48</v>
      </c>
      <c r="C593" s="201" t="s">
        <v>7</v>
      </c>
      <c r="D593" s="202" t="s">
        <v>390</v>
      </c>
      <c r="E593" s="201" t="s">
        <v>9</v>
      </c>
      <c r="F593" s="183"/>
      <c r="G593" s="207" t="s">
        <v>1164</v>
      </c>
      <c r="H593" s="20" t="s">
        <v>1167</v>
      </c>
      <c r="I593" s="39"/>
      <c r="J593" s="138" t="s">
        <v>1424</v>
      </c>
      <c r="K593" s="139" t="s">
        <v>1425</v>
      </c>
      <c r="L593" s="7"/>
      <c r="M593" s="6"/>
      <c r="N593" s="6"/>
      <c r="O593" s="6"/>
      <c r="P593" s="6"/>
      <c r="Q593" s="6"/>
      <c r="R593" s="6" t="s">
        <v>189</v>
      </c>
      <c r="S593" s="6"/>
      <c r="T593" s="6"/>
      <c r="U593" s="6"/>
      <c r="V593" s="6"/>
      <c r="W593" s="6"/>
      <c r="X593" s="6"/>
      <c r="Y593" s="7">
        <f t="shared" si="155"/>
        <v>1</v>
      </c>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13">
        <f t="shared" si="156"/>
        <v>0</v>
      </c>
      <c r="BB593" s="114" t="e">
        <f t="shared" si="157"/>
        <v>#DIV/0!</v>
      </c>
      <c r="BC593" s="113">
        <f t="shared" si="158"/>
        <v>0</v>
      </c>
      <c r="BD593" s="114" t="e">
        <f t="shared" si="159"/>
        <v>#DIV/0!</v>
      </c>
      <c r="BE593" s="113">
        <f t="shared" si="160"/>
        <v>0</v>
      </c>
      <c r="BF593" s="114" t="e">
        <f t="shared" si="161"/>
        <v>#DIV/0!</v>
      </c>
      <c r="BG593" s="113">
        <f t="shared" si="162"/>
        <v>0</v>
      </c>
      <c r="BH593" s="114" t="e">
        <f t="shared" si="163"/>
        <v>#DIV/0!</v>
      </c>
      <c r="BI593" s="115" t="e">
        <f t="shared" si="164"/>
        <v>#DIV/0!</v>
      </c>
      <c r="BJ593" s="116" t="e">
        <f t="shared" si="165"/>
        <v>#DIV/0!</v>
      </c>
      <c r="BK593" s="102"/>
      <c r="BL593" s="129"/>
      <c r="BM593" s="102"/>
      <c r="BN593" s="91"/>
    </row>
    <row r="594" spans="1:66" s="11" customFormat="1" ht="198" hidden="1" customHeight="1">
      <c r="A594" s="203"/>
      <c r="B594" s="204"/>
      <c r="C594" s="201"/>
      <c r="D594" s="202"/>
      <c r="E594" s="201"/>
      <c r="F594" s="184"/>
      <c r="G594" s="207"/>
      <c r="H594" s="51" t="s">
        <v>1156</v>
      </c>
      <c r="I594" s="39"/>
      <c r="J594" s="138" t="s">
        <v>1424</v>
      </c>
      <c r="K594" s="139" t="s">
        <v>1425</v>
      </c>
      <c r="L594" s="7"/>
      <c r="M594" s="6"/>
      <c r="N594" s="6"/>
      <c r="O594" s="6"/>
      <c r="P594" s="6"/>
      <c r="Q594" s="6"/>
      <c r="R594" s="6" t="s">
        <v>189</v>
      </c>
      <c r="S594" s="6"/>
      <c r="T594" s="6"/>
      <c r="U594" s="6"/>
      <c r="V594" s="6"/>
      <c r="W594" s="6"/>
      <c r="X594" s="6"/>
      <c r="Y594" s="7">
        <f t="shared" si="155"/>
        <v>1</v>
      </c>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13">
        <f t="shared" si="156"/>
        <v>0</v>
      </c>
      <c r="BB594" s="114" t="e">
        <f t="shared" si="157"/>
        <v>#DIV/0!</v>
      </c>
      <c r="BC594" s="113">
        <f t="shared" si="158"/>
        <v>0</v>
      </c>
      <c r="BD594" s="114" t="e">
        <f t="shared" si="159"/>
        <v>#DIV/0!</v>
      </c>
      <c r="BE594" s="113">
        <f t="shared" si="160"/>
        <v>0</v>
      </c>
      <c r="BF594" s="114" t="e">
        <f t="shared" si="161"/>
        <v>#DIV/0!</v>
      </c>
      <c r="BG594" s="113">
        <f t="shared" si="162"/>
        <v>0</v>
      </c>
      <c r="BH594" s="114" t="e">
        <f t="shared" si="163"/>
        <v>#DIV/0!</v>
      </c>
      <c r="BI594" s="115" t="e">
        <f t="shared" si="164"/>
        <v>#DIV/0!</v>
      </c>
      <c r="BJ594" s="116" t="e">
        <f t="shared" si="165"/>
        <v>#DIV/0!</v>
      </c>
      <c r="BK594" s="102"/>
      <c r="BL594" s="129"/>
      <c r="BM594" s="102"/>
      <c r="BN594" s="91"/>
    </row>
    <row r="595" spans="1:66" s="11" customFormat="1" ht="198" hidden="1" customHeight="1">
      <c r="A595" s="203">
        <v>206</v>
      </c>
      <c r="B595" s="204" t="s">
        <v>48</v>
      </c>
      <c r="C595" s="201" t="s">
        <v>7</v>
      </c>
      <c r="D595" s="202" t="s">
        <v>390</v>
      </c>
      <c r="E595" s="201" t="s">
        <v>9</v>
      </c>
      <c r="F595" s="183"/>
      <c r="G595" s="207" t="s">
        <v>1174</v>
      </c>
      <c r="H595" s="39" t="s">
        <v>1168</v>
      </c>
      <c r="I595" s="39"/>
      <c r="J595" s="138" t="s">
        <v>1424</v>
      </c>
      <c r="K595" s="139" t="s">
        <v>1425</v>
      </c>
      <c r="L595" s="7"/>
      <c r="M595" s="6"/>
      <c r="N595" s="6"/>
      <c r="O595" s="6"/>
      <c r="P595" s="6"/>
      <c r="Q595" s="6"/>
      <c r="R595" s="6"/>
      <c r="S595" s="6" t="s">
        <v>189</v>
      </c>
      <c r="T595" s="6"/>
      <c r="U595" s="6"/>
      <c r="V595" s="6"/>
      <c r="W595" s="6"/>
      <c r="X595" s="6"/>
      <c r="Y595" s="7">
        <f t="shared" si="155"/>
        <v>1</v>
      </c>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13">
        <f t="shared" si="156"/>
        <v>0</v>
      </c>
      <c r="BB595" s="114" t="e">
        <f t="shared" si="157"/>
        <v>#DIV/0!</v>
      </c>
      <c r="BC595" s="113">
        <f t="shared" si="158"/>
        <v>0</v>
      </c>
      <c r="BD595" s="114" t="e">
        <f t="shared" si="159"/>
        <v>#DIV/0!</v>
      </c>
      <c r="BE595" s="113">
        <f t="shared" si="160"/>
        <v>0</v>
      </c>
      <c r="BF595" s="114" t="e">
        <f t="shared" si="161"/>
        <v>#DIV/0!</v>
      </c>
      <c r="BG595" s="113">
        <f t="shared" si="162"/>
        <v>0</v>
      </c>
      <c r="BH595" s="114" t="e">
        <f t="shared" si="163"/>
        <v>#DIV/0!</v>
      </c>
      <c r="BI595" s="115" t="e">
        <f t="shared" si="164"/>
        <v>#DIV/0!</v>
      </c>
      <c r="BJ595" s="116" t="e">
        <f t="shared" si="165"/>
        <v>#DIV/0!</v>
      </c>
      <c r="BK595" s="102"/>
      <c r="BL595" s="129"/>
      <c r="BM595" s="102"/>
      <c r="BN595" s="91"/>
    </row>
    <row r="596" spans="1:66" s="11" customFormat="1" ht="198" hidden="1" customHeight="1">
      <c r="A596" s="203"/>
      <c r="B596" s="204"/>
      <c r="C596" s="201"/>
      <c r="D596" s="202"/>
      <c r="E596" s="201"/>
      <c r="F596" s="184"/>
      <c r="G596" s="207"/>
      <c r="H596" s="51" t="s">
        <v>1156</v>
      </c>
      <c r="I596" s="39"/>
      <c r="J596" s="138" t="s">
        <v>1424</v>
      </c>
      <c r="K596" s="139" t="s">
        <v>1425</v>
      </c>
      <c r="L596" s="7"/>
      <c r="M596" s="6"/>
      <c r="N596" s="6"/>
      <c r="O596" s="6"/>
      <c r="P596" s="6"/>
      <c r="Q596" s="6"/>
      <c r="R596" s="6"/>
      <c r="S596" s="6" t="s">
        <v>189</v>
      </c>
      <c r="T596" s="6"/>
      <c r="U596" s="6"/>
      <c r="V596" s="6"/>
      <c r="W596" s="6"/>
      <c r="X596" s="6"/>
      <c r="Y596" s="7">
        <f t="shared" si="155"/>
        <v>1</v>
      </c>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13">
        <f t="shared" si="156"/>
        <v>0</v>
      </c>
      <c r="BB596" s="114" t="e">
        <f t="shared" si="157"/>
        <v>#DIV/0!</v>
      </c>
      <c r="BC596" s="113">
        <f t="shared" si="158"/>
        <v>0</v>
      </c>
      <c r="BD596" s="114" t="e">
        <f t="shared" si="159"/>
        <v>#DIV/0!</v>
      </c>
      <c r="BE596" s="113">
        <f t="shared" si="160"/>
        <v>0</v>
      </c>
      <c r="BF596" s="114" t="e">
        <f t="shared" si="161"/>
        <v>#DIV/0!</v>
      </c>
      <c r="BG596" s="113">
        <f t="shared" si="162"/>
        <v>0</v>
      </c>
      <c r="BH596" s="114" t="e">
        <f t="shared" si="163"/>
        <v>#DIV/0!</v>
      </c>
      <c r="BI596" s="115" t="e">
        <f t="shared" si="164"/>
        <v>#DIV/0!</v>
      </c>
      <c r="BJ596" s="116" t="e">
        <f t="shared" si="165"/>
        <v>#DIV/0!</v>
      </c>
      <c r="BK596" s="102"/>
      <c r="BL596" s="129"/>
      <c r="BM596" s="102"/>
      <c r="BN596" s="91"/>
    </row>
    <row r="597" spans="1:66" s="11" customFormat="1" ht="198" hidden="1" customHeight="1">
      <c r="A597" s="203">
        <v>206</v>
      </c>
      <c r="B597" s="204" t="s">
        <v>48</v>
      </c>
      <c r="C597" s="201" t="s">
        <v>7</v>
      </c>
      <c r="D597" s="202" t="s">
        <v>390</v>
      </c>
      <c r="E597" s="201" t="s">
        <v>9</v>
      </c>
      <c r="F597" s="183"/>
      <c r="G597" s="207" t="s">
        <v>1175</v>
      </c>
      <c r="H597" s="20" t="s">
        <v>1169</v>
      </c>
      <c r="I597" s="39"/>
      <c r="J597" s="138" t="s">
        <v>1424</v>
      </c>
      <c r="K597" s="139" t="s">
        <v>1425</v>
      </c>
      <c r="L597" s="7"/>
      <c r="M597" s="6"/>
      <c r="N597" s="6"/>
      <c r="O597" s="6"/>
      <c r="P597" s="6"/>
      <c r="Q597" s="6"/>
      <c r="R597" s="6"/>
      <c r="S597" s="6"/>
      <c r="T597" s="6" t="s">
        <v>189</v>
      </c>
      <c r="U597" s="6"/>
      <c r="V597" s="6"/>
      <c r="W597" s="6"/>
      <c r="X597" s="6"/>
      <c r="Y597" s="7">
        <f t="shared" si="155"/>
        <v>1</v>
      </c>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13">
        <f t="shared" si="156"/>
        <v>0</v>
      </c>
      <c r="BB597" s="114" t="e">
        <f t="shared" si="157"/>
        <v>#DIV/0!</v>
      </c>
      <c r="BC597" s="113">
        <f t="shared" si="158"/>
        <v>0</v>
      </c>
      <c r="BD597" s="114" t="e">
        <f t="shared" si="159"/>
        <v>#DIV/0!</v>
      </c>
      <c r="BE597" s="113">
        <f t="shared" si="160"/>
        <v>0</v>
      </c>
      <c r="BF597" s="114" t="e">
        <f t="shared" si="161"/>
        <v>#DIV/0!</v>
      </c>
      <c r="BG597" s="113">
        <f t="shared" si="162"/>
        <v>0</v>
      </c>
      <c r="BH597" s="114" t="e">
        <f t="shared" si="163"/>
        <v>#DIV/0!</v>
      </c>
      <c r="BI597" s="115" t="e">
        <f t="shared" si="164"/>
        <v>#DIV/0!</v>
      </c>
      <c r="BJ597" s="116" t="e">
        <f t="shared" si="165"/>
        <v>#DIV/0!</v>
      </c>
      <c r="BK597" s="102"/>
      <c r="BL597" s="129"/>
      <c r="BM597" s="102"/>
      <c r="BN597" s="91"/>
    </row>
    <row r="598" spans="1:66" s="11" customFormat="1" ht="198" hidden="1" customHeight="1">
      <c r="A598" s="203"/>
      <c r="B598" s="204"/>
      <c r="C598" s="201"/>
      <c r="D598" s="202"/>
      <c r="E598" s="201"/>
      <c r="F598" s="184"/>
      <c r="G598" s="207"/>
      <c r="H598" s="51" t="s">
        <v>1156</v>
      </c>
      <c r="I598" s="39"/>
      <c r="J598" s="138" t="s">
        <v>1424</v>
      </c>
      <c r="K598" s="139" t="s">
        <v>1425</v>
      </c>
      <c r="L598" s="7"/>
      <c r="M598" s="6"/>
      <c r="N598" s="6"/>
      <c r="O598" s="6"/>
      <c r="P598" s="6"/>
      <c r="Q598" s="6"/>
      <c r="R598" s="6"/>
      <c r="S598" s="6"/>
      <c r="T598" s="6" t="s">
        <v>189</v>
      </c>
      <c r="U598" s="6"/>
      <c r="V598" s="6"/>
      <c r="W598" s="6"/>
      <c r="X598" s="6"/>
      <c r="Y598" s="7">
        <f t="shared" si="155"/>
        <v>1</v>
      </c>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13">
        <f t="shared" si="156"/>
        <v>0</v>
      </c>
      <c r="BB598" s="114" t="e">
        <f t="shared" si="157"/>
        <v>#DIV/0!</v>
      </c>
      <c r="BC598" s="113">
        <f t="shared" si="158"/>
        <v>0</v>
      </c>
      <c r="BD598" s="114" t="e">
        <f t="shared" si="159"/>
        <v>#DIV/0!</v>
      </c>
      <c r="BE598" s="113">
        <f t="shared" si="160"/>
        <v>0</v>
      </c>
      <c r="BF598" s="114" t="e">
        <f t="shared" si="161"/>
        <v>#DIV/0!</v>
      </c>
      <c r="BG598" s="113">
        <f t="shared" si="162"/>
        <v>0</v>
      </c>
      <c r="BH598" s="114" t="e">
        <f t="shared" si="163"/>
        <v>#DIV/0!</v>
      </c>
      <c r="BI598" s="115" t="e">
        <f t="shared" si="164"/>
        <v>#DIV/0!</v>
      </c>
      <c r="BJ598" s="116" t="e">
        <f t="shared" si="165"/>
        <v>#DIV/0!</v>
      </c>
      <c r="BK598" s="102"/>
      <c r="BL598" s="129"/>
      <c r="BM598" s="102"/>
      <c r="BN598" s="91"/>
    </row>
    <row r="599" spans="1:66" s="11" customFormat="1" ht="198" hidden="1" customHeight="1">
      <c r="A599" s="203">
        <v>206</v>
      </c>
      <c r="B599" s="204" t="s">
        <v>48</v>
      </c>
      <c r="C599" s="201" t="s">
        <v>7</v>
      </c>
      <c r="D599" s="202" t="s">
        <v>390</v>
      </c>
      <c r="E599" s="201" t="s">
        <v>9</v>
      </c>
      <c r="F599" s="183"/>
      <c r="G599" s="207" t="s">
        <v>1176</v>
      </c>
      <c r="H599" s="20" t="s">
        <v>1170</v>
      </c>
      <c r="I599" s="39"/>
      <c r="J599" s="138" t="s">
        <v>1424</v>
      </c>
      <c r="K599" s="139" t="s">
        <v>1425</v>
      </c>
      <c r="L599" s="7"/>
      <c r="M599" s="6"/>
      <c r="N599" s="6"/>
      <c r="O599" s="6"/>
      <c r="P599" s="6"/>
      <c r="Q599" s="6"/>
      <c r="R599" s="6"/>
      <c r="S599" s="6"/>
      <c r="T599" s="6"/>
      <c r="U599" s="6" t="s">
        <v>189</v>
      </c>
      <c r="V599" s="6"/>
      <c r="W599" s="6"/>
      <c r="X599" s="6"/>
      <c r="Y599" s="7">
        <f t="shared" si="155"/>
        <v>1</v>
      </c>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13">
        <f t="shared" si="156"/>
        <v>0</v>
      </c>
      <c r="BB599" s="114" t="e">
        <f t="shared" si="157"/>
        <v>#DIV/0!</v>
      </c>
      <c r="BC599" s="113">
        <f t="shared" si="158"/>
        <v>0</v>
      </c>
      <c r="BD599" s="114" t="e">
        <f t="shared" si="159"/>
        <v>#DIV/0!</v>
      </c>
      <c r="BE599" s="113">
        <f t="shared" si="160"/>
        <v>0</v>
      </c>
      <c r="BF599" s="114" t="e">
        <f t="shared" si="161"/>
        <v>#DIV/0!</v>
      </c>
      <c r="BG599" s="113">
        <f t="shared" si="162"/>
        <v>0</v>
      </c>
      <c r="BH599" s="114" t="e">
        <f t="shared" si="163"/>
        <v>#DIV/0!</v>
      </c>
      <c r="BI599" s="115" t="e">
        <f t="shared" si="164"/>
        <v>#DIV/0!</v>
      </c>
      <c r="BJ599" s="116" t="e">
        <f t="shared" si="165"/>
        <v>#DIV/0!</v>
      </c>
      <c r="BK599" s="102"/>
      <c r="BL599" s="129"/>
      <c r="BM599" s="102"/>
      <c r="BN599" s="91"/>
    </row>
    <row r="600" spans="1:66" s="11" customFormat="1" ht="198" hidden="1" customHeight="1">
      <c r="A600" s="203"/>
      <c r="B600" s="204"/>
      <c r="C600" s="201"/>
      <c r="D600" s="202"/>
      <c r="E600" s="201"/>
      <c r="F600" s="184"/>
      <c r="G600" s="207"/>
      <c r="H600" s="51" t="s">
        <v>1156</v>
      </c>
      <c r="I600" s="39"/>
      <c r="J600" s="138" t="s">
        <v>1424</v>
      </c>
      <c r="K600" s="139" t="s">
        <v>1425</v>
      </c>
      <c r="L600" s="7"/>
      <c r="M600" s="6"/>
      <c r="N600" s="6"/>
      <c r="O600" s="6"/>
      <c r="P600" s="6"/>
      <c r="Q600" s="6"/>
      <c r="R600" s="6"/>
      <c r="S600" s="6"/>
      <c r="T600" s="6"/>
      <c r="U600" s="6" t="s">
        <v>189</v>
      </c>
      <c r="V600" s="6"/>
      <c r="W600" s="6"/>
      <c r="X600" s="6"/>
      <c r="Y600" s="7">
        <f t="shared" si="155"/>
        <v>1</v>
      </c>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13">
        <f t="shared" si="156"/>
        <v>0</v>
      </c>
      <c r="BB600" s="114" t="e">
        <f t="shared" si="157"/>
        <v>#DIV/0!</v>
      </c>
      <c r="BC600" s="113">
        <f t="shared" si="158"/>
        <v>0</v>
      </c>
      <c r="BD600" s="114" t="e">
        <f t="shared" si="159"/>
        <v>#DIV/0!</v>
      </c>
      <c r="BE600" s="113">
        <f t="shared" si="160"/>
        <v>0</v>
      </c>
      <c r="BF600" s="114" t="e">
        <f t="shared" si="161"/>
        <v>#DIV/0!</v>
      </c>
      <c r="BG600" s="113">
        <f t="shared" si="162"/>
        <v>0</v>
      </c>
      <c r="BH600" s="114" t="e">
        <f t="shared" si="163"/>
        <v>#DIV/0!</v>
      </c>
      <c r="BI600" s="115" t="e">
        <f t="shared" si="164"/>
        <v>#DIV/0!</v>
      </c>
      <c r="BJ600" s="116" t="e">
        <f t="shared" si="165"/>
        <v>#DIV/0!</v>
      </c>
      <c r="BK600" s="102"/>
      <c r="BL600" s="129"/>
      <c r="BM600" s="102"/>
      <c r="BN600" s="91"/>
    </row>
    <row r="601" spans="1:66" s="11" customFormat="1" ht="198" hidden="1" customHeight="1">
      <c r="A601" s="203">
        <v>206</v>
      </c>
      <c r="B601" s="204" t="s">
        <v>48</v>
      </c>
      <c r="C601" s="201" t="s">
        <v>7</v>
      </c>
      <c r="D601" s="202" t="s">
        <v>390</v>
      </c>
      <c r="E601" s="201" t="s">
        <v>9</v>
      </c>
      <c r="F601" s="183"/>
      <c r="G601" s="207" t="s">
        <v>1159</v>
      </c>
      <c r="H601" s="20" t="s">
        <v>1171</v>
      </c>
      <c r="I601" s="39"/>
      <c r="J601" s="138" t="s">
        <v>1424</v>
      </c>
      <c r="K601" s="139" t="s">
        <v>1425</v>
      </c>
      <c r="L601" s="7"/>
      <c r="M601" s="6"/>
      <c r="N601" s="6"/>
      <c r="O601" s="6"/>
      <c r="P601" s="6"/>
      <c r="Q601" s="6"/>
      <c r="R601" s="6"/>
      <c r="S601" s="6"/>
      <c r="T601" s="6"/>
      <c r="U601" s="6"/>
      <c r="V601" s="6" t="s">
        <v>189</v>
      </c>
      <c r="W601" s="6"/>
      <c r="X601" s="6"/>
      <c r="Y601" s="7">
        <f t="shared" si="155"/>
        <v>1</v>
      </c>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13">
        <f t="shared" si="156"/>
        <v>0</v>
      </c>
      <c r="BB601" s="114" t="e">
        <f t="shared" si="157"/>
        <v>#DIV/0!</v>
      </c>
      <c r="BC601" s="113">
        <f t="shared" si="158"/>
        <v>0</v>
      </c>
      <c r="BD601" s="114" t="e">
        <f t="shared" si="159"/>
        <v>#DIV/0!</v>
      </c>
      <c r="BE601" s="113">
        <f t="shared" si="160"/>
        <v>0</v>
      </c>
      <c r="BF601" s="114" t="e">
        <f t="shared" si="161"/>
        <v>#DIV/0!</v>
      </c>
      <c r="BG601" s="113">
        <f t="shared" si="162"/>
        <v>0</v>
      </c>
      <c r="BH601" s="114" t="e">
        <f t="shared" si="163"/>
        <v>#DIV/0!</v>
      </c>
      <c r="BI601" s="115" t="e">
        <f t="shared" si="164"/>
        <v>#DIV/0!</v>
      </c>
      <c r="BJ601" s="116" t="e">
        <f t="shared" si="165"/>
        <v>#DIV/0!</v>
      </c>
      <c r="BK601" s="102"/>
      <c r="BL601" s="129"/>
      <c r="BM601" s="102"/>
      <c r="BN601" s="91"/>
    </row>
    <row r="602" spans="1:66" s="11" customFormat="1" ht="198" hidden="1" customHeight="1">
      <c r="A602" s="203"/>
      <c r="B602" s="204"/>
      <c r="C602" s="201"/>
      <c r="D602" s="202"/>
      <c r="E602" s="201"/>
      <c r="F602" s="184"/>
      <c r="G602" s="207"/>
      <c r="H602" s="51" t="s">
        <v>1156</v>
      </c>
      <c r="I602" s="39"/>
      <c r="J602" s="138" t="s">
        <v>1424</v>
      </c>
      <c r="K602" s="139" t="s">
        <v>1425</v>
      </c>
      <c r="L602" s="7"/>
      <c r="M602" s="6"/>
      <c r="N602" s="6"/>
      <c r="O602" s="6"/>
      <c r="P602" s="6"/>
      <c r="Q602" s="6"/>
      <c r="R602" s="6"/>
      <c r="S602" s="6"/>
      <c r="T602" s="6"/>
      <c r="U602" s="6"/>
      <c r="V602" s="6" t="s">
        <v>189</v>
      </c>
      <c r="W602" s="6"/>
      <c r="X602" s="6"/>
      <c r="Y602" s="7">
        <f t="shared" si="155"/>
        <v>1</v>
      </c>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13">
        <f t="shared" si="156"/>
        <v>0</v>
      </c>
      <c r="BB602" s="114" t="e">
        <f t="shared" si="157"/>
        <v>#DIV/0!</v>
      </c>
      <c r="BC602" s="113">
        <f t="shared" si="158"/>
        <v>0</v>
      </c>
      <c r="BD602" s="114" t="e">
        <f t="shared" si="159"/>
        <v>#DIV/0!</v>
      </c>
      <c r="BE602" s="113">
        <f t="shared" si="160"/>
        <v>0</v>
      </c>
      <c r="BF602" s="114" t="e">
        <f t="shared" si="161"/>
        <v>#DIV/0!</v>
      </c>
      <c r="BG602" s="113">
        <f t="shared" si="162"/>
        <v>0</v>
      </c>
      <c r="BH602" s="114" t="e">
        <f t="shared" si="163"/>
        <v>#DIV/0!</v>
      </c>
      <c r="BI602" s="115" t="e">
        <f t="shared" si="164"/>
        <v>#DIV/0!</v>
      </c>
      <c r="BJ602" s="116" t="e">
        <f t="shared" si="165"/>
        <v>#DIV/0!</v>
      </c>
      <c r="BK602" s="102"/>
      <c r="BL602" s="129"/>
      <c r="BM602" s="102"/>
      <c r="BN602" s="91"/>
    </row>
    <row r="603" spans="1:66" s="11" customFormat="1" ht="198" hidden="1" customHeight="1">
      <c r="A603" s="203">
        <v>206</v>
      </c>
      <c r="B603" s="204" t="s">
        <v>48</v>
      </c>
      <c r="C603" s="201" t="s">
        <v>7</v>
      </c>
      <c r="D603" s="202" t="s">
        <v>390</v>
      </c>
      <c r="E603" s="201" t="s">
        <v>9</v>
      </c>
      <c r="F603" s="183"/>
      <c r="G603" s="207" t="s">
        <v>1160</v>
      </c>
      <c r="H603" s="20" t="s">
        <v>1172</v>
      </c>
      <c r="I603" s="39"/>
      <c r="J603" s="138" t="s">
        <v>1424</v>
      </c>
      <c r="K603" s="139" t="s">
        <v>1425</v>
      </c>
      <c r="L603" s="7"/>
      <c r="M603" s="6"/>
      <c r="N603" s="6"/>
      <c r="O603" s="6"/>
      <c r="P603" s="6"/>
      <c r="Q603" s="6"/>
      <c r="R603" s="6"/>
      <c r="S603" s="6"/>
      <c r="T603" s="6"/>
      <c r="U603" s="6"/>
      <c r="V603" s="6"/>
      <c r="W603" s="6" t="s">
        <v>189</v>
      </c>
      <c r="X603" s="6"/>
      <c r="Y603" s="7">
        <f t="shared" si="155"/>
        <v>1</v>
      </c>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13">
        <f t="shared" si="156"/>
        <v>0</v>
      </c>
      <c r="BB603" s="114" t="e">
        <f t="shared" si="157"/>
        <v>#DIV/0!</v>
      </c>
      <c r="BC603" s="113">
        <f t="shared" si="158"/>
        <v>0</v>
      </c>
      <c r="BD603" s="114" t="e">
        <f t="shared" si="159"/>
        <v>#DIV/0!</v>
      </c>
      <c r="BE603" s="113">
        <f t="shared" si="160"/>
        <v>0</v>
      </c>
      <c r="BF603" s="114" t="e">
        <f t="shared" si="161"/>
        <v>#DIV/0!</v>
      </c>
      <c r="BG603" s="113">
        <f t="shared" si="162"/>
        <v>0</v>
      </c>
      <c r="BH603" s="114" t="e">
        <f t="shared" si="163"/>
        <v>#DIV/0!</v>
      </c>
      <c r="BI603" s="115" t="e">
        <f t="shared" si="164"/>
        <v>#DIV/0!</v>
      </c>
      <c r="BJ603" s="116" t="e">
        <f t="shared" si="165"/>
        <v>#DIV/0!</v>
      </c>
      <c r="BK603" s="102"/>
      <c r="BL603" s="129"/>
      <c r="BM603" s="102"/>
      <c r="BN603" s="91"/>
    </row>
    <row r="604" spans="1:66" s="11" customFormat="1" ht="198" hidden="1" customHeight="1">
      <c r="A604" s="203"/>
      <c r="B604" s="204"/>
      <c r="C604" s="201"/>
      <c r="D604" s="202"/>
      <c r="E604" s="201"/>
      <c r="F604" s="184"/>
      <c r="G604" s="207"/>
      <c r="H604" s="51" t="s">
        <v>1156</v>
      </c>
      <c r="I604" s="39"/>
      <c r="J604" s="138" t="s">
        <v>1424</v>
      </c>
      <c r="K604" s="139" t="s">
        <v>1425</v>
      </c>
      <c r="L604" s="7"/>
      <c r="M604" s="6"/>
      <c r="N604" s="6"/>
      <c r="O604" s="6"/>
      <c r="P604" s="6"/>
      <c r="Q604" s="6"/>
      <c r="R604" s="6"/>
      <c r="S604" s="6"/>
      <c r="T604" s="6"/>
      <c r="U604" s="6"/>
      <c r="V604" s="6"/>
      <c r="W604" s="6" t="s">
        <v>189</v>
      </c>
      <c r="X604" s="6"/>
      <c r="Y604" s="7">
        <f t="shared" si="155"/>
        <v>1</v>
      </c>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13">
        <f t="shared" si="156"/>
        <v>0</v>
      </c>
      <c r="BB604" s="114" t="e">
        <f t="shared" si="157"/>
        <v>#DIV/0!</v>
      </c>
      <c r="BC604" s="113">
        <f t="shared" si="158"/>
        <v>0</v>
      </c>
      <c r="BD604" s="114" t="e">
        <f t="shared" si="159"/>
        <v>#DIV/0!</v>
      </c>
      <c r="BE604" s="113">
        <f t="shared" si="160"/>
        <v>0</v>
      </c>
      <c r="BF604" s="114" t="e">
        <f t="shared" si="161"/>
        <v>#DIV/0!</v>
      </c>
      <c r="BG604" s="113">
        <f t="shared" si="162"/>
        <v>0</v>
      </c>
      <c r="BH604" s="114" t="e">
        <f t="shared" si="163"/>
        <v>#DIV/0!</v>
      </c>
      <c r="BI604" s="115" t="e">
        <f t="shared" si="164"/>
        <v>#DIV/0!</v>
      </c>
      <c r="BJ604" s="116" t="e">
        <f t="shared" si="165"/>
        <v>#DIV/0!</v>
      </c>
      <c r="BK604" s="102"/>
      <c r="BL604" s="129"/>
      <c r="BM604" s="102"/>
      <c r="BN604" s="91"/>
    </row>
    <row r="605" spans="1:66" s="11" customFormat="1" ht="198" hidden="1" customHeight="1">
      <c r="A605" s="203">
        <v>206</v>
      </c>
      <c r="B605" s="204" t="s">
        <v>48</v>
      </c>
      <c r="C605" s="201" t="s">
        <v>7</v>
      </c>
      <c r="D605" s="202" t="s">
        <v>390</v>
      </c>
      <c r="E605" s="201" t="s">
        <v>9</v>
      </c>
      <c r="F605" s="183"/>
      <c r="G605" s="207" t="s">
        <v>1177</v>
      </c>
      <c r="H605" s="20" t="s">
        <v>1173</v>
      </c>
      <c r="I605" s="3"/>
      <c r="J605" s="138" t="s">
        <v>1424</v>
      </c>
      <c r="K605" s="139" t="s">
        <v>1425</v>
      </c>
      <c r="L605" s="7" t="s">
        <v>189</v>
      </c>
      <c r="M605" s="6">
        <v>5</v>
      </c>
      <c r="N605" s="6"/>
      <c r="O605" s="6"/>
      <c r="P605" s="6"/>
      <c r="Q605" s="6"/>
      <c r="R605" s="6"/>
      <c r="S605" s="6"/>
      <c r="T605" s="6"/>
      <c r="U605" s="6"/>
      <c r="V605" s="6"/>
      <c r="W605" s="6"/>
      <c r="X605" s="6" t="s">
        <v>189</v>
      </c>
      <c r="Y605" s="7">
        <f t="shared" si="155"/>
        <v>1</v>
      </c>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13">
        <f t="shared" si="156"/>
        <v>0</v>
      </c>
      <c r="BB605" s="114" t="e">
        <f t="shared" si="157"/>
        <v>#DIV/0!</v>
      </c>
      <c r="BC605" s="113">
        <f t="shared" si="158"/>
        <v>0</v>
      </c>
      <c r="BD605" s="114" t="e">
        <f t="shared" si="159"/>
        <v>#DIV/0!</v>
      </c>
      <c r="BE605" s="113">
        <f t="shared" si="160"/>
        <v>0</v>
      </c>
      <c r="BF605" s="114" t="e">
        <f t="shared" si="161"/>
        <v>#DIV/0!</v>
      </c>
      <c r="BG605" s="113">
        <f t="shared" si="162"/>
        <v>0</v>
      </c>
      <c r="BH605" s="114" t="e">
        <f t="shared" si="163"/>
        <v>#DIV/0!</v>
      </c>
      <c r="BI605" s="115" t="e">
        <f t="shared" si="164"/>
        <v>#DIV/0!</v>
      </c>
      <c r="BJ605" s="116" t="e">
        <f t="shared" si="165"/>
        <v>#DIV/0!</v>
      </c>
      <c r="BK605" s="102"/>
      <c r="BL605" s="129"/>
      <c r="BM605" s="102"/>
      <c r="BN605" s="91"/>
    </row>
    <row r="606" spans="1:66" s="11" customFormat="1" ht="198" hidden="1" customHeight="1">
      <c r="A606" s="203"/>
      <c r="B606" s="204"/>
      <c r="C606" s="201"/>
      <c r="D606" s="202"/>
      <c r="E606" s="201"/>
      <c r="F606" s="184"/>
      <c r="G606" s="207"/>
      <c r="H606" s="51" t="s">
        <v>1156</v>
      </c>
      <c r="I606" s="3"/>
      <c r="J606" s="138" t="s">
        <v>1424</v>
      </c>
      <c r="K606" s="139" t="s">
        <v>1425</v>
      </c>
      <c r="L606" s="7"/>
      <c r="M606" s="6"/>
      <c r="N606" s="6"/>
      <c r="O606" s="6"/>
      <c r="P606" s="6"/>
      <c r="Q606" s="6"/>
      <c r="R606" s="6"/>
      <c r="S606" s="6"/>
      <c r="T606" s="6"/>
      <c r="U606" s="6"/>
      <c r="V606" s="6"/>
      <c r="W606" s="6"/>
      <c r="X606" s="6" t="s">
        <v>189</v>
      </c>
      <c r="Y606" s="7">
        <f t="shared" si="155"/>
        <v>1</v>
      </c>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13">
        <f t="shared" si="156"/>
        <v>0</v>
      </c>
      <c r="BB606" s="114" t="e">
        <f t="shared" si="157"/>
        <v>#DIV/0!</v>
      </c>
      <c r="BC606" s="113">
        <f t="shared" si="158"/>
        <v>0</v>
      </c>
      <c r="BD606" s="114" t="e">
        <f t="shared" si="159"/>
        <v>#DIV/0!</v>
      </c>
      <c r="BE606" s="113">
        <f t="shared" si="160"/>
        <v>0</v>
      </c>
      <c r="BF606" s="114" t="e">
        <f t="shared" si="161"/>
        <v>#DIV/0!</v>
      </c>
      <c r="BG606" s="113">
        <f t="shared" si="162"/>
        <v>0</v>
      </c>
      <c r="BH606" s="114" t="e">
        <f t="shared" si="163"/>
        <v>#DIV/0!</v>
      </c>
      <c r="BI606" s="115" t="e">
        <f t="shared" si="164"/>
        <v>#DIV/0!</v>
      </c>
      <c r="BJ606" s="116" t="e">
        <f t="shared" si="165"/>
        <v>#DIV/0!</v>
      </c>
      <c r="BK606" s="102"/>
      <c r="BL606" s="129"/>
      <c r="BM606" s="102"/>
      <c r="BN606" s="91"/>
    </row>
    <row r="607" spans="1:66" s="11" customFormat="1" ht="131.25" hidden="1" customHeight="1">
      <c r="A607" s="79">
        <v>207</v>
      </c>
      <c r="B607" s="2" t="s">
        <v>49</v>
      </c>
      <c r="C607" s="3" t="s">
        <v>7</v>
      </c>
      <c r="D607" s="16" t="s">
        <v>479</v>
      </c>
      <c r="E607" s="3" t="s">
        <v>9</v>
      </c>
      <c r="F607" s="3"/>
      <c r="G607" s="35" t="s">
        <v>1178</v>
      </c>
      <c r="H607" s="39" t="s">
        <v>1414</v>
      </c>
      <c r="I607" s="39" t="s">
        <v>1179</v>
      </c>
      <c r="J607" s="138" t="s">
        <v>1424</v>
      </c>
      <c r="K607" s="139" t="s">
        <v>1425</v>
      </c>
      <c r="L607" s="7"/>
      <c r="M607" s="6"/>
      <c r="N607" s="6" t="s">
        <v>189</v>
      </c>
      <c r="O607" s="6"/>
      <c r="P607" s="6"/>
      <c r="Q607" s="6"/>
      <c r="R607" s="6"/>
      <c r="S607" s="6"/>
      <c r="T607" s="6"/>
      <c r="U607" s="6"/>
      <c r="V607" s="6"/>
      <c r="W607" s="6"/>
      <c r="X607" s="6"/>
      <c r="Y607" s="7">
        <f t="shared" si="155"/>
        <v>1</v>
      </c>
      <c r="Z607" s="117"/>
      <c r="AA607" s="117" t="s">
        <v>1407</v>
      </c>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13">
        <f t="shared" si="156"/>
        <v>0</v>
      </c>
      <c r="BB607" s="114" t="e">
        <f t="shared" si="157"/>
        <v>#DIV/0!</v>
      </c>
      <c r="BC607" s="113">
        <f t="shared" si="158"/>
        <v>0</v>
      </c>
      <c r="BD607" s="114" t="e">
        <f t="shared" si="159"/>
        <v>#DIV/0!</v>
      </c>
      <c r="BE607" s="113">
        <f t="shared" si="160"/>
        <v>0</v>
      </c>
      <c r="BF607" s="114" t="e">
        <f t="shared" si="161"/>
        <v>#DIV/0!</v>
      </c>
      <c r="BG607" s="113">
        <f t="shared" si="162"/>
        <v>0</v>
      </c>
      <c r="BH607" s="114" t="e">
        <f t="shared" si="163"/>
        <v>#DIV/0!</v>
      </c>
      <c r="BI607" s="115" t="e">
        <f t="shared" si="164"/>
        <v>#DIV/0!</v>
      </c>
      <c r="BJ607" s="116" t="e">
        <f t="shared" si="165"/>
        <v>#DIV/0!</v>
      </c>
      <c r="BK607" s="102"/>
      <c r="BL607" s="129"/>
      <c r="BM607" s="102"/>
      <c r="BN607" s="91"/>
    </row>
    <row r="608" spans="1:66" s="11" customFormat="1" ht="51" customHeight="1">
      <c r="A608" s="187">
        <v>207</v>
      </c>
      <c r="B608" s="185" t="s">
        <v>49</v>
      </c>
      <c r="C608" s="183" t="s">
        <v>7</v>
      </c>
      <c r="D608" s="181" t="s">
        <v>479</v>
      </c>
      <c r="E608" s="183" t="s">
        <v>9</v>
      </c>
      <c r="F608" s="183"/>
      <c r="G608" s="273" t="s">
        <v>1180</v>
      </c>
      <c r="H608" s="39" t="s">
        <v>1435</v>
      </c>
      <c r="I608" s="39"/>
      <c r="J608" s="138"/>
      <c r="K608" s="189" t="s">
        <v>1425</v>
      </c>
      <c r="L608" s="140"/>
      <c r="M608" s="6"/>
      <c r="N608" s="6"/>
      <c r="O608" s="6" t="s">
        <v>189</v>
      </c>
      <c r="P608" s="6"/>
      <c r="Q608" s="6"/>
      <c r="R608" s="6"/>
      <c r="S608" s="6"/>
      <c r="T608" s="6"/>
      <c r="U608" s="6"/>
      <c r="V608" s="6"/>
      <c r="W608" s="6"/>
      <c r="X608" s="6"/>
      <c r="Y608" s="140"/>
      <c r="Z608" s="117"/>
      <c r="AA608" s="117"/>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13"/>
      <c r="BB608" s="114"/>
      <c r="BC608" s="113"/>
      <c r="BD608" s="114"/>
      <c r="BE608" s="113"/>
      <c r="BF608" s="114"/>
      <c r="BG608" s="113"/>
      <c r="BH608" s="114"/>
      <c r="BI608" s="115"/>
      <c r="BJ608" s="116"/>
      <c r="BK608" s="140"/>
      <c r="BL608" s="117" t="s">
        <v>1405</v>
      </c>
      <c r="BM608" s="140"/>
      <c r="BN608" s="140"/>
    </row>
    <row r="609" spans="1:66" s="11" customFormat="1" ht="90.75" customHeight="1">
      <c r="A609" s="188"/>
      <c r="B609" s="186"/>
      <c r="C609" s="184"/>
      <c r="D609" s="182"/>
      <c r="E609" s="184"/>
      <c r="F609" s="184"/>
      <c r="G609" s="274"/>
      <c r="H609" s="39" t="s">
        <v>1453</v>
      </c>
      <c r="I609" s="39"/>
      <c r="J609" s="138" t="s">
        <v>1424</v>
      </c>
      <c r="K609" s="190"/>
      <c r="L609" s="7"/>
      <c r="M609" s="6"/>
      <c r="N609" s="6"/>
      <c r="O609" s="6" t="s">
        <v>189</v>
      </c>
      <c r="P609" s="6"/>
      <c r="Q609" s="6"/>
      <c r="R609" s="6"/>
      <c r="S609" s="6"/>
      <c r="T609" s="6"/>
      <c r="U609" s="6"/>
      <c r="V609" s="6"/>
      <c r="W609" s="6"/>
      <c r="X609" s="6"/>
      <c r="Y609" s="7">
        <f t="shared" si="155"/>
        <v>1</v>
      </c>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13">
        <f t="shared" si="156"/>
        <v>0</v>
      </c>
      <c r="BB609" s="114" t="e">
        <f t="shared" si="157"/>
        <v>#DIV/0!</v>
      </c>
      <c r="BC609" s="113">
        <f t="shared" si="158"/>
        <v>0</v>
      </c>
      <c r="BD609" s="114" t="e">
        <f t="shared" si="159"/>
        <v>#DIV/0!</v>
      </c>
      <c r="BE609" s="113">
        <f t="shared" si="160"/>
        <v>0</v>
      </c>
      <c r="BF609" s="114" t="e">
        <f t="shared" si="161"/>
        <v>#DIV/0!</v>
      </c>
      <c r="BG609" s="113">
        <f t="shared" si="162"/>
        <v>0</v>
      </c>
      <c r="BH609" s="114" t="e">
        <f t="shared" si="163"/>
        <v>#DIV/0!</v>
      </c>
      <c r="BI609" s="115" t="e">
        <f t="shared" si="164"/>
        <v>#DIV/0!</v>
      </c>
      <c r="BJ609" s="116" t="e">
        <f t="shared" si="165"/>
        <v>#DIV/0!</v>
      </c>
      <c r="BK609" s="117"/>
      <c r="BL609" s="117" t="s">
        <v>1404</v>
      </c>
      <c r="BM609" s="117"/>
      <c r="BN609" s="91"/>
    </row>
    <row r="610" spans="1:66" s="11" customFormat="1" ht="131.25" hidden="1" customHeight="1">
      <c r="A610" s="79">
        <v>207</v>
      </c>
      <c r="B610" s="2" t="s">
        <v>49</v>
      </c>
      <c r="C610" s="3" t="s">
        <v>7</v>
      </c>
      <c r="D610" s="16" t="s">
        <v>479</v>
      </c>
      <c r="E610" s="3" t="s">
        <v>9</v>
      </c>
      <c r="F610" s="3"/>
      <c r="G610" s="35" t="s">
        <v>1181</v>
      </c>
      <c r="H610" s="39" t="s">
        <v>1182</v>
      </c>
      <c r="I610" s="39"/>
      <c r="J610" s="138" t="s">
        <v>1424</v>
      </c>
      <c r="K610" s="139" t="s">
        <v>1425</v>
      </c>
      <c r="L610" s="7"/>
      <c r="M610" s="6"/>
      <c r="N610" s="6"/>
      <c r="O610" s="6"/>
      <c r="P610" s="6" t="s">
        <v>189</v>
      </c>
      <c r="Q610" s="6"/>
      <c r="R610" s="6"/>
      <c r="S610" s="6"/>
      <c r="T610" s="6"/>
      <c r="U610" s="6"/>
      <c r="V610" s="6"/>
      <c r="W610" s="6"/>
      <c r="X610" s="6"/>
      <c r="Y610" s="7">
        <f t="shared" si="155"/>
        <v>1</v>
      </c>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13">
        <f t="shared" si="156"/>
        <v>0</v>
      </c>
      <c r="BB610" s="114" t="e">
        <f t="shared" si="157"/>
        <v>#DIV/0!</v>
      </c>
      <c r="BC610" s="113">
        <f t="shared" si="158"/>
        <v>0</v>
      </c>
      <c r="BD610" s="114" t="e">
        <f t="shared" si="159"/>
        <v>#DIV/0!</v>
      </c>
      <c r="BE610" s="113">
        <f t="shared" si="160"/>
        <v>0</v>
      </c>
      <c r="BF610" s="114" t="e">
        <f t="shared" si="161"/>
        <v>#DIV/0!</v>
      </c>
      <c r="BG610" s="113">
        <f t="shared" si="162"/>
        <v>0</v>
      </c>
      <c r="BH610" s="114" t="e">
        <f t="shared" si="163"/>
        <v>#DIV/0!</v>
      </c>
      <c r="BI610" s="115" t="e">
        <f t="shared" si="164"/>
        <v>#DIV/0!</v>
      </c>
      <c r="BJ610" s="116" t="e">
        <f t="shared" si="165"/>
        <v>#DIV/0!</v>
      </c>
      <c r="BK610" s="102"/>
      <c r="BL610" s="129"/>
      <c r="BM610" s="102"/>
      <c r="BN610" s="91"/>
    </row>
    <row r="611" spans="1:66" s="11" customFormat="1" ht="131.25" hidden="1" customHeight="1">
      <c r="A611" s="79">
        <v>207</v>
      </c>
      <c r="B611" s="2" t="s">
        <v>49</v>
      </c>
      <c r="C611" s="3" t="s">
        <v>7</v>
      </c>
      <c r="D611" s="16" t="s">
        <v>479</v>
      </c>
      <c r="E611" s="3" t="s">
        <v>9</v>
      </c>
      <c r="F611" s="3"/>
      <c r="G611" s="35" t="s">
        <v>1192</v>
      </c>
      <c r="H611" s="39" t="s">
        <v>1193</v>
      </c>
      <c r="I611" s="79"/>
      <c r="J611" s="138" t="s">
        <v>1424</v>
      </c>
      <c r="K611" s="139" t="s">
        <v>1425</v>
      </c>
      <c r="L611" s="7"/>
      <c r="M611" s="6"/>
      <c r="N611" s="6"/>
      <c r="O611" s="6"/>
      <c r="P611" s="6"/>
      <c r="Q611" s="6" t="s">
        <v>189</v>
      </c>
      <c r="R611" s="6"/>
      <c r="S611" s="6"/>
      <c r="T611" s="6"/>
      <c r="U611" s="6"/>
      <c r="V611" s="6"/>
      <c r="W611" s="6"/>
      <c r="X611" s="6"/>
      <c r="Y611" s="7">
        <f t="shared" si="155"/>
        <v>1</v>
      </c>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13">
        <f t="shared" si="156"/>
        <v>0</v>
      </c>
      <c r="BB611" s="114" t="e">
        <f t="shared" si="157"/>
        <v>#DIV/0!</v>
      </c>
      <c r="BC611" s="113">
        <f t="shared" si="158"/>
        <v>0</v>
      </c>
      <c r="BD611" s="114" t="e">
        <f t="shared" si="159"/>
        <v>#DIV/0!</v>
      </c>
      <c r="BE611" s="113">
        <f t="shared" si="160"/>
        <v>0</v>
      </c>
      <c r="BF611" s="114" t="e">
        <f t="shared" si="161"/>
        <v>#DIV/0!</v>
      </c>
      <c r="BG611" s="113">
        <f t="shared" si="162"/>
        <v>0</v>
      </c>
      <c r="BH611" s="114" t="e">
        <f t="shared" si="163"/>
        <v>#DIV/0!</v>
      </c>
      <c r="BI611" s="115" t="e">
        <f t="shared" si="164"/>
        <v>#DIV/0!</v>
      </c>
      <c r="BJ611" s="116" t="e">
        <f t="shared" si="165"/>
        <v>#DIV/0!</v>
      </c>
      <c r="BK611" s="102"/>
      <c r="BL611" s="129"/>
      <c r="BM611" s="102"/>
      <c r="BN611" s="91"/>
    </row>
    <row r="612" spans="1:66" s="11" customFormat="1" ht="131.25" hidden="1" customHeight="1">
      <c r="A612" s="79">
        <v>207</v>
      </c>
      <c r="B612" s="2" t="s">
        <v>49</v>
      </c>
      <c r="C612" s="3" t="s">
        <v>7</v>
      </c>
      <c r="D612" s="16" t="s">
        <v>479</v>
      </c>
      <c r="E612" s="3" t="s">
        <v>9</v>
      </c>
      <c r="F612" s="3"/>
      <c r="G612" s="35" t="s">
        <v>1185</v>
      </c>
      <c r="H612" s="39" t="s">
        <v>1186</v>
      </c>
      <c r="I612" s="39" t="s">
        <v>1187</v>
      </c>
      <c r="J612" s="138" t="s">
        <v>1424</v>
      </c>
      <c r="K612" s="139" t="s">
        <v>1425</v>
      </c>
      <c r="L612" s="7"/>
      <c r="M612" s="6"/>
      <c r="N612" s="6"/>
      <c r="O612" s="6"/>
      <c r="P612" s="6"/>
      <c r="Q612" s="6"/>
      <c r="R612" s="6" t="s">
        <v>189</v>
      </c>
      <c r="S612" s="6"/>
      <c r="T612" s="6"/>
      <c r="U612" s="6"/>
      <c r="V612" s="6"/>
      <c r="W612" s="6"/>
      <c r="X612" s="6"/>
      <c r="Y612" s="7">
        <f t="shared" si="155"/>
        <v>1</v>
      </c>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13">
        <f t="shared" si="156"/>
        <v>0</v>
      </c>
      <c r="BB612" s="114" t="e">
        <f t="shared" si="157"/>
        <v>#DIV/0!</v>
      </c>
      <c r="BC612" s="113">
        <f t="shared" si="158"/>
        <v>0</v>
      </c>
      <c r="BD612" s="114" t="e">
        <f t="shared" si="159"/>
        <v>#DIV/0!</v>
      </c>
      <c r="BE612" s="113">
        <f t="shared" si="160"/>
        <v>0</v>
      </c>
      <c r="BF612" s="114" t="e">
        <f t="shared" si="161"/>
        <v>#DIV/0!</v>
      </c>
      <c r="BG612" s="113">
        <f t="shared" si="162"/>
        <v>0</v>
      </c>
      <c r="BH612" s="114" t="e">
        <f t="shared" si="163"/>
        <v>#DIV/0!</v>
      </c>
      <c r="BI612" s="115" t="e">
        <f t="shared" si="164"/>
        <v>#DIV/0!</v>
      </c>
      <c r="BJ612" s="116" t="e">
        <f t="shared" si="165"/>
        <v>#DIV/0!</v>
      </c>
      <c r="BK612" s="102"/>
      <c r="BL612" s="129"/>
      <c r="BM612" s="102"/>
      <c r="BN612" s="91"/>
    </row>
    <row r="613" spans="1:66" s="11" customFormat="1" ht="131.25" hidden="1" customHeight="1">
      <c r="A613" s="79">
        <v>207</v>
      </c>
      <c r="B613" s="2" t="s">
        <v>49</v>
      </c>
      <c r="C613" s="3" t="s">
        <v>7</v>
      </c>
      <c r="D613" s="16" t="s">
        <v>479</v>
      </c>
      <c r="E613" s="3" t="s">
        <v>9</v>
      </c>
      <c r="F613" s="3"/>
      <c r="G613" s="35" t="s">
        <v>1183</v>
      </c>
      <c r="H613" s="39" t="s">
        <v>1199</v>
      </c>
      <c r="I613" s="39" t="s">
        <v>1184</v>
      </c>
      <c r="J613" s="138" t="s">
        <v>1424</v>
      </c>
      <c r="K613" s="139" t="s">
        <v>1425</v>
      </c>
      <c r="L613" s="7"/>
      <c r="M613" s="6"/>
      <c r="N613" s="7"/>
      <c r="O613" s="7"/>
      <c r="P613" s="7"/>
      <c r="Q613" s="6"/>
      <c r="R613" s="6"/>
      <c r="S613" s="6" t="s">
        <v>189</v>
      </c>
      <c r="T613" s="6"/>
      <c r="U613" s="6"/>
      <c r="V613" s="6"/>
      <c r="W613" s="6"/>
      <c r="X613" s="6"/>
      <c r="Y613" s="7">
        <f t="shared" si="155"/>
        <v>1</v>
      </c>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13">
        <f t="shared" si="156"/>
        <v>0</v>
      </c>
      <c r="BB613" s="114" t="e">
        <f t="shared" si="157"/>
        <v>#DIV/0!</v>
      </c>
      <c r="BC613" s="113">
        <f t="shared" si="158"/>
        <v>0</v>
      </c>
      <c r="BD613" s="114" t="e">
        <f t="shared" si="159"/>
        <v>#DIV/0!</v>
      </c>
      <c r="BE613" s="113">
        <f t="shared" si="160"/>
        <v>0</v>
      </c>
      <c r="BF613" s="114" t="e">
        <f t="shared" si="161"/>
        <v>#DIV/0!</v>
      </c>
      <c r="BG613" s="113">
        <f t="shared" si="162"/>
        <v>0</v>
      </c>
      <c r="BH613" s="114" t="e">
        <f t="shared" si="163"/>
        <v>#DIV/0!</v>
      </c>
      <c r="BI613" s="115" t="e">
        <f t="shared" si="164"/>
        <v>#DIV/0!</v>
      </c>
      <c r="BJ613" s="116" t="e">
        <f t="shared" si="165"/>
        <v>#DIV/0!</v>
      </c>
      <c r="BK613" s="102"/>
      <c r="BL613" s="129"/>
      <c r="BM613" s="102"/>
      <c r="BN613" s="91"/>
    </row>
    <row r="614" spans="1:66" s="11" customFormat="1" ht="131.25" hidden="1" customHeight="1">
      <c r="A614" s="79">
        <v>207</v>
      </c>
      <c r="B614" s="2" t="s">
        <v>49</v>
      </c>
      <c r="C614" s="3" t="s">
        <v>7</v>
      </c>
      <c r="D614" s="16" t="s">
        <v>479</v>
      </c>
      <c r="E614" s="3" t="s">
        <v>9</v>
      </c>
      <c r="F614" s="3"/>
      <c r="G614" s="35" t="s">
        <v>1194</v>
      </c>
      <c r="H614" s="39" t="s">
        <v>1195</v>
      </c>
      <c r="I614" s="39"/>
      <c r="J614" s="138" t="s">
        <v>1424</v>
      </c>
      <c r="K614" s="139" t="s">
        <v>1425</v>
      </c>
      <c r="L614" s="7"/>
      <c r="M614" s="6"/>
      <c r="N614" s="6"/>
      <c r="O614" s="6"/>
      <c r="P614" s="6"/>
      <c r="Q614" s="6"/>
      <c r="R614" s="6"/>
      <c r="S614" s="6"/>
      <c r="T614" s="6" t="s">
        <v>189</v>
      </c>
      <c r="U614" s="6"/>
      <c r="V614" s="6"/>
      <c r="W614" s="6"/>
      <c r="X614" s="6"/>
      <c r="Y614" s="7">
        <f t="shared" si="155"/>
        <v>1</v>
      </c>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13">
        <f t="shared" si="156"/>
        <v>0</v>
      </c>
      <c r="BB614" s="114" t="e">
        <f t="shared" si="157"/>
        <v>#DIV/0!</v>
      </c>
      <c r="BC614" s="113">
        <f t="shared" si="158"/>
        <v>0</v>
      </c>
      <c r="BD614" s="114" t="e">
        <f t="shared" si="159"/>
        <v>#DIV/0!</v>
      </c>
      <c r="BE614" s="113">
        <f t="shared" si="160"/>
        <v>0</v>
      </c>
      <c r="BF614" s="114" t="e">
        <f t="shared" si="161"/>
        <v>#DIV/0!</v>
      </c>
      <c r="BG614" s="113">
        <f t="shared" si="162"/>
        <v>0</v>
      </c>
      <c r="BH614" s="114" t="e">
        <f t="shared" si="163"/>
        <v>#DIV/0!</v>
      </c>
      <c r="BI614" s="115" t="e">
        <f t="shared" si="164"/>
        <v>#DIV/0!</v>
      </c>
      <c r="BJ614" s="116" t="e">
        <f t="shared" si="165"/>
        <v>#DIV/0!</v>
      </c>
      <c r="BK614" s="102"/>
      <c r="BL614" s="129"/>
      <c r="BM614" s="102"/>
      <c r="BN614" s="91"/>
    </row>
    <row r="615" spans="1:66" s="11" customFormat="1" ht="131.25" hidden="1" customHeight="1">
      <c r="A615" s="79">
        <v>207</v>
      </c>
      <c r="B615" s="2" t="s">
        <v>49</v>
      </c>
      <c r="C615" s="3" t="s">
        <v>7</v>
      </c>
      <c r="D615" s="16" t="s">
        <v>479</v>
      </c>
      <c r="E615" s="3" t="s">
        <v>9</v>
      </c>
      <c r="F615" s="3"/>
      <c r="G615" s="35" t="s">
        <v>1188</v>
      </c>
      <c r="H615" s="39" t="s">
        <v>1337</v>
      </c>
      <c r="I615" s="39" t="s">
        <v>1189</v>
      </c>
      <c r="J615" s="138" t="s">
        <v>1424</v>
      </c>
      <c r="K615" s="139" t="s">
        <v>1425</v>
      </c>
      <c r="L615" s="7"/>
      <c r="M615" s="6"/>
      <c r="N615" s="7"/>
      <c r="O615" s="7"/>
      <c r="P615" s="6"/>
      <c r="Q615" s="6"/>
      <c r="R615" s="6"/>
      <c r="S615" s="6"/>
      <c r="T615" s="6"/>
      <c r="U615" s="6" t="s">
        <v>189</v>
      </c>
      <c r="V615" s="6"/>
      <c r="W615" s="6"/>
      <c r="X615" s="6"/>
      <c r="Y615" s="7">
        <f t="shared" si="155"/>
        <v>1</v>
      </c>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13">
        <f t="shared" si="156"/>
        <v>0</v>
      </c>
      <c r="BB615" s="114" t="e">
        <f t="shared" si="157"/>
        <v>#DIV/0!</v>
      </c>
      <c r="BC615" s="113">
        <f t="shared" si="158"/>
        <v>0</v>
      </c>
      <c r="BD615" s="114" t="e">
        <f t="shared" si="159"/>
        <v>#DIV/0!</v>
      </c>
      <c r="BE615" s="113">
        <f t="shared" si="160"/>
        <v>0</v>
      </c>
      <c r="BF615" s="114" t="e">
        <f t="shared" si="161"/>
        <v>#DIV/0!</v>
      </c>
      <c r="BG615" s="113">
        <f t="shared" si="162"/>
        <v>0</v>
      </c>
      <c r="BH615" s="114" t="e">
        <f t="shared" si="163"/>
        <v>#DIV/0!</v>
      </c>
      <c r="BI615" s="115" t="e">
        <f t="shared" si="164"/>
        <v>#DIV/0!</v>
      </c>
      <c r="BJ615" s="116" t="e">
        <f t="shared" si="165"/>
        <v>#DIV/0!</v>
      </c>
      <c r="BK615" s="102"/>
      <c r="BL615" s="129"/>
      <c r="BM615" s="102"/>
      <c r="BN615" s="91"/>
    </row>
    <row r="616" spans="1:66" s="11" customFormat="1" ht="131.25" hidden="1" customHeight="1">
      <c r="A616" s="79">
        <v>207</v>
      </c>
      <c r="B616" s="2" t="s">
        <v>49</v>
      </c>
      <c r="C616" s="3" t="s">
        <v>7</v>
      </c>
      <c r="D616" s="16" t="s">
        <v>479</v>
      </c>
      <c r="E616" s="3" t="s">
        <v>9</v>
      </c>
      <c r="F616" s="3"/>
      <c r="G616" s="35" t="s">
        <v>1190</v>
      </c>
      <c r="H616" s="39" t="s">
        <v>1200</v>
      </c>
      <c r="I616" s="39"/>
      <c r="J616" s="138" t="s">
        <v>1424</v>
      </c>
      <c r="K616" s="139" t="s">
        <v>1425</v>
      </c>
      <c r="L616" s="7"/>
      <c r="M616" s="6"/>
      <c r="N616" s="6"/>
      <c r="O616" s="6"/>
      <c r="P616" s="6"/>
      <c r="Q616" s="6"/>
      <c r="R616" s="6"/>
      <c r="S616" s="6"/>
      <c r="T616" s="6"/>
      <c r="U616" s="6"/>
      <c r="V616" s="6" t="s">
        <v>189</v>
      </c>
      <c r="W616" s="6"/>
      <c r="X616" s="6"/>
      <c r="Y616" s="7">
        <f t="shared" si="155"/>
        <v>1</v>
      </c>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13">
        <f t="shared" si="156"/>
        <v>0</v>
      </c>
      <c r="BB616" s="114" t="e">
        <f t="shared" si="157"/>
        <v>#DIV/0!</v>
      </c>
      <c r="BC616" s="113">
        <f t="shared" si="158"/>
        <v>0</v>
      </c>
      <c r="BD616" s="114" t="e">
        <f t="shared" si="159"/>
        <v>#DIV/0!</v>
      </c>
      <c r="BE616" s="113">
        <f t="shared" si="160"/>
        <v>0</v>
      </c>
      <c r="BF616" s="114" t="e">
        <f t="shared" si="161"/>
        <v>#DIV/0!</v>
      </c>
      <c r="BG616" s="113">
        <f t="shared" si="162"/>
        <v>0</v>
      </c>
      <c r="BH616" s="114" t="e">
        <f t="shared" si="163"/>
        <v>#DIV/0!</v>
      </c>
      <c r="BI616" s="115" t="e">
        <f t="shared" si="164"/>
        <v>#DIV/0!</v>
      </c>
      <c r="BJ616" s="116" t="e">
        <f t="shared" si="165"/>
        <v>#DIV/0!</v>
      </c>
      <c r="BK616" s="102"/>
      <c r="BL616" s="129"/>
      <c r="BM616" s="102"/>
      <c r="BN616" s="91"/>
    </row>
    <row r="617" spans="1:66" s="11" customFormat="1" ht="131.25" hidden="1" customHeight="1">
      <c r="A617" s="79">
        <v>207</v>
      </c>
      <c r="B617" s="2" t="s">
        <v>49</v>
      </c>
      <c r="C617" s="3" t="s">
        <v>7</v>
      </c>
      <c r="D617" s="16" t="s">
        <v>479</v>
      </c>
      <c r="E617" s="3" t="s">
        <v>9</v>
      </c>
      <c r="F617" s="3"/>
      <c r="G617" s="35" t="s">
        <v>1191</v>
      </c>
      <c r="H617" s="20" t="s">
        <v>1333</v>
      </c>
      <c r="I617" s="79"/>
      <c r="J617" s="138" t="s">
        <v>1424</v>
      </c>
      <c r="K617" s="139" t="s">
        <v>1425</v>
      </c>
      <c r="L617" s="7"/>
      <c r="M617" s="6"/>
      <c r="N617" s="6"/>
      <c r="O617" s="6"/>
      <c r="P617" s="6"/>
      <c r="Q617" s="6"/>
      <c r="R617" s="6"/>
      <c r="S617" s="6"/>
      <c r="T617" s="6"/>
      <c r="U617" s="6"/>
      <c r="V617" s="6"/>
      <c r="W617" s="6" t="s">
        <v>189</v>
      </c>
      <c r="X617" s="6"/>
      <c r="Y617" s="7">
        <f t="shared" si="155"/>
        <v>1</v>
      </c>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13">
        <f t="shared" si="156"/>
        <v>0</v>
      </c>
      <c r="BB617" s="114" t="e">
        <f t="shared" si="157"/>
        <v>#DIV/0!</v>
      </c>
      <c r="BC617" s="113">
        <f t="shared" si="158"/>
        <v>0</v>
      </c>
      <c r="BD617" s="114" t="e">
        <f t="shared" si="159"/>
        <v>#DIV/0!</v>
      </c>
      <c r="BE617" s="113">
        <f t="shared" si="160"/>
        <v>0</v>
      </c>
      <c r="BF617" s="114" t="e">
        <f t="shared" si="161"/>
        <v>#DIV/0!</v>
      </c>
      <c r="BG617" s="113">
        <f t="shared" si="162"/>
        <v>0</v>
      </c>
      <c r="BH617" s="114" t="e">
        <f t="shared" si="163"/>
        <v>#DIV/0!</v>
      </c>
      <c r="BI617" s="115" t="e">
        <f t="shared" si="164"/>
        <v>#DIV/0!</v>
      </c>
      <c r="BJ617" s="116" t="e">
        <f t="shared" si="165"/>
        <v>#DIV/0!</v>
      </c>
      <c r="BK617" s="102"/>
      <c r="BL617" s="129"/>
      <c r="BM617" s="102"/>
      <c r="BN617" s="91"/>
    </row>
    <row r="618" spans="1:66" s="11" customFormat="1" ht="131.25" hidden="1" customHeight="1">
      <c r="A618" s="79">
        <v>207</v>
      </c>
      <c r="B618" s="2" t="s">
        <v>49</v>
      </c>
      <c r="C618" s="3" t="s">
        <v>7</v>
      </c>
      <c r="D618" s="16" t="s">
        <v>479</v>
      </c>
      <c r="E618" s="3" t="s">
        <v>9</v>
      </c>
      <c r="F618" s="3"/>
      <c r="G618" s="35" t="s">
        <v>1196</v>
      </c>
      <c r="H618" s="39" t="s">
        <v>1197</v>
      </c>
      <c r="I618" s="39" t="s">
        <v>1198</v>
      </c>
      <c r="J618" s="138" t="s">
        <v>1424</v>
      </c>
      <c r="K618" s="139" t="s">
        <v>1425</v>
      </c>
      <c r="L618" s="7" t="s">
        <v>189</v>
      </c>
      <c r="M618" s="6"/>
      <c r="N618" s="6"/>
      <c r="O618" s="6"/>
      <c r="P618" s="6"/>
      <c r="Q618" s="6"/>
      <c r="R618" s="6"/>
      <c r="S618" s="6"/>
      <c r="T618" s="6"/>
      <c r="U618" s="6"/>
      <c r="V618" s="6"/>
      <c r="W618" s="6"/>
      <c r="X618" s="6" t="s">
        <v>189</v>
      </c>
      <c r="Y618" s="7">
        <f t="shared" si="155"/>
        <v>1</v>
      </c>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13">
        <f t="shared" si="156"/>
        <v>0</v>
      </c>
      <c r="BB618" s="114" t="e">
        <f t="shared" si="157"/>
        <v>#DIV/0!</v>
      </c>
      <c r="BC618" s="113">
        <f t="shared" si="158"/>
        <v>0</v>
      </c>
      <c r="BD618" s="114" t="e">
        <f t="shared" si="159"/>
        <v>#DIV/0!</v>
      </c>
      <c r="BE618" s="113">
        <f t="shared" si="160"/>
        <v>0</v>
      </c>
      <c r="BF618" s="114" t="e">
        <f t="shared" si="161"/>
        <v>#DIV/0!</v>
      </c>
      <c r="BG618" s="113">
        <f t="shared" si="162"/>
        <v>0</v>
      </c>
      <c r="BH618" s="114" t="e">
        <f t="shared" si="163"/>
        <v>#DIV/0!</v>
      </c>
      <c r="BI618" s="115" t="e">
        <f t="shared" si="164"/>
        <v>#DIV/0!</v>
      </c>
      <c r="BJ618" s="116" t="e">
        <f t="shared" si="165"/>
        <v>#DIV/0!</v>
      </c>
      <c r="BK618" s="102"/>
      <c r="BL618" s="129"/>
      <c r="BM618" s="102"/>
      <c r="BN618" s="91"/>
    </row>
    <row r="619" spans="1:66" s="11" customFormat="1" ht="131.25" hidden="1" customHeight="1">
      <c r="A619" s="79">
        <v>208</v>
      </c>
      <c r="B619" s="2" t="s">
        <v>50</v>
      </c>
      <c r="C619" s="3" t="s">
        <v>7</v>
      </c>
      <c r="D619" s="4" t="s">
        <v>391</v>
      </c>
      <c r="E619" s="3" t="s">
        <v>9</v>
      </c>
      <c r="F619" s="3"/>
      <c r="G619" s="35" t="s">
        <v>1201</v>
      </c>
      <c r="H619" s="52" t="s">
        <v>1419</v>
      </c>
      <c r="I619" s="39" t="s">
        <v>1202</v>
      </c>
      <c r="J619" s="138" t="s">
        <v>1424</v>
      </c>
      <c r="K619" s="139" t="s">
        <v>1425</v>
      </c>
      <c r="L619" s="7"/>
      <c r="M619" s="6"/>
      <c r="N619" s="6" t="s">
        <v>189</v>
      </c>
      <c r="O619" s="6"/>
      <c r="P619" s="6"/>
      <c r="Q619" s="6"/>
      <c r="R619" s="6"/>
      <c r="S619" s="6"/>
      <c r="T619" s="6"/>
      <c r="U619" s="6"/>
      <c r="V619" s="6"/>
      <c r="W619" s="6"/>
      <c r="X619" s="6"/>
      <c r="Y619" s="7">
        <f t="shared" si="155"/>
        <v>1</v>
      </c>
      <c r="Z619" s="117" t="s">
        <v>1407</v>
      </c>
      <c r="AA619" s="117" t="s">
        <v>1410</v>
      </c>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13">
        <f t="shared" si="156"/>
        <v>0</v>
      </c>
      <c r="BB619" s="114" t="e">
        <f t="shared" si="157"/>
        <v>#DIV/0!</v>
      </c>
      <c r="BC619" s="113">
        <f t="shared" si="158"/>
        <v>0</v>
      </c>
      <c r="BD619" s="114" t="e">
        <f t="shared" si="159"/>
        <v>#DIV/0!</v>
      </c>
      <c r="BE619" s="113">
        <f t="shared" si="160"/>
        <v>0</v>
      </c>
      <c r="BF619" s="114" t="e">
        <f t="shared" si="161"/>
        <v>#DIV/0!</v>
      </c>
      <c r="BG619" s="113">
        <f t="shared" si="162"/>
        <v>0</v>
      </c>
      <c r="BH619" s="114" t="e">
        <f t="shared" si="163"/>
        <v>#DIV/0!</v>
      </c>
      <c r="BI619" s="115" t="e">
        <f t="shared" si="164"/>
        <v>#DIV/0!</v>
      </c>
      <c r="BJ619" s="116" t="e">
        <f t="shared" si="165"/>
        <v>#DIV/0!</v>
      </c>
      <c r="BK619" s="102"/>
      <c r="BL619" s="129"/>
      <c r="BM619" s="102"/>
      <c r="BN619" s="91"/>
    </row>
    <row r="620" spans="1:66" s="11" customFormat="1" ht="60" customHeight="1">
      <c r="A620" s="187">
        <v>208</v>
      </c>
      <c r="B620" s="185" t="s">
        <v>50</v>
      </c>
      <c r="C620" s="183" t="s">
        <v>7</v>
      </c>
      <c r="D620" s="185" t="s">
        <v>391</v>
      </c>
      <c r="E620" s="183" t="s">
        <v>9</v>
      </c>
      <c r="F620" s="183"/>
      <c r="G620" s="181" t="s">
        <v>1203</v>
      </c>
      <c r="H620" s="52" t="s">
        <v>1452</v>
      </c>
      <c r="I620" s="39"/>
      <c r="J620" s="138"/>
      <c r="K620" s="189" t="s">
        <v>1425</v>
      </c>
      <c r="L620" s="140"/>
      <c r="M620" s="6"/>
      <c r="N620" s="6"/>
      <c r="O620" s="6" t="s">
        <v>189</v>
      </c>
      <c r="P620" s="6"/>
      <c r="Q620" s="6"/>
      <c r="R620" s="6"/>
      <c r="S620" s="6"/>
      <c r="T620" s="6"/>
      <c r="U620" s="6"/>
      <c r="V620" s="6"/>
      <c r="W620" s="6"/>
      <c r="X620" s="6"/>
      <c r="Y620" s="140"/>
      <c r="Z620" s="117"/>
      <c r="AA620" s="117"/>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13"/>
      <c r="BB620" s="114"/>
      <c r="BC620" s="113"/>
      <c r="BD620" s="114"/>
      <c r="BE620" s="113"/>
      <c r="BF620" s="114"/>
      <c r="BG620" s="113"/>
      <c r="BH620" s="114"/>
      <c r="BI620" s="115"/>
      <c r="BJ620" s="116"/>
      <c r="BK620" s="140"/>
      <c r="BL620" s="117" t="s">
        <v>1410</v>
      </c>
      <c r="BM620" s="140"/>
      <c r="BN620" s="140"/>
    </row>
    <row r="621" spans="1:66" s="11" customFormat="1" ht="42" customHeight="1">
      <c r="A621" s="277"/>
      <c r="B621" s="266"/>
      <c r="C621" s="267"/>
      <c r="D621" s="266"/>
      <c r="E621" s="267"/>
      <c r="F621" s="267"/>
      <c r="G621" s="276"/>
      <c r="H621" s="52" t="s">
        <v>1437</v>
      </c>
      <c r="I621" s="39"/>
      <c r="J621" s="138"/>
      <c r="K621" s="275"/>
      <c r="L621" s="140"/>
      <c r="M621" s="6"/>
      <c r="N621" s="6"/>
      <c r="O621" s="6" t="s">
        <v>189</v>
      </c>
      <c r="P621" s="6"/>
      <c r="Q621" s="6"/>
      <c r="R621" s="6"/>
      <c r="S621" s="6"/>
      <c r="T621" s="6"/>
      <c r="U621" s="6"/>
      <c r="V621" s="6"/>
      <c r="W621" s="6"/>
      <c r="X621" s="6"/>
      <c r="Y621" s="140"/>
      <c r="Z621" s="117"/>
      <c r="AA621" s="117"/>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13"/>
      <c r="BB621" s="114"/>
      <c r="BC621" s="113"/>
      <c r="BD621" s="114"/>
      <c r="BE621" s="113"/>
      <c r="BF621" s="114"/>
      <c r="BG621" s="113"/>
      <c r="BH621" s="114"/>
      <c r="BI621" s="115"/>
      <c r="BJ621" s="116"/>
      <c r="BK621" s="117" t="s">
        <v>1404</v>
      </c>
      <c r="BL621" s="117"/>
      <c r="BM621" s="140"/>
      <c r="BN621" s="140"/>
    </row>
    <row r="622" spans="1:66" s="11" customFormat="1" ht="117.75" customHeight="1">
      <c r="A622" s="188"/>
      <c r="B622" s="186"/>
      <c r="C622" s="184"/>
      <c r="D622" s="186"/>
      <c r="E622" s="184"/>
      <c r="F622" s="184"/>
      <c r="G622" s="182"/>
      <c r="H622" s="52" t="s">
        <v>1462</v>
      </c>
      <c r="I622" s="39" t="s">
        <v>1204</v>
      </c>
      <c r="J622" s="138" t="s">
        <v>1424</v>
      </c>
      <c r="K622" s="190"/>
      <c r="L622" s="7"/>
      <c r="M622" s="6"/>
      <c r="N622" s="6"/>
      <c r="O622" s="6" t="s">
        <v>189</v>
      </c>
      <c r="P622" s="6"/>
      <c r="Q622" s="6"/>
      <c r="R622" s="6"/>
      <c r="S622" s="6"/>
      <c r="T622" s="6"/>
      <c r="U622" s="6"/>
      <c r="V622" s="6"/>
      <c r="W622" s="6"/>
      <c r="X622" s="6"/>
      <c r="Y622" s="7">
        <f t="shared" si="155"/>
        <v>1</v>
      </c>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13">
        <f t="shared" si="156"/>
        <v>0</v>
      </c>
      <c r="BB622" s="114" t="e">
        <f t="shared" si="157"/>
        <v>#DIV/0!</v>
      </c>
      <c r="BC622" s="113">
        <f t="shared" si="158"/>
        <v>0</v>
      </c>
      <c r="BD622" s="114" t="e">
        <f t="shared" si="159"/>
        <v>#DIV/0!</v>
      </c>
      <c r="BE622" s="113">
        <f t="shared" si="160"/>
        <v>0</v>
      </c>
      <c r="BF622" s="114" t="e">
        <f t="shared" si="161"/>
        <v>#DIV/0!</v>
      </c>
      <c r="BG622" s="113">
        <f t="shared" si="162"/>
        <v>0</v>
      </c>
      <c r="BH622" s="114" t="e">
        <f t="shared" si="163"/>
        <v>#DIV/0!</v>
      </c>
      <c r="BI622" s="115" t="e">
        <f t="shared" si="164"/>
        <v>#DIV/0!</v>
      </c>
      <c r="BJ622" s="116" t="e">
        <f t="shared" si="165"/>
        <v>#DIV/0!</v>
      </c>
      <c r="BK622" s="117" t="s">
        <v>1407</v>
      </c>
      <c r="BL622" s="117" t="s">
        <v>1407</v>
      </c>
      <c r="BM622" s="117" t="s">
        <v>1407</v>
      </c>
      <c r="BN622" s="91"/>
    </row>
    <row r="623" spans="1:66" s="11" customFormat="1" ht="131.25" hidden="1" customHeight="1">
      <c r="A623" s="79">
        <v>208</v>
      </c>
      <c r="B623" s="2" t="s">
        <v>50</v>
      </c>
      <c r="C623" s="3" t="s">
        <v>7</v>
      </c>
      <c r="D623" s="4" t="s">
        <v>391</v>
      </c>
      <c r="E623" s="3" t="s">
        <v>9</v>
      </c>
      <c r="F623" s="3"/>
      <c r="G623" s="35" t="s">
        <v>1205</v>
      </c>
      <c r="H623" s="52" t="s">
        <v>1206</v>
      </c>
      <c r="I623" s="41" t="s">
        <v>1207</v>
      </c>
      <c r="J623" s="138" t="s">
        <v>1424</v>
      </c>
      <c r="K623" s="139" t="s">
        <v>1425</v>
      </c>
      <c r="L623" s="7"/>
      <c r="M623" s="6"/>
      <c r="N623" s="6"/>
      <c r="O623" s="6"/>
      <c r="P623" s="6" t="s">
        <v>189</v>
      </c>
      <c r="Q623" s="6"/>
      <c r="R623" s="6"/>
      <c r="S623" s="6"/>
      <c r="T623" s="6"/>
      <c r="U623" s="6"/>
      <c r="V623" s="6"/>
      <c r="W623" s="6"/>
      <c r="X623" s="6"/>
      <c r="Y623" s="7">
        <f t="shared" si="155"/>
        <v>1</v>
      </c>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13">
        <f t="shared" si="156"/>
        <v>0</v>
      </c>
      <c r="BB623" s="114" t="e">
        <f t="shared" si="157"/>
        <v>#DIV/0!</v>
      </c>
      <c r="BC623" s="113">
        <f t="shared" si="158"/>
        <v>0</v>
      </c>
      <c r="BD623" s="114" t="e">
        <f t="shared" si="159"/>
        <v>#DIV/0!</v>
      </c>
      <c r="BE623" s="113">
        <f t="shared" si="160"/>
        <v>0</v>
      </c>
      <c r="BF623" s="114" t="e">
        <f t="shared" si="161"/>
        <v>#DIV/0!</v>
      </c>
      <c r="BG623" s="113">
        <f t="shared" si="162"/>
        <v>0</v>
      </c>
      <c r="BH623" s="114" t="e">
        <f t="shared" si="163"/>
        <v>#DIV/0!</v>
      </c>
      <c r="BI623" s="115" t="e">
        <f t="shared" si="164"/>
        <v>#DIV/0!</v>
      </c>
      <c r="BJ623" s="116" t="e">
        <f t="shared" si="165"/>
        <v>#DIV/0!</v>
      </c>
      <c r="BK623" s="102"/>
      <c r="BL623" s="129"/>
      <c r="BM623" s="102"/>
      <c r="BN623" s="91"/>
    </row>
    <row r="624" spans="1:66" s="11" customFormat="1" ht="131.25" hidden="1" customHeight="1">
      <c r="A624" s="79">
        <v>208</v>
      </c>
      <c r="B624" s="2" t="s">
        <v>50</v>
      </c>
      <c r="C624" s="3" t="s">
        <v>7</v>
      </c>
      <c r="D624" s="4" t="s">
        <v>391</v>
      </c>
      <c r="E624" s="3" t="s">
        <v>9</v>
      </c>
      <c r="F624" s="3"/>
      <c r="G624" s="35" t="s">
        <v>1219</v>
      </c>
      <c r="H624" s="52" t="s">
        <v>1220</v>
      </c>
      <c r="I624" s="79"/>
      <c r="J624" s="138" t="s">
        <v>1424</v>
      </c>
      <c r="K624" s="139" t="s">
        <v>1425</v>
      </c>
      <c r="L624" s="7"/>
      <c r="M624" s="6"/>
      <c r="N624" s="6"/>
      <c r="O624" s="6"/>
      <c r="P624" s="7"/>
      <c r="Q624" s="7" t="s">
        <v>189</v>
      </c>
      <c r="R624" s="6"/>
      <c r="S624" s="6"/>
      <c r="T624" s="6"/>
      <c r="U624" s="6"/>
      <c r="V624" s="6"/>
      <c r="W624" s="6"/>
      <c r="X624" s="6"/>
      <c r="Y624" s="7">
        <f t="shared" si="155"/>
        <v>1</v>
      </c>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13">
        <f t="shared" si="156"/>
        <v>0</v>
      </c>
      <c r="BB624" s="114" t="e">
        <f t="shared" si="157"/>
        <v>#DIV/0!</v>
      </c>
      <c r="BC624" s="113">
        <f t="shared" si="158"/>
        <v>0</v>
      </c>
      <c r="BD624" s="114" t="e">
        <f t="shared" si="159"/>
        <v>#DIV/0!</v>
      </c>
      <c r="BE624" s="113">
        <f t="shared" si="160"/>
        <v>0</v>
      </c>
      <c r="BF624" s="114" t="e">
        <f t="shared" si="161"/>
        <v>#DIV/0!</v>
      </c>
      <c r="BG624" s="113">
        <f t="shared" si="162"/>
        <v>0</v>
      </c>
      <c r="BH624" s="114" t="e">
        <f t="shared" si="163"/>
        <v>#DIV/0!</v>
      </c>
      <c r="BI624" s="115" t="e">
        <f t="shared" si="164"/>
        <v>#DIV/0!</v>
      </c>
      <c r="BJ624" s="116" t="e">
        <f t="shared" si="165"/>
        <v>#DIV/0!</v>
      </c>
      <c r="BK624" s="102"/>
      <c r="BL624" s="129"/>
      <c r="BM624" s="102"/>
      <c r="BN624" s="91"/>
    </row>
    <row r="625" spans="1:66" s="11" customFormat="1" ht="131.25" hidden="1" customHeight="1">
      <c r="A625" s="79">
        <v>208</v>
      </c>
      <c r="B625" s="2" t="s">
        <v>50</v>
      </c>
      <c r="C625" s="3" t="s">
        <v>7</v>
      </c>
      <c r="D625" s="4" t="s">
        <v>391</v>
      </c>
      <c r="E625" s="3" t="s">
        <v>9</v>
      </c>
      <c r="F625" s="3"/>
      <c r="G625" s="35" t="s">
        <v>1210</v>
      </c>
      <c r="H625" s="52" t="s">
        <v>1225</v>
      </c>
      <c r="I625" s="39" t="s">
        <v>1211</v>
      </c>
      <c r="J625" s="138" t="s">
        <v>1424</v>
      </c>
      <c r="K625" s="139" t="s">
        <v>1425</v>
      </c>
      <c r="L625" s="7"/>
      <c r="M625" s="6"/>
      <c r="N625" s="6"/>
      <c r="O625" s="6"/>
      <c r="P625" s="6"/>
      <c r="Q625" s="6"/>
      <c r="R625" s="6" t="s">
        <v>189</v>
      </c>
      <c r="S625" s="6"/>
      <c r="T625" s="6"/>
      <c r="U625" s="6"/>
      <c r="V625" s="6"/>
      <c r="W625" s="6"/>
      <c r="X625" s="6"/>
      <c r="Y625" s="7">
        <f t="shared" si="155"/>
        <v>1</v>
      </c>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13">
        <f t="shared" si="156"/>
        <v>0</v>
      </c>
      <c r="BB625" s="114" t="e">
        <f t="shared" si="157"/>
        <v>#DIV/0!</v>
      </c>
      <c r="BC625" s="113">
        <f t="shared" si="158"/>
        <v>0</v>
      </c>
      <c r="BD625" s="114" t="e">
        <f t="shared" si="159"/>
        <v>#DIV/0!</v>
      </c>
      <c r="BE625" s="113">
        <f t="shared" si="160"/>
        <v>0</v>
      </c>
      <c r="BF625" s="114" t="e">
        <f t="shared" si="161"/>
        <v>#DIV/0!</v>
      </c>
      <c r="BG625" s="113">
        <f t="shared" si="162"/>
        <v>0</v>
      </c>
      <c r="BH625" s="114" t="e">
        <f t="shared" si="163"/>
        <v>#DIV/0!</v>
      </c>
      <c r="BI625" s="115" t="e">
        <f t="shared" si="164"/>
        <v>#DIV/0!</v>
      </c>
      <c r="BJ625" s="116" t="e">
        <f t="shared" si="165"/>
        <v>#DIV/0!</v>
      </c>
      <c r="BK625" s="102"/>
      <c r="BL625" s="129"/>
      <c r="BM625" s="102"/>
      <c r="BN625" s="91"/>
    </row>
    <row r="626" spans="1:66" s="11" customFormat="1" ht="131.25" hidden="1" customHeight="1">
      <c r="A626" s="79">
        <v>208</v>
      </c>
      <c r="B626" s="2" t="s">
        <v>50</v>
      </c>
      <c r="C626" s="3" t="s">
        <v>7</v>
      </c>
      <c r="D626" s="4" t="s">
        <v>391</v>
      </c>
      <c r="E626" s="3" t="s">
        <v>9</v>
      </c>
      <c r="F626" s="3"/>
      <c r="G626" s="35" t="s">
        <v>1208</v>
      </c>
      <c r="H626" s="52" t="s">
        <v>1226</v>
      </c>
      <c r="I626" s="39" t="s">
        <v>1209</v>
      </c>
      <c r="J626" s="138" t="s">
        <v>1424</v>
      </c>
      <c r="K626" s="139" t="s">
        <v>1425</v>
      </c>
      <c r="L626" s="7"/>
      <c r="M626" s="6"/>
      <c r="N626" s="6"/>
      <c r="O626" s="6"/>
      <c r="P626" s="7"/>
      <c r="Q626" s="7"/>
      <c r="R626" s="7"/>
      <c r="S626" s="6" t="s">
        <v>189</v>
      </c>
      <c r="T626" s="6"/>
      <c r="U626" s="6"/>
      <c r="V626" s="6"/>
      <c r="W626" s="6"/>
      <c r="X626" s="6"/>
      <c r="Y626" s="7">
        <f t="shared" si="155"/>
        <v>1</v>
      </c>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13">
        <f t="shared" si="156"/>
        <v>0</v>
      </c>
      <c r="BB626" s="114" t="e">
        <f t="shared" si="157"/>
        <v>#DIV/0!</v>
      </c>
      <c r="BC626" s="113">
        <f t="shared" si="158"/>
        <v>0</v>
      </c>
      <c r="BD626" s="114" t="e">
        <f t="shared" si="159"/>
        <v>#DIV/0!</v>
      </c>
      <c r="BE626" s="113">
        <f t="shared" si="160"/>
        <v>0</v>
      </c>
      <c r="BF626" s="114" t="e">
        <f t="shared" si="161"/>
        <v>#DIV/0!</v>
      </c>
      <c r="BG626" s="113">
        <f t="shared" si="162"/>
        <v>0</v>
      </c>
      <c r="BH626" s="114" t="e">
        <f t="shared" si="163"/>
        <v>#DIV/0!</v>
      </c>
      <c r="BI626" s="115" t="e">
        <f t="shared" si="164"/>
        <v>#DIV/0!</v>
      </c>
      <c r="BJ626" s="116" t="e">
        <f t="shared" si="165"/>
        <v>#DIV/0!</v>
      </c>
      <c r="BK626" s="102"/>
      <c r="BL626" s="129"/>
      <c r="BM626" s="102"/>
      <c r="BN626" s="91"/>
    </row>
    <row r="627" spans="1:66" s="11" customFormat="1" ht="131.25" hidden="1" customHeight="1">
      <c r="A627" s="79">
        <v>208</v>
      </c>
      <c r="B627" s="2" t="s">
        <v>50</v>
      </c>
      <c r="C627" s="3" t="s">
        <v>7</v>
      </c>
      <c r="D627" s="4" t="s">
        <v>391</v>
      </c>
      <c r="E627" s="3" t="s">
        <v>9</v>
      </c>
      <c r="F627" s="3"/>
      <c r="G627" s="35" t="s">
        <v>1221</v>
      </c>
      <c r="H627" s="52" t="s">
        <v>1222</v>
      </c>
      <c r="I627" s="79"/>
      <c r="J627" s="138" t="s">
        <v>1424</v>
      </c>
      <c r="K627" s="139" t="s">
        <v>1425</v>
      </c>
      <c r="L627" s="7"/>
      <c r="M627" s="6"/>
      <c r="N627" s="6"/>
      <c r="O627" s="6"/>
      <c r="P627" s="6"/>
      <c r="Q627" s="6"/>
      <c r="R627" s="6"/>
      <c r="S627" s="6"/>
      <c r="T627" s="6" t="s">
        <v>189</v>
      </c>
      <c r="U627" s="6"/>
      <c r="V627" s="6"/>
      <c r="W627" s="6"/>
      <c r="X627" s="6"/>
      <c r="Y627" s="7">
        <f t="shared" si="155"/>
        <v>1</v>
      </c>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13">
        <f t="shared" si="156"/>
        <v>0</v>
      </c>
      <c r="BB627" s="114" t="e">
        <f t="shared" si="157"/>
        <v>#DIV/0!</v>
      </c>
      <c r="BC627" s="113">
        <f t="shared" si="158"/>
        <v>0</v>
      </c>
      <c r="BD627" s="114" t="e">
        <f t="shared" si="159"/>
        <v>#DIV/0!</v>
      </c>
      <c r="BE627" s="113">
        <f t="shared" si="160"/>
        <v>0</v>
      </c>
      <c r="BF627" s="114" t="e">
        <f t="shared" si="161"/>
        <v>#DIV/0!</v>
      </c>
      <c r="BG627" s="113">
        <f t="shared" si="162"/>
        <v>0</v>
      </c>
      <c r="BH627" s="114" t="e">
        <f t="shared" si="163"/>
        <v>#DIV/0!</v>
      </c>
      <c r="BI627" s="115" t="e">
        <f t="shared" si="164"/>
        <v>#DIV/0!</v>
      </c>
      <c r="BJ627" s="116" t="e">
        <f t="shared" si="165"/>
        <v>#DIV/0!</v>
      </c>
      <c r="BK627" s="102"/>
      <c r="BL627" s="129"/>
      <c r="BM627" s="102"/>
      <c r="BN627" s="91"/>
    </row>
    <row r="628" spans="1:66" s="11" customFormat="1" ht="131.25" hidden="1" customHeight="1">
      <c r="A628" s="79">
        <v>208</v>
      </c>
      <c r="B628" s="2" t="s">
        <v>50</v>
      </c>
      <c r="C628" s="3" t="s">
        <v>7</v>
      </c>
      <c r="D628" s="4" t="s">
        <v>391</v>
      </c>
      <c r="E628" s="3" t="s">
        <v>9</v>
      </c>
      <c r="F628" s="3"/>
      <c r="G628" s="35" t="s">
        <v>1212</v>
      </c>
      <c r="H628" s="52" t="s">
        <v>1227</v>
      </c>
      <c r="I628" s="41" t="s">
        <v>1213</v>
      </c>
      <c r="J628" s="138" t="s">
        <v>1424</v>
      </c>
      <c r="K628" s="139" t="s">
        <v>1425</v>
      </c>
      <c r="L628" s="7"/>
      <c r="M628" s="6"/>
      <c r="N628" s="6"/>
      <c r="O628" s="6"/>
      <c r="P628" s="6"/>
      <c r="Q628" s="6"/>
      <c r="R628" s="6"/>
      <c r="S628" s="6"/>
      <c r="T628" s="6"/>
      <c r="U628" s="6" t="s">
        <v>189</v>
      </c>
      <c r="V628" s="6"/>
      <c r="W628" s="6"/>
      <c r="X628" s="6"/>
      <c r="Y628" s="7">
        <f t="shared" si="155"/>
        <v>1</v>
      </c>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13">
        <f t="shared" si="156"/>
        <v>0</v>
      </c>
      <c r="BB628" s="114" t="e">
        <f t="shared" si="157"/>
        <v>#DIV/0!</v>
      </c>
      <c r="BC628" s="113">
        <f t="shared" si="158"/>
        <v>0</v>
      </c>
      <c r="BD628" s="114" t="e">
        <f t="shared" si="159"/>
        <v>#DIV/0!</v>
      </c>
      <c r="BE628" s="113">
        <f t="shared" si="160"/>
        <v>0</v>
      </c>
      <c r="BF628" s="114" t="e">
        <f t="shared" si="161"/>
        <v>#DIV/0!</v>
      </c>
      <c r="BG628" s="113">
        <f t="shared" si="162"/>
        <v>0</v>
      </c>
      <c r="BH628" s="114" t="e">
        <f t="shared" si="163"/>
        <v>#DIV/0!</v>
      </c>
      <c r="BI628" s="115" t="e">
        <f t="shared" si="164"/>
        <v>#DIV/0!</v>
      </c>
      <c r="BJ628" s="116" t="e">
        <f t="shared" si="165"/>
        <v>#DIV/0!</v>
      </c>
      <c r="BK628" s="102"/>
      <c r="BL628" s="129"/>
      <c r="BM628" s="102"/>
      <c r="BN628" s="91"/>
    </row>
    <row r="629" spans="1:66" s="11" customFormat="1" ht="131.25" hidden="1" customHeight="1">
      <c r="A629" s="79">
        <v>208</v>
      </c>
      <c r="B629" s="2" t="s">
        <v>50</v>
      </c>
      <c r="C629" s="3" t="s">
        <v>7</v>
      </c>
      <c r="D629" s="4" t="s">
        <v>391</v>
      </c>
      <c r="E629" s="3" t="s">
        <v>9</v>
      </c>
      <c r="F629" s="3"/>
      <c r="G629" s="35" t="s">
        <v>1214</v>
      </c>
      <c r="H629" s="52" t="s">
        <v>1215</v>
      </c>
      <c r="I629" s="39" t="s">
        <v>1216</v>
      </c>
      <c r="J629" s="138" t="s">
        <v>1424</v>
      </c>
      <c r="K629" s="139" t="s">
        <v>1425</v>
      </c>
      <c r="L629" s="7"/>
      <c r="M629" s="6"/>
      <c r="N629" s="6"/>
      <c r="O629" s="7"/>
      <c r="P629" s="7"/>
      <c r="Q629" s="6"/>
      <c r="R629" s="6"/>
      <c r="S629" s="6"/>
      <c r="T629" s="6"/>
      <c r="U629" s="6"/>
      <c r="V629" s="6" t="s">
        <v>189</v>
      </c>
      <c r="W629" s="6"/>
      <c r="X629" s="6"/>
      <c r="Y629" s="7">
        <f t="shared" si="155"/>
        <v>1</v>
      </c>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13">
        <f t="shared" si="156"/>
        <v>0</v>
      </c>
      <c r="BB629" s="114" t="e">
        <f t="shared" si="157"/>
        <v>#DIV/0!</v>
      </c>
      <c r="BC629" s="113">
        <f t="shared" si="158"/>
        <v>0</v>
      </c>
      <c r="BD629" s="114" t="e">
        <f t="shared" si="159"/>
        <v>#DIV/0!</v>
      </c>
      <c r="BE629" s="113">
        <f t="shared" si="160"/>
        <v>0</v>
      </c>
      <c r="BF629" s="114" t="e">
        <f t="shared" si="161"/>
        <v>#DIV/0!</v>
      </c>
      <c r="BG629" s="113">
        <f t="shared" si="162"/>
        <v>0</v>
      </c>
      <c r="BH629" s="114" t="e">
        <f t="shared" si="163"/>
        <v>#DIV/0!</v>
      </c>
      <c r="BI629" s="115" t="e">
        <f t="shared" si="164"/>
        <v>#DIV/0!</v>
      </c>
      <c r="BJ629" s="116" t="e">
        <f t="shared" si="165"/>
        <v>#DIV/0!</v>
      </c>
      <c r="BK629" s="102"/>
      <c r="BL629" s="129"/>
      <c r="BM629" s="102"/>
      <c r="BN629" s="91"/>
    </row>
    <row r="630" spans="1:66" s="11" customFormat="1" ht="131.25" hidden="1" customHeight="1">
      <c r="A630" s="79">
        <v>208</v>
      </c>
      <c r="B630" s="2" t="s">
        <v>50</v>
      </c>
      <c r="C630" s="3" t="s">
        <v>7</v>
      </c>
      <c r="D630" s="4" t="s">
        <v>391</v>
      </c>
      <c r="E630" s="3" t="s">
        <v>9</v>
      </c>
      <c r="F630" s="3"/>
      <c r="G630" s="35" t="s">
        <v>1217</v>
      </c>
      <c r="H630" s="52" t="s">
        <v>1228</v>
      </c>
      <c r="I630" s="39" t="s">
        <v>1218</v>
      </c>
      <c r="J630" s="138" t="s">
        <v>1424</v>
      </c>
      <c r="K630" s="139" t="s">
        <v>1425</v>
      </c>
      <c r="L630" s="7"/>
      <c r="M630" s="6"/>
      <c r="N630" s="6"/>
      <c r="O630" s="6"/>
      <c r="P630" s="6"/>
      <c r="Q630" s="6"/>
      <c r="R630" s="6"/>
      <c r="S630" s="6"/>
      <c r="T630" s="6"/>
      <c r="U630" s="6"/>
      <c r="V630" s="6"/>
      <c r="W630" s="6" t="s">
        <v>189</v>
      </c>
      <c r="X630" s="6"/>
      <c r="Y630" s="7">
        <f t="shared" si="155"/>
        <v>1</v>
      </c>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13">
        <f t="shared" si="156"/>
        <v>0</v>
      </c>
      <c r="BB630" s="114" t="e">
        <f t="shared" si="157"/>
        <v>#DIV/0!</v>
      </c>
      <c r="BC630" s="113">
        <f t="shared" si="158"/>
        <v>0</v>
      </c>
      <c r="BD630" s="114" t="e">
        <f t="shared" si="159"/>
        <v>#DIV/0!</v>
      </c>
      <c r="BE630" s="113">
        <f t="shared" si="160"/>
        <v>0</v>
      </c>
      <c r="BF630" s="114" t="e">
        <f t="shared" si="161"/>
        <v>#DIV/0!</v>
      </c>
      <c r="BG630" s="113">
        <f t="shared" si="162"/>
        <v>0</v>
      </c>
      <c r="BH630" s="114" t="e">
        <f t="shared" si="163"/>
        <v>#DIV/0!</v>
      </c>
      <c r="BI630" s="115" t="e">
        <f t="shared" si="164"/>
        <v>#DIV/0!</v>
      </c>
      <c r="BJ630" s="116" t="e">
        <f t="shared" si="165"/>
        <v>#DIV/0!</v>
      </c>
      <c r="BK630" s="102"/>
      <c r="BL630" s="129"/>
      <c r="BM630" s="102"/>
      <c r="BN630" s="91"/>
    </row>
    <row r="631" spans="1:66" s="11" customFormat="1" ht="131.25" hidden="1" customHeight="1">
      <c r="A631" s="79">
        <v>208</v>
      </c>
      <c r="B631" s="2" t="s">
        <v>50</v>
      </c>
      <c r="C631" s="3" t="s">
        <v>7</v>
      </c>
      <c r="D631" s="4" t="s">
        <v>391</v>
      </c>
      <c r="E631" s="3" t="s">
        <v>9</v>
      </c>
      <c r="F631" s="3"/>
      <c r="G631" s="35" t="s">
        <v>1223</v>
      </c>
      <c r="H631" s="52" t="s">
        <v>1224</v>
      </c>
      <c r="I631" s="39" t="s">
        <v>638</v>
      </c>
      <c r="J631" s="138" t="s">
        <v>1424</v>
      </c>
      <c r="K631" s="139" t="s">
        <v>1425</v>
      </c>
      <c r="L631" s="7" t="s">
        <v>189</v>
      </c>
      <c r="M631" s="6">
        <v>1</v>
      </c>
      <c r="N631" s="6"/>
      <c r="O631" s="6"/>
      <c r="P631" s="6"/>
      <c r="Q631" s="6"/>
      <c r="R631" s="6"/>
      <c r="S631" s="6"/>
      <c r="T631" s="6"/>
      <c r="U631" s="6"/>
      <c r="V631" s="6"/>
      <c r="W631" s="6"/>
      <c r="X631" s="6" t="s">
        <v>189</v>
      </c>
      <c r="Y631" s="7">
        <f t="shared" si="155"/>
        <v>1</v>
      </c>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13">
        <f t="shared" si="156"/>
        <v>0</v>
      </c>
      <c r="BB631" s="114" t="e">
        <f t="shared" si="157"/>
        <v>#DIV/0!</v>
      </c>
      <c r="BC631" s="113">
        <f t="shared" si="158"/>
        <v>0</v>
      </c>
      <c r="BD631" s="114" t="e">
        <f t="shared" si="159"/>
        <v>#DIV/0!</v>
      </c>
      <c r="BE631" s="113">
        <f t="shared" si="160"/>
        <v>0</v>
      </c>
      <c r="BF631" s="114" t="e">
        <f t="shared" si="161"/>
        <v>#DIV/0!</v>
      </c>
      <c r="BG631" s="113">
        <f t="shared" si="162"/>
        <v>0</v>
      </c>
      <c r="BH631" s="114" t="e">
        <f t="shared" si="163"/>
        <v>#DIV/0!</v>
      </c>
      <c r="BI631" s="115" t="e">
        <f t="shared" si="164"/>
        <v>#DIV/0!</v>
      </c>
      <c r="BJ631" s="116" t="e">
        <f t="shared" si="165"/>
        <v>#DIV/0!</v>
      </c>
      <c r="BK631" s="102"/>
      <c r="BL631" s="129"/>
      <c r="BM631" s="102"/>
      <c r="BN631" s="91"/>
    </row>
    <row r="632" spans="1:66" s="11" customFormat="1" ht="131.25" hidden="1" customHeight="1">
      <c r="A632" s="79">
        <v>209</v>
      </c>
      <c r="B632" s="2" t="s">
        <v>51</v>
      </c>
      <c r="C632" s="3" t="s">
        <v>7</v>
      </c>
      <c r="D632" s="4" t="s">
        <v>392</v>
      </c>
      <c r="E632" s="3" t="s">
        <v>9</v>
      </c>
      <c r="F632" s="3"/>
      <c r="G632" s="35" t="s">
        <v>1229</v>
      </c>
      <c r="H632" s="52" t="s">
        <v>1413</v>
      </c>
      <c r="I632" s="25" t="s">
        <v>1179</v>
      </c>
      <c r="J632" s="138" t="s">
        <v>1424</v>
      </c>
      <c r="K632" s="139" t="s">
        <v>1425</v>
      </c>
      <c r="L632" s="7"/>
      <c r="M632" s="6"/>
      <c r="N632" s="6" t="s">
        <v>189</v>
      </c>
      <c r="O632" s="6"/>
      <c r="P632" s="6"/>
      <c r="Q632" s="6"/>
      <c r="R632" s="6"/>
      <c r="S632" s="6"/>
      <c r="T632" s="6"/>
      <c r="U632" s="6"/>
      <c r="V632" s="6"/>
      <c r="W632" s="6"/>
      <c r="X632" s="6"/>
      <c r="Y632" s="7">
        <f t="shared" si="155"/>
        <v>1</v>
      </c>
      <c r="Z632" s="117" t="s">
        <v>1407</v>
      </c>
      <c r="AA632" s="117" t="s">
        <v>1407</v>
      </c>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13">
        <f t="shared" si="156"/>
        <v>0</v>
      </c>
      <c r="BB632" s="114" t="e">
        <f t="shared" si="157"/>
        <v>#DIV/0!</v>
      </c>
      <c r="BC632" s="113">
        <f t="shared" si="158"/>
        <v>0</v>
      </c>
      <c r="BD632" s="114" t="e">
        <f t="shared" si="159"/>
        <v>#DIV/0!</v>
      </c>
      <c r="BE632" s="113">
        <f t="shared" si="160"/>
        <v>0</v>
      </c>
      <c r="BF632" s="114" t="e">
        <f t="shared" si="161"/>
        <v>#DIV/0!</v>
      </c>
      <c r="BG632" s="113">
        <f t="shared" si="162"/>
        <v>0</v>
      </c>
      <c r="BH632" s="114" t="e">
        <f t="shared" si="163"/>
        <v>#DIV/0!</v>
      </c>
      <c r="BI632" s="115" t="e">
        <f t="shared" si="164"/>
        <v>#DIV/0!</v>
      </c>
      <c r="BJ632" s="116" t="e">
        <f t="shared" si="165"/>
        <v>#DIV/0!</v>
      </c>
      <c r="BK632" s="102"/>
      <c r="BL632" s="129"/>
      <c r="BM632" s="102"/>
      <c r="BN632" s="91"/>
    </row>
    <row r="633" spans="1:66" s="11" customFormat="1" ht="179.25" customHeight="1">
      <c r="A633" s="79">
        <v>209</v>
      </c>
      <c r="B633" s="2" t="s">
        <v>51</v>
      </c>
      <c r="C633" s="3" t="s">
        <v>7</v>
      </c>
      <c r="D633" s="4" t="s">
        <v>392</v>
      </c>
      <c r="E633" s="3" t="s">
        <v>9</v>
      </c>
      <c r="F633" s="3"/>
      <c r="G633" s="35" t="s">
        <v>1230</v>
      </c>
      <c r="H633" s="52" t="s">
        <v>1464</v>
      </c>
      <c r="I633" s="25" t="s">
        <v>1231</v>
      </c>
      <c r="J633" s="138" t="s">
        <v>1424</v>
      </c>
      <c r="K633" s="139" t="s">
        <v>1425</v>
      </c>
      <c r="L633" s="7"/>
      <c r="M633" s="6"/>
      <c r="N633" s="6"/>
      <c r="O633" s="6" t="s">
        <v>189</v>
      </c>
      <c r="P633" s="6"/>
      <c r="Q633" s="6"/>
      <c r="R633" s="6"/>
      <c r="S633" s="6"/>
      <c r="T633" s="6"/>
      <c r="U633" s="6"/>
      <c r="V633" s="6"/>
      <c r="W633" s="6"/>
      <c r="X633" s="6"/>
      <c r="Y633" s="7">
        <f t="shared" si="155"/>
        <v>1</v>
      </c>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13">
        <f t="shared" si="156"/>
        <v>0</v>
      </c>
      <c r="BB633" s="114" t="e">
        <f t="shared" si="157"/>
        <v>#DIV/0!</v>
      </c>
      <c r="BC633" s="113">
        <f t="shared" si="158"/>
        <v>0</v>
      </c>
      <c r="BD633" s="114" t="e">
        <f t="shared" si="159"/>
        <v>#DIV/0!</v>
      </c>
      <c r="BE633" s="113">
        <f t="shared" si="160"/>
        <v>0</v>
      </c>
      <c r="BF633" s="114" t="e">
        <f t="shared" si="161"/>
        <v>#DIV/0!</v>
      </c>
      <c r="BG633" s="113">
        <f t="shared" si="162"/>
        <v>0</v>
      </c>
      <c r="BH633" s="114" t="e">
        <f t="shared" si="163"/>
        <v>#DIV/0!</v>
      </c>
      <c r="BI633" s="115" t="e">
        <f t="shared" si="164"/>
        <v>#DIV/0!</v>
      </c>
      <c r="BJ633" s="116" t="e">
        <f t="shared" si="165"/>
        <v>#DIV/0!</v>
      </c>
      <c r="BK633" s="117" t="s">
        <v>1407</v>
      </c>
      <c r="BL633" s="117" t="s">
        <v>1407</v>
      </c>
      <c r="BM633" s="117" t="s">
        <v>1407</v>
      </c>
      <c r="BN633" s="91"/>
    </row>
    <row r="634" spans="1:66" s="11" customFormat="1" ht="131.25" hidden="1" customHeight="1">
      <c r="A634" s="79">
        <v>209</v>
      </c>
      <c r="B634" s="2" t="s">
        <v>51</v>
      </c>
      <c r="C634" s="3" t="s">
        <v>7</v>
      </c>
      <c r="D634" s="4" t="s">
        <v>392</v>
      </c>
      <c r="E634" s="3" t="s">
        <v>9</v>
      </c>
      <c r="F634" s="3"/>
      <c r="G634" s="35" t="s">
        <v>1232</v>
      </c>
      <c r="H634" s="52" t="s">
        <v>1233</v>
      </c>
      <c r="I634" s="25"/>
      <c r="J634" s="138" t="s">
        <v>1424</v>
      </c>
      <c r="K634" s="139" t="s">
        <v>1425</v>
      </c>
      <c r="L634" s="7"/>
      <c r="M634" s="6"/>
      <c r="N634" s="6"/>
      <c r="O634" s="6"/>
      <c r="P634" s="6" t="s">
        <v>189</v>
      </c>
      <c r="Q634" s="6"/>
      <c r="R634" s="6"/>
      <c r="S634" s="6"/>
      <c r="T634" s="6"/>
      <c r="U634" s="6"/>
      <c r="V634" s="6"/>
      <c r="W634" s="6"/>
      <c r="X634" s="6"/>
      <c r="Y634" s="7">
        <f t="shared" si="155"/>
        <v>1</v>
      </c>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13">
        <f t="shared" si="156"/>
        <v>0</v>
      </c>
      <c r="BB634" s="114" t="e">
        <f t="shared" si="157"/>
        <v>#DIV/0!</v>
      </c>
      <c r="BC634" s="113">
        <f t="shared" si="158"/>
        <v>0</v>
      </c>
      <c r="BD634" s="114" t="e">
        <f t="shared" si="159"/>
        <v>#DIV/0!</v>
      </c>
      <c r="BE634" s="113">
        <f t="shared" si="160"/>
        <v>0</v>
      </c>
      <c r="BF634" s="114" t="e">
        <f t="shared" si="161"/>
        <v>#DIV/0!</v>
      </c>
      <c r="BG634" s="113">
        <f t="shared" si="162"/>
        <v>0</v>
      </c>
      <c r="BH634" s="114" t="e">
        <f t="shared" si="163"/>
        <v>#DIV/0!</v>
      </c>
      <c r="BI634" s="115" t="e">
        <f t="shared" si="164"/>
        <v>#DIV/0!</v>
      </c>
      <c r="BJ634" s="116" t="e">
        <f t="shared" si="165"/>
        <v>#DIV/0!</v>
      </c>
      <c r="BK634" s="102"/>
      <c r="BL634" s="129"/>
      <c r="BM634" s="102"/>
      <c r="BN634" s="91"/>
    </row>
    <row r="635" spans="1:66" s="11" customFormat="1" ht="131.25" hidden="1" customHeight="1">
      <c r="A635" s="79">
        <v>209</v>
      </c>
      <c r="B635" s="2" t="s">
        <v>51</v>
      </c>
      <c r="C635" s="3" t="s">
        <v>7</v>
      </c>
      <c r="D635" s="4" t="s">
        <v>392</v>
      </c>
      <c r="E635" s="3" t="s">
        <v>9</v>
      </c>
      <c r="F635" s="3"/>
      <c r="G635" s="35" t="s">
        <v>1241</v>
      </c>
      <c r="H635" s="52" t="s">
        <v>1242</v>
      </c>
      <c r="I635" s="79"/>
      <c r="J635" s="138" t="s">
        <v>1424</v>
      </c>
      <c r="K635" s="139" t="s">
        <v>1425</v>
      </c>
      <c r="L635" s="7"/>
      <c r="M635" s="6"/>
      <c r="N635" s="6"/>
      <c r="O635" s="6"/>
      <c r="P635" s="6"/>
      <c r="Q635" s="7" t="s">
        <v>189</v>
      </c>
      <c r="R635" s="7"/>
      <c r="S635" s="6"/>
      <c r="T635" s="6"/>
      <c r="U635" s="6"/>
      <c r="V635" s="6"/>
      <c r="W635" s="6"/>
      <c r="X635" s="6"/>
      <c r="Y635" s="7">
        <f t="shared" si="155"/>
        <v>1</v>
      </c>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13">
        <f t="shared" si="156"/>
        <v>0</v>
      </c>
      <c r="BB635" s="114" t="e">
        <f t="shared" si="157"/>
        <v>#DIV/0!</v>
      </c>
      <c r="BC635" s="113">
        <f t="shared" si="158"/>
        <v>0</v>
      </c>
      <c r="BD635" s="114" t="e">
        <f t="shared" si="159"/>
        <v>#DIV/0!</v>
      </c>
      <c r="BE635" s="113">
        <f t="shared" si="160"/>
        <v>0</v>
      </c>
      <c r="BF635" s="114" t="e">
        <f t="shared" si="161"/>
        <v>#DIV/0!</v>
      </c>
      <c r="BG635" s="113">
        <f t="shared" si="162"/>
        <v>0</v>
      </c>
      <c r="BH635" s="114" t="e">
        <f t="shared" si="163"/>
        <v>#DIV/0!</v>
      </c>
      <c r="BI635" s="115" t="e">
        <f t="shared" si="164"/>
        <v>#DIV/0!</v>
      </c>
      <c r="BJ635" s="116" t="e">
        <f t="shared" si="165"/>
        <v>#DIV/0!</v>
      </c>
      <c r="BK635" s="102"/>
      <c r="BL635" s="129"/>
      <c r="BM635" s="102"/>
      <c r="BN635" s="91"/>
    </row>
    <row r="636" spans="1:66" s="11" customFormat="1" ht="131.25" hidden="1" customHeight="1">
      <c r="A636" s="79">
        <v>209</v>
      </c>
      <c r="B636" s="2" t="s">
        <v>51</v>
      </c>
      <c r="C636" s="3" t="s">
        <v>7</v>
      </c>
      <c r="D636" s="4" t="s">
        <v>392</v>
      </c>
      <c r="E636" s="3" t="s">
        <v>9</v>
      </c>
      <c r="F636" s="3"/>
      <c r="G636" s="35" t="s">
        <v>1236</v>
      </c>
      <c r="H636" s="52" t="s">
        <v>1249</v>
      </c>
      <c r="I636" s="25"/>
      <c r="J636" s="138" t="s">
        <v>1424</v>
      </c>
      <c r="K636" s="139" t="s">
        <v>1425</v>
      </c>
      <c r="L636" s="7"/>
      <c r="M636" s="6"/>
      <c r="N636" s="6"/>
      <c r="O636" s="6"/>
      <c r="P636" s="6"/>
      <c r="Q636" s="6"/>
      <c r="R636" s="6" t="s">
        <v>189</v>
      </c>
      <c r="S636" s="6"/>
      <c r="T636" s="6"/>
      <c r="U636" s="6"/>
      <c r="V636" s="6"/>
      <c r="W636" s="6"/>
      <c r="X636" s="6"/>
      <c r="Y636" s="7">
        <f t="shared" si="155"/>
        <v>1</v>
      </c>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13">
        <f t="shared" si="156"/>
        <v>0</v>
      </c>
      <c r="BB636" s="114" t="e">
        <f t="shared" si="157"/>
        <v>#DIV/0!</v>
      </c>
      <c r="BC636" s="113">
        <f t="shared" si="158"/>
        <v>0</v>
      </c>
      <c r="BD636" s="114" t="e">
        <f t="shared" si="159"/>
        <v>#DIV/0!</v>
      </c>
      <c r="BE636" s="113">
        <f t="shared" si="160"/>
        <v>0</v>
      </c>
      <c r="BF636" s="114" t="e">
        <f t="shared" si="161"/>
        <v>#DIV/0!</v>
      </c>
      <c r="BG636" s="113">
        <f t="shared" si="162"/>
        <v>0</v>
      </c>
      <c r="BH636" s="114" t="e">
        <f t="shared" si="163"/>
        <v>#DIV/0!</v>
      </c>
      <c r="BI636" s="115" t="e">
        <f t="shared" si="164"/>
        <v>#DIV/0!</v>
      </c>
      <c r="BJ636" s="116" t="e">
        <f t="shared" si="165"/>
        <v>#DIV/0!</v>
      </c>
      <c r="BK636" s="102"/>
      <c r="BL636" s="129"/>
      <c r="BM636" s="102"/>
      <c r="BN636" s="91"/>
    </row>
    <row r="637" spans="1:66" s="11" customFormat="1" ht="131.25" hidden="1" customHeight="1">
      <c r="A637" s="79">
        <v>209</v>
      </c>
      <c r="B637" s="2" t="s">
        <v>51</v>
      </c>
      <c r="C637" s="3" t="s">
        <v>7</v>
      </c>
      <c r="D637" s="4" t="s">
        <v>392</v>
      </c>
      <c r="E637" s="3" t="s">
        <v>9</v>
      </c>
      <c r="F637" s="3"/>
      <c r="G637" s="35" t="s">
        <v>1234</v>
      </c>
      <c r="H637" s="39" t="s">
        <v>1248</v>
      </c>
      <c r="I637" s="25" t="s">
        <v>1235</v>
      </c>
      <c r="J637" s="138" t="s">
        <v>1424</v>
      </c>
      <c r="K637" s="139" t="s">
        <v>1425</v>
      </c>
      <c r="L637" s="7"/>
      <c r="M637" s="6"/>
      <c r="N637" s="6"/>
      <c r="O637" s="6"/>
      <c r="P637" s="6"/>
      <c r="Q637" s="7"/>
      <c r="R637" s="7"/>
      <c r="S637" s="7" t="s">
        <v>189</v>
      </c>
      <c r="T637" s="6"/>
      <c r="U637" s="6"/>
      <c r="V637" s="6"/>
      <c r="W637" s="6"/>
      <c r="X637" s="6"/>
      <c r="Y637" s="7">
        <f t="shared" si="155"/>
        <v>1</v>
      </c>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13">
        <f t="shared" si="156"/>
        <v>0</v>
      </c>
      <c r="BB637" s="114" t="e">
        <f t="shared" si="157"/>
        <v>#DIV/0!</v>
      </c>
      <c r="BC637" s="113">
        <f t="shared" si="158"/>
        <v>0</v>
      </c>
      <c r="BD637" s="114" t="e">
        <f t="shared" si="159"/>
        <v>#DIV/0!</v>
      </c>
      <c r="BE637" s="113">
        <f t="shared" si="160"/>
        <v>0</v>
      </c>
      <c r="BF637" s="114" t="e">
        <f t="shared" si="161"/>
        <v>#DIV/0!</v>
      </c>
      <c r="BG637" s="113">
        <f t="shared" si="162"/>
        <v>0</v>
      </c>
      <c r="BH637" s="114" t="e">
        <f t="shared" si="163"/>
        <v>#DIV/0!</v>
      </c>
      <c r="BI637" s="115" t="e">
        <f t="shared" si="164"/>
        <v>#DIV/0!</v>
      </c>
      <c r="BJ637" s="116" t="e">
        <f t="shared" si="165"/>
        <v>#DIV/0!</v>
      </c>
      <c r="BK637" s="102"/>
      <c r="BL637" s="129"/>
      <c r="BM637" s="102"/>
      <c r="BN637" s="91"/>
    </row>
    <row r="638" spans="1:66" s="11" customFormat="1" ht="131.25" hidden="1" customHeight="1">
      <c r="A638" s="79">
        <v>209</v>
      </c>
      <c r="B638" s="2" t="s">
        <v>51</v>
      </c>
      <c r="C638" s="3" t="s">
        <v>7</v>
      </c>
      <c r="D638" s="4" t="s">
        <v>392</v>
      </c>
      <c r="E638" s="3" t="s">
        <v>9</v>
      </c>
      <c r="F638" s="3"/>
      <c r="G638" s="35" t="s">
        <v>1243</v>
      </c>
      <c r="H638" s="52" t="s">
        <v>1244</v>
      </c>
      <c r="I638" s="25"/>
      <c r="J638" s="138" t="s">
        <v>1424</v>
      </c>
      <c r="K638" s="139" t="s">
        <v>1425</v>
      </c>
      <c r="L638" s="7"/>
      <c r="M638" s="6"/>
      <c r="N638" s="6"/>
      <c r="O638" s="6"/>
      <c r="P638" s="6"/>
      <c r="Q638" s="6"/>
      <c r="R638" s="6"/>
      <c r="S638" s="6"/>
      <c r="T638" s="6" t="s">
        <v>189</v>
      </c>
      <c r="U638" s="6"/>
      <c r="V638" s="6"/>
      <c r="W638" s="6"/>
      <c r="X638" s="6"/>
      <c r="Y638" s="7">
        <f t="shared" si="155"/>
        <v>1</v>
      </c>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13">
        <f t="shared" si="156"/>
        <v>0</v>
      </c>
      <c r="BB638" s="114" t="e">
        <f t="shared" si="157"/>
        <v>#DIV/0!</v>
      </c>
      <c r="BC638" s="113">
        <f t="shared" si="158"/>
        <v>0</v>
      </c>
      <c r="BD638" s="114" t="e">
        <f t="shared" si="159"/>
        <v>#DIV/0!</v>
      </c>
      <c r="BE638" s="113">
        <f t="shared" si="160"/>
        <v>0</v>
      </c>
      <c r="BF638" s="114" t="e">
        <f t="shared" si="161"/>
        <v>#DIV/0!</v>
      </c>
      <c r="BG638" s="113">
        <f t="shared" si="162"/>
        <v>0</v>
      </c>
      <c r="BH638" s="114" t="e">
        <f t="shared" si="163"/>
        <v>#DIV/0!</v>
      </c>
      <c r="BI638" s="115" t="e">
        <f t="shared" si="164"/>
        <v>#DIV/0!</v>
      </c>
      <c r="BJ638" s="116" t="e">
        <f t="shared" si="165"/>
        <v>#DIV/0!</v>
      </c>
      <c r="BK638" s="102"/>
      <c r="BL638" s="129"/>
      <c r="BM638" s="102"/>
      <c r="BN638" s="91"/>
    </row>
    <row r="639" spans="1:66" s="11" customFormat="1" ht="131.25" hidden="1" customHeight="1">
      <c r="A639" s="79">
        <v>209</v>
      </c>
      <c r="B639" s="2" t="s">
        <v>51</v>
      </c>
      <c r="C639" s="3" t="s">
        <v>7</v>
      </c>
      <c r="D639" s="4" t="s">
        <v>392</v>
      </c>
      <c r="E639" s="3" t="s">
        <v>9</v>
      </c>
      <c r="F639" s="3"/>
      <c r="G639" s="35" t="s">
        <v>1237</v>
      </c>
      <c r="H639" s="39" t="s">
        <v>1250</v>
      </c>
      <c r="I639" s="25"/>
      <c r="J639" s="138" t="s">
        <v>1424</v>
      </c>
      <c r="K639" s="139" t="s">
        <v>1425</v>
      </c>
      <c r="L639" s="7"/>
      <c r="M639" s="6"/>
      <c r="N639" s="6"/>
      <c r="O639" s="6"/>
      <c r="P639" s="6"/>
      <c r="Q639" s="6"/>
      <c r="R639" s="6"/>
      <c r="S639" s="6"/>
      <c r="T639" s="6"/>
      <c r="U639" s="6" t="s">
        <v>189</v>
      </c>
      <c r="V639" s="6"/>
      <c r="W639" s="6"/>
      <c r="X639" s="6"/>
      <c r="Y639" s="7">
        <f t="shared" si="155"/>
        <v>1</v>
      </c>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13">
        <f t="shared" si="156"/>
        <v>0</v>
      </c>
      <c r="BB639" s="114" t="e">
        <f t="shared" si="157"/>
        <v>#DIV/0!</v>
      </c>
      <c r="BC639" s="113">
        <f t="shared" si="158"/>
        <v>0</v>
      </c>
      <c r="BD639" s="114" t="e">
        <f t="shared" si="159"/>
        <v>#DIV/0!</v>
      </c>
      <c r="BE639" s="113">
        <f t="shared" si="160"/>
        <v>0</v>
      </c>
      <c r="BF639" s="114" t="e">
        <f t="shared" si="161"/>
        <v>#DIV/0!</v>
      </c>
      <c r="BG639" s="113">
        <f t="shared" si="162"/>
        <v>0</v>
      </c>
      <c r="BH639" s="114" t="e">
        <f t="shared" si="163"/>
        <v>#DIV/0!</v>
      </c>
      <c r="BI639" s="115" t="e">
        <f t="shared" si="164"/>
        <v>#DIV/0!</v>
      </c>
      <c r="BJ639" s="116" t="e">
        <f t="shared" si="165"/>
        <v>#DIV/0!</v>
      </c>
      <c r="BK639" s="102"/>
      <c r="BL639" s="129"/>
      <c r="BM639" s="102"/>
      <c r="BN639" s="91"/>
    </row>
    <row r="640" spans="1:66" s="11" customFormat="1" ht="131.25" hidden="1" customHeight="1">
      <c r="A640" s="79">
        <v>209</v>
      </c>
      <c r="B640" s="2" t="s">
        <v>51</v>
      </c>
      <c r="C640" s="3" t="s">
        <v>7</v>
      </c>
      <c r="D640" s="4" t="s">
        <v>392</v>
      </c>
      <c r="E640" s="3" t="s">
        <v>9</v>
      </c>
      <c r="F640" s="3"/>
      <c r="G640" s="35" t="s">
        <v>1238</v>
      </c>
      <c r="H640" s="39" t="s">
        <v>1239</v>
      </c>
      <c r="I640" s="25"/>
      <c r="J640" s="138" t="s">
        <v>1424</v>
      </c>
      <c r="K640" s="139" t="s">
        <v>1425</v>
      </c>
      <c r="L640" s="7"/>
      <c r="M640" s="6"/>
      <c r="N640" s="6"/>
      <c r="O640" s="6"/>
      <c r="P640" s="6"/>
      <c r="Q640" s="6"/>
      <c r="R640" s="6"/>
      <c r="S640" s="6"/>
      <c r="T640" s="6"/>
      <c r="U640" s="6"/>
      <c r="V640" s="6" t="s">
        <v>189</v>
      </c>
      <c r="W640" s="6"/>
      <c r="X640" s="6"/>
      <c r="Y640" s="7">
        <f t="shared" si="155"/>
        <v>1</v>
      </c>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13">
        <f t="shared" si="156"/>
        <v>0</v>
      </c>
      <c r="BB640" s="114" t="e">
        <f t="shared" si="157"/>
        <v>#DIV/0!</v>
      </c>
      <c r="BC640" s="113">
        <f t="shared" si="158"/>
        <v>0</v>
      </c>
      <c r="BD640" s="114" t="e">
        <f t="shared" si="159"/>
        <v>#DIV/0!</v>
      </c>
      <c r="BE640" s="113">
        <f t="shared" si="160"/>
        <v>0</v>
      </c>
      <c r="BF640" s="114" t="e">
        <f t="shared" si="161"/>
        <v>#DIV/0!</v>
      </c>
      <c r="BG640" s="113">
        <f t="shared" si="162"/>
        <v>0</v>
      </c>
      <c r="BH640" s="114" t="e">
        <f t="shared" si="163"/>
        <v>#DIV/0!</v>
      </c>
      <c r="BI640" s="115" t="e">
        <f t="shared" si="164"/>
        <v>#DIV/0!</v>
      </c>
      <c r="BJ640" s="116" t="e">
        <f t="shared" si="165"/>
        <v>#DIV/0!</v>
      </c>
      <c r="BK640" s="102"/>
      <c r="BL640" s="129"/>
      <c r="BM640" s="102"/>
      <c r="BN640" s="91"/>
    </row>
    <row r="641" spans="1:66" s="11" customFormat="1" ht="131.25" hidden="1" customHeight="1">
      <c r="A641" s="79">
        <v>209</v>
      </c>
      <c r="B641" s="2" t="s">
        <v>51</v>
      </c>
      <c r="C641" s="3" t="s">
        <v>7</v>
      </c>
      <c r="D641" s="4" t="s">
        <v>392</v>
      </c>
      <c r="E641" s="3" t="s">
        <v>9</v>
      </c>
      <c r="F641" s="3"/>
      <c r="G641" s="35" t="s">
        <v>1240</v>
      </c>
      <c r="H641" s="52" t="s">
        <v>1251</v>
      </c>
      <c r="I641" s="25"/>
      <c r="J641" s="138" t="s">
        <v>1424</v>
      </c>
      <c r="K641" s="139" t="s">
        <v>1425</v>
      </c>
      <c r="L641" s="7"/>
      <c r="M641" s="6"/>
      <c r="N641" s="7"/>
      <c r="O641" s="7"/>
      <c r="P641" s="6"/>
      <c r="Q641" s="6"/>
      <c r="R641" s="6"/>
      <c r="S641" s="6"/>
      <c r="T641" s="6"/>
      <c r="U641" s="6"/>
      <c r="V641" s="6"/>
      <c r="W641" s="6" t="s">
        <v>189</v>
      </c>
      <c r="X641" s="6"/>
      <c r="Y641" s="7">
        <f t="shared" si="155"/>
        <v>1</v>
      </c>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13">
        <f t="shared" si="156"/>
        <v>0</v>
      </c>
      <c r="BB641" s="114" t="e">
        <f t="shared" si="157"/>
        <v>#DIV/0!</v>
      </c>
      <c r="BC641" s="113">
        <f t="shared" si="158"/>
        <v>0</v>
      </c>
      <c r="BD641" s="114" t="e">
        <f t="shared" si="159"/>
        <v>#DIV/0!</v>
      </c>
      <c r="BE641" s="113">
        <f t="shared" si="160"/>
        <v>0</v>
      </c>
      <c r="BF641" s="114" t="e">
        <f t="shared" si="161"/>
        <v>#DIV/0!</v>
      </c>
      <c r="BG641" s="113">
        <f t="shared" si="162"/>
        <v>0</v>
      </c>
      <c r="BH641" s="114" t="e">
        <f t="shared" si="163"/>
        <v>#DIV/0!</v>
      </c>
      <c r="BI641" s="115" t="e">
        <f t="shared" si="164"/>
        <v>#DIV/0!</v>
      </c>
      <c r="BJ641" s="116" t="e">
        <f t="shared" si="165"/>
        <v>#DIV/0!</v>
      </c>
      <c r="BK641" s="102"/>
      <c r="BL641" s="129"/>
      <c r="BM641" s="102"/>
      <c r="BN641" s="91"/>
    </row>
    <row r="642" spans="1:66" s="11" customFormat="1" ht="131.25" hidden="1" customHeight="1">
      <c r="A642" s="79">
        <v>209</v>
      </c>
      <c r="B642" s="2" t="s">
        <v>51</v>
      </c>
      <c r="C642" s="3" t="s">
        <v>7</v>
      </c>
      <c r="D642" s="4" t="s">
        <v>392</v>
      </c>
      <c r="E642" s="3" t="s">
        <v>9</v>
      </c>
      <c r="F642" s="3"/>
      <c r="G642" s="35" t="s">
        <v>1245</v>
      </c>
      <c r="H642" s="52" t="s">
        <v>1246</v>
      </c>
      <c r="I642" s="25" t="s">
        <v>1247</v>
      </c>
      <c r="J642" s="138" t="s">
        <v>1424</v>
      </c>
      <c r="K642" s="139" t="s">
        <v>1425</v>
      </c>
      <c r="L642" s="7" t="s">
        <v>189</v>
      </c>
      <c r="M642" s="6">
        <v>1</v>
      </c>
      <c r="N642" s="6"/>
      <c r="O642" s="6"/>
      <c r="P642" s="6"/>
      <c r="Q642" s="6"/>
      <c r="R642" s="6"/>
      <c r="S642" s="6"/>
      <c r="T642" s="6"/>
      <c r="U642" s="6"/>
      <c r="V642" s="6"/>
      <c r="W642" s="6"/>
      <c r="X642" s="6" t="s">
        <v>189</v>
      </c>
      <c r="Y642" s="7">
        <f t="shared" si="155"/>
        <v>1</v>
      </c>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13">
        <f t="shared" si="156"/>
        <v>0</v>
      </c>
      <c r="BB642" s="114" t="e">
        <f t="shared" si="157"/>
        <v>#DIV/0!</v>
      </c>
      <c r="BC642" s="113">
        <f t="shared" si="158"/>
        <v>0</v>
      </c>
      <c r="BD642" s="114" t="e">
        <f t="shared" si="159"/>
        <v>#DIV/0!</v>
      </c>
      <c r="BE642" s="113">
        <f t="shared" si="160"/>
        <v>0</v>
      </c>
      <c r="BF642" s="114" t="e">
        <f t="shared" si="161"/>
        <v>#DIV/0!</v>
      </c>
      <c r="BG642" s="113">
        <f t="shared" si="162"/>
        <v>0</v>
      </c>
      <c r="BH642" s="114" t="e">
        <f t="shared" si="163"/>
        <v>#DIV/0!</v>
      </c>
      <c r="BI642" s="115" t="e">
        <f t="shared" si="164"/>
        <v>#DIV/0!</v>
      </c>
      <c r="BJ642" s="116" t="e">
        <f t="shared" si="165"/>
        <v>#DIV/0!</v>
      </c>
      <c r="BK642" s="102"/>
      <c r="BL642" s="129"/>
      <c r="BM642" s="102"/>
      <c r="BN642" s="91"/>
    </row>
    <row r="643" spans="1:66" s="11" customFormat="1" ht="1.5" hidden="1" customHeight="1">
      <c r="A643" s="79">
        <v>210</v>
      </c>
      <c r="B643" s="2" t="s">
        <v>264</v>
      </c>
      <c r="C643" s="3" t="s">
        <v>7</v>
      </c>
      <c r="D643" s="4" t="s">
        <v>393</v>
      </c>
      <c r="E643" s="3" t="s">
        <v>9</v>
      </c>
      <c r="F643" s="3"/>
      <c r="G643" s="35" t="s">
        <v>1259</v>
      </c>
      <c r="H643" s="52" t="s">
        <v>1270</v>
      </c>
      <c r="I643" s="39"/>
      <c r="J643" s="138" t="s">
        <v>1424</v>
      </c>
      <c r="K643" s="139" t="s">
        <v>1425</v>
      </c>
      <c r="L643" s="7"/>
      <c r="M643" s="6"/>
      <c r="N643" s="6" t="s">
        <v>189</v>
      </c>
      <c r="O643" s="6"/>
      <c r="P643" s="6"/>
      <c r="Q643" s="6"/>
      <c r="R643" s="6"/>
      <c r="S643" s="6"/>
      <c r="T643" s="6"/>
      <c r="U643" s="6"/>
      <c r="V643" s="6"/>
      <c r="W643" s="6"/>
      <c r="X643" s="6"/>
      <c r="Y643" s="7">
        <f t="shared" si="155"/>
        <v>1</v>
      </c>
      <c r="Z643" s="117" t="s">
        <v>1404</v>
      </c>
      <c r="AA643" s="117" t="s">
        <v>1407</v>
      </c>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13">
        <f t="shared" si="156"/>
        <v>0</v>
      </c>
      <c r="BB643" s="114" t="e">
        <f t="shared" si="157"/>
        <v>#DIV/0!</v>
      </c>
      <c r="BC643" s="113">
        <f t="shared" si="158"/>
        <v>0</v>
      </c>
      <c r="BD643" s="114" t="e">
        <f t="shared" si="159"/>
        <v>#DIV/0!</v>
      </c>
      <c r="BE643" s="113">
        <f t="shared" si="160"/>
        <v>0</v>
      </c>
      <c r="BF643" s="114" t="e">
        <f t="shared" si="161"/>
        <v>#DIV/0!</v>
      </c>
      <c r="BG643" s="113">
        <f t="shared" si="162"/>
        <v>0</v>
      </c>
      <c r="BH643" s="114" t="e">
        <f t="shared" si="163"/>
        <v>#DIV/0!</v>
      </c>
      <c r="BI643" s="115" t="e">
        <f t="shared" si="164"/>
        <v>#DIV/0!</v>
      </c>
      <c r="BJ643" s="116" t="e">
        <f t="shared" si="165"/>
        <v>#DIV/0!</v>
      </c>
      <c r="BK643" s="102"/>
      <c r="BL643" s="129"/>
      <c r="BM643" s="102"/>
      <c r="BN643" s="91"/>
    </row>
    <row r="644" spans="1:66" s="11" customFormat="1" ht="180.75" customHeight="1">
      <c r="A644" s="79">
        <v>210</v>
      </c>
      <c r="B644" s="2" t="s">
        <v>264</v>
      </c>
      <c r="C644" s="3" t="s">
        <v>7</v>
      </c>
      <c r="D644" s="4" t="s">
        <v>393</v>
      </c>
      <c r="E644" s="3" t="s">
        <v>9</v>
      </c>
      <c r="F644" s="3"/>
      <c r="G644" s="35" t="s">
        <v>1260</v>
      </c>
      <c r="H644" s="52" t="s">
        <v>1463</v>
      </c>
      <c r="I644" s="39"/>
      <c r="J644" s="138" t="s">
        <v>1424</v>
      </c>
      <c r="K644" s="139" t="s">
        <v>1425</v>
      </c>
      <c r="L644" s="7"/>
      <c r="M644" s="6"/>
      <c r="N644" s="6"/>
      <c r="O644" s="6" t="s">
        <v>189</v>
      </c>
      <c r="P644" s="6"/>
      <c r="Q644" s="6"/>
      <c r="R644" s="6"/>
      <c r="S644" s="6"/>
      <c r="T644" s="6"/>
      <c r="U644" s="6"/>
      <c r="V644" s="6"/>
      <c r="W644" s="6"/>
      <c r="X644" s="6"/>
      <c r="Y644" s="7">
        <f t="shared" si="155"/>
        <v>1</v>
      </c>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13">
        <f t="shared" si="156"/>
        <v>0</v>
      </c>
      <c r="BB644" s="114" t="e">
        <f t="shared" si="157"/>
        <v>#DIV/0!</v>
      </c>
      <c r="BC644" s="113">
        <f t="shared" si="158"/>
        <v>0</v>
      </c>
      <c r="BD644" s="114" t="e">
        <f t="shared" si="159"/>
        <v>#DIV/0!</v>
      </c>
      <c r="BE644" s="113">
        <f t="shared" si="160"/>
        <v>0</v>
      </c>
      <c r="BF644" s="114" t="e">
        <f t="shared" si="161"/>
        <v>#DIV/0!</v>
      </c>
      <c r="BG644" s="113">
        <f t="shared" si="162"/>
        <v>0</v>
      </c>
      <c r="BH644" s="114" t="e">
        <f t="shared" si="163"/>
        <v>#DIV/0!</v>
      </c>
      <c r="BI644" s="115" t="e">
        <f t="shared" si="164"/>
        <v>#DIV/0!</v>
      </c>
      <c r="BJ644" s="116" t="e">
        <f t="shared" si="165"/>
        <v>#DIV/0!</v>
      </c>
      <c r="BK644" s="117" t="s">
        <v>1407</v>
      </c>
      <c r="BL644" s="117"/>
      <c r="BM644" s="117" t="s">
        <v>1407</v>
      </c>
      <c r="BN644" s="91"/>
    </row>
    <row r="645" spans="1:66" s="11" customFormat="1" ht="131.25" hidden="1" customHeight="1">
      <c r="A645" s="79">
        <v>210</v>
      </c>
      <c r="B645" s="2" t="s">
        <v>264</v>
      </c>
      <c r="C645" s="3" t="s">
        <v>7</v>
      </c>
      <c r="D645" s="4" t="s">
        <v>393</v>
      </c>
      <c r="E645" s="3" t="s">
        <v>9</v>
      </c>
      <c r="F645" s="3"/>
      <c r="G645" s="35" t="s">
        <v>1261</v>
      </c>
      <c r="H645" s="52" t="s">
        <v>1271</v>
      </c>
      <c r="I645" s="39"/>
      <c r="J645" s="138" t="s">
        <v>1424</v>
      </c>
      <c r="K645" s="139" t="s">
        <v>1425</v>
      </c>
      <c r="L645" s="7"/>
      <c r="M645" s="6"/>
      <c r="N645" s="6"/>
      <c r="O645" s="6"/>
      <c r="P645" s="6" t="s">
        <v>189</v>
      </c>
      <c r="Q645" s="6"/>
      <c r="R645" s="6"/>
      <c r="S645" s="6"/>
      <c r="T645" s="6"/>
      <c r="U645" s="6"/>
      <c r="V645" s="6"/>
      <c r="W645" s="6"/>
      <c r="X645" s="6"/>
      <c r="Y645" s="7">
        <f t="shared" si="155"/>
        <v>1</v>
      </c>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13">
        <f t="shared" si="156"/>
        <v>0</v>
      </c>
      <c r="BB645" s="114" t="e">
        <f t="shared" si="157"/>
        <v>#DIV/0!</v>
      </c>
      <c r="BC645" s="113">
        <f t="shared" si="158"/>
        <v>0</v>
      </c>
      <c r="BD645" s="114" t="e">
        <f t="shared" si="159"/>
        <v>#DIV/0!</v>
      </c>
      <c r="BE645" s="113">
        <f t="shared" si="160"/>
        <v>0</v>
      </c>
      <c r="BF645" s="114" t="e">
        <f t="shared" si="161"/>
        <v>#DIV/0!</v>
      </c>
      <c r="BG645" s="113">
        <f t="shared" si="162"/>
        <v>0</v>
      </c>
      <c r="BH645" s="114" t="e">
        <f t="shared" si="163"/>
        <v>#DIV/0!</v>
      </c>
      <c r="BI645" s="115" t="e">
        <f t="shared" si="164"/>
        <v>#DIV/0!</v>
      </c>
      <c r="BJ645" s="116" t="e">
        <f t="shared" si="165"/>
        <v>#DIV/0!</v>
      </c>
      <c r="BK645" s="102"/>
      <c r="BL645" s="129"/>
      <c r="BM645" s="102"/>
      <c r="BN645" s="91"/>
    </row>
    <row r="646" spans="1:66" s="11" customFormat="1" ht="131.25" hidden="1" customHeight="1">
      <c r="A646" s="79">
        <v>210</v>
      </c>
      <c r="B646" s="2" t="s">
        <v>264</v>
      </c>
      <c r="C646" s="3" t="s">
        <v>7</v>
      </c>
      <c r="D646" s="4" t="s">
        <v>393</v>
      </c>
      <c r="E646" s="3" t="s">
        <v>9</v>
      </c>
      <c r="F646" s="3"/>
      <c r="G646" s="35" t="s">
        <v>1267</v>
      </c>
      <c r="H646" s="52" t="s">
        <v>1256</v>
      </c>
      <c r="I646" s="79"/>
      <c r="J646" s="138" t="s">
        <v>1424</v>
      </c>
      <c r="K646" s="139" t="s">
        <v>1425</v>
      </c>
      <c r="L646" s="7"/>
      <c r="M646" s="6"/>
      <c r="N646" s="7"/>
      <c r="O646" s="7"/>
      <c r="P646" s="6"/>
      <c r="Q646" s="6" t="s">
        <v>189</v>
      </c>
      <c r="R646" s="6"/>
      <c r="S646" s="6"/>
      <c r="T646" s="6"/>
      <c r="U646" s="6"/>
      <c r="V646" s="6"/>
      <c r="W646" s="6"/>
      <c r="X646" s="6"/>
      <c r="Y646" s="7">
        <f t="shared" si="155"/>
        <v>1</v>
      </c>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13">
        <f t="shared" si="156"/>
        <v>0</v>
      </c>
      <c r="BB646" s="114" t="e">
        <f t="shared" si="157"/>
        <v>#DIV/0!</v>
      </c>
      <c r="BC646" s="113">
        <f t="shared" si="158"/>
        <v>0</v>
      </c>
      <c r="BD646" s="114" t="e">
        <f t="shared" si="159"/>
        <v>#DIV/0!</v>
      </c>
      <c r="BE646" s="113">
        <f t="shared" si="160"/>
        <v>0</v>
      </c>
      <c r="BF646" s="114" t="e">
        <f t="shared" si="161"/>
        <v>#DIV/0!</v>
      </c>
      <c r="BG646" s="113">
        <f t="shared" si="162"/>
        <v>0</v>
      </c>
      <c r="BH646" s="114" t="e">
        <f t="shared" si="163"/>
        <v>#DIV/0!</v>
      </c>
      <c r="BI646" s="115" t="e">
        <f t="shared" si="164"/>
        <v>#DIV/0!</v>
      </c>
      <c r="BJ646" s="116" t="e">
        <f t="shared" si="165"/>
        <v>#DIV/0!</v>
      </c>
      <c r="BK646" s="102"/>
      <c r="BL646" s="129"/>
      <c r="BM646" s="102"/>
      <c r="BN646" s="91"/>
    </row>
    <row r="647" spans="1:66" s="11" customFormat="1" ht="131.25" hidden="1" customHeight="1">
      <c r="A647" s="79">
        <v>210</v>
      </c>
      <c r="B647" s="2" t="s">
        <v>264</v>
      </c>
      <c r="C647" s="3" t="s">
        <v>7</v>
      </c>
      <c r="D647" s="4" t="s">
        <v>393</v>
      </c>
      <c r="E647" s="3" t="s">
        <v>9</v>
      </c>
      <c r="F647" s="3"/>
      <c r="G647" s="35" t="s">
        <v>1263</v>
      </c>
      <c r="H647" s="52" t="s">
        <v>1272</v>
      </c>
      <c r="I647" s="39"/>
      <c r="J647" s="138" t="s">
        <v>1424</v>
      </c>
      <c r="K647" s="139" t="s">
        <v>1425</v>
      </c>
      <c r="L647" s="7"/>
      <c r="M647" s="6"/>
      <c r="N647" s="6"/>
      <c r="O647" s="6"/>
      <c r="P647" s="6"/>
      <c r="Q647" s="6"/>
      <c r="R647" s="6" t="s">
        <v>189</v>
      </c>
      <c r="S647" s="6"/>
      <c r="T647" s="6"/>
      <c r="U647" s="6"/>
      <c r="V647" s="6"/>
      <c r="W647" s="6"/>
      <c r="X647" s="6"/>
      <c r="Y647" s="7">
        <f t="shared" si="155"/>
        <v>1</v>
      </c>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13">
        <f t="shared" si="156"/>
        <v>0</v>
      </c>
      <c r="BB647" s="114" t="e">
        <f t="shared" si="157"/>
        <v>#DIV/0!</v>
      </c>
      <c r="BC647" s="113">
        <f t="shared" si="158"/>
        <v>0</v>
      </c>
      <c r="BD647" s="114" t="e">
        <f t="shared" si="159"/>
        <v>#DIV/0!</v>
      </c>
      <c r="BE647" s="113">
        <f t="shared" si="160"/>
        <v>0</v>
      </c>
      <c r="BF647" s="114" t="e">
        <f t="shared" si="161"/>
        <v>#DIV/0!</v>
      </c>
      <c r="BG647" s="113">
        <f t="shared" si="162"/>
        <v>0</v>
      </c>
      <c r="BH647" s="114" t="e">
        <f t="shared" si="163"/>
        <v>#DIV/0!</v>
      </c>
      <c r="BI647" s="115" t="e">
        <f t="shared" si="164"/>
        <v>#DIV/0!</v>
      </c>
      <c r="BJ647" s="116" t="e">
        <f t="shared" si="165"/>
        <v>#DIV/0!</v>
      </c>
      <c r="BK647" s="102"/>
      <c r="BL647" s="129"/>
      <c r="BM647" s="102"/>
      <c r="BN647" s="91"/>
    </row>
    <row r="648" spans="1:66" s="11" customFormat="1" ht="131.25" hidden="1" customHeight="1">
      <c r="A648" s="79">
        <v>210</v>
      </c>
      <c r="B648" s="2" t="s">
        <v>264</v>
      </c>
      <c r="C648" s="3" t="s">
        <v>7</v>
      </c>
      <c r="D648" s="4" t="s">
        <v>393</v>
      </c>
      <c r="E648" s="3" t="s">
        <v>9</v>
      </c>
      <c r="F648" s="3"/>
      <c r="G648" s="35" t="s">
        <v>1262</v>
      </c>
      <c r="H648" s="52" t="s">
        <v>1273</v>
      </c>
      <c r="I648" s="39" t="s">
        <v>1252</v>
      </c>
      <c r="J648" s="138" t="s">
        <v>1424</v>
      </c>
      <c r="K648" s="139" t="s">
        <v>1425</v>
      </c>
      <c r="L648" s="7"/>
      <c r="M648" s="6"/>
      <c r="N648" s="7"/>
      <c r="O648" s="7"/>
      <c r="P648" s="7"/>
      <c r="Q648" s="6"/>
      <c r="R648" s="6"/>
      <c r="S648" s="6" t="s">
        <v>189</v>
      </c>
      <c r="T648" s="6"/>
      <c r="U648" s="6"/>
      <c r="V648" s="6"/>
      <c r="W648" s="6"/>
      <c r="X648" s="6"/>
      <c r="Y648" s="7">
        <f t="shared" si="155"/>
        <v>1</v>
      </c>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13">
        <f t="shared" si="156"/>
        <v>0</v>
      </c>
      <c r="BB648" s="114" t="e">
        <f t="shared" si="157"/>
        <v>#DIV/0!</v>
      </c>
      <c r="BC648" s="113">
        <f t="shared" si="158"/>
        <v>0</v>
      </c>
      <c r="BD648" s="114" t="e">
        <f t="shared" si="159"/>
        <v>#DIV/0!</v>
      </c>
      <c r="BE648" s="113">
        <f t="shared" si="160"/>
        <v>0</v>
      </c>
      <c r="BF648" s="114" t="e">
        <f t="shared" si="161"/>
        <v>#DIV/0!</v>
      </c>
      <c r="BG648" s="113">
        <f t="shared" si="162"/>
        <v>0</v>
      </c>
      <c r="BH648" s="114" t="e">
        <f t="shared" si="163"/>
        <v>#DIV/0!</v>
      </c>
      <c r="BI648" s="115" t="e">
        <f t="shared" si="164"/>
        <v>#DIV/0!</v>
      </c>
      <c r="BJ648" s="116" t="e">
        <f t="shared" si="165"/>
        <v>#DIV/0!</v>
      </c>
      <c r="BK648" s="102"/>
      <c r="BL648" s="129"/>
      <c r="BM648" s="102"/>
      <c r="BN648" s="91"/>
    </row>
    <row r="649" spans="1:66" s="11" customFormat="1" ht="131.25" hidden="1" customHeight="1">
      <c r="A649" s="79">
        <v>210</v>
      </c>
      <c r="B649" s="2" t="s">
        <v>264</v>
      </c>
      <c r="C649" s="3" t="s">
        <v>7</v>
      </c>
      <c r="D649" s="4" t="s">
        <v>393</v>
      </c>
      <c r="E649" s="3" t="s">
        <v>9</v>
      </c>
      <c r="F649" s="3"/>
      <c r="G649" s="35" t="s">
        <v>1268</v>
      </c>
      <c r="H649" s="52" t="s">
        <v>1257</v>
      </c>
      <c r="I649" s="79"/>
      <c r="J649" s="138" t="s">
        <v>1424</v>
      </c>
      <c r="K649" s="139" t="s">
        <v>1425</v>
      </c>
      <c r="L649" s="7"/>
      <c r="M649" s="6"/>
      <c r="N649" s="7"/>
      <c r="O649" s="7"/>
      <c r="P649" s="6"/>
      <c r="Q649" s="6"/>
      <c r="R649" s="6"/>
      <c r="S649" s="6"/>
      <c r="T649" s="6" t="s">
        <v>189</v>
      </c>
      <c r="U649" s="6"/>
      <c r="V649" s="6"/>
      <c r="W649" s="6"/>
      <c r="X649" s="6"/>
      <c r="Y649" s="7">
        <f t="shared" si="155"/>
        <v>1</v>
      </c>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13">
        <f t="shared" si="156"/>
        <v>0</v>
      </c>
      <c r="BB649" s="114" t="e">
        <f t="shared" si="157"/>
        <v>#DIV/0!</v>
      </c>
      <c r="BC649" s="113">
        <f t="shared" si="158"/>
        <v>0</v>
      </c>
      <c r="BD649" s="114" t="e">
        <f t="shared" si="159"/>
        <v>#DIV/0!</v>
      </c>
      <c r="BE649" s="113">
        <f t="shared" si="160"/>
        <v>0</v>
      </c>
      <c r="BF649" s="114" t="e">
        <f t="shared" si="161"/>
        <v>#DIV/0!</v>
      </c>
      <c r="BG649" s="113">
        <f t="shared" si="162"/>
        <v>0</v>
      </c>
      <c r="BH649" s="114" t="e">
        <f t="shared" si="163"/>
        <v>#DIV/0!</v>
      </c>
      <c r="BI649" s="115" t="e">
        <f t="shared" si="164"/>
        <v>#DIV/0!</v>
      </c>
      <c r="BJ649" s="116" t="e">
        <f t="shared" si="165"/>
        <v>#DIV/0!</v>
      </c>
      <c r="BK649" s="102"/>
      <c r="BL649" s="129"/>
      <c r="BM649" s="102"/>
      <c r="BN649" s="91"/>
    </row>
    <row r="650" spans="1:66" s="11" customFormat="1" ht="131.25" hidden="1" customHeight="1">
      <c r="A650" s="79">
        <v>210</v>
      </c>
      <c r="B650" s="2" t="s">
        <v>264</v>
      </c>
      <c r="C650" s="3" t="s">
        <v>7</v>
      </c>
      <c r="D650" s="4" t="s">
        <v>393</v>
      </c>
      <c r="E650" s="3" t="s">
        <v>9</v>
      </c>
      <c r="F650" s="3"/>
      <c r="G650" s="35" t="s">
        <v>1264</v>
      </c>
      <c r="H650" s="52" t="s">
        <v>1274</v>
      </c>
      <c r="I650" s="41" t="s">
        <v>1253</v>
      </c>
      <c r="J650" s="138" t="s">
        <v>1424</v>
      </c>
      <c r="K650" s="139" t="s">
        <v>1425</v>
      </c>
      <c r="L650" s="7"/>
      <c r="M650" s="6"/>
      <c r="N650" s="6"/>
      <c r="O650" s="6"/>
      <c r="P650" s="6"/>
      <c r="Q650" s="6"/>
      <c r="R650" s="6"/>
      <c r="S650" s="6"/>
      <c r="T650" s="6"/>
      <c r="U650" s="6" t="s">
        <v>189</v>
      </c>
      <c r="V650" s="6"/>
      <c r="W650" s="6"/>
      <c r="X650" s="6"/>
      <c r="Y650" s="7">
        <f t="shared" si="155"/>
        <v>1</v>
      </c>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13">
        <f t="shared" si="156"/>
        <v>0</v>
      </c>
      <c r="BB650" s="114" t="e">
        <f t="shared" si="157"/>
        <v>#DIV/0!</v>
      </c>
      <c r="BC650" s="113">
        <f t="shared" si="158"/>
        <v>0</v>
      </c>
      <c r="BD650" s="114" t="e">
        <f t="shared" si="159"/>
        <v>#DIV/0!</v>
      </c>
      <c r="BE650" s="113">
        <f t="shared" si="160"/>
        <v>0</v>
      </c>
      <c r="BF650" s="114" t="e">
        <f t="shared" si="161"/>
        <v>#DIV/0!</v>
      </c>
      <c r="BG650" s="113">
        <f t="shared" si="162"/>
        <v>0</v>
      </c>
      <c r="BH650" s="114" t="e">
        <f t="shared" si="163"/>
        <v>#DIV/0!</v>
      </c>
      <c r="BI650" s="115" t="e">
        <f t="shared" si="164"/>
        <v>#DIV/0!</v>
      </c>
      <c r="BJ650" s="116" t="e">
        <f t="shared" si="165"/>
        <v>#DIV/0!</v>
      </c>
      <c r="BK650" s="102"/>
      <c r="BL650" s="129"/>
      <c r="BM650" s="102"/>
      <c r="BN650" s="91"/>
    </row>
    <row r="651" spans="1:66" s="11" customFormat="1" ht="131.25" hidden="1" customHeight="1">
      <c r="A651" s="79">
        <v>210</v>
      </c>
      <c r="B651" s="2" t="s">
        <v>264</v>
      </c>
      <c r="C651" s="3" t="s">
        <v>7</v>
      </c>
      <c r="D651" s="4" t="s">
        <v>393</v>
      </c>
      <c r="E651" s="3" t="s">
        <v>9</v>
      </c>
      <c r="F651" s="3"/>
      <c r="G651" s="35" t="s">
        <v>1265</v>
      </c>
      <c r="H651" s="52" t="s">
        <v>1275</v>
      </c>
      <c r="I651" s="41" t="s">
        <v>1254</v>
      </c>
      <c r="J651" s="138" t="s">
        <v>1424</v>
      </c>
      <c r="K651" s="139" t="s">
        <v>1425</v>
      </c>
      <c r="L651" s="7"/>
      <c r="M651" s="6"/>
      <c r="N651" s="6"/>
      <c r="O651" s="6"/>
      <c r="P651" s="6"/>
      <c r="Q651" s="6"/>
      <c r="R651" s="6"/>
      <c r="S651" s="6"/>
      <c r="T651" s="6"/>
      <c r="U651" s="6"/>
      <c r="V651" s="6" t="s">
        <v>189</v>
      </c>
      <c r="W651" s="6"/>
      <c r="X651" s="6"/>
      <c r="Y651" s="7">
        <f t="shared" si="155"/>
        <v>1</v>
      </c>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13">
        <f t="shared" si="156"/>
        <v>0</v>
      </c>
      <c r="BB651" s="114" t="e">
        <f t="shared" si="157"/>
        <v>#DIV/0!</v>
      </c>
      <c r="BC651" s="113">
        <f t="shared" si="158"/>
        <v>0</v>
      </c>
      <c r="BD651" s="114" t="e">
        <f t="shared" si="159"/>
        <v>#DIV/0!</v>
      </c>
      <c r="BE651" s="113">
        <f t="shared" si="160"/>
        <v>0</v>
      </c>
      <c r="BF651" s="114" t="e">
        <f t="shared" si="161"/>
        <v>#DIV/0!</v>
      </c>
      <c r="BG651" s="113">
        <f t="shared" si="162"/>
        <v>0</v>
      </c>
      <c r="BH651" s="114" t="e">
        <f t="shared" si="163"/>
        <v>#DIV/0!</v>
      </c>
      <c r="BI651" s="115" t="e">
        <f t="shared" si="164"/>
        <v>#DIV/0!</v>
      </c>
      <c r="BJ651" s="116" t="e">
        <f t="shared" si="165"/>
        <v>#DIV/0!</v>
      </c>
      <c r="BK651" s="102"/>
      <c r="BL651" s="129"/>
      <c r="BM651" s="102"/>
      <c r="BN651" s="91"/>
    </row>
    <row r="652" spans="1:66" s="11" customFormat="1" ht="131.25" hidden="1" customHeight="1">
      <c r="A652" s="79">
        <v>210</v>
      </c>
      <c r="B652" s="2" t="s">
        <v>264</v>
      </c>
      <c r="C652" s="3" t="s">
        <v>7</v>
      </c>
      <c r="D652" s="4" t="s">
        <v>393</v>
      </c>
      <c r="E652" s="3" t="s">
        <v>9</v>
      </c>
      <c r="F652" s="3"/>
      <c r="G652" s="35" t="s">
        <v>1266</v>
      </c>
      <c r="H652" s="52" t="s">
        <v>1276</v>
      </c>
      <c r="I652" s="41" t="s">
        <v>1255</v>
      </c>
      <c r="J652" s="138" t="s">
        <v>1424</v>
      </c>
      <c r="K652" s="139" t="s">
        <v>1425</v>
      </c>
      <c r="L652" s="7"/>
      <c r="M652" s="6"/>
      <c r="N652" s="6"/>
      <c r="O652" s="6"/>
      <c r="P652" s="6"/>
      <c r="Q652" s="6"/>
      <c r="R652" s="6"/>
      <c r="S652" s="6"/>
      <c r="T652" s="6"/>
      <c r="U652" s="6"/>
      <c r="V652" s="6"/>
      <c r="W652" s="6" t="s">
        <v>189</v>
      </c>
      <c r="X652" s="6"/>
      <c r="Y652" s="7">
        <f t="shared" ref="Y652:Y685" si="166">COUNTIF($N652:$X652,"x")</f>
        <v>1</v>
      </c>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13">
        <f t="shared" si="156"/>
        <v>0</v>
      </c>
      <c r="BB652" s="114" t="e">
        <f t="shared" si="157"/>
        <v>#DIV/0!</v>
      </c>
      <c r="BC652" s="113">
        <f t="shared" si="158"/>
        <v>0</v>
      </c>
      <c r="BD652" s="114" t="e">
        <f t="shared" si="159"/>
        <v>#DIV/0!</v>
      </c>
      <c r="BE652" s="113">
        <f t="shared" si="160"/>
        <v>0</v>
      </c>
      <c r="BF652" s="114" t="e">
        <f t="shared" si="161"/>
        <v>#DIV/0!</v>
      </c>
      <c r="BG652" s="113">
        <f t="shared" si="162"/>
        <v>0</v>
      </c>
      <c r="BH652" s="114" t="e">
        <f t="shared" si="163"/>
        <v>#DIV/0!</v>
      </c>
      <c r="BI652" s="115" t="e">
        <f t="shared" si="164"/>
        <v>#DIV/0!</v>
      </c>
      <c r="BJ652" s="116" t="e">
        <f t="shared" si="165"/>
        <v>#DIV/0!</v>
      </c>
      <c r="BK652" s="102"/>
      <c r="BL652" s="129"/>
      <c r="BM652" s="102"/>
      <c r="BN652" s="91"/>
    </row>
    <row r="653" spans="1:66" s="11" customFormat="1" ht="131.25" hidden="1" customHeight="1">
      <c r="A653" s="79">
        <v>210</v>
      </c>
      <c r="B653" s="2" t="s">
        <v>264</v>
      </c>
      <c r="C653" s="3" t="s">
        <v>7</v>
      </c>
      <c r="D653" s="4" t="s">
        <v>393</v>
      </c>
      <c r="E653" s="3" t="s">
        <v>9</v>
      </c>
      <c r="F653" s="3"/>
      <c r="G653" s="35" t="s">
        <v>1269</v>
      </c>
      <c r="H653" s="52" t="s">
        <v>1258</v>
      </c>
      <c r="I653" s="39"/>
      <c r="J653" s="138" t="s">
        <v>1424</v>
      </c>
      <c r="K653" s="139" t="s">
        <v>1425</v>
      </c>
      <c r="L653" s="7" t="s">
        <v>189</v>
      </c>
      <c r="M653" s="6">
        <v>1</v>
      </c>
      <c r="N653" s="6"/>
      <c r="O653" s="6"/>
      <c r="P653" s="6"/>
      <c r="Q653" s="6"/>
      <c r="R653" s="6"/>
      <c r="S653" s="6"/>
      <c r="T653" s="6"/>
      <c r="U653" s="6"/>
      <c r="V653" s="6"/>
      <c r="W653" s="6"/>
      <c r="X653" s="6" t="s">
        <v>189</v>
      </c>
      <c r="Y653" s="7">
        <f t="shared" si="166"/>
        <v>1</v>
      </c>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13">
        <f t="shared" si="156"/>
        <v>0</v>
      </c>
      <c r="BB653" s="114" t="e">
        <f t="shared" si="157"/>
        <v>#DIV/0!</v>
      </c>
      <c r="BC653" s="113">
        <f t="shared" si="158"/>
        <v>0</v>
      </c>
      <c r="BD653" s="114" t="e">
        <f t="shared" si="159"/>
        <v>#DIV/0!</v>
      </c>
      <c r="BE653" s="113">
        <f t="shared" si="160"/>
        <v>0</v>
      </c>
      <c r="BF653" s="114" t="e">
        <f t="shared" si="161"/>
        <v>#DIV/0!</v>
      </c>
      <c r="BG653" s="113">
        <f t="shared" si="162"/>
        <v>0</v>
      </c>
      <c r="BH653" s="114" t="e">
        <f t="shared" si="163"/>
        <v>#DIV/0!</v>
      </c>
      <c r="BI653" s="115" t="e">
        <f t="shared" si="164"/>
        <v>#DIV/0!</v>
      </c>
      <c r="BJ653" s="116" t="e">
        <f t="shared" si="165"/>
        <v>#DIV/0!</v>
      </c>
      <c r="BK653" s="102"/>
      <c r="BL653" s="129"/>
      <c r="BM653" s="102"/>
      <c r="BN653" s="91"/>
    </row>
    <row r="654" spans="1:66" s="11" customFormat="1" ht="131.25" hidden="1" customHeight="1">
      <c r="A654" s="79">
        <v>211</v>
      </c>
      <c r="B654" s="2" t="s">
        <v>53</v>
      </c>
      <c r="C654" s="3" t="s">
        <v>7</v>
      </c>
      <c r="D654" s="4" t="s">
        <v>265</v>
      </c>
      <c r="E654" s="3" t="s">
        <v>9</v>
      </c>
      <c r="F654" s="3"/>
      <c r="G654" s="35" t="s">
        <v>1277</v>
      </c>
      <c r="H654" s="39" t="s">
        <v>1278</v>
      </c>
      <c r="I654" s="39"/>
      <c r="J654" s="138" t="s">
        <v>1424</v>
      </c>
      <c r="K654" s="139" t="s">
        <v>1425</v>
      </c>
      <c r="L654" s="7"/>
      <c r="M654" s="6"/>
      <c r="N654" s="6"/>
      <c r="O654" s="6"/>
      <c r="P654" s="6"/>
      <c r="Q654" s="6"/>
      <c r="R654" s="6"/>
      <c r="S654" s="6" t="s">
        <v>189</v>
      </c>
      <c r="T654" s="6"/>
      <c r="U654" s="6"/>
      <c r="V654" s="6"/>
      <c r="W654" s="6"/>
      <c r="X654" s="6"/>
      <c r="Y654" s="7">
        <f t="shared" si="166"/>
        <v>1</v>
      </c>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13">
        <f t="shared" si="156"/>
        <v>0</v>
      </c>
      <c r="BB654" s="114" t="e">
        <f t="shared" si="157"/>
        <v>#DIV/0!</v>
      </c>
      <c r="BC654" s="113">
        <f t="shared" si="158"/>
        <v>0</v>
      </c>
      <c r="BD654" s="114" t="e">
        <f t="shared" si="159"/>
        <v>#DIV/0!</v>
      </c>
      <c r="BE654" s="113">
        <f t="shared" si="160"/>
        <v>0</v>
      </c>
      <c r="BF654" s="114" t="e">
        <f t="shared" si="161"/>
        <v>#DIV/0!</v>
      </c>
      <c r="BG654" s="113">
        <f t="shared" si="162"/>
        <v>0</v>
      </c>
      <c r="BH654" s="114" t="e">
        <f t="shared" si="163"/>
        <v>#DIV/0!</v>
      </c>
      <c r="BI654" s="115" t="e">
        <f t="shared" si="164"/>
        <v>#DIV/0!</v>
      </c>
      <c r="BJ654" s="116" t="e">
        <f t="shared" si="165"/>
        <v>#DIV/0!</v>
      </c>
      <c r="BK654" s="102"/>
      <c r="BL654" s="129"/>
      <c r="BM654" s="102"/>
      <c r="BN654" s="91"/>
    </row>
    <row r="655" spans="1:66" s="11" customFormat="1" ht="131.25" hidden="1" customHeight="1">
      <c r="A655" s="79">
        <v>211</v>
      </c>
      <c r="B655" s="2" t="s">
        <v>53</v>
      </c>
      <c r="C655" s="3" t="s">
        <v>7</v>
      </c>
      <c r="D655" s="4" t="s">
        <v>265</v>
      </c>
      <c r="E655" s="3" t="s">
        <v>9</v>
      </c>
      <c r="F655" s="3"/>
      <c r="G655" s="35" t="s">
        <v>1279</v>
      </c>
      <c r="H655" s="39" t="s">
        <v>1280</v>
      </c>
      <c r="I655" s="39"/>
      <c r="J655" s="138" t="s">
        <v>1424</v>
      </c>
      <c r="K655" s="139" t="s">
        <v>1425</v>
      </c>
      <c r="L655" s="7"/>
      <c r="M655" s="6"/>
      <c r="N655" s="6"/>
      <c r="O655" s="6"/>
      <c r="P655" s="6"/>
      <c r="Q655" s="6"/>
      <c r="R655" s="6"/>
      <c r="S655" s="6"/>
      <c r="T655" s="6"/>
      <c r="U655" s="6" t="s">
        <v>189</v>
      </c>
      <c r="V655" s="6"/>
      <c r="W655" s="6"/>
      <c r="X655" s="6"/>
      <c r="Y655" s="7">
        <f t="shared" si="166"/>
        <v>1</v>
      </c>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13">
        <f t="shared" si="156"/>
        <v>0</v>
      </c>
      <c r="BB655" s="114" t="e">
        <f t="shared" si="157"/>
        <v>#DIV/0!</v>
      </c>
      <c r="BC655" s="113">
        <f t="shared" si="158"/>
        <v>0</v>
      </c>
      <c r="BD655" s="114" t="e">
        <f t="shared" si="159"/>
        <v>#DIV/0!</v>
      </c>
      <c r="BE655" s="113">
        <f t="shared" si="160"/>
        <v>0</v>
      </c>
      <c r="BF655" s="114" t="e">
        <f t="shared" si="161"/>
        <v>#DIV/0!</v>
      </c>
      <c r="BG655" s="113">
        <f t="shared" si="162"/>
        <v>0</v>
      </c>
      <c r="BH655" s="114" t="e">
        <f t="shared" si="163"/>
        <v>#DIV/0!</v>
      </c>
      <c r="BI655" s="115" t="e">
        <f t="shared" si="164"/>
        <v>#DIV/0!</v>
      </c>
      <c r="BJ655" s="116" t="e">
        <f t="shared" si="165"/>
        <v>#DIV/0!</v>
      </c>
      <c r="BK655" s="102"/>
      <c r="BL655" s="129"/>
      <c r="BM655" s="102"/>
      <c r="BN655" s="91"/>
    </row>
    <row r="656" spans="1:66" s="11" customFormat="1" ht="131.25" hidden="1" customHeight="1">
      <c r="A656" s="79">
        <v>211</v>
      </c>
      <c r="B656" s="2" t="s">
        <v>53</v>
      </c>
      <c r="C656" s="3" t="s">
        <v>7</v>
      </c>
      <c r="D656" s="4" t="s">
        <v>265</v>
      </c>
      <c r="E656" s="3" t="s">
        <v>9</v>
      </c>
      <c r="F656" s="3"/>
      <c r="G656" s="35" t="s">
        <v>1281</v>
      </c>
      <c r="H656" s="39" t="s">
        <v>1282</v>
      </c>
      <c r="I656" s="39" t="s">
        <v>1283</v>
      </c>
      <c r="J656" s="138" t="s">
        <v>1424</v>
      </c>
      <c r="K656" s="139" t="s">
        <v>1425</v>
      </c>
      <c r="L656" s="7" t="s">
        <v>189</v>
      </c>
      <c r="M656" s="6"/>
      <c r="N656" s="6"/>
      <c r="O656" s="6"/>
      <c r="P656" s="6"/>
      <c r="Q656" s="6"/>
      <c r="R656" s="6"/>
      <c r="S656" s="6"/>
      <c r="T656" s="6"/>
      <c r="U656" s="6"/>
      <c r="V656" s="6" t="s">
        <v>189</v>
      </c>
      <c r="W656" s="6"/>
      <c r="X656" s="6"/>
      <c r="Y656" s="7">
        <f t="shared" si="166"/>
        <v>1</v>
      </c>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13">
        <f t="shared" si="156"/>
        <v>0</v>
      </c>
      <c r="BB656" s="114" t="e">
        <f t="shared" si="157"/>
        <v>#DIV/0!</v>
      </c>
      <c r="BC656" s="113">
        <f t="shared" si="158"/>
        <v>0</v>
      </c>
      <c r="BD656" s="114" t="e">
        <f t="shared" si="159"/>
        <v>#DIV/0!</v>
      </c>
      <c r="BE656" s="113">
        <f t="shared" si="160"/>
        <v>0</v>
      </c>
      <c r="BF656" s="114" t="e">
        <f t="shared" si="161"/>
        <v>#DIV/0!</v>
      </c>
      <c r="BG656" s="113">
        <f t="shared" si="162"/>
        <v>0</v>
      </c>
      <c r="BH656" s="114" t="e">
        <f t="shared" si="163"/>
        <v>#DIV/0!</v>
      </c>
      <c r="BI656" s="115" t="e">
        <f t="shared" si="164"/>
        <v>#DIV/0!</v>
      </c>
      <c r="BJ656" s="116" t="e">
        <f t="shared" si="165"/>
        <v>#DIV/0!</v>
      </c>
      <c r="BK656" s="102"/>
      <c r="BL656" s="129"/>
      <c r="BM656" s="102"/>
      <c r="BN656" s="91"/>
    </row>
    <row r="657" spans="1:66" s="11" customFormat="1" ht="131.25" hidden="1" customHeight="1">
      <c r="A657" s="79">
        <v>212</v>
      </c>
      <c r="B657" s="15" t="s">
        <v>270</v>
      </c>
      <c r="C657" s="3" t="s">
        <v>10</v>
      </c>
      <c r="D657" s="30" t="s">
        <v>489</v>
      </c>
      <c r="E657" s="3" t="s">
        <v>10</v>
      </c>
      <c r="F657" s="79" t="s">
        <v>189</v>
      </c>
      <c r="G657" s="38" t="s">
        <v>489</v>
      </c>
      <c r="H657" s="39" t="s">
        <v>1284</v>
      </c>
      <c r="I657" s="39" t="s">
        <v>1285</v>
      </c>
      <c r="J657" s="138" t="s">
        <v>1424</v>
      </c>
      <c r="K657" s="139" t="s">
        <v>1425</v>
      </c>
      <c r="L657" s="7" t="s">
        <v>189</v>
      </c>
      <c r="M657" s="6"/>
      <c r="N657" s="6"/>
      <c r="O657" s="6"/>
      <c r="P657" s="6"/>
      <c r="Q657" s="6"/>
      <c r="R657" s="6"/>
      <c r="S657" s="6"/>
      <c r="T657" s="6"/>
      <c r="U657" s="6"/>
      <c r="V657" s="6"/>
      <c r="W657" s="6" t="s">
        <v>189</v>
      </c>
      <c r="X657" s="6"/>
      <c r="Y657" s="7">
        <f t="shared" si="166"/>
        <v>1</v>
      </c>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13">
        <f t="shared" si="156"/>
        <v>0</v>
      </c>
      <c r="BB657" s="114" t="e">
        <f t="shared" si="157"/>
        <v>#DIV/0!</v>
      </c>
      <c r="BC657" s="113">
        <f t="shared" si="158"/>
        <v>0</v>
      </c>
      <c r="BD657" s="114" t="e">
        <f t="shared" si="159"/>
        <v>#DIV/0!</v>
      </c>
      <c r="BE657" s="113">
        <f t="shared" si="160"/>
        <v>0</v>
      </c>
      <c r="BF657" s="114" t="e">
        <f t="shared" si="161"/>
        <v>#DIV/0!</v>
      </c>
      <c r="BG657" s="113">
        <f t="shared" si="162"/>
        <v>0</v>
      </c>
      <c r="BH657" s="114" t="e">
        <f t="shared" si="163"/>
        <v>#DIV/0!</v>
      </c>
      <c r="BI657" s="115" t="e">
        <f t="shared" si="164"/>
        <v>#DIV/0!</v>
      </c>
      <c r="BJ657" s="116" t="e">
        <f t="shared" si="165"/>
        <v>#DIV/0!</v>
      </c>
      <c r="BK657" s="102"/>
      <c r="BL657" s="129"/>
      <c r="BM657" s="102"/>
      <c r="BN657" s="91"/>
    </row>
    <row r="658" spans="1:66" s="11" customFormat="1" ht="97.5" hidden="1" customHeight="1">
      <c r="A658" s="79">
        <v>213</v>
      </c>
      <c r="B658" s="2" t="s">
        <v>266</v>
      </c>
      <c r="C658" s="3" t="s">
        <v>7</v>
      </c>
      <c r="D658" s="4" t="s">
        <v>52</v>
      </c>
      <c r="E658" s="3" t="s">
        <v>9</v>
      </c>
      <c r="F658" s="3"/>
      <c r="G658" s="35" t="s">
        <v>52</v>
      </c>
      <c r="H658" s="39" t="s">
        <v>1286</v>
      </c>
      <c r="I658" s="39"/>
      <c r="J658" s="138" t="s">
        <v>1424</v>
      </c>
      <c r="K658" s="139" t="s">
        <v>1425</v>
      </c>
      <c r="L658" s="7" t="s">
        <v>189</v>
      </c>
      <c r="M658" s="6"/>
      <c r="N658" s="6"/>
      <c r="O658" s="6"/>
      <c r="P658" s="6"/>
      <c r="Q658" s="6"/>
      <c r="R658" s="6" t="s">
        <v>189</v>
      </c>
      <c r="S658" s="6"/>
      <c r="T658" s="6"/>
      <c r="U658" s="6"/>
      <c r="V658" s="6"/>
      <c r="W658" s="6"/>
      <c r="X658" s="6"/>
      <c r="Y658" s="7">
        <f t="shared" si="166"/>
        <v>1</v>
      </c>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13">
        <f t="shared" ref="BA658:BA683" si="167">COUNTIF(AB658:AZ658,"2")</f>
        <v>0</v>
      </c>
      <c r="BB658" s="114" t="e">
        <f t="shared" ref="BB658:BB683" si="168">BA658/(BA658+BC658+BE658+BG658)</f>
        <v>#DIV/0!</v>
      </c>
      <c r="BC658" s="113">
        <f t="shared" ref="BC658:BC683" si="169">COUNTIF(AB658:AZ658,"1")</f>
        <v>0</v>
      </c>
      <c r="BD658" s="114" t="e">
        <f t="shared" ref="BD658:BD683" si="170">BC658/(BA658+BC658+BE658+BG658)</f>
        <v>#DIV/0!</v>
      </c>
      <c r="BE658" s="113">
        <f t="shared" ref="BE658:BE683" si="171">COUNTIF(AB658:AZ658,"0")</f>
        <v>0</v>
      </c>
      <c r="BF658" s="114" t="e">
        <f t="shared" ref="BF658:BF683" si="172">BE658/(BA658+BC658+BE658+BG658)</f>
        <v>#DIV/0!</v>
      </c>
      <c r="BG658" s="113">
        <f t="shared" ref="BG658:BG683" si="173">COUNTIF(AB658:AZ658,"KĐG")</f>
        <v>0</v>
      </c>
      <c r="BH658" s="114" t="e">
        <f t="shared" ref="BH658:BH683" si="174">BG658/(BA658+BC658+BE658+BG658)</f>
        <v>#DIV/0!</v>
      </c>
      <c r="BI658" s="115" t="e">
        <f t="shared" ref="BI658:BI683" si="175">(((BA658*2)+(BC658*1)+(BE658*0)))/(BA658+BC658+BE658)</f>
        <v>#DIV/0!</v>
      </c>
      <c r="BJ658" s="116" t="e">
        <f t="shared" ref="BJ658:BJ683" si="176">IF(BH658&gt;=50%,"KĐG",IF(BI658&gt;=1.6,"Đạt mục tiêu",IF(BI658&gt;=1,"Cần cố gắng","Chưa đạt")))</f>
        <v>#DIV/0!</v>
      </c>
      <c r="BK658" s="102"/>
      <c r="BL658" s="129"/>
      <c r="BM658" s="102"/>
      <c r="BN658" s="91"/>
    </row>
    <row r="659" spans="1:66" s="11" customFormat="1" ht="78.75" customHeight="1">
      <c r="A659" s="80"/>
      <c r="B659" s="199" t="s">
        <v>335</v>
      </c>
      <c r="C659" s="200"/>
      <c r="D659" s="200"/>
      <c r="E659" s="34"/>
      <c r="F659" s="18">
        <f>COUNTIF(F660:F685,"x")</f>
        <v>0</v>
      </c>
      <c r="G659" s="72"/>
      <c r="H659" s="72"/>
      <c r="I659" s="18"/>
      <c r="J659" s="138" t="s">
        <v>1424</v>
      </c>
      <c r="K659" s="139" t="s">
        <v>1425</v>
      </c>
      <c r="L659" s="18">
        <f>COUNTIF(L660:L685,"x")</f>
        <v>5</v>
      </c>
      <c r="M659" s="18">
        <f>SUM(M660:M685)</f>
        <v>11</v>
      </c>
      <c r="N659" s="126">
        <f t="shared" ref="N659:X659" si="177">COUNTIF(N660:N685,"x")</f>
        <v>2</v>
      </c>
      <c r="O659" s="126">
        <f t="shared" si="177"/>
        <v>3</v>
      </c>
      <c r="P659" s="126">
        <f t="shared" si="177"/>
        <v>2</v>
      </c>
      <c r="Q659" s="126">
        <f t="shared" si="177"/>
        <v>3</v>
      </c>
      <c r="R659" s="126">
        <f t="shared" si="177"/>
        <v>2</v>
      </c>
      <c r="S659" s="126">
        <f t="shared" si="177"/>
        <v>3</v>
      </c>
      <c r="T659" s="126">
        <f t="shared" si="177"/>
        <v>3</v>
      </c>
      <c r="U659" s="126">
        <f t="shared" si="177"/>
        <v>2</v>
      </c>
      <c r="V659" s="126">
        <f t="shared" si="177"/>
        <v>2</v>
      </c>
      <c r="W659" s="126">
        <f t="shared" si="177"/>
        <v>2</v>
      </c>
      <c r="X659" s="126">
        <f t="shared" si="177"/>
        <v>2</v>
      </c>
      <c r="Y659" s="7"/>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13">
        <f t="shared" si="167"/>
        <v>0</v>
      </c>
      <c r="BB659" s="114" t="e">
        <f t="shared" si="168"/>
        <v>#DIV/0!</v>
      </c>
      <c r="BC659" s="113">
        <f t="shared" si="169"/>
        <v>0</v>
      </c>
      <c r="BD659" s="114" t="e">
        <f t="shared" si="170"/>
        <v>#DIV/0!</v>
      </c>
      <c r="BE659" s="113">
        <f t="shared" si="171"/>
        <v>0</v>
      </c>
      <c r="BF659" s="114" t="e">
        <f t="shared" si="172"/>
        <v>#DIV/0!</v>
      </c>
      <c r="BG659" s="113">
        <f t="shared" si="173"/>
        <v>0</v>
      </c>
      <c r="BH659" s="114" t="e">
        <f t="shared" si="174"/>
        <v>#DIV/0!</v>
      </c>
      <c r="BI659" s="115" t="e">
        <f t="shared" si="175"/>
        <v>#DIV/0!</v>
      </c>
      <c r="BJ659" s="116" t="e">
        <f t="shared" si="176"/>
        <v>#DIV/0!</v>
      </c>
      <c r="BK659" s="102"/>
      <c r="BL659" s="129"/>
      <c r="BM659" s="102"/>
      <c r="BN659" s="40"/>
    </row>
    <row r="660" spans="1:66" s="11" customFormat="1" ht="84" hidden="1" customHeight="1">
      <c r="A660" s="79">
        <v>214</v>
      </c>
      <c r="B660" s="2" t="s">
        <v>267</v>
      </c>
      <c r="C660" s="3" t="s">
        <v>7</v>
      </c>
      <c r="D660" s="4" t="s">
        <v>54</v>
      </c>
      <c r="E660" s="3" t="s">
        <v>9</v>
      </c>
      <c r="F660" s="3"/>
      <c r="G660" s="35" t="s">
        <v>54</v>
      </c>
      <c r="H660" s="2" t="s">
        <v>1287</v>
      </c>
      <c r="I660" s="3"/>
      <c r="J660" s="138" t="s">
        <v>1424</v>
      </c>
      <c r="K660" s="139" t="s">
        <v>1425</v>
      </c>
      <c r="L660" s="7" t="s">
        <v>189</v>
      </c>
      <c r="M660" s="6"/>
      <c r="N660" s="6"/>
      <c r="O660" s="6"/>
      <c r="P660" s="6"/>
      <c r="Q660" s="6" t="s">
        <v>189</v>
      </c>
      <c r="R660" s="6"/>
      <c r="S660" s="6"/>
      <c r="T660" s="6"/>
      <c r="U660" s="6"/>
      <c r="V660" s="6"/>
      <c r="W660" s="6"/>
      <c r="X660" s="6"/>
      <c r="Y660" s="7">
        <f t="shared" si="166"/>
        <v>1</v>
      </c>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13">
        <f t="shared" si="167"/>
        <v>0</v>
      </c>
      <c r="BB660" s="114" t="e">
        <f t="shared" si="168"/>
        <v>#DIV/0!</v>
      </c>
      <c r="BC660" s="113">
        <f t="shared" si="169"/>
        <v>0</v>
      </c>
      <c r="BD660" s="114" t="e">
        <f t="shared" si="170"/>
        <v>#DIV/0!</v>
      </c>
      <c r="BE660" s="113">
        <f t="shared" si="171"/>
        <v>0</v>
      </c>
      <c r="BF660" s="114" t="e">
        <f t="shared" si="172"/>
        <v>#DIV/0!</v>
      </c>
      <c r="BG660" s="113">
        <f t="shared" si="173"/>
        <v>0</v>
      </c>
      <c r="BH660" s="114" t="e">
        <f t="shared" si="174"/>
        <v>#DIV/0!</v>
      </c>
      <c r="BI660" s="115" t="e">
        <f t="shared" si="175"/>
        <v>#DIV/0!</v>
      </c>
      <c r="BJ660" s="116" t="e">
        <f t="shared" si="176"/>
        <v>#DIV/0!</v>
      </c>
      <c r="BK660" s="102"/>
      <c r="BL660" s="129"/>
      <c r="BM660" s="102"/>
      <c r="BN660" s="91"/>
    </row>
    <row r="661" spans="1:66" s="11" customFormat="1" ht="84" hidden="1" customHeight="1">
      <c r="A661" s="79">
        <v>215</v>
      </c>
      <c r="B661" s="2" t="s">
        <v>56</v>
      </c>
      <c r="C661" s="3" t="s">
        <v>7</v>
      </c>
      <c r="D661" s="4" t="s">
        <v>55</v>
      </c>
      <c r="E661" s="3" t="s">
        <v>9</v>
      </c>
      <c r="F661" s="3"/>
      <c r="G661" s="35" t="s">
        <v>55</v>
      </c>
      <c r="H661" s="2" t="s">
        <v>1288</v>
      </c>
      <c r="I661" s="3"/>
      <c r="J661" s="138" t="s">
        <v>1424</v>
      </c>
      <c r="K661" s="139" t="s">
        <v>1425</v>
      </c>
      <c r="L661" s="7" t="s">
        <v>189</v>
      </c>
      <c r="M661" s="6"/>
      <c r="N661" s="6"/>
      <c r="O661" s="6"/>
      <c r="P661" s="6"/>
      <c r="Q661" s="6"/>
      <c r="R661" s="6"/>
      <c r="S661" s="6"/>
      <c r="T661" s="6" t="s">
        <v>189</v>
      </c>
      <c r="U661" s="6"/>
      <c r="V661" s="6"/>
      <c r="W661" s="6"/>
      <c r="X661" s="6"/>
      <c r="Y661" s="7">
        <f t="shared" si="166"/>
        <v>1</v>
      </c>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13">
        <f t="shared" si="167"/>
        <v>0</v>
      </c>
      <c r="BB661" s="114" t="e">
        <f t="shared" si="168"/>
        <v>#DIV/0!</v>
      </c>
      <c r="BC661" s="113">
        <f t="shared" si="169"/>
        <v>0</v>
      </c>
      <c r="BD661" s="114" t="e">
        <f t="shared" si="170"/>
        <v>#DIV/0!</v>
      </c>
      <c r="BE661" s="113">
        <f t="shared" si="171"/>
        <v>0</v>
      </c>
      <c r="BF661" s="114" t="e">
        <f t="shared" si="172"/>
        <v>#DIV/0!</v>
      </c>
      <c r="BG661" s="113">
        <f t="shared" si="173"/>
        <v>0</v>
      </c>
      <c r="BH661" s="114" t="e">
        <f t="shared" si="174"/>
        <v>#DIV/0!</v>
      </c>
      <c r="BI661" s="115" t="e">
        <f t="shared" si="175"/>
        <v>#DIV/0!</v>
      </c>
      <c r="BJ661" s="116" t="e">
        <f t="shared" si="176"/>
        <v>#DIV/0!</v>
      </c>
      <c r="BK661" s="102"/>
      <c r="BL661" s="129"/>
      <c r="BM661" s="102"/>
      <c r="BN661" s="91"/>
    </row>
    <row r="662" spans="1:66" s="11" customFormat="1" ht="84" hidden="1" customHeight="1">
      <c r="A662" s="79">
        <v>216</v>
      </c>
      <c r="B662" s="2" t="s">
        <v>268</v>
      </c>
      <c r="C662" s="3" t="s">
        <v>9</v>
      </c>
      <c r="D662" s="4" t="s">
        <v>394</v>
      </c>
      <c r="E662" s="3" t="s">
        <v>9</v>
      </c>
      <c r="F662" s="3"/>
      <c r="G662" s="35" t="s">
        <v>1289</v>
      </c>
      <c r="H662" s="2" t="s">
        <v>1421</v>
      </c>
      <c r="I662" s="39"/>
      <c r="J662" s="138" t="s">
        <v>1424</v>
      </c>
      <c r="K662" s="139" t="s">
        <v>1425</v>
      </c>
      <c r="L662" s="7"/>
      <c r="M662" s="6"/>
      <c r="N662" s="6" t="s">
        <v>189</v>
      </c>
      <c r="O662" s="6"/>
      <c r="P662" s="6"/>
      <c r="Q662" s="6"/>
      <c r="R662" s="6"/>
      <c r="S662" s="6"/>
      <c r="T662" s="6"/>
      <c r="U662" s="6"/>
      <c r="V662" s="6"/>
      <c r="W662" s="6"/>
      <c r="X662" s="6"/>
      <c r="Y662" s="7">
        <f t="shared" si="166"/>
        <v>1</v>
      </c>
      <c r="Z662" s="117" t="s">
        <v>1403</v>
      </c>
      <c r="AA662" s="117" t="s">
        <v>1404</v>
      </c>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13">
        <f t="shared" si="167"/>
        <v>0</v>
      </c>
      <c r="BB662" s="114" t="e">
        <f t="shared" si="168"/>
        <v>#DIV/0!</v>
      </c>
      <c r="BC662" s="113">
        <f t="shared" si="169"/>
        <v>0</v>
      </c>
      <c r="BD662" s="114" t="e">
        <f t="shared" si="170"/>
        <v>#DIV/0!</v>
      </c>
      <c r="BE662" s="113">
        <f t="shared" si="171"/>
        <v>0</v>
      </c>
      <c r="BF662" s="114" t="e">
        <f t="shared" si="172"/>
        <v>#DIV/0!</v>
      </c>
      <c r="BG662" s="113">
        <f t="shared" si="173"/>
        <v>0</v>
      </c>
      <c r="BH662" s="114" t="e">
        <f t="shared" si="174"/>
        <v>#DIV/0!</v>
      </c>
      <c r="BI662" s="115" t="e">
        <f t="shared" si="175"/>
        <v>#DIV/0!</v>
      </c>
      <c r="BJ662" s="116" t="e">
        <f t="shared" si="176"/>
        <v>#DIV/0!</v>
      </c>
      <c r="BK662" s="102"/>
      <c r="BL662" s="129"/>
      <c r="BM662" s="102"/>
      <c r="BN662" s="91"/>
    </row>
    <row r="663" spans="1:66" s="11" customFormat="1" ht="115.5" customHeight="1">
      <c r="A663" s="79">
        <v>216</v>
      </c>
      <c r="B663" s="2" t="s">
        <v>268</v>
      </c>
      <c r="C663" s="3" t="s">
        <v>9</v>
      </c>
      <c r="D663" s="4" t="s">
        <v>394</v>
      </c>
      <c r="E663" s="3" t="s">
        <v>9</v>
      </c>
      <c r="F663" s="3"/>
      <c r="G663" s="35" t="s">
        <v>1290</v>
      </c>
      <c r="H663" s="2" t="s">
        <v>1468</v>
      </c>
      <c r="I663" s="39"/>
      <c r="J663" s="138" t="s">
        <v>1424</v>
      </c>
      <c r="K663" s="139" t="s">
        <v>1425</v>
      </c>
      <c r="L663" s="7"/>
      <c r="M663" s="6"/>
      <c r="N663" s="6"/>
      <c r="O663" s="6" t="s">
        <v>189</v>
      </c>
      <c r="P663" s="6"/>
      <c r="Q663" s="6"/>
      <c r="R663" s="6"/>
      <c r="S663" s="6"/>
      <c r="T663" s="6"/>
      <c r="U663" s="6"/>
      <c r="V663" s="6"/>
      <c r="W663" s="6"/>
      <c r="X663" s="6"/>
      <c r="Y663" s="7">
        <f t="shared" si="166"/>
        <v>1</v>
      </c>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13">
        <f t="shared" si="167"/>
        <v>0</v>
      </c>
      <c r="BB663" s="114" t="e">
        <f t="shared" si="168"/>
        <v>#DIV/0!</v>
      </c>
      <c r="BC663" s="113">
        <f t="shared" si="169"/>
        <v>0</v>
      </c>
      <c r="BD663" s="114" t="e">
        <f t="shared" si="170"/>
        <v>#DIV/0!</v>
      </c>
      <c r="BE663" s="113">
        <f t="shared" si="171"/>
        <v>0</v>
      </c>
      <c r="BF663" s="114" t="e">
        <f t="shared" si="172"/>
        <v>#DIV/0!</v>
      </c>
      <c r="BG663" s="113">
        <f t="shared" si="173"/>
        <v>0</v>
      </c>
      <c r="BH663" s="114" t="e">
        <f t="shared" si="174"/>
        <v>#DIV/0!</v>
      </c>
      <c r="BI663" s="115" t="e">
        <f t="shared" si="175"/>
        <v>#DIV/0!</v>
      </c>
      <c r="BJ663" s="116" t="e">
        <f t="shared" si="176"/>
        <v>#DIV/0!</v>
      </c>
      <c r="BK663" s="117" t="s">
        <v>1407</v>
      </c>
      <c r="BL663" s="117" t="s">
        <v>1407</v>
      </c>
      <c r="BM663" s="117" t="s">
        <v>1407</v>
      </c>
      <c r="BN663" s="91"/>
    </row>
    <row r="664" spans="1:66" s="11" customFormat="1" ht="97.5" hidden="1" customHeight="1">
      <c r="A664" s="79">
        <v>216</v>
      </c>
      <c r="B664" s="2" t="s">
        <v>268</v>
      </c>
      <c r="C664" s="3" t="s">
        <v>9</v>
      </c>
      <c r="D664" s="4" t="s">
        <v>394</v>
      </c>
      <c r="E664" s="3" t="s">
        <v>9</v>
      </c>
      <c r="F664" s="3"/>
      <c r="G664" s="35" t="s">
        <v>1291</v>
      </c>
      <c r="H664" s="2" t="s">
        <v>1292</v>
      </c>
      <c r="I664" s="39"/>
      <c r="J664" s="138" t="s">
        <v>1424</v>
      </c>
      <c r="K664" s="139" t="s">
        <v>1425</v>
      </c>
      <c r="L664" s="7"/>
      <c r="M664" s="6"/>
      <c r="N664" s="6"/>
      <c r="O664" s="6"/>
      <c r="P664" s="6" t="s">
        <v>189</v>
      </c>
      <c r="Q664" s="6"/>
      <c r="R664" s="6"/>
      <c r="S664" s="6"/>
      <c r="T664" s="6"/>
      <c r="U664" s="6"/>
      <c r="V664" s="6"/>
      <c r="W664" s="6"/>
      <c r="X664" s="6"/>
      <c r="Y664" s="7">
        <f t="shared" si="166"/>
        <v>1</v>
      </c>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13">
        <f t="shared" si="167"/>
        <v>0</v>
      </c>
      <c r="BB664" s="114" t="e">
        <f t="shared" si="168"/>
        <v>#DIV/0!</v>
      </c>
      <c r="BC664" s="113">
        <f t="shared" si="169"/>
        <v>0</v>
      </c>
      <c r="BD664" s="114" t="e">
        <f t="shared" si="170"/>
        <v>#DIV/0!</v>
      </c>
      <c r="BE664" s="113">
        <f t="shared" si="171"/>
        <v>0</v>
      </c>
      <c r="BF664" s="114" t="e">
        <f t="shared" si="172"/>
        <v>#DIV/0!</v>
      </c>
      <c r="BG664" s="113">
        <f t="shared" si="173"/>
        <v>0</v>
      </c>
      <c r="BH664" s="114" t="e">
        <f t="shared" si="174"/>
        <v>#DIV/0!</v>
      </c>
      <c r="BI664" s="115" t="e">
        <f t="shared" si="175"/>
        <v>#DIV/0!</v>
      </c>
      <c r="BJ664" s="116" t="e">
        <f t="shared" si="176"/>
        <v>#DIV/0!</v>
      </c>
      <c r="BK664" s="102"/>
      <c r="BL664" s="129"/>
      <c r="BM664" s="102"/>
      <c r="BN664" s="91"/>
    </row>
    <row r="665" spans="1:66" s="11" customFormat="1" ht="97.5" hidden="1" customHeight="1">
      <c r="A665" s="79">
        <v>216</v>
      </c>
      <c r="B665" s="2" t="s">
        <v>268</v>
      </c>
      <c r="C665" s="3" t="s">
        <v>9</v>
      </c>
      <c r="D665" s="4" t="s">
        <v>394</v>
      </c>
      <c r="E665" s="3" t="s">
        <v>9</v>
      </c>
      <c r="F665" s="3"/>
      <c r="G665" s="35" t="s">
        <v>1301</v>
      </c>
      <c r="H665" s="63" t="s">
        <v>1302</v>
      </c>
      <c r="I665" s="39"/>
      <c r="J665" s="138" t="s">
        <v>1424</v>
      </c>
      <c r="K665" s="139" t="s">
        <v>1425</v>
      </c>
      <c r="L665" s="7"/>
      <c r="M665" s="6"/>
      <c r="N665" s="6"/>
      <c r="O665" s="7"/>
      <c r="P665" s="7"/>
      <c r="Q665" s="6" t="s">
        <v>189</v>
      </c>
      <c r="R665" s="6"/>
      <c r="S665" s="6"/>
      <c r="T665" s="6"/>
      <c r="U665" s="6"/>
      <c r="V665" s="6"/>
      <c r="W665" s="6"/>
      <c r="X665" s="6"/>
      <c r="Y665" s="7">
        <f t="shared" si="166"/>
        <v>1</v>
      </c>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13">
        <f t="shared" si="167"/>
        <v>0</v>
      </c>
      <c r="BB665" s="114" t="e">
        <f t="shared" si="168"/>
        <v>#DIV/0!</v>
      </c>
      <c r="BC665" s="113">
        <f t="shared" si="169"/>
        <v>0</v>
      </c>
      <c r="BD665" s="114" t="e">
        <f t="shared" si="170"/>
        <v>#DIV/0!</v>
      </c>
      <c r="BE665" s="113">
        <f t="shared" si="171"/>
        <v>0</v>
      </c>
      <c r="BF665" s="114" t="e">
        <f t="shared" si="172"/>
        <v>#DIV/0!</v>
      </c>
      <c r="BG665" s="113">
        <f t="shared" si="173"/>
        <v>0</v>
      </c>
      <c r="BH665" s="114" t="e">
        <f t="shared" si="174"/>
        <v>#DIV/0!</v>
      </c>
      <c r="BI665" s="115" t="e">
        <f t="shared" si="175"/>
        <v>#DIV/0!</v>
      </c>
      <c r="BJ665" s="116" t="e">
        <f t="shared" si="176"/>
        <v>#DIV/0!</v>
      </c>
      <c r="BK665" s="102"/>
      <c r="BL665" s="129"/>
      <c r="BM665" s="102"/>
      <c r="BN665" s="91"/>
    </row>
    <row r="666" spans="1:66" s="11" customFormat="1" ht="97.5" hidden="1" customHeight="1">
      <c r="A666" s="79">
        <v>216</v>
      </c>
      <c r="B666" s="2" t="s">
        <v>268</v>
      </c>
      <c r="C666" s="3" t="s">
        <v>9</v>
      </c>
      <c r="D666" s="4" t="s">
        <v>394</v>
      </c>
      <c r="E666" s="3" t="s">
        <v>9</v>
      </c>
      <c r="F666" s="3"/>
      <c r="G666" s="35" t="s">
        <v>1294</v>
      </c>
      <c r="H666" s="63" t="s">
        <v>1295</v>
      </c>
      <c r="I666" s="39"/>
      <c r="J666" s="138" t="s">
        <v>1424</v>
      </c>
      <c r="K666" s="139" t="s">
        <v>1425</v>
      </c>
      <c r="L666" s="7"/>
      <c r="M666" s="6"/>
      <c r="N666" s="6"/>
      <c r="O666" s="6"/>
      <c r="P666" s="6"/>
      <c r="Q666" s="6"/>
      <c r="R666" s="6" t="s">
        <v>189</v>
      </c>
      <c r="S666" s="6"/>
      <c r="T666" s="6"/>
      <c r="U666" s="6"/>
      <c r="V666" s="6"/>
      <c r="W666" s="6"/>
      <c r="X666" s="6"/>
      <c r="Y666" s="7">
        <f t="shared" si="166"/>
        <v>1</v>
      </c>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13">
        <f t="shared" si="167"/>
        <v>0</v>
      </c>
      <c r="BB666" s="114" t="e">
        <f t="shared" si="168"/>
        <v>#DIV/0!</v>
      </c>
      <c r="BC666" s="113">
        <f t="shared" si="169"/>
        <v>0</v>
      </c>
      <c r="BD666" s="114" t="e">
        <f t="shared" si="170"/>
        <v>#DIV/0!</v>
      </c>
      <c r="BE666" s="113">
        <f t="shared" si="171"/>
        <v>0</v>
      </c>
      <c r="BF666" s="114" t="e">
        <f t="shared" si="172"/>
        <v>#DIV/0!</v>
      </c>
      <c r="BG666" s="113">
        <f t="shared" si="173"/>
        <v>0</v>
      </c>
      <c r="BH666" s="114" t="e">
        <f t="shared" si="174"/>
        <v>#DIV/0!</v>
      </c>
      <c r="BI666" s="115" t="e">
        <f t="shared" si="175"/>
        <v>#DIV/0!</v>
      </c>
      <c r="BJ666" s="116" t="e">
        <f t="shared" si="176"/>
        <v>#DIV/0!</v>
      </c>
      <c r="BK666" s="102"/>
      <c r="BL666" s="129"/>
      <c r="BM666" s="102"/>
      <c r="BN666" s="91"/>
    </row>
    <row r="667" spans="1:66" s="11" customFormat="1" ht="97.5" hidden="1" customHeight="1">
      <c r="A667" s="79">
        <v>216</v>
      </c>
      <c r="B667" s="2" t="s">
        <v>268</v>
      </c>
      <c r="C667" s="3" t="s">
        <v>9</v>
      </c>
      <c r="D667" s="4" t="s">
        <v>394</v>
      </c>
      <c r="E667" s="3" t="s">
        <v>9</v>
      </c>
      <c r="F667" s="3"/>
      <c r="G667" s="35" t="s">
        <v>1293</v>
      </c>
      <c r="H667" s="63" t="s">
        <v>1307</v>
      </c>
      <c r="I667" s="39"/>
      <c r="J667" s="138" t="s">
        <v>1424</v>
      </c>
      <c r="K667" s="139" t="s">
        <v>1425</v>
      </c>
      <c r="L667" s="7"/>
      <c r="M667" s="6"/>
      <c r="N667" s="6"/>
      <c r="O667" s="7"/>
      <c r="P667" s="7"/>
      <c r="Q667" s="6"/>
      <c r="R667" s="6"/>
      <c r="S667" s="6" t="s">
        <v>189</v>
      </c>
      <c r="T667" s="6"/>
      <c r="U667" s="6"/>
      <c r="V667" s="6"/>
      <c r="W667" s="6"/>
      <c r="X667" s="6"/>
      <c r="Y667" s="7">
        <f t="shared" si="166"/>
        <v>1</v>
      </c>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13">
        <f t="shared" si="167"/>
        <v>0</v>
      </c>
      <c r="BB667" s="114" t="e">
        <f t="shared" si="168"/>
        <v>#DIV/0!</v>
      </c>
      <c r="BC667" s="113">
        <f t="shared" si="169"/>
        <v>0</v>
      </c>
      <c r="BD667" s="114" t="e">
        <f t="shared" si="170"/>
        <v>#DIV/0!</v>
      </c>
      <c r="BE667" s="113">
        <f t="shared" si="171"/>
        <v>0</v>
      </c>
      <c r="BF667" s="114" t="e">
        <f t="shared" si="172"/>
        <v>#DIV/0!</v>
      </c>
      <c r="BG667" s="113">
        <f t="shared" si="173"/>
        <v>0</v>
      </c>
      <c r="BH667" s="114" t="e">
        <f t="shared" si="174"/>
        <v>#DIV/0!</v>
      </c>
      <c r="BI667" s="115" t="e">
        <f t="shared" si="175"/>
        <v>#DIV/0!</v>
      </c>
      <c r="BJ667" s="116" t="e">
        <f t="shared" si="176"/>
        <v>#DIV/0!</v>
      </c>
      <c r="BK667" s="102"/>
      <c r="BL667" s="129"/>
      <c r="BM667" s="102"/>
      <c r="BN667" s="91"/>
    </row>
    <row r="668" spans="1:66" s="11" customFormat="1" ht="97.5" hidden="1" customHeight="1">
      <c r="A668" s="79">
        <v>216</v>
      </c>
      <c r="B668" s="2" t="s">
        <v>268</v>
      </c>
      <c r="C668" s="3" t="s">
        <v>9</v>
      </c>
      <c r="D668" s="4" t="s">
        <v>394</v>
      </c>
      <c r="E668" s="3" t="s">
        <v>9</v>
      </c>
      <c r="F668" s="3"/>
      <c r="G668" s="35" t="s">
        <v>1303</v>
      </c>
      <c r="H668" s="63" t="s">
        <v>1308</v>
      </c>
      <c r="I668" s="39"/>
      <c r="J668" s="138" t="s">
        <v>1424</v>
      </c>
      <c r="K668" s="139" t="s">
        <v>1425</v>
      </c>
      <c r="L668" s="7"/>
      <c r="M668" s="6"/>
      <c r="N668" s="6"/>
      <c r="O668" s="7"/>
      <c r="P668" s="7"/>
      <c r="Q668" s="6"/>
      <c r="R668" s="6"/>
      <c r="S668" s="6"/>
      <c r="T668" s="6" t="s">
        <v>189</v>
      </c>
      <c r="U668" s="6"/>
      <c r="V668" s="6"/>
      <c r="W668" s="6"/>
      <c r="X668" s="6"/>
      <c r="Y668" s="7">
        <f t="shared" si="166"/>
        <v>1</v>
      </c>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13">
        <f t="shared" si="167"/>
        <v>0</v>
      </c>
      <c r="BB668" s="114" t="e">
        <f t="shared" si="168"/>
        <v>#DIV/0!</v>
      </c>
      <c r="BC668" s="113">
        <f t="shared" si="169"/>
        <v>0</v>
      </c>
      <c r="BD668" s="114" t="e">
        <f t="shared" si="170"/>
        <v>#DIV/0!</v>
      </c>
      <c r="BE668" s="113">
        <f t="shared" si="171"/>
        <v>0</v>
      </c>
      <c r="BF668" s="114" t="e">
        <f t="shared" si="172"/>
        <v>#DIV/0!</v>
      </c>
      <c r="BG668" s="113">
        <f t="shared" si="173"/>
        <v>0</v>
      </c>
      <c r="BH668" s="114" t="e">
        <f t="shared" si="174"/>
        <v>#DIV/0!</v>
      </c>
      <c r="BI668" s="115" t="e">
        <f t="shared" si="175"/>
        <v>#DIV/0!</v>
      </c>
      <c r="BJ668" s="116" t="e">
        <f t="shared" si="176"/>
        <v>#DIV/0!</v>
      </c>
      <c r="BK668" s="102"/>
      <c r="BL668" s="129"/>
      <c r="BM668" s="102"/>
      <c r="BN668" s="91"/>
    </row>
    <row r="669" spans="1:66" s="11" customFormat="1" ht="97.5" hidden="1" customHeight="1">
      <c r="A669" s="79">
        <v>216</v>
      </c>
      <c r="B669" s="2" t="s">
        <v>268</v>
      </c>
      <c r="C669" s="3" t="s">
        <v>9</v>
      </c>
      <c r="D669" s="4" t="s">
        <v>394</v>
      </c>
      <c r="E669" s="3" t="s">
        <v>9</v>
      </c>
      <c r="F669" s="3"/>
      <c r="G669" s="35" t="s">
        <v>1296</v>
      </c>
      <c r="H669" s="63" t="s">
        <v>1297</v>
      </c>
      <c r="I669" s="39"/>
      <c r="J669" s="138" t="s">
        <v>1424</v>
      </c>
      <c r="K669" s="139" t="s">
        <v>1425</v>
      </c>
      <c r="L669" s="7"/>
      <c r="M669" s="6"/>
      <c r="N669" s="6"/>
      <c r="O669" s="6"/>
      <c r="P669" s="6"/>
      <c r="Q669" s="6"/>
      <c r="R669" s="6"/>
      <c r="S669" s="6"/>
      <c r="T669" s="6"/>
      <c r="U669" s="6" t="s">
        <v>189</v>
      </c>
      <c r="V669" s="6"/>
      <c r="W669" s="6"/>
      <c r="X669" s="6"/>
      <c r="Y669" s="7">
        <f t="shared" si="166"/>
        <v>1</v>
      </c>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13">
        <f t="shared" si="167"/>
        <v>0</v>
      </c>
      <c r="BB669" s="114" t="e">
        <f t="shared" si="168"/>
        <v>#DIV/0!</v>
      </c>
      <c r="BC669" s="113">
        <f t="shared" si="169"/>
        <v>0</v>
      </c>
      <c r="BD669" s="114" t="e">
        <f t="shared" si="170"/>
        <v>#DIV/0!</v>
      </c>
      <c r="BE669" s="113">
        <f t="shared" si="171"/>
        <v>0</v>
      </c>
      <c r="BF669" s="114" t="e">
        <f t="shared" si="172"/>
        <v>#DIV/0!</v>
      </c>
      <c r="BG669" s="113">
        <f t="shared" si="173"/>
        <v>0</v>
      </c>
      <c r="BH669" s="114" t="e">
        <f t="shared" si="174"/>
        <v>#DIV/0!</v>
      </c>
      <c r="BI669" s="115" t="e">
        <f t="shared" si="175"/>
        <v>#DIV/0!</v>
      </c>
      <c r="BJ669" s="116" t="e">
        <f t="shared" si="176"/>
        <v>#DIV/0!</v>
      </c>
      <c r="BK669" s="102"/>
      <c r="BL669" s="129"/>
      <c r="BM669" s="102"/>
      <c r="BN669" s="91"/>
    </row>
    <row r="670" spans="1:66" s="11" customFormat="1" ht="97.5" hidden="1" customHeight="1">
      <c r="A670" s="79">
        <v>216</v>
      </c>
      <c r="B670" s="2" t="s">
        <v>268</v>
      </c>
      <c r="C670" s="3" t="s">
        <v>9</v>
      </c>
      <c r="D670" s="4" t="s">
        <v>394</v>
      </c>
      <c r="E670" s="3" t="s">
        <v>9</v>
      </c>
      <c r="F670" s="3"/>
      <c r="G670" s="35" t="s">
        <v>1298</v>
      </c>
      <c r="H670" s="63" t="s">
        <v>1299</v>
      </c>
      <c r="I670" s="39"/>
      <c r="J670" s="138" t="s">
        <v>1424</v>
      </c>
      <c r="K670" s="139" t="s">
        <v>1425</v>
      </c>
      <c r="L670" s="7"/>
      <c r="M670" s="6"/>
      <c r="N670" s="6"/>
      <c r="O670" s="6"/>
      <c r="P670" s="6"/>
      <c r="Q670" s="6"/>
      <c r="R670" s="6"/>
      <c r="S670" s="6"/>
      <c r="T670" s="6"/>
      <c r="U670" s="6"/>
      <c r="V670" s="6" t="s">
        <v>189</v>
      </c>
      <c r="W670" s="6"/>
      <c r="X670" s="6"/>
      <c r="Y670" s="7">
        <f t="shared" si="166"/>
        <v>1</v>
      </c>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13">
        <f t="shared" si="167"/>
        <v>0</v>
      </c>
      <c r="BB670" s="114" t="e">
        <f t="shared" si="168"/>
        <v>#DIV/0!</v>
      </c>
      <c r="BC670" s="113">
        <f t="shared" si="169"/>
        <v>0</v>
      </c>
      <c r="BD670" s="114" t="e">
        <f t="shared" si="170"/>
        <v>#DIV/0!</v>
      </c>
      <c r="BE670" s="113">
        <f t="shared" si="171"/>
        <v>0</v>
      </c>
      <c r="BF670" s="114" t="e">
        <f t="shared" si="172"/>
        <v>#DIV/0!</v>
      </c>
      <c r="BG670" s="113">
        <f t="shared" si="173"/>
        <v>0</v>
      </c>
      <c r="BH670" s="114" t="e">
        <f t="shared" si="174"/>
        <v>#DIV/0!</v>
      </c>
      <c r="BI670" s="115" t="e">
        <f t="shared" si="175"/>
        <v>#DIV/0!</v>
      </c>
      <c r="BJ670" s="116" t="e">
        <f t="shared" si="176"/>
        <v>#DIV/0!</v>
      </c>
      <c r="BK670" s="102"/>
      <c r="BL670" s="129"/>
      <c r="BM670" s="102"/>
      <c r="BN670" s="91"/>
    </row>
    <row r="671" spans="1:66" s="11" customFormat="1" ht="97.5" hidden="1" customHeight="1">
      <c r="A671" s="79">
        <v>216</v>
      </c>
      <c r="B671" s="2" t="s">
        <v>268</v>
      </c>
      <c r="C671" s="3" t="s">
        <v>9</v>
      </c>
      <c r="D671" s="4" t="s">
        <v>394</v>
      </c>
      <c r="E671" s="3" t="s">
        <v>9</v>
      </c>
      <c r="F671" s="3"/>
      <c r="G671" s="35" t="s">
        <v>1306</v>
      </c>
      <c r="H671" s="63" t="s">
        <v>1300</v>
      </c>
      <c r="I671" s="39"/>
      <c r="J671" s="138" t="s">
        <v>1424</v>
      </c>
      <c r="K671" s="139" t="s">
        <v>1425</v>
      </c>
      <c r="L671" s="7"/>
      <c r="M671" s="6"/>
      <c r="N671" s="6"/>
      <c r="O671" s="6"/>
      <c r="P671" s="6"/>
      <c r="Q671" s="6"/>
      <c r="R671" s="6"/>
      <c r="S671" s="6"/>
      <c r="T671" s="6"/>
      <c r="U671" s="6"/>
      <c r="V671" s="6"/>
      <c r="W671" s="6" t="s">
        <v>189</v>
      </c>
      <c r="X671" s="6"/>
      <c r="Y671" s="7">
        <f t="shared" si="166"/>
        <v>1</v>
      </c>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13">
        <f t="shared" si="167"/>
        <v>0</v>
      </c>
      <c r="BB671" s="114" t="e">
        <f t="shared" si="168"/>
        <v>#DIV/0!</v>
      </c>
      <c r="BC671" s="113">
        <f t="shared" si="169"/>
        <v>0</v>
      </c>
      <c r="BD671" s="114" t="e">
        <f t="shared" si="170"/>
        <v>#DIV/0!</v>
      </c>
      <c r="BE671" s="113">
        <f t="shared" si="171"/>
        <v>0</v>
      </c>
      <c r="BF671" s="114" t="e">
        <f t="shared" si="172"/>
        <v>#DIV/0!</v>
      </c>
      <c r="BG671" s="113">
        <f t="shared" si="173"/>
        <v>0</v>
      </c>
      <c r="BH671" s="114" t="e">
        <f t="shared" si="174"/>
        <v>#DIV/0!</v>
      </c>
      <c r="BI671" s="115" t="e">
        <f t="shared" si="175"/>
        <v>#DIV/0!</v>
      </c>
      <c r="BJ671" s="116" t="e">
        <f t="shared" si="176"/>
        <v>#DIV/0!</v>
      </c>
      <c r="BK671" s="102"/>
      <c r="BL671" s="129"/>
      <c r="BM671" s="102"/>
      <c r="BN671" s="91"/>
    </row>
    <row r="672" spans="1:66" s="11" customFormat="1" ht="97.5" hidden="1" customHeight="1">
      <c r="A672" s="79">
        <v>216</v>
      </c>
      <c r="B672" s="2" t="s">
        <v>268</v>
      </c>
      <c r="C672" s="3" t="s">
        <v>9</v>
      </c>
      <c r="D672" s="4" t="s">
        <v>394</v>
      </c>
      <c r="E672" s="3" t="s">
        <v>9</v>
      </c>
      <c r="F672" s="3"/>
      <c r="G672" s="35" t="s">
        <v>1304</v>
      </c>
      <c r="H672" s="63" t="s">
        <v>1305</v>
      </c>
      <c r="I672" s="39"/>
      <c r="J672" s="138" t="s">
        <v>1424</v>
      </c>
      <c r="K672" s="139" t="s">
        <v>1425</v>
      </c>
      <c r="L672" s="7" t="s">
        <v>189</v>
      </c>
      <c r="M672" s="6">
        <v>11</v>
      </c>
      <c r="N672" s="6"/>
      <c r="O672" s="6"/>
      <c r="P672" s="6"/>
      <c r="Q672" s="6"/>
      <c r="R672" s="6"/>
      <c r="S672" s="6"/>
      <c r="T672" s="6"/>
      <c r="U672" s="6"/>
      <c r="V672" s="6"/>
      <c r="W672" s="6"/>
      <c r="X672" s="6" t="s">
        <v>189</v>
      </c>
      <c r="Y672" s="7">
        <f t="shared" si="166"/>
        <v>1</v>
      </c>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13">
        <f t="shared" si="167"/>
        <v>0</v>
      </c>
      <c r="BB672" s="114" t="e">
        <f t="shared" si="168"/>
        <v>#DIV/0!</v>
      </c>
      <c r="BC672" s="113">
        <f t="shared" si="169"/>
        <v>0</v>
      </c>
      <c r="BD672" s="114" t="e">
        <f t="shared" si="170"/>
        <v>#DIV/0!</v>
      </c>
      <c r="BE672" s="113">
        <f t="shared" si="171"/>
        <v>0</v>
      </c>
      <c r="BF672" s="114" t="e">
        <f t="shared" si="172"/>
        <v>#DIV/0!</v>
      </c>
      <c r="BG672" s="113">
        <f t="shared" si="173"/>
        <v>0</v>
      </c>
      <c r="BH672" s="114" t="e">
        <f t="shared" si="174"/>
        <v>#DIV/0!</v>
      </c>
      <c r="BI672" s="115" t="e">
        <f t="shared" si="175"/>
        <v>#DIV/0!</v>
      </c>
      <c r="BJ672" s="116" t="e">
        <f t="shared" si="176"/>
        <v>#DIV/0!</v>
      </c>
      <c r="BK672" s="102"/>
      <c r="BL672" s="129"/>
      <c r="BM672" s="102"/>
      <c r="BN672" s="91"/>
    </row>
    <row r="673" spans="1:66" s="11" customFormat="1" ht="97.5" hidden="1" customHeight="1">
      <c r="A673" s="79">
        <v>217</v>
      </c>
      <c r="B673" s="2" t="s">
        <v>269</v>
      </c>
      <c r="C673" s="3" t="s">
        <v>7</v>
      </c>
      <c r="D673" s="4" t="s">
        <v>57</v>
      </c>
      <c r="E673" s="3" t="s">
        <v>9</v>
      </c>
      <c r="F673" s="3"/>
      <c r="G673" s="35" t="s">
        <v>57</v>
      </c>
      <c r="H673" s="39" t="s">
        <v>1309</v>
      </c>
      <c r="I673" s="3"/>
      <c r="J673" s="138" t="s">
        <v>1424</v>
      </c>
      <c r="K673" s="139" t="s">
        <v>1425</v>
      </c>
      <c r="L673" s="7" t="s">
        <v>189</v>
      </c>
      <c r="M673" s="6"/>
      <c r="N673" s="6"/>
      <c r="O673" s="6"/>
      <c r="P673" s="6"/>
      <c r="Q673" s="6"/>
      <c r="R673" s="6"/>
      <c r="S673" s="6" t="s">
        <v>189</v>
      </c>
      <c r="T673" s="6"/>
      <c r="U673" s="6"/>
      <c r="V673" s="6"/>
      <c r="W673" s="6"/>
      <c r="X673" s="6"/>
      <c r="Y673" s="7">
        <f t="shared" si="166"/>
        <v>1</v>
      </c>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13">
        <f t="shared" si="167"/>
        <v>0</v>
      </c>
      <c r="BB673" s="114" t="e">
        <f t="shared" si="168"/>
        <v>#DIV/0!</v>
      </c>
      <c r="BC673" s="113">
        <f t="shared" si="169"/>
        <v>0</v>
      </c>
      <c r="BD673" s="114" t="e">
        <f t="shared" si="170"/>
        <v>#DIV/0!</v>
      </c>
      <c r="BE673" s="113">
        <f t="shared" si="171"/>
        <v>0</v>
      </c>
      <c r="BF673" s="114" t="e">
        <f t="shared" si="172"/>
        <v>#DIV/0!</v>
      </c>
      <c r="BG673" s="113">
        <f t="shared" si="173"/>
        <v>0</v>
      </c>
      <c r="BH673" s="114" t="e">
        <f t="shared" si="174"/>
        <v>#DIV/0!</v>
      </c>
      <c r="BI673" s="115" t="e">
        <f t="shared" si="175"/>
        <v>#DIV/0!</v>
      </c>
      <c r="BJ673" s="116" t="e">
        <f t="shared" si="176"/>
        <v>#DIV/0!</v>
      </c>
      <c r="BK673" s="102"/>
      <c r="BL673" s="129"/>
      <c r="BM673" s="102"/>
      <c r="BN673" s="91"/>
    </row>
    <row r="674" spans="1:66" s="11" customFormat="1" ht="2.25" hidden="1" customHeight="1">
      <c r="A674" s="79">
        <v>218</v>
      </c>
      <c r="B674" s="2" t="s">
        <v>480</v>
      </c>
      <c r="C674" s="3" t="s">
        <v>7</v>
      </c>
      <c r="D674" s="4" t="s">
        <v>481</v>
      </c>
      <c r="E674" s="3" t="s">
        <v>9</v>
      </c>
      <c r="F674" s="3"/>
      <c r="G674" s="2" t="s">
        <v>1310</v>
      </c>
      <c r="H674" s="39" t="s">
        <v>1420</v>
      </c>
      <c r="I674" s="3"/>
      <c r="J674" s="138" t="s">
        <v>1424</v>
      </c>
      <c r="K674" s="139" t="s">
        <v>1425</v>
      </c>
      <c r="L674" s="7"/>
      <c r="M674" s="6"/>
      <c r="N674" s="6" t="s">
        <v>189</v>
      </c>
      <c r="O674" s="6"/>
      <c r="P674" s="6"/>
      <c r="Q674" s="6"/>
      <c r="R674" s="6"/>
      <c r="S674" s="6"/>
      <c r="T674" s="6"/>
      <c r="U674" s="6"/>
      <c r="V674" s="6"/>
      <c r="W674" s="6"/>
      <c r="X674" s="6"/>
      <c r="Y674" s="7">
        <f t="shared" si="166"/>
        <v>1</v>
      </c>
      <c r="Z674" s="117" t="s">
        <v>1410</v>
      </c>
      <c r="AA674" s="117" t="s">
        <v>1410</v>
      </c>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13">
        <f t="shared" si="167"/>
        <v>0</v>
      </c>
      <c r="BB674" s="114" t="e">
        <f t="shared" si="168"/>
        <v>#DIV/0!</v>
      </c>
      <c r="BC674" s="113">
        <f t="shared" si="169"/>
        <v>0</v>
      </c>
      <c r="BD674" s="114" t="e">
        <f t="shared" si="170"/>
        <v>#DIV/0!</v>
      </c>
      <c r="BE674" s="113">
        <f t="shared" si="171"/>
        <v>0</v>
      </c>
      <c r="BF674" s="114" t="e">
        <f t="shared" si="172"/>
        <v>#DIV/0!</v>
      </c>
      <c r="BG674" s="113">
        <f t="shared" si="173"/>
        <v>0</v>
      </c>
      <c r="BH674" s="114" t="e">
        <f t="shared" si="174"/>
        <v>#DIV/0!</v>
      </c>
      <c r="BI674" s="115" t="e">
        <f t="shared" si="175"/>
        <v>#DIV/0!</v>
      </c>
      <c r="BJ674" s="116" t="e">
        <f t="shared" si="176"/>
        <v>#DIV/0!</v>
      </c>
      <c r="BK674" s="102"/>
      <c r="BL674" s="129"/>
      <c r="BM674" s="102"/>
      <c r="BN674" s="91"/>
    </row>
    <row r="675" spans="1:66" s="11" customFormat="1" ht="78.75" customHeight="1">
      <c r="A675" s="187">
        <v>218</v>
      </c>
      <c r="B675" s="185" t="s">
        <v>480</v>
      </c>
      <c r="C675" s="183" t="s">
        <v>7</v>
      </c>
      <c r="D675" s="185" t="s">
        <v>481</v>
      </c>
      <c r="E675" s="183" t="s">
        <v>9</v>
      </c>
      <c r="F675" s="183"/>
      <c r="G675" s="185" t="s">
        <v>1310</v>
      </c>
      <c r="H675" s="39" t="s">
        <v>1436</v>
      </c>
      <c r="I675" s="142"/>
      <c r="J675" s="138"/>
      <c r="K675" s="189" t="s">
        <v>1425</v>
      </c>
      <c r="L675" s="140"/>
      <c r="M675" s="6"/>
      <c r="N675" s="6"/>
      <c r="O675" s="6" t="s">
        <v>189</v>
      </c>
      <c r="P675" s="6"/>
      <c r="Q675" s="6"/>
      <c r="R675" s="6"/>
      <c r="S675" s="6"/>
      <c r="T675" s="6"/>
      <c r="U675" s="6"/>
      <c r="V675" s="6"/>
      <c r="W675" s="6"/>
      <c r="X675" s="6"/>
      <c r="Y675" s="140"/>
      <c r="Z675" s="117"/>
      <c r="AA675" s="117"/>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13"/>
      <c r="BB675" s="114"/>
      <c r="BC675" s="113"/>
      <c r="BD675" s="114"/>
      <c r="BE675" s="113"/>
      <c r="BF675" s="114"/>
      <c r="BG675" s="113"/>
      <c r="BH675" s="114"/>
      <c r="BI675" s="115"/>
      <c r="BJ675" s="116"/>
      <c r="BK675" s="140"/>
      <c r="BL675" s="117" t="s">
        <v>1410</v>
      </c>
      <c r="BM675" s="140"/>
      <c r="BN675" s="140"/>
    </row>
    <row r="676" spans="1:66" s="11" customFormat="1" ht="85.5" customHeight="1">
      <c r="A676" s="188"/>
      <c r="B676" s="186"/>
      <c r="C676" s="184"/>
      <c r="D676" s="186"/>
      <c r="E676" s="184"/>
      <c r="F676" s="184"/>
      <c r="G676" s="186"/>
      <c r="H676" s="62" t="s">
        <v>1311</v>
      </c>
      <c r="I676" s="3"/>
      <c r="J676" s="138" t="s">
        <v>1424</v>
      </c>
      <c r="K676" s="190"/>
      <c r="L676" s="7"/>
      <c r="M676" s="6"/>
      <c r="N676" s="6"/>
      <c r="O676" s="6" t="s">
        <v>189</v>
      </c>
      <c r="P676" s="6"/>
      <c r="Q676" s="6"/>
      <c r="R676" s="6"/>
      <c r="S676" s="6"/>
      <c r="T676" s="6"/>
      <c r="U676" s="6"/>
      <c r="V676" s="6"/>
      <c r="W676" s="6"/>
      <c r="X676" s="6"/>
      <c r="Y676" s="7">
        <f t="shared" si="166"/>
        <v>1</v>
      </c>
      <c r="Z676" s="102"/>
      <c r="AA676" s="102"/>
      <c r="AB676" s="102"/>
      <c r="AC676" s="102"/>
      <c r="AD676" s="102"/>
      <c r="AE676" s="102"/>
      <c r="AF676" s="102"/>
      <c r="AG676" s="102"/>
      <c r="AH676" s="102"/>
      <c r="AI676" s="102"/>
      <c r="AJ676" s="102"/>
      <c r="AK676" s="102"/>
      <c r="AL676" s="102"/>
      <c r="AM676" s="102"/>
      <c r="AN676" s="102"/>
      <c r="AO676" s="102"/>
      <c r="AP676" s="102"/>
      <c r="AQ676" s="102"/>
      <c r="AR676" s="102"/>
      <c r="AS676" s="102"/>
      <c r="AT676" s="102"/>
      <c r="AU676" s="102"/>
      <c r="AV676" s="102"/>
      <c r="AW676" s="102"/>
      <c r="AX676" s="102"/>
      <c r="AY676" s="102"/>
      <c r="AZ676" s="102"/>
      <c r="BA676" s="113">
        <f t="shared" si="167"/>
        <v>0</v>
      </c>
      <c r="BB676" s="114" t="e">
        <f t="shared" si="168"/>
        <v>#DIV/0!</v>
      </c>
      <c r="BC676" s="113">
        <f t="shared" si="169"/>
        <v>0</v>
      </c>
      <c r="BD676" s="114" t="e">
        <f t="shared" si="170"/>
        <v>#DIV/0!</v>
      </c>
      <c r="BE676" s="113">
        <f t="shared" si="171"/>
        <v>0</v>
      </c>
      <c r="BF676" s="114" t="e">
        <f t="shared" si="172"/>
        <v>#DIV/0!</v>
      </c>
      <c r="BG676" s="113">
        <f t="shared" si="173"/>
        <v>0</v>
      </c>
      <c r="BH676" s="114" t="e">
        <f t="shared" si="174"/>
        <v>#DIV/0!</v>
      </c>
      <c r="BI676" s="115" t="e">
        <f t="shared" si="175"/>
        <v>#DIV/0!</v>
      </c>
      <c r="BJ676" s="116" t="e">
        <f t="shared" si="176"/>
        <v>#DIV/0!</v>
      </c>
      <c r="BK676" s="117" t="s">
        <v>1407</v>
      </c>
      <c r="BL676" s="117" t="s">
        <v>1407</v>
      </c>
      <c r="BM676" s="117" t="s">
        <v>1407</v>
      </c>
      <c r="BN676" s="91"/>
    </row>
    <row r="677" spans="1:66" s="11" customFormat="1" ht="96.75" hidden="1" customHeight="1">
      <c r="A677" s="79">
        <v>218</v>
      </c>
      <c r="B677" s="2" t="s">
        <v>480</v>
      </c>
      <c r="C677" s="3" t="s">
        <v>7</v>
      </c>
      <c r="D677" s="4" t="s">
        <v>481</v>
      </c>
      <c r="E677" s="3" t="s">
        <v>9</v>
      </c>
      <c r="F677" s="3"/>
      <c r="G677" s="2" t="s">
        <v>1310</v>
      </c>
      <c r="H677" s="39" t="s">
        <v>1311</v>
      </c>
      <c r="I677" s="3"/>
      <c r="J677" s="138" t="s">
        <v>1424</v>
      </c>
      <c r="K677" s="139" t="s">
        <v>1425</v>
      </c>
      <c r="L677" s="7"/>
      <c r="M677" s="6"/>
      <c r="N677" s="6"/>
      <c r="O677" s="6"/>
      <c r="P677" s="6" t="s">
        <v>189</v>
      </c>
      <c r="Q677" s="6"/>
      <c r="R677" s="6"/>
      <c r="S677" s="6"/>
      <c r="T677" s="6"/>
      <c r="U677" s="6"/>
      <c r="V677" s="6"/>
      <c r="W677" s="6"/>
      <c r="X677" s="6"/>
      <c r="Y677" s="7">
        <f t="shared" si="166"/>
        <v>1</v>
      </c>
      <c r="Z677" s="102"/>
      <c r="AA677" s="102"/>
      <c r="AB677" s="102"/>
      <c r="AC677" s="102"/>
      <c r="AD677" s="102"/>
      <c r="AE677" s="102"/>
      <c r="AF677" s="102"/>
      <c r="AG677" s="102"/>
      <c r="AH677" s="102"/>
      <c r="AI677" s="102"/>
      <c r="AJ677" s="102"/>
      <c r="AK677" s="102"/>
      <c r="AL677" s="102"/>
      <c r="AM677" s="102"/>
      <c r="AN677" s="102"/>
      <c r="AO677" s="102"/>
      <c r="AP677" s="102"/>
      <c r="AQ677" s="102"/>
      <c r="AR677" s="102"/>
      <c r="AS677" s="102"/>
      <c r="AT677" s="102"/>
      <c r="AU677" s="102"/>
      <c r="AV677" s="102"/>
      <c r="AW677" s="102"/>
      <c r="AX677" s="102"/>
      <c r="AY677" s="102"/>
      <c r="AZ677" s="102"/>
      <c r="BA677" s="113">
        <f t="shared" si="167"/>
        <v>0</v>
      </c>
      <c r="BB677" s="114" t="e">
        <f t="shared" si="168"/>
        <v>#DIV/0!</v>
      </c>
      <c r="BC677" s="113">
        <f t="shared" si="169"/>
        <v>0</v>
      </c>
      <c r="BD677" s="114" t="e">
        <f t="shared" si="170"/>
        <v>#DIV/0!</v>
      </c>
      <c r="BE677" s="113">
        <f t="shared" si="171"/>
        <v>0</v>
      </c>
      <c r="BF677" s="114" t="e">
        <f t="shared" si="172"/>
        <v>#DIV/0!</v>
      </c>
      <c r="BG677" s="113">
        <f t="shared" si="173"/>
        <v>0</v>
      </c>
      <c r="BH677" s="114" t="e">
        <f t="shared" si="174"/>
        <v>#DIV/0!</v>
      </c>
      <c r="BI677" s="115" t="e">
        <f t="shared" si="175"/>
        <v>#DIV/0!</v>
      </c>
      <c r="BJ677" s="116" t="e">
        <f t="shared" si="176"/>
        <v>#DIV/0!</v>
      </c>
      <c r="BK677" s="102"/>
      <c r="BL677" s="129"/>
      <c r="BM677" s="102"/>
      <c r="BN677" s="91"/>
    </row>
    <row r="678" spans="1:66" s="11" customFormat="1" ht="96.75" hidden="1" customHeight="1">
      <c r="A678" s="79">
        <v>218</v>
      </c>
      <c r="B678" s="2" t="s">
        <v>480</v>
      </c>
      <c r="C678" s="3" t="s">
        <v>7</v>
      </c>
      <c r="D678" s="4" t="s">
        <v>481</v>
      </c>
      <c r="E678" s="3" t="s">
        <v>9</v>
      </c>
      <c r="F678" s="3"/>
      <c r="G678" s="2" t="s">
        <v>1310</v>
      </c>
      <c r="H678" s="39" t="s">
        <v>1311</v>
      </c>
      <c r="I678" s="3"/>
      <c r="J678" s="138" t="s">
        <v>1424</v>
      </c>
      <c r="K678" s="139" t="s">
        <v>1425</v>
      </c>
      <c r="L678" s="7"/>
      <c r="M678" s="6"/>
      <c r="N678" s="6"/>
      <c r="O678" s="6"/>
      <c r="P678" s="6"/>
      <c r="Q678" s="6" t="s">
        <v>189</v>
      </c>
      <c r="R678" s="6"/>
      <c r="S678" s="6"/>
      <c r="T678" s="6"/>
      <c r="U678" s="6"/>
      <c r="V678" s="6"/>
      <c r="W678" s="6"/>
      <c r="X678" s="6"/>
      <c r="Y678" s="7">
        <f t="shared" si="166"/>
        <v>1</v>
      </c>
      <c r="Z678" s="102"/>
      <c r="AA678" s="102"/>
      <c r="AB678" s="102"/>
      <c r="AC678" s="102"/>
      <c r="AD678" s="102"/>
      <c r="AE678" s="102"/>
      <c r="AF678" s="102"/>
      <c r="AG678" s="102"/>
      <c r="AH678" s="102"/>
      <c r="AI678" s="102"/>
      <c r="AJ678" s="102"/>
      <c r="AK678" s="102"/>
      <c r="AL678" s="102"/>
      <c r="AM678" s="102"/>
      <c r="AN678" s="102"/>
      <c r="AO678" s="102"/>
      <c r="AP678" s="102"/>
      <c r="AQ678" s="102"/>
      <c r="AR678" s="102"/>
      <c r="AS678" s="102"/>
      <c r="AT678" s="102"/>
      <c r="AU678" s="102"/>
      <c r="AV678" s="102"/>
      <c r="AW678" s="102"/>
      <c r="AX678" s="102"/>
      <c r="AY678" s="102"/>
      <c r="AZ678" s="102"/>
      <c r="BA678" s="113">
        <f t="shared" si="167"/>
        <v>0</v>
      </c>
      <c r="BB678" s="114" t="e">
        <f t="shared" si="168"/>
        <v>#DIV/0!</v>
      </c>
      <c r="BC678" s="113">
        <f t="shared" si="169"/>
        <v>0</v>
      </c>
      <c r="BD678" s="114" t="e">
        <f t="shared" si="170"/>
        <v>#DIV/0!</v>
      </c>
      <c r="BE678" s="113">
        <f t="shared" si="171"/>
        <v>0</v>
      </c>
      <c r="BF678" s="114" t="e">
        <f t="shared" si="172"/>
        <v>#DIV/0!</v>
      </c>
      <c r="BG678" s="113">
        <f t="shared" si="173"/>
        <v>0</v>
      </c>
      <c r="BH678" s="114" t="e">
        <f t="shared" si="174"/>
        <v>#DIV/0!</v>
      </c>
      <c r="BI678" s="115" t="e">
        <f t="shared" si="175"/>
        <v>#DIV/0!</v>
      </c>
      <c r="BJ678" s="116" t="e">
        <f t="shared" si="176"/>
        <v>#DIV/0!</v>
      </c>
      <c r="BK678" s="102"/>
      <c r="BL678" s="129"/>
      <c r="BM678" s="102"/>
      <c r="BN678" s="91"/>
    </row>
    <row r="679" spans="1:66" s="11" customFormat="1" ht="96.75" hidden="1" customHeight="1">
      <c r="A679" s="79">
        <v>218</v>
      </c>
      <c r="B679" s="2" t="s">
        <v>480</v>
      </c>
      <c r="C679" s="3" t="s">
        <v>7</v>
      </c>
      <c r="D679" s="4" t="s">
        <v>481</v>
      </c>
      <c r="E679" s="3" t="s">
        <v>9</v>
      </c>
      <c r="F679" s="3"/>
      <c r="G679" s="2" t="s">
        <v>1310</v>
      </c>
      <c r="H679" s="39" t="s">
        <v>1311</v>
      </c>
      <c r="I679" s="3"/>
      <c r="J679" s="138" t="s">
        <v>1424</v>
      </c>
      <c r="K679" s="139" t="s">
        <v>1425</v>
      </c>
      <c r="L679" s="7"/>
      <c r="M679" s="6"/>
      <c r="N679" s="6"/>
      <c r="O679" s="6"/>
      <c r="P679" s="6"/>
      <c r="Q679" s="6"/>
      <c r="R679" s="6" t="s">
        <v>189</v>
      </c>
      <c r="S679" s="6"/>
      <c r="T679" s="6"/>
      <c r="U679" s="6"/>
      <c r="V679" s="6"/>
      <c r="W679" s="6"/>
      <c r="X679" s="6"/>
      <c r="Y679" s="7">
        <f t="shared" si="166"/>
        <v>1</v>
      </c>
      <c r="Z679" s="102"/>
      <c r="AA679" s="102"/>
      <c r="AB679" s="102"/>
      <c r="AC679" s="102"/>
      <c r="AD679" s="102"/>
      <c r="AE679" s="102"/>
      <c r="AF679" s="102"/>
      <c r="AG679" s="102"/>
      <c r="AH679" s="102"/>
      <c r="AI679" s="102"/>
      <c r="AJ679" s="102"/>
      <c r="AK679" s="102"/>
      <c r="AL679" s="102"/>
      <c r="AM679" s="102"/>
      <c r="AN679" s="102"/>
      <c r="AO679" s="102"/>
      <c r="AP679" s="102"/>
      <c r="AQ679" s="102"/>
      <c r="AR679" s="102"/>
      <c r="AS679" s="102"/>
      <c r="AT679" s="102"/>
      <c r="AU679" s="102"/>
      <c r="AV679" s="102"/>
      <c r="AW679" s="102"/>
      <c r="AX679" s="102"/>
      <c r="AY679" s="102"/>
      <c r="AZ679" s="102"/>
      <c r="BA679" s="113">
        <f t="shared" si="167"/>
        <v>0</v>
      </c>
      <c r="BB679" s="114" t="e">
        <f t="shared" si="168"/>
        <v>#DIV/0!</v>
      </c>
      <c r="BC679" s="113">
        <f t="shared" si="169"/>
        <v>0</v>
      </c>
      <c r="BD679" s="114" t="e">
        <f t="shared" si="170"/>
        <v>#DIV/0!</v>
      </c>
      <c r="BE679" s="113">
        <f t="shared" si="171"/>
        <v>0</v>
      </c>
      <c r="BF679" s="114" t="e">
        <f t="shared" si="172"/>
        <v>#DIV/0!</v>
      </c>
      <c r="BG679" s="113">
        <f t="shared" si="173"/>
        <v>0</v>
      </c>
      <c r="BH679" s="114" t="e">
        <f t="shared" si="174"/>
        <v>#DIV/0!</v>
      </c>
      <c r="BI679" s="115" t="e">
        <f t="shared" si="175"/>
        <v>#DIV/0!</v>
      </c>
      <c r="BJ679" s="116" t="e">
        <f t="shared" si="176"/>
        <v>#DIV/0!</v>
      </c>
      <c r="BK679" s="102"/>
      <c r="BL679" s="129"/>
      <c r="BM679" s="102"/>
      <c r="BN679" s="91"/>
    </row>
    <row r="680" spans="1:66" s="11" customFormat="1" ht="96.75" hidden="1" customHeight="1">
      <c r="A680" s="79">
        <v>218</v>
      </c>
      <c r="B680" s="2" t="s">
        <v>480</v>
      </c>
      <c r="C680" s="3" t="s">
        <v>7</v>
      </c>
      <c r="D680" s="4" t="s">
        <v>481</v>
      </c>
      <c r="E680" s="3" t="s">
        <v>9</v>
      </c>
      <c r="F680" s="3"/>
      <c r="G680" s="2" t="s">
        <v>1310</v>
      </c>
      <c r="H680" s="39" t="s">
        <v>1311</v>
      </c>
      <c r="I680" s="3"/>
      <c r="J680" s="138" t="s">
        <v>1424</v>
      </c>
      <c r="K680" s="139" t="s">
        <v>1425</v>
      </c>
      <c r="L680" s="7"/>
      <c r="M680" s="6"/>
      <c r="N680" s="6"/>
      <c r="O680" s="6"/>
      <c r="P680" s="6"/>
      <c r="Q680" s="6"/>
      <c r="R680" s="6"/>
      <c r="S680" s="6" t="s">
        <v>189</v>
      </c>
      <c r="T680" s="6"/>
      <c r="U680" s="6"/>
      <c r="V680" s="6"/>
      <c r="W680" s="6"/>
      <c r="X680" s="6"/>
      <c r="Y680" s="7">
        <f t="shared" si="166"/>
        <v>1</v>
      </c>
      <c r="Z680" s="102"/>
      <c r="AA680" s="102"/>
      <c r="AB680" s="102"/>
      <c r="AC680" s="102"/>
      <c r="AD680" s="102"/>
      <c r="AE680" s="102"/>
      <c r="AF680" s="102"/>
      <c r="AG680" s="102"/>
      <c r="AH680" s="102"/>
      <c r="AI680" s="102"/>
      <c r="AJ680" s="102"/>
      <c r="AK680" s="102"/>
      <c r="AL680" s="102"/>
      <c r="AM680" s="102"/>
      <c r="AN680" s="102"/>
      <c r="AO680" s="102"/>
      <c r="AP680" s="102"/>
      <c r="AQ680" s="102"/>
      <c r="AR680" s="102"/>
      <c r="AS680" s="102"/>
      <c r="AT680" s="102"/>
      <c r="AU680" s="102"/>
      <c r="AV680" s="102"/>
      <c r="AW680" s="102"/>
      <c r="AX680" s="102"/>
      <c r="AY680" s="102"/>
      <c r="AZ680" s="102"/>
      <c r="BA680" s="113">
        <f t="shared" si="167"/>
        <v>0</v>
      </c>
      <c r="BB680" s="114" t="e">
        <f t="shared" si="168"/>
        <v>#DIV/0!</v>
      </c>
      <c r="BC680" s="113">
        <f t="shared" si="169"/>
        <v>0</v>
      </c>
      <c r="BD680" s="114" t="e">
        <f t="shared" si="170"/>
        <v>#DIV/0!</v>
      </c>
      <c r="BE680" s="113">
        <f t="shared" si="171"/>
        <v>0</v>
      </c>
      <c r="BF680" s="114" t="e">
        <f t="shared" si="172"/>
        <v>#DIV/0!</v>
      </c>
      <c r="BG680" s="113">
        <f t="shared" si="173"/>
        <v>0</v>
      </c>
      <c r="BH680" s="114" t="e">
        <f t="shared" si="174"/>
        <v>#DIV/0!</v>
      </c>
      <c r="BI680" s="115" t="e">
        <f t="shared" si="175"/>
        <v>#DIV/0!</v>
      </c>
      <c r="BJ680" s="116" t="e">
        <f t="shared" si="176"/>
        <v>#DIV/0!</v>
      </c>
      <c r="BK680" s="102"/>
      <c r="BL680" s="129"/>
      <c r="BM680" s="102"/>
      <c r="BN680" s="91"/>
    </row>
    <row r="681" spans="1:66" s="11" customFormat="1" ht="96.75" hidden="1" customHeight="1">
      <c r="A681" s="79">
        <v>218</v>
      </c>
      <c r="B681" s="2" t="s">
        <v>480</v>
      </c>
      <c r="C681" s="3" t="s">
        <v>7</v>
      </c>
      <c r="D681" s="4" t="s">
        <v>481</v>
      </c>
      <c r="E681" s="3" t="s">
        <v>9</v>
      </c>
      <c r="F681" s="3"/>
      <c r="G681" s="2" t="s">
        <v>1310</v>
      </c>
      <c r="H681" s="39" t="s">
        <v>1311</v>
      </c>
      <c r="I681" s="3"/>
      <c r="J681" s="138" t="s">
        <v>1424</v>
      </c>
      <c r="K681" s="139" t="s">
        <v>1425</v>
      </c>
      <c r="L681" s="7"/>
      <c r="M681" s="6"/>
      <c r="N681" s="6"/>
      <c r="O681" s="6"/>
      <c r="P681" s="6"/>
      <c r="Q681" s="6"/>
      <c r="R681" s="6"/>
      <c r="S681" s="6"/>
      <c r="T681" s="6" t="s">
        <v>189</v>
      </c>
      <c r="U681" s="6"/>
      <c r="V681" s="6"/>
      <c r="W681" s="6"/>
      <c r="X681" s="6"/>
      <c r="Y681" s="7">
        <f t="shared" si="166"/>
        <v>1</v>
      </c>
      <c r="Z681" s="102"/>
      <c r="AA681" s="102"/>
      <c r="AB681" s="102"/>
      <c r="AC681" s="102"/>
      <c r="AD681" s="102"/>
      <c r="AE681" s="102"/>
      <c r="AF681" s="102"/>
      <c r="AG681" s="102"/>
      <c r="AH681" s="102"/>
      <c r="AI681" s="102"/>
      <c r="AJ681" s="102"/>
      <c r="AK681" s="102"/>
      <c r="AL681" s="102"/>
      <c r="AM681" s="102"/>
      <c r="AN681" s="102"/>
      <c r="AO681" s="102"/>
      <c r="AP681" s="102"/>
      <c r="AQ681" s="102"/>
      <c r="AR681" s="102"/>
      <c r="AS681" s="102"/>
      <c r="AT681" s="102"/>
      <c r="AU681" s="102"/>
      <c r="AV681" s="102"/>
      <c r="AW681" s="102"/>
      <c r="AX681" s="102"/>
      <c r="AY681" s="102"/>
      <c r="AZ681" s="102"/>
      <c r="BA681" s="113">
        <f t="shared" si="167"/>
        <v>0</v>
      </c>
      <c r="BB681" s="114" t="e">
        <f t="shared" si="168"/>
        <v>#DIV/0!</v>
      </c>
      <c r="BC681" s="113">
        <f t="shared" si="169"/>
        <v>0</v>
      </c>
      <c r="BD681" s="114" t="e">
        <f t="shared" si="170"/>
        <v>#DIV/0!</v>
      </c>
      <c r="BE681" s="113">
        <f t="shared" si="171"/>
        <v>0</v>
      </c>
      <c r="BF681" s="114" t="e">
        <f t="shared" si="172"/>
        <v>#DIV/0!</v>
      </c>
      <c r="BG681" s="113">
        <f t="shared" si="173"/>
        <v>0</v>
      </c>
      <c r="BH681" s="114" t="e">
        <f t="shared" si="174"/>
        <v>#DIV/0!</v>
      </c>
      <c r="BI681" s="115" t="e">
        <f t="shared" si="175"/>
        <v>#DIV/0!</v>
      </c>
      <c r="BJ681" s="116" t="e">
        <f t="shared" si="176"/>
        <v>#DIV/0!</v>
      </c>
      <c r="BK681" s="102"/>
      <c r="BL681" s="129"/>
      <c r="BM681" s="102"/>
      <c r="BN681" s="91"/>
    </row>
    <row r="682" spans="1:66" s="11" customFormat="1" ht="96.75" hidden="1" customHeight="1">
      <c r="A682" s="79">
        <v>218</v>
      </c>
      <c r="B682" s="2" t="s">
        <v>480</v>
      </c>
      <c r="C682" s="3" t="s">
        <v>7</v>
      </c>
      <c r="D682" s="4" t="s">
        <v>481</v>
      </c>
      <c r="E682" s="3" t="s">
        <v>9</v>
      </c>
      <c r="F682" s="3"/>
      <c r="G682" s="2" t="s">
        <v>1310</v>
      </c>
      <c r="H682" s="39" t="s">
        <v>1311</v>
      </c>
      <c r="I682" s="3"/>
      <c r="J682" s="138" t="s">
        <v>1424</v>
      </c>
      <c r="K682" s="139" t="s">
        <v>1425</v>
      </c>
      <c r="L682" s="7"/>
      <c r="M682" s="6"/>
      <c r="N682" s="6"/>
      <c r="O682" s="6"/>
      <c r="P682" s="6"/>
      <c r="Q682" s="6"/>
      <c r="R682" s="6"/>
      <c r="S682" s="6"/>
      <c r="T682" s="6"/>
      <c r="U682" s="6" t="s">
        <v>189</v>
      </c>
      <c r="V682" s="6"/>
      <c r="W682" s="6"/>
      <c r="X682" s="6"/>
      <c r="Y682" s="7">
        <f t="shared" si="166"/>
        <v>1</v>
      </c>
      <c r="Z682" s="102"/>
      <c r="AA682" s="102"/>
      <c r="AB682" s="102"/>
      <c r="AC682" s="102"/>
      <c r="AD682" s="102"/>
      <c r="AE682" s="102"/>
      <c r="AF682" s="102"/>
      <c r="AG682" s="102"/>
      <c r="AH682" s="102"/>
      <c r="AI682" s="102"/>
      <c r="AJ682" s="102"/>
      <c r="AK682" s="102"/>
      <c r="AL682" s="102"/>
      <c r="AM682" s="102"/>
      <c r="AN682" s="102"/>
      <c r="AO682" s="102"/>
      <c r="AP682" s="102"/>
      <c r="AQ682" s="102"/>
      <c r="AR682" s="102"/>
      <c r="AS682" s="102"/>
      <c r="AT682" s="102"/>
      <c r="AU682" s="102"/>
      <c r="AV682" s="102"/>
      <c r="AW682" s="102"/>
      <c r="AX682" s="102"/>
      <c r="AY682" s="102"/>
      <c r="AZ682" s="102"/>
      <c r="BA682" s="113">
        <f t="shared" si="167"/>
        <v>0</v>
      </c>
      <c r="BB682" s="114" t="e">
        <f t="shared" si="168"/>
        <v>#DIV/0!</v>
      </c>
      <c r="BC682" s="113">
        <f t="shared" si="169"/>
        <v>0</v>
      </c>
      <c r="BD682" s="114" t="e">
        <f t="shared" si="170"/>
        <v>#DIV/0!</v>
      </c>
      <c r="BE682" s="113">
        <f t="shared" si="171"/>
        <v>0</v>
      </c>
      <c r="BF682" s="114" t="e">
        <f t="shared" si="172"/>
        <v>#DIV/0!</v>
      </c>
      <c r="BG682" s="113">
        <f t="shared" si="173"/>
        <v>0</v>
      </c>
      <c r="BH682" s="114" t="e">
        <f t="shared" si="174"/>
        <v>#DIV/0!</v>
      </c>
      <c r="BI682" s="115" t="e">
        <f t="shared" si="175"/>
        <v>#DIV/0!</v>
      </c>
      <c r="BJ682" s="116" t="e">
        <f t="shared" si="176"/>
        <v>#DIV/0!</v>
      </c>
      <c r="BK682" s="102"/>
      <c r="BL682" s="129"/>
      <c r="BM682" s="102"/>
      <c r="BN682" s="91"/>
    </row>
    <row r="683" spans="1:66" s="11" customFormat="1" ht="96.75" hidden="1" customHeight="1">
      <c r="A683" s="79">
        <v>218</v>
      </c>
      <c r="B683" s="2" t="s">
        <v>480</v>
      </c>
      <c r="C683" s="3" t="s">
        <v>7</v>
      </c>
      <c r="D683" s="4" t="s">
        <v>481</v>
      </c>
      <c r="E683" s="3" t="s">
        <v>9</v>
      </c>
      <c r="F683" s="3"/>
      <c r="G683" s="2" t="s">
        <v>1310</v>
      </c>
      <c r="H683" s="39" t="s">
        <v>1311</v>
      </c>
      <c r="I683" s="3"/>
      <c r="J683" s="130"/>
      <c r="K683" s="130"/>
      <c r="L683" s="7"/>
      <c r="M683" s="6"/>
      <c r="N683" s="6"/>
      <c r="O683" s="6"/>
      <c r="P683" s="6"/>
      <c r="Q683" s="6"/>
      <c r="R683" s="6"/>
      <c r="S683" s="6"/>
      <c r="T683" s="6"/>
      <c r="U683" s="6"/>
      <c r="V683" s="6" t="s">
        <v>189</v>
      </c>
      <c r="W683" s="6"/>
      <c r="X683" s="6"/>
      <c r="Y683" s="7">
        <f t="shared" si="166"/>
        <v>1</v>
      </c>
      <c r="Z683" s="102"/>
      <c r="AA683" s="102"/>
      <c r="AB683" s="102"/>
      <c r="AC683" s="102"/>
      <c r="AD683" s="102"/>
      <c r="AE683" s="102"/>
      <c r="AF683" s="102"/>
      <c r="AG683" s="102"/>
      <c r="AH683" s="102"/>
      <c r="AI683" s="102"/>
      <c r="AJ683" s="102"/>
      <c r="AK683" s="102"/>
      <c r="AL683" s="102"/>
      <c r="AM683" s="102"/>
      <c r="AN683" s="102"/>
      <c r="AO683" s="102"/>
      <c r="AP683" s="102"/>
      <c r="AQ683" s="102"/>
      <c r="AR683" s="102"/>
      <c r="AS683" s="102"/>
      <c r="AT683" s="102"/>
      <c r="AU683" s="102"/>
      <c r="AV683" s="102"/>
      <c r="AW683" s="102"/>
      <c r="AX683" s="102"/>
      <c r="AY683" s="102"/>
      <c r="AZ683" s="102"/>
      <c r="BA683" s="113">
        <f t="shared" si="167"/>
        <v>0</v>
      </c>
      <c r="BB683" s="114" t="e">
        <f t="shared" si="168"/>
        <v>#DIV/0!</v>
      </c>
      <c r="BC683" s="113">
        <f t="shared" si="169"/>
        <v>0</v>
      </c>
      <c r="BD683" s="114" t="e">
        <f t="shared" si="170"/>
        <v>#DIV/0!</v>
      </c>
      <c r="BE683" s="113">
        <f t="shared" si="171"/>
        <v>0</v>
      </c>
      <c r="BF683" s="114" t="e">
        <f t="shared" si="172"/>
        <v>#DIV/0!</v>
      </c>
      <c r="BG683" s="113">
        <f t="shared" si="173"/>
        <v>0</v>
      </c>
      <c r="BH683" s="114" t="e">
        <f t="shared" si="174"/>
        <v>#DIV/0!</v>
      </c>
      <c r="BI683" s="115" t="e">
        <f t="shared" si="175"/>
        <v>#DIV/0!</v>
      </c>
      <c r="BJ683" s="116" t="e">
        <f t="shared" si="176"/>
        <v>#DIV/0!</v>
      </c>
      <c r="BK683" s="102"/>
      <c r="BL683" s="129"/>
      <c r="BM683" s="102"/>
      <c r="BN683" s="91"/>
    </row>
    <row r="684" spans="1:66" s="11" customFormat="1" ht="75.75" hidden="1" customHeight="1">
      <c r="A684" s="79">
        <v>218</v>
      </c>
      <c r="B684" s="2" t="s">
        <v>480</v>
      </c>
      <c r="C684" s="3" t="s">
        <v>7</v>
      </c>
      <c r="D684" s="4" t="s">
        <v>481</v>
      </c>
      <c r="E684" s="3" t="s">
        <v>9</v>
      </c>
      <c r="F684" s="3"/>
      <c r="G684" s="2" t="s">
        <v>1310</v>
      </c>
      <c r="H684" s="39" t="s">
        <v>1311</v>
      </c>
      <c r="I684" s="3"/>
      <c r="J684" s="138" t="s">
        <v>1424</v>
      </c>
      <c r="K684" s="139" t="s">
        <v>1425</v>
      </c>
      <c r="L684" s="7"/>
      <c r="M684" s="6"/>
      <c r="N684" s="6"/>
      <c r="O684" s="6"/>
      <c r="P684" s="6"/>
      <c r="Q684" s="6"/>
      <c r="R684" s="6"/>
      <c r="S684" s="6"/>
      <c r="T684" s="6"/>
      <c r="U684" s="6"/>
      <c r="V684" s="6"/>
      <c r="W684" s="6" t="s">
        <v>189</v>
      </c>
      <c r="X684" s="6"/>
      <c r="Y684" s="7">
        <f t="shared" si="166"/>
        <v>1</v>
      </c>
      <c r="Z684" s="102"/>
      <c r="AA684" s="102"/>
      <c r="AB684" s="102"/>
      <c r="AC684" s="102"/>
      <c r="AD684" s="102"/>
      <c r="AE684" s="102"/>
      <c r="AF684" s="102"/>
      <c r="AG684" s="102"/>
      <c r="AH684" s="102"/>
      <c r="AI684" s="102"/>
      <c r="AJ684" s="102"/>
      <c r="AK684" s="102"/>
      <c r="AL684" s="102"/>
      <c r="AM684" s="102"/>
      <c r="AN684" s="102"/>
      <c r="AO684" s="102"/>
      <c r="AP684" s="102"/>
      <c r="AQ684" s="102"/>
      <c r="AR684" s="102"/>
      <c r="AS684" s="102"/>
      <c r="AT684" s="102"/>
      <c r="AU684" s="102"/>
      <c r="AV684" s="102"/>
      <c r="AW684" s="102"/>
      <c r="AX684" s="102"/>
      <c r="AY684" s="102"/>
      <c r="AZ684" s="102"/>
      <c r="BA684" s="102"/>
      <c r="BB684" s="102"/>
      <c r="BC684" s="102"/>
      <c r="BD684" s="102"/>
      <c r="BE684" s="102"/>
      <c r="BF684" s="102"/>
      <c r="BG684" s="102"/>
      <c r="BH684" s="102"/>
      <c r="BI684" s="102"/>
      <c r="BJ684" s="102"/>
      <c r="BK684" s="102"/>
      <c r="BL684" s="129"/>
      <c r="BM684" s="102"/>
      <c r="BN684" s="91"/>
    </row>
    <row r="685" spans="1:66" ht="75.75" hidden="1" customHeight="1">
      <c r="A685" s="79">
        <v>218</v>
      </c>
      <c r="B685" s="2" t="s">
        <v>480</v>
      </c>
      <c r="C685" s="3" t="s">
        <v>7</v>
      </c>
      <c r="D685" s="4" t="s">
        <v>481</v>
      </c>
      <c r="E685" s="3" t="s">
        <v>9</v>
      </c>
      <c r="F685" s="90"/>
      <c r="G685" s="2" t="s">
        <v>1310</v>
      </c>
      <c r="H685" s="39" t="s">
        <v>1311</v>
      </c>
      <c r="I685" s="90"/>
      <c r="J685" s="138" t="s">
        <v>1424</v>
      </c>
      <c r="K685" s="139" t="s">
        <v>1425</v>
      </c>
      <c r="L685" s="7" t="s">
        <v>189</v>
      </c>
      <c r="M685" s="6"/>
      <c r="N685" s="6"/>
      <c r="O685" s="6"/>
      <c r="P685" s="6"/>
      <c r="Q685" s="6"/>
      <c r="R685" s="6"/>
      <c r="S685" s="6"/>
      <c r="T685" s="6"/>
      <c r="U685" s="6"/>
      <c r="V685" s="6"/>
      <c r="W685" s="6"/>
      <c r="X685" s="6" t="s">
        <v>189</v>
      </c>
      <c r="Y685" s="7">
        <f t="shared" si="166"/>
        <v>1</v>
      </c>
      <c r="Z685" s="102"/>
      <c r="AA685" s="102"/>
      <c r="AB685" s="102"/>
      <c r="AC685" s="102"/>
      <c r="AD685" s="102"/>
      <c r="AE685" s="102"/>
      <c r="AF685" s="102"/>
      <c r="AG685" s="102"/>
      <c r="AH685" s="102"/>
      <c r="AI685" s="102"/>
      <c r="AJ685" s="102"/>
      <c r="AK685" s="102"/>
      <c r="AL685" s="102"/>
      <c r="AM685" s="102"/>
      <c r="AN685" s="102"/>
      <c r="AO685" s="102"/>
      <c r="AP685" s="102"/>
      <c r="AQ685" s="102"/>
      <c r="AR685" s="102"/>
      <c r="AS685" s="102"/>
      <c r="AT685" s="102"/>
      <c r="AU685" s="102"/>
      <c r="AV685" s="102"/>
      <c r="AW685" s="102"/>
      <c r="AX685" s="102"/>
      <c r="AY685" s="102"/>
      <c r="AZ685" s="102"/>
      <c r="BA685" s="102"/>
      <c r="BB685" s="102"/>
      <c r="BC685" s="102"/>
      <c r="BD685" s="102"/>
      <c r="BE685" s="102"/>
      <c r="BF685" s="102"/>
      <c r="BG685" s="102"/>
      <c r="BH685" s="102"/>
      <c r="BI685" s="102"/>
      <c r="BJ685" s="102"/>
      <c r="BK685" s="102"/>
      <c r="BL685" s="129"/>
      <c r="BM685" s="102"/>
      <c r="BN685" s="93"/>
    </row>
    <row r="686" spans="1:66" ht="45.75" customHeight="1">
      <c r="A686" s="287" t="s">
        <v>337</v>
      </c>
      <c r="B686" s="288"/>
      <c r="C686" s="288"/>
      <c r="D686" s="197"/>
      <c r="E686" s="198"/>
      <c r="F686" s="18">
        <f>SUM(F687:F691)</f>
        <v>27</v>
      </c>
      <c r="G686" s="72"/>
      <c r="H686" s="72"/>
      <c r="I686" s="18"/>
      <c r="J686" s="133"/>
      <c r="K686" s="133"/>
      <c r="L686" s="29">
        <f t="shared" ref="L686:M686" si="178">SUM(L687:L691)</f>
        <v>218</v>
      </c>
      <c r="M686" s="40">
        <f t="shared" si="178"/>
        <v>193</v>
      </c>
      <c r="N686" s="99">
        <f t="shared" ref="N686" si="179">SUM(N687:N691)</f>
        <v>53</v>
      </c>
      <c r="O686" s="99">
        <f t="shared" ref="O686:X686" si="180">SUM(O687:O691)</f>
        <v>78</v>
      </c>
      <c r="P686" s="69">
        <f t="shared" si="180"/>
        <v>62</v>
      </c>
      <c r="Q686" s="69">
        <f t="shared" si="180"/>
        <v>47</v>
      </c>
      <c r="R686" s="69">
        <f t="shared" si="180"/>
        <v>57</v>
      </c>
      <c r="S686" s="69">
        <f t="shared" si="180"/>
        <v>47</v>
      </c>
      <c r="T686" s="69">
        <f t="shared" si="180"/>
        <v>49</v>
      </c>
      <c r="U686" s="69">
        <f t="shared" si="180"/>
        <v>61</v>
      </c>
      <c r="V686" s="99">
        <f t="shared" si="180"/>
        <v>56</v>
      </c>
      <c r="W686" s="99">
        <f t="shared" si="180"/>
        <v>59</v>
      </c>
      <c r="X686" s="99">
        <f t="shared" si="180"/>
        <v>54</v>
      </c>
      <c r="Y686" s="69">
        <f t="shared" ref="Y686" si="181">SUM(Y687:Y691)</f>
        <v>614</v>
      </c>
      <c r="Z686" s="103">
        <f>SUM(Z687:Z691)</f>
        <v>41</v>
      </c>
      <c r="AA686" s="103">
        <f>SUM(AA687:AA691)</f>
        <v>45</v>
      </c>
      <c r="AB686" s="69"/>
      <c r="AC686" s="69"/>
      <c r="AD686" s="69"/>
      <c r="AE686" s="69"/>
      <c r="AF686" s="69"/>
      <c r="AG686" s="69"/>
      <c r="AH686" s="69"/>
      <c r="AI686" s="69"/>
      <c r="AJ686" s="69"/>
      <c r="AK686" s="69"/>
      <c r="AL686" s="69"/>
      <c r="AM686" s="69"/>
      <c r="AN686" s="69"/>
      <c r="AO686" s="69"/>
      <c r="AP686" s="69"/>
      <c r="AQ686" s="69"/>
      <c r="AR686" s="69"/>
      <c r="AS686" s="69"/>
      <c r="AT686" s="69"/>
      <c r="AU686" s="69"/>
      <c r="AV686" s="69"/>
      <c r="AW686" s="69"/>
      <c r="AX686" s="69"/>
      <c r="AY686" s="69"/>
      <c r="AZ686" s="69"/>
      <c r="BA686" s="69"/>
      <c r="BB686" s="69"/>
      <c r="BC686" s="69"/>
      <c r="BD686" s="69"/>
      <c r="BE686" s="69"/>
      <c r="BF686" s="69"/>
      <c r="BG686" s="69"/>
      <c r="BH686" s="69"/>
      <c r="BI686" s="69"/>
      <c r="BJ686" s="69"/>
      <c r="BK686" s="134">
        <f>SUM(BK687:BK691)</f>
        <v>53</v>
      </c>
      <c r="BL686" s="134">
        <f>SUM(BL687:BL691)</f>
        <v>56</v>
      </c>
      <c r="BM686" s="134">
        <f>SUM(BM687:BM691)</f>
        <v>54</v>
      </c>
      <c r="BN686" s="92"/>
    </row>
    <row r="687" spans="1:66" ht="19.5" customHeight="1">
      <c r="A687" s="287" t="s">
        <v>487</v>
      </c>
      <c r="B687" s="288"/>
      <c r="C687" s="288"/>
      <c r="D687" s="197"/>
      <c r="E687" s="198"/>
      <c r="F687" s="64">
        <f>F6</f>
        <v>11</v>
      </c>
      <c r="G687" s="75"/>
      <c r="H687" s="75"/>
      <c r="I687" s="64"/>
      <c r="J687" s="64"/>
      <c r="K687" s="64"/>
      <c r="L687" s="29">
        <f>COUNTIF(L19:L177,"x")</f>
        <v>84</v>
      </c>
      <c r="M687" s="65">
        <f>M6</f>
        <v>73</v>
      </c>
      <c r="N687" s="106">
        <f>COUNTIF(N$6:N$177,"x")</f>
        <v>15</v>
      </c>
      <c r="O687" s="106">
        <f t="shared" ref="O687:X687" si="182">COUNTIF(O$6:O$177,"x")</f>
        <v>20</v>
      </c>
      <c r="P687" s="61">
        <f t="shared" si="182"/>
        <v>15</v>
      </c>
      <c r="Q687" s="61">
        <f t="shared" si="182"/>
        <v>11</v>
      </c>
      <c r="R687" s="61">
        <f t="shared" si="182"/>
        <v>14</v>
      </c>
      <c r="S687" s="61">
        <f t="shared" si="182"/>
        <v>11</v>
      </c>
      <c r="T687" s="61">
        <f t="shared" si="182"/>
        <v>11</v>
      </c>
      <c r="U687" s="61">
        <f t="shared" si="182"/>
        <v>17</v>
      </c>
      <c r="V687" s="106">
        <f t="shared" si="182"/>
        <v>15</v>
      </c>
      <c r="W687" s="106">
        <f t="shared" si="182"/>
        <v>15</v>
      </c>
      <c r="X687" s="106">
        <f t="shared" si="182"/>
        <v>12</v>
      </c>
      <c r="Y687" s="61">
        <f>COUNTIF(Y$6:Y$177,"1")</f>
        <v>156</v>
      </c>
      <c r="Z687" s="120">
        <f>SUM(COUNTIFS(Z$12:Z$177,{"ĐTT","TDS","ĐTT/HĐC","HĐH","HĐG","HĐNT","VSAN","SHHN","HĐC","TQDN","LH","HĐH/HĐC","HĐH/HĐNT","HĐH/HĐG"}))</f>
        <v>9</v>
      </c>
      <c r="AA687" s="120">
        <f>SUM(COUNTIFS(AA$12:AA$177,{"ĐTT","TDS","ĐTT/HĐC","HĐH","HĐG","HĐNT","VSAN","SHHN","HĐC","TQDN","LH","HĐH/HĐC","HĐH/HĐNT","HĐH/HĐG"}))</f>
        <v>11</v>
      </c>
      <c r="AB687" s="61"/>
      <c r="AC687" s="61"/>
      <c r="AD687" s="61"/>
      <c r="AE687" s="61"/>
      <c r="AF687" s="61"/>
      <c r="AG687" s="61"/>
      <c r="AH687" s="61"/>
      <c r="AI687" s="61"/>
      <c r="AJ687" s="61"/>
      <c r="AK687" s="61"/>
      <c r="AL687" s="61"/>
      <c r="AM687" s="61"/>
      <c r="AN687" s="61"/>
      <c r="AO687" s="61"/>
      <c r="AP687" s="61"/>
      <c r="AQ687" s="61"/>
      <c r="AR687" s="61"/>
      <c r="AS687" s="61"/>
      <c r="AT687" s="61"/>
      <c r="AU687" s="61"/>
      <c r="AV687" s="61"/>
      <c r="AW687" s="61"/>
      <c r="AX687" s="61"/>
      <c r="AY687" s="61"/>
      <c r="AZ687" s="61"/>
      <c r="BA687" s="61"/>
      <c r="BB687" s="61"/>
      <c r="BC687" s="61"/>
      <c r="BD687" s="61"/>
      <c r="BE687" s="61"/>
      <c r="BF687" s="61"/>
      <c r="BG687" s="61"/>
      <c r="BH687" s="61"/>
      <c r="BI687" s="61"/>
      <c r="BJ687" s="61"/>
      <c r="BK687" s="120">
        <f>SUM(COUNTIFS(BK$7:BK$175,{"ĐTT","TDS","ĐTT/HĐC","HĐH","HĐG","HĐNT","VSAN","SHHN","HĐC","TQDN","LH","HĐH/HĐC","HĐH/HĐNT","HĐH/HĐG"}))</f>
        <v>15</v>
      </c>
      <c r="BL687" s="120">
        <f>SUM(COUNTIFS(BL$7:BL$175,{"ĐTT","TDS","ĐTT/HĐC","HĐH","HĐG","HĐNT","VSAN","SHHN","HĐC","TQDN","LH","HĐH/HĐC","HĐH/HĐNT","HĐH/HĐG"}))</f>
        <v>12</v>
      </c>
      <c r="BM687" s="120">
        <f>SUM(COUNTIFS(BM$7:BM$175,{"ĐTT","TDS","ĐTT/HĐC","HĐH","HĐG","HĐNT","VSAN","SHHN","HĐC","TQDN","LH","HĐH/HĐC","HĐH/HĐNT","HĐH/HĐG"}))</f>
        <v>15</v>
      </c>
      <c r="BN687" s="66"/>
    </row>
    <row r="688" spans="1:66" ht="19.5" customHeight="1">
      <c r="A688" s="289" t="s">
        <v>398</v>
      </c>
      <c r="B688" s="290"/>
      <c r="C688" s="290"/>
      <c r="D688" s="215"/>
      <c r="E688" s="216"/>
      <c r="F688" s="64">
        <f>F178</f>
        <v>12</v>
      </c>
      <c r="G688" s="75"/>
      <c r="H688" s="75"/>
      <c r="I688" s="64"/>
      <c r="J688" s="64"/>
      <c r="K688" s="64"/>
      <c r="L688" s="29">
        <f>COUNTIF(L182:L362,"x")</f>
        <v>61</v>
      </c>
      <c r="M688" s="67">
        <f>M178</f>
        <v>36</v>
      </c>
      <c r="N688" s="106">
        <f t="shared" ref="N688:X688" si="183">COUNTIF(N$178:N$362,"x")</f>
        <v>11</v>
      </c>
      <c r="O688" s="106">
        <f t="shared" si="183"/>
        <v>21</v>
      </c>
      <c r="P688" s="61">
        <f t="shared" si="183"/>
        <v>14</v>
      </c>
      <c r="Q688" s="61">
        <f t="shared" si="183"/>
        <v>12</v>
      </c>
      <c r="R688" s="61">
        <f t="shared" si="183"/>
        <v>13</v>
      </c>
      <c r="S688" s="61">
        <f t="shared" si="183"/>
        <v>13</v>
      </c>
      <c r="T688" s="61">
        <f t="shared" si="183"/>
        <v>14</v>
      </c>
      <c r="U688" s="61">
        <f t="shared" si="183"/>
        <v>15</v>
      </c>
      <c r="V688" s="106">
        <f t="shared" si="183"/>
        <v>13</v>
      </c>
      <c r="W688" s="106">
        <f t="shared" si="183"/>
        <v>19</v>
      </c>
      <c r="X688" s="106">
        <f t="shared" si="183"/>
        <v>15</v>
      </c>
      <c r="Y688" s="61">
        <f>COUNTIF(Y$178:Y$362,"1")</f>
        <v>159</v>
      </c>
      <c r="Z688" s="120">
        <f>SUM(COUNTIFS(Z$180:Z$362,{"ĐTT","TDS","ĐTT/HĐC","HĐH","HĐG","HĐNT","VSAN","SHHN","HĐC","TQDN","LH","HĐH/HĐC","HĐH/HĐNT","HĐH/HĐG"}))</f>
        <v>9</v>
      </c>
      <c r="AA688" s="120">
        <f>SUM(COUNTIFS(AA$180:AA$362,{"ĐTT","TDS","ĐTT/HĐC","HĐH","HĐG","HĐNT","VSAN","SHHN","HĐC","TQDN","LH","HĐH/HĐC","HĐH/HĐNT","HĐH/HĐG"}))</f>
        <v>11</v>
      </c>
      <c r="AB688" s="61"/>
      <c r="AC688" s="61"/>
      <c r="AD688" s="61"/>
      <c r="AE688" s="61"/>
      <c r="AF688" s="61"/>
      <c r="AG688" s="61"/>
      <c r="AH688" s="61"/>
      <c r="AI688" s="61"/>
      <c r="AJ688" s="61"/>
      <c r="AK688" s="61"/>
      <c r="AL688" s="61"/>
      <c r="AM688" s="61"/>
      <c r="AN688" s="61"/>
      <c r="AO688" s="61"/>
      <c r="AP688" s="61"/>
      <c r="AQ688" s="61"/>
      <c r="AR688" s="61"/>
      <c r="AS688" s="61"/>
      <c r="AT688" s="61"/>
      <c r="AU688" s="61"/>
      <c r="AV688" s="61"/>
      <c r="AW688" s="61"/>
      <c r="AX688" s="61"/>
      <c r="AY688" s="61"/>
      <c r="AZ688" s="61"/>
      <c r="BA688" s="61"/>
      <c r="BB688" s="61"/>
      <c r="BC688" s="61"/>
      <c r="BD688" s="61"/>
      <c r="BE688" s="61"/>
      <c r="BF688" s="61"/>
      <c r="BG688" s="61"/>
      <c r="BH688" s="61"/>
      <c r="BI688" s="61"/>
      <c r="BJ688" s="61"/>
      <c r="BK688" s="120">
        <f>SUM(COUNTIFS(BK$178:BK$361,{"ĐTT","TDS","ĐTT/HĐC","HĐH","HĐG","HĐNT","VSAN","SHHN","HĐC","TQDN","LH","HĐH/HĐC","HĐH/HĐNT","HĐH/HĐG"}))</f>
        <v>11</v>
      </c>
      <c r="BL688" s="120">
        <f>SUM(COUNTIFS(BL$178:BL$361,{"ĐTT","TDS","ĐTT/HĐC","HĐH","HĐG","HĐNT","VSAN","SHHN","HĐC","TQDN","LH","HĐH/HĐC","HĐH/HĐNT","HĐH/HĐG"}))</f>
        <v>17</v>
      </c>
      <c r="BM688" s="120">
        <f>SUM(COUNTIFS(BM$178:BM$361,{"ĐTT","TDS","ĐTT/HĐC","HĐH","HĐG","HĐNT","VSAN","SHHN","HĐC","TQDN","LH","HĐH/HĐC","HĐH/HĐNT","HĐH/HĐG"}))</f>
        <v>13</v>
      </c>
      <c r="BN688" s="66"/>
    </row>
    <row r="689" spans="1:66" ht="19.5" customHeight="1">
      <c r="A689" s="289" t="s">
        <v>399</v>
      </c>
      <c r="B689" s="290"/>
      <c r="C689" s="290"/>
      <c r="D689" s="215"/>
      <c r="E689" s="216"/>
      <c r="F689" s="64">
        <f>F363</f>
        <v>1</v>
      </c>
      <c r="G689" s="75"/>
      <c r="H689" s="75"/>
      <c r="I689" s="64"/>
      <c r="J689" s="64"/>
      <c r="K689" s="64"/>
      <c r="L689" s="29">
        <f>COUNTIF(L365:L460,"x")</f>
        <v>26</v>
      </c>
      <c r="M689" s="67">
        <f>M363</f>
        <v>33</v>
      </c>
      <c r="N689" s="106">
        <f t="shared" ref="N689:X689" si="184">COUNTIF(N$363:N$460,"x")</f>
        <v>9</v>
      </c>
      <c r="O689" s="106">
        <f t="shared" si="184"/>
        <v>12</v>
      </c>
      <c r="P689" s="61">
        <f t="shared" si="184"/>
        <v>9</v>
      </c>
      <c r="Q689" s="61">
        <f t="shared" si="184"/>
        <v>7</v>
      </c>
      <c r="R689" s="61">
        <f t="shared" si="184"/>
        <v>9</v>
      </c>
      <c r="S689" s="61">
        <f t="shared" si="184"/>
        <v>7</v>
      </c>
      <c r="T689" s="61">
        <f t="shared" si="184"/>
        <v>8</v>
      </c>
      <c r="U689" s="61">
        <f t="shared" si="184"/>
        <v>8</v>
      </c>
      <c r="V689" s="106">
        <f t="shared" si="184"/>
        <v>9</v>
      </c>
      <c r="W689" s="106">
        <f t="shared" si="184"/>
        <v>8</v>
      </c>
      <c r="X689" s="106">
        <f t="shared" si="184"/>
        <v>8</v>
      </c>
      <c r="Y689" s="61">
        <f>COUNTIF(Y$363:Y$460,"1")</f>
        <v>91</v>
      </c>
      <c r="Z689" s="120">
        <f>SUM(COUNTIFS(Z$365:Z$460,{"ĐTT","TDS","ĐTT/HĐC","HĐH","HĐG","HĐNT","VSAN","SHHN","HĐC","TQDN","LH","HĐH/HĐC","HĐH/HĐNT","HĐH/HĐG"}))</f>
        <v>7</v>
      </c>
      <c r="AA689" s="120">
        <f>SUM(COUNTIFS(AA$365:AA$460,{"ĐTT","TDS","ĐTT/HĐC","HĐH","HĐG","HĐNT","VSAN","SHHN","HĐC","TQDN","LH","HĐH/HĐC","HĐH/HĐNT","HĐH/HĐG"}))</f>
        <v>8</v>
      </c>
      <c r="AB689" s="61"/>
      <c r="AC689" s="61"/>
      <c r="AD689" s="61"/>
      <c r="AE689" s="61"/>
      <c r="AF689" s="61"/>
      <c r="AG689" s="61"/>
      <c r="AH689" s="61"/>
      <c r="AI689" s="61"/>
      <c r="AJ689" s="61"/>
      <c r="AK689" s="61"/>
      <c r="AL689" s="61"/>
      <c r="AM689" s="61"/>
      <c r="AN689" s="61"/>
      <c r="AO689" s="61"/>
      <c r="AP689" s="61"/>
      <c r="AQ689" s="61"/>
      <c r="AR689" s="61"/>
      <c r="AS689" s="61"/>
      <c r="AT689" s="61"/>
      <c r="AU689" s="61"/>
      <c r="AV689" s="61"/>
      <c r="AW689" s="61"/>
      <c r="AX689" s="61"/>
      <c r="AY689" s="61"/>
      <c r="AZ689" s="61"/>
      <c r="BA689" s="61"/>
      <c r="BB689" s="61"/>
      <c r="BC689" s="61"/>
      <c r="BD689" s="61"/>
      <c r="BE689" s="61"/>
      <c r="BF689" s="61"/>
      <c r="BG689" s="61"/>
      <c r="BH689" s="61"/>
      <c r="BI689" s="61"/>
      <c r="BJ689" s="61"/>
      <c r="BK689" s="120">
        <f>SUM(COUNTIFS(BK$363:BK$460,{"ĐTT","TDS","ĐTT/HĐC","HĐH","HĐG","HĐNT","VSAN","SHHN","HĐC","TQDN","LH","HĐH/HĐC","HĐH/HĐNT","HĐH/HĐG"}))</f>
        <v>10</v>
      </c>
      <c r="BL689" s="120">
        <f>SUM(COUNTIFS(BL$363:BL$460,{"ĐTT","TDS","ĐTT/HĐC","HĐH","HĐG","HĐNT","VSAN","SHHN","HĐC","TQDN","LH","HĐH/HĐC","HĐH/HĐNT","HĐH/HĐG"}))</f>
        <v>10</v>
      </c>
      <c r="BM689" s="120">
        <f>SUM(COUNTIFS(BM$363:BM$460,{"ĐTT","TDS","ĐTT/HĐC","HĐH","HĐG","HĐNT","VSAN","SHHN","HĐC","TQDN","LH","HĐH/HĐC","HĐH/HĐNT","HĐH/HĐG"}))</f>
        <v>10</v>
      </c>
      <c r="BN689" s="66"/>
    </row>
    <row r="690" spans="1:66" ht="27.75" customHeight="1">
      <c r="A690" s="289" t="s">
        <v>488</v>
      </c>
      <c r="B690" s="290"/>
      <c r="C690" s="290"/>
      <c r="D690" s="215"/>
      <c r="E690" s="216"/>
      <c r="F690" s="64">
        <f>F461</f>
        <v>2</v>
      </c>
      <c r="G690" s="75"/>
      <c r="H690" s="75"/>
      <c r="I690" s="64"/>
      <c r="J690" s="64"/>
      <c r="K690" s="64"/>
      <c r="L690" s="29">
        <f>COUNTIF(L464:L545,"x")</f>
        <v>29</v>
      </c>
      <c r="M690" s="67">
        <f>M461</f>
        <v>21</v>
      </c>
      <c r="N690" s="106">
        <f>COUNTIF(N$461:N$545,"x")</f>
        <v>7</v>
      </c>
      <c r="O690" s="106">
        <f t="shared" ref="O690:X690" si="185">COUNTIF(O$461:O$545,"x")</f>
        <v>8</v>
      </c>
      <c r="P690" s="61">
        <f t="shared" si="185"/>
        <v>13</v>
      </c>
      <c r="Q690" s="61">
        <f t="shared" si="185"/>
        <v>5</v>
      </c>
      <c r="R690" s="61">
        <f t="shared" si="185"/>
        <v>8</v>
      </c>
      <c r="S690" s="61">
        <f t="shared" si="185"/>
        <v>3</v>
      </c>
      <c r="T690" s="61">
        <f t="shared" si="185"/>
        <v>4</v>
      </c>
      <c r="U690" s="61">
        <f t="shared" si="185"/>
        <v>9</v>
      </c>
      <c r="V690" s="106">
        <f t="shared" si="185"/>
        <v>7</v>
      </c>
      <c r="W690" s="106">
        <f t="shared" si="185"/>
        <v>5</v>
      </c>
      <c r="X690" s="106">
        <f t="shared" si="185"/>
        <v>8</v>
      </c>
      <c r="Y690" s="61">
        <f>COUNTIF(Y$461:Y$545,"1")</f>
        <v>77</v>
      </c>
      <c r="Z690" s="120">
        <f>SUM(COUNTIFS(Z$464:Z$545,{"ĐTT","TDS","ĐTT/HĐC","HĐH","HĐG","HĐNT","VSAN","SHHN","HĐC","TQDN","LH","HĐH/HĐC","HĐH/HĐNT","HĐH/HĐG"}))</f>
        <v>6</v>
      </c>
      <c r="AA690" s="120">
        <f>SUM(COUNTIFS(AA$464:AA$545,{"ĐTT","TDS","ĐTT/HĐC","HĐH","HĐG","HĐNT","VSAN","SHHN","HĐC","TQDN","LH","HĐH/HĐC","HĐH/HĐNT","HĐH/HĐG"}))</f>
        <v>5</v>
      </c>
      <c r="AB690" s="61"/>
      <c r="AC690" s="61"/>
      <c r="AD690" s="61"/>
      <c r="AE690" s="61"/>
      <c r="AF690" s="61"/>
      <c r="AG690" s="61"/>
      <c r="AH690" s="61"/>
      <c r="AI690" s="61"/>
      <c r="AJ690" s="61"/>
      <c r="AK690" s="61"/>
      <c r="AL690" s="61"/>
      <c r="AM690" s="61"/>
      <c r="AN690" s="61"/>
      <c r="AO690" s="61"/>
      <c r="AP690" s="61"/>
      <c r="AQ690" s="61"/>
      <c r="AR690" s="61"/>
      <c r="AS690" s="61"/>
      <c r="AT690" s="61"/>
      <c r="AU690" s="61"/>
      <c r="AV690" s="61"/>
      <c r="AW690" s="61"/>
      <c r="AX690" s="61"/>
      <c r="AY690" s="61"/>
      <c r="AZ690" s="61"/>
      <c r="BA690" s="61"/>
      <c r="BB690" s="61"/>
      <c r="BC690" s="61"/>
      <c r="BD690" s="61"/>
      <c r="BE690" s="61"/>
      <c r="BF690" s="61"/>
      <c r="BG690" s="61"/>
      <c r="BH690" s="61"/>
      <c r="BI690" s="61"/>
      <c r="BJ690" s="61"/>
      <c r="BK690" s="120">
        <f>SUM(COUNTIFS(BK$462:BK$545,{"ĐTT","TDS","ĐTT/HĐC","HĐH","HĐG","HĐNT","VSAN","SHHN","HĐC","TQDN","LH","HĐH/HĐC","HĐH/HĐNT","HĐH/HĐG"}))</f>
        <v>6</v>
      </c>
      <c r="BL690" s="120">
        <f>SUM(COUNTIFS(BL$462:BL$545,{"ĐTT","TDS","ĐTT/HĐC","HĐH","HĐG","HĐNT","VSAN","SHHN","HĐC","TQDN","LH","HĐH/HĐC","HĐH/HĐNT","HĐH/HĐG"}))</f>
        <v>3</v>
      </c>
      <c r="BM690" s="120">
        <f>SUM(COUNTIFS(BM$462:BM$545,{"ĐTT","TDS","ĐTT/HĐC","HĐH","HĐG","HĐNT","VSAN","SHHN","HĐC","TQDN","LH","HĐH/HĐC","HĐH/HĐNT","HĐH/HĐG"}))</f>
        <v>5</v>
      </c>
      <c r="BN690" s="66"/>
    </row>
    <row r="691" spans="1:66" ht="19.5" customHeight="1">
      <c r="A691" s="287" t="s">
        <v>400</v>
      </c>
      <c r="B691" s="288"/>
      <c r="C691" s="288"/>
      <c r="D691" s="197"/>
      <c r="E691" s="198"/>
      <c r="F691" s="64">
        <f>F546</f>
        <v>1</v>
      </c>
      <c r="G691" s="75"/>
      <c r="H691" s="75"/>
      <c r="I691" s="64"/>
      <c r="J691" s="64"/>
      <c r="K691" s="64"/>
      <c r="L691" s="29">
        <f>COUNTIF(L548:L685,"x")</f>
        <v>18</v>
      </c>
      <c r="M691" s="67">
        <f>M546</f>
        <v>30</v>
      </c>
      <c r="N691" s="106">
        <f t="shared" ref="N691:X691" si="186">COUNTIF(N$546:N$685,"x")</f>
        <v>11</v>
      </c>
      <c r="O691" s="106">
        <f t="shared" si="186"/>
        <v>17</v>
      </c>
      <c r="P691" s="61">
        <f t="shared" si="186"/>
        <v>11</v>
      </c>
      <c r="Q691" s="61">
        <f t="shared" si="186"/>
        <v>12</v>
      </c>
      <c r="R691" s="61">
        <f t="shared" si="186"/>
        <v>13</v>
      </c>
      <c r="S691" s="61">
        <f t="shared" si="186"/>
        <v>13</v>
      </c>
      <c r="T691" s="61">
        <f t="shared" si="186"/>
        <v>12</v>
      </c>
      <c r="U691" s="61">
        <f t="shared" si="186"/>
        <v>12</v>
      </c>
      <c r="V691" s="106">
        <f t="shared" si="186"/>
        <v>12</v>
      </c>
      <c r="W691" s="106">
        <f t="shared" si="186"/>
        <v>12</v>
      </c>
      <c r="X691" s="106">
        <f t="shared" si="186"/>
        <v>11</v>
      </c>
      <c r="Y691" s="61">
        <f>COUNTIF(Y$546:Y$685,"1")</f>
        <v>131</v>
      </c>
      <c r="Z691" s="120">
        <f>SUM(COUNTIFS(Z$547:Z$685,{"ĐTT","TDS","ĐTT/HĐC","HĐH","HĐG","HĐNT","VSAN","SHHN","HĐC","TQDN","LH","HĐH/HĐC","HĐH/HĐNT","HĐH/HĐG"}))</f>
        <v>10</v>
      </c>
      <c r="AA691" s="120">
        <f>SUM(COUNTIFS(AA$547:AA$685,{"ĐTT","TDS","ĐTT/HĐC","HĐH","HĐG","HĐNT","VSAN","SHHN","HĐC","TQDN","LH","HĐH/HĐC","HĐH/HĐNT","HĐH/HĐG"}))</f>
        <v>10</v>
      </c>
      <c r="AB691" s="61"/>
      <c r="AC691" s="61"/>
      <c r="AD691" s="61"/>
      <c r="AE691" s="61"/>
      <c r="AF691" s="61"/>
      <c r="AG691" s="61"/>
      <c r="AH691" s="61"/>
      <c r="AI691" s="61"/>
      <c r="AJ691" s="61"/>
      <c r="AK691" s="61"/>
      <c r="AL691" s="61"/>
      <c r="AM691" s="61"/>
      <c r="AN691" s="61"/>
      <c r="AO691" s="61"/>
      <c r="AP691" s="61"/>
      <c r="AQ691" s="61"/>
      <c r="AR691" s="61"/>
      <c r="AS691" s="61"/>
      <c r="AT691" s="61"/>
      <c r="AU691" s="61"/>
      <c r="AV691" s="61"/>
      <c r="AW691" s="61"/>
      <c r="AX691" s="61"/>
      <c r="AY691" s="61"/>
      <c r="AZ691" s="61"/>
      <c r="BA691" s="61"/>
      <c r="BB691" s="61"/>
      <c r="BC691" s="61"/>
      <c r="BD691" s="61"/>
      <c r="BE691" s="61"/>
      <c r="BF691" s="61"/>
      <c r="BG691" s="61"/>
      <c r="BH691" s="61"/>
      <c r="BI691" s="61"/>
      <c r="BJ691" s="61"/>
      <c r="BK691" s="120">
        <f>SUM(COUNTIFS(BK$546:BK$685,{"ĐTT","TDS","ĐTT/HĐC","HĐH","HĐG","HĐNT","VSAN","SHHN","HĐC","TQDN","LH","HĐH/HĐC","HĐH/HĐNT","HĐH/HĐG"}))</f>
        <v>11</v>
      </c>
      <c r="BL691" s="120">
        <f>SUM(COUNTIFS(BL$546:BL$685,{"ĐTT","TDS","ĐTT/HĐC","HĐH","HĐG","HĐNT","VSAN","SHHN","HĐC","TQDN","LH","HĐH/HĐC","HĐH/HĐNT","HĐH/HĐG"}))</f>
        <v>14</v>
      </c>
      <c r="BM691" s="120">
        <f>SUM(COUNTIFS(BM$546:BM$685,{"ĐTT","TDS","ĐTT/HĐC","HĐH","HĐG","HĐNT","VSAN","SHHN","HĐC","TQDN","LH","HĐH/HĐC","HĐH/HĐNT","HĐH/HĐG"}))</f>
        <v>11</v>
      </c>
      <c r="BN691" s="66"/>
    </row>
    <row r="692" spans="1:66" ht="30" customHeight="1">
      <c r="A692" s="222" t="s">
        <v>1387</v>
      </c>
      <c r="B692" s="223"/>
      <c r="C692" s="223"/>
      <c r="D692" s="224"/>
      <c r="E692" s="225"/>
      <c r="F692" s="226"/>
      <c r="G692" s="109"/>
      <c r="H692" s="109"/>
      <c r="I692" s="110"/>
      <c r="J692" s="137"/>
      <c r="K692" s="137"/>
      <c r="L692" s="119"/>
      <c r="M692" s="6"/>
      <c r="N692" s="6"/>
      <c r="Z692" s="125"/>
      <c r="AA692" s="103"/>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134">
        <f>SUM(BK693:BK702)</f>
        <v>53</v>
      </c>
      <c r="BL692" s="134">
        <f t="shared" ref="BL692:BM692" si="187">SUM(BL693:BL702)</f>
        <v>56</v>
      </c>
      <c r="BM692" s="134">
        <f t="shared" si="187"/>
        <v>54</v>
      </c>
      <c r="BN692" s="111"/>
    </row>
    <row r="693" spans="1:66" s="104" customFormat="1" ht="17.25" customHeight="1">
      <c r="A693" s="227" t="s">
        <v>1388</v>
      </c>
      <c r="B693" s="228"/>
      <c r="C693" s="228"/>
      <c r="D693" s="229"/>
      <c r="E693" s="230"/>
      <c r="F693" s="231"/>
      <c r="G693" s="109"/>
      <c r="H693" s="109"/>
      <c r="I693" s="110"/>
      <c r="J693" s="137"/>
      <c r="K693" s="137"/>
      <c r="L693" s="119"/>
      <c r="M693" s="6"/>
      <c r="N693" s="6"/>
      <c r="O693" s="68"/>
      <c r="P693" s="68"/>
      <c r="Q693" s="68"/>
      <c r="R693" s="68"/>
      <c r="S693" s="68"/>
      <c r="T693" s="68"/>
      <c r="U693" s="68"/>
      <c r="V693" s="68"/>
      <c r="W693" s="68"/>
      <c r="X693" s="68"/>
      <c r="Y693" s="68"/>
      <c r="Z693" s="9"/>
      <c r="AA693" s="9"/>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121">
        <f>SUM(COUNTIFS(BK$7:BK$682,{"ĐTT","ĐTT/VSAN","ĐTT/HĐC"}))</f>
        <v>5</v>
      </c>
      <c r="BL693" s="121">
        <f>SUM(COUNTIFS(BL$7:BL$682,{"ĐTT","ĐTT/VSAN","ĐTT/HĐC"}))</f>
        <v>4</v>
      </c>
      <c r="BM693" s="121">
        <f>SUM(COUNTIFS(BM$7:BM$682,{"ĐTT","ĐTT/VSAN","ĐTT/HĐC"}))</f>
        <v>5</v>
      </c>
      <c r="BN693" s="111"/>
    </row>
    <row r="694" spans="1:66" s="104" customFormat="1" ht="17.25" customHeight="1">
      <c r="A694" s="227" t="s">
        <v>1389</v>
      </c>
      <c r="B694" s="228"/>
      <c r="C694" s="228"/>
      <c r="D694" s="229"/>
      <c r="E694" s="230"/>
      <c r="F694" s="231"/>
      <c r="G694" s="109"/>
      <c r="H694" s="109"/>
      <c r="I694" s="110"/>
      <c r="J694" s="137"/>
      <c r="K694" s="137"/>
      <c r="L694" s="119"/>
      <c r="M694" s="6"/>
      <c r="N694" s="6"/>
      <c r="O694" s="68"/>
      <c r="P694" s="68"/>
      <c r="Q694" s="68"/>
      <c r="R694" s="68"/>
      <c r="S694" s="68"/>
      <c r="T694" s="68"/>
      <c r="U694" s="68"/>
      <c r="V694" s="68"/>
      <c r="W694" s="68"/>
      <c r="X694" s="68"/>
      <c r="Y694" s="68"/>
      <c r="Z694" s="102">
        <f ca="1">COUNTIF(Z$10:Z$728,"TDS")</f>
        <v>1</v>
      </c>
      <c r="AA694" s="102">
        <f ca="1">COUNTIF(AA$10:AA$728,"TDS")</f>
        <v>1</v>
      </c>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135">
        <f>COUNTIF(BK$7:BK$682,"TDS")</f>
        <v>1</v>
      </c>
      <c r="BL694" s="135">
        <f>COUNTIF(BL$7:BL$682,"TDS")</f>
        <v>1</v>
      </c>
      <c r="BM694" s="135">
        <f>COUNTIF(BM$7:BM$682,"TDS")</f>
        <v>1</v>
      </c>
      <c r="BN694" s="111"/>
    </row>
    <row r="695" spans="1:66" s="104" customFormat="1" ht="17.25" customHeight="1">
      <c r="A695" s="227" t="s">
        <v>1390</v>
      </c>
      <c r="B695" s="228"/>
      <c r="C695" s="228"/>
      <c r="D695" s="229"/>
      <c r="E695" s="230"/>
      <c r="F695" s="231"/>
      <c r="G695" s="109"/>
      <c r="H695" s="109"/>
      <c r="I695" s="110"/>
      <c r="J695" s="137"/>
      <c r="K695" s="137"/>
      <c r="L695" s="119"/>
      <c r="M695" s="6"/>
      <c r="N695" s="6"/>
      <c r="O695" s="68"/>
      <c r="P695" s="68"/>
      <c r="Q695" s="68"/>
      <c r="R695" s="68"/>
      <c r="S695" s="68"/>
      <c r="T695" s="68"/>
      <c r="U695" s="68"/>
      <c r="V695" s="68"/>
      <c r="W695" s="68"/>
      <c r="X695" s="68"/>
      <c r="Y695" s="68"/>
      <c r="Z695" s="102">
        <f ca="1">COUNTIF(Z$10:Z$728,"HĐG")</f>
        <v>14</v>
      </c>
      <c r="AA695" s="102">
        <f ca="1">COUNTIF(AA$10:AA$728,"HĐG")</f>
        <v>13</v>
      </c>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135">
        <f>COUNTIF(BK$8:BK$682,"HĐG")</f>
        <v>13</v>
      </c>
      <c r="BL695" s="135">
        <f>COUNTIF(BL$8:BL$682,"HĐG")</f>
        <v>14</v>
      </c>
      <c r="BM695" s="135">
        <f>COUNTIF(BM$8:BM$682,"HĐG")</f>
        <v>11</v>
      </c>
      <c r="BN695" s="111"/>
    </row>
    <row r="696" spans="1:66" s="104" customFormat="1" ht="17.25" customHeight="1">
      <c r="A696" s="227" t="s">
        <v>1391</v>
      </c>
      <c r="B696" s="228"/>
      <c r="C696" s="228"/>
      <c r="D696" s="229"/>
      <c r="E696" s="230"/>
      <c r="F696" s="231"/>
      <c r="G696" s="109"/>
      <c r="H696" s="109"/>
      <c r="I696" s="110"/>
      <c r="J696" s="137"/>
      <c r="K696" s="137"/>
      <c r="L696" s="119"/>
      <c r="M696" s="6"/>
      <c r="N696" s="6"/>
      <c r="O696" s="68"/>
      <c r="P696" s="68"/>
      <c r="Q696" s="68"/>
      <c r="R696" s="68"/>
      <c r="S696" s="68"/>
      <c r="T696" s="68"/>
      <c r="U696" s="68"/>
      <c r="V696" s="68"/>
      <c r="W696" s="68"/>
      <c r="X696" s="68"/>
      <c r="Y696" s="68"/>
      <c r="Z696" s="102">
        <f ca="1">COUNTIF(Z$10:Z$728,"HĐNT")</f>
        <v>9</v>
      </c>
      <c r="AA696" s="102">
        <f ca="1">COUNTIF(AA$10:AA$728,"HĐNT")</f>
        <v>11</v>
      </c>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135">
        <f>COUNTIF(BK$8:BK$682,"HĐNT")</f>
        <v>12</v>
      </c>
      <c r="BL696" s="135">
        <f>COUNTIF(BL$8:BL$682,"HĐNT")</f>
        <v>14</v>
      </c>
      <c r="BM696" s="135">
        <f>COUNTIF(BM$8:BM$682,"HĐNT")</f>
        <v>13</v>
      </c>
      <c r="BN696" s="111"/>
    </row>
    <row r="697" spans="1:66" s="104" customFormat="1" ht="17.25" customHeight="1">
      <c r="A697" s="227" t="s">
        <v>1392</v>
      </c>
      <c r="B697" s="228"/>
      <c r="C697" s="228"/>
      <c r="D697" s="229"/>
      <c r="E697" s="230"/>
      <c r="F697" s="231"/>
      <c r="G697" s="109"/>
      <c r="H697" s="109"/>
      <c r="I697" s="110"/>
      <c r="J697" s="137"/>
      <c r="K697" s="137"/>
      <c r="L697" s="119"/>
      <c r="M697" s="6"/>
      <c r="N697" s="6"/>
      <c r="O697" s="68"/>
      <c r="P697" s="68"/>
      <c r="Q697" s="68"/>
      <c r="R697" s="68"/>
      <c r="S697" s="68"/>
      <c r="T697" s="68"/>
      <c r="U697" s="68"/>
      <c r="V697" s="68"/>
      <c r="W697" s="68"/>
      <c r="X697" s="68"/>
      <c r="Y697" s="68"/>
      <c r="Z697" s="102">
        <f ca="1">COUNTIF(Z$10:Z$728,"VSAN")</f>
        <v>1</v>
      </c>
      <c r="AA697" s="102">
        <f ca="1">COUNTIF(AA$10:AA$728,"VSAN")</f>
        <v>1</v>
      </c>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135">
        <f>COUNTIF(BK$7:BK$682,"VSAN")</f>
        <v>3</v>
      </c>
      <c r="BL697" s="135">
        <f>COUNTIF(BL$7:BL$682,"VSAN")</f>
        <v>3</v>
      </c>
      <c r="BM697" s="135">
        <f>COUNTIF(BM$7:BM$682,"VSAN")</f>
        <v>3</v>
      </c>
      <c r="BN697" s="111"/>
    </row>
    <row r="698" spans="1:66" s="104" customFormat="1" ht="19.5" customHeight="1">
      <c r="A698" s="227" t="s">
        <v>1393</v>
      </c>
      <c r="B698" s="228"/>
      <c r="C698" s="228"/>
      <c r="D698" s="229"/>
      <c r="E698" s="230"/>
      <c r="F698" s="231"/>
      <c r="G698" s="109"/>
      <c r="H698" s="109"/>
      <c r="I698" s="110"/>
      <c r="J698" s="137"/>
      <c r="K698" s="137"/>
      <c r="L698" s="119"/>
      <c r="M698" s="6"/>
      <c r="N698" s="6"/>
      <c r="O698" s="68"/>
      <c r="P698" s="68"/>
      <c r="Q698" s="68"/>
      <c r="R698" s="68"/>
      <c r="S698" s="68"/>
      <c r="T698" s="68"/>
      <c r="U698" s="68"/>
      <c r="V698" s="68"/>
      <c r="W698" s="68"/>
      <c r="X698" s="68"/>
      <c r="Y698" s="68"/>
      <c r="Z698" s="121">
        <f ca="1">SUM(COUNTIFS(Z$3:Z$721,{"HĐC","HĐH/HĐC","ĐTT/HĐC"}))</f>
        <v>8</v>
      </c>
      <c r="AA698" s="121">
        <f ca="1">SUM(COUNTIFS(AA$3:AA$726,{"HĐC","HĐH/HĐC","ĐTT/HĐC"}))</f>
        <v>9</v>
      </c>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121">
        <f>SUM(COUNTIFS(BK$7:BK$682,{"HĐC","HĐH/HĐC","ĐTT/HĐC"}))</f>
        <v>5</v>
      </c>
      <c r="BL698" s="121">
        <f>SUM(COUNTIFS(BL$7:BL$682,{"HĐC","HĐH/HĐC","ĐTT/HĐC"}))</f>
        <v>9</v>
      </c>
      <c r="BM698" s="121">
        <f>SUM(COUNTIFS(BM$7:BM$682,{"HĐC","HĐH/HĐC","ĐTT/HĐC"}))</f>
        <v>6</v>
      </c>
      <c r="BN698" s="111"/>
    </row>
    <row r="699" spans="1:66" s="104" customFormat="1" ht="19.5" customHeight="1">
      <c r="A699" s="227" t="s">
        <v>1394</v>
      </c>
      <c r="B699" s="228"/>
      <c r="C699" s="228"/>
      <c r="D699" s="229"/>
      <c r="E699" s="230"/>
      <c r="F699" s="231"/>
      <c r="G699" s="109"/>
      <c r="H699" s="109"/>
      <c r="I699" s="110"/>
      <c r="J699" s="137"/>
      <c r="K699" s="137"/>
      <c r="L699" s="119"/>
      <c r="M699" s="6"/>
      <c r="N699" s="6"/>
      <c r="O699" s="68"/>
      <c r="P699" s="68"/>
      <c r="Q699" s="68"/>
      <c r="R699" s="68"/>
      <c r="S699" s="68"/>
      <c r="T699" s="68"/>
      <c r="U699" s="68"/>
      <c r="V699" s="68"/>
      <c r="W699" s="68"/>
      <c r="X699" s="68"/>
      <c r="Y699" s="68"/>
      <c r="Z699" s="102">
        <f ca="1">COUNTIF(Z$10:Z$728,"TQDN")</f>
        <v>0</v>
      </c>
      <c r="AA699" s="102">
        <f ca="1">COUNTIF(AA$10:AA$728,"TQDN")</f>
        <v>0</v>
      </c>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135">
        <f>COUNTIF(BK$8:BK$682,"TQDN")</f>
        <v>0</v>
      </c>
      <c r="BL699" s="135">
        <f>COUNTIF(BL$8:BL$682,"TQDN")</f>
        <v>0</v>
      </c>
      <c r="BM699" s="135">
        <f>COUNTIF(BM$8:BM$682,"TQDN")</f>
        <v>0</v>
      </c>
      <c r="BN699" s="111"/>
    </row>
    <row r="700" spans="1:66" s="104" customFormat="1" ht="19.5" customHeight="1">
      <c r="A700" s="227" t="s">
        <v>1395</v>
      </c>
      <c r="B700" s="228"/>
      <c r="C700" s="228"/>
      <c r="D700" s="229"/>
      <c r="E700" s="230"/>
      <c r="F700" s="231"/>
      <c r="G700" s="109"/>
      <c r="H700" s="109"/>
      <c r="I700" s="110"/>
      <c r="J700" s="137"/>
      <c r="K700" s="137"/>
      <c r="L700" s="119"/>
      <c r="M700" s="6"/>
      <c r="N700" s="6"/>
      <c r="O700" s="68"/>
      <c r="P700" s="68"/>
      <c r="Q700" s="68"/>
      <c r="R700" s="68"/>
      <c r="S700" s="68"/>
      <c r="T700" s="68"/>
      <c r="U700" s="68"/>
      <c r="V700" s="68"/>
      <c r="W700" s="68"/>
      <c r="X700" s="68"/>
      <c r="Y700" s="68"/>
      <c r="Z700" s="102">
        <f ca="1">COUNTIF(Z$10:Z$728,"LH")</f>
        <v>0</v>
      </c>
      <c r="AA700" s="102">
        <f ca="1">COUNTIF(AA$10:AA$728,"LH")</f>
        <v>0</v>
      </c>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135">
        <f>COUNTIF(BK$8:BK$682,"LH")</f>
        <v>0</v>
      </c>
      <c r="BL700" s="135">
        <f>COUNTIF(BL$8:BL$682,"LH")</f>
        <v>1</v>
      </c>
      <c r="BM700" s="135">
        <f>COUNTIF(BM$8:BM$682,"LH")</f>
        <v>0</v>
      </c>
      <c r="BN700" s="111"/>
    </row>
    <row r="701" spans="1:66" s="104" customFormat="1" ht="19.5" customHeight="1">
      <c r="A701" s="232" t="s">
        <v>1396</v>
      </c>
      <c r="B701" s="233"/>
      <c r="C701" s="233"/>
      <c r="D701" s="234"/>
      <c r="E701" s="235"/>
      <c r="F701" s="233"/>
      <c r="G701" s="109"/>
      <c r="H701" s="109"/>
      <c r="I701" s="110"/>
      <c r="J701" s="137"/>
      <c r="K701" s="137"/>
      <c r="L701" s="119"/>
      <c r="M701" s="6"/>
      <c r="N701" s="6"/>
      <c r="O701" s="68"/>
      <c r="P701" s="68"/>
      <c r="Q701" s="68"/>
      <c r="R701" s="68"/>
      <c r="S701" s="68"/>
      <c r="T701" s="68"/>
      <c r="U701" s="68"/>
      <c r="V701" s="68"/>
      <c r="W701" s="68"/>
      <c r="X701" s="68"/>
      <c r="Y701" s="68"/>
      <c r="Z701" s="102">
        <f ca="1">COUNTIF(Z$10:Z$728,"SHHN")</f>
        <v>3</v>
      </c>
      <c r="AA701" s="102">
        <f ca="1">COUNTIF(AA$10:AA$728,"SHHN")</f>
        <v>3</v>
      </c>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135">
        <f>COUNTIF(BK$8:BK$682,"SHHN")</f>
        <v>9</v>
      </c>
      <c r="BL701" s="135">
        <f>COUNTIF(BL$8:BL$682,"SHHN")</f>
        <v>5</v>
      </c>
      <c r="BM701" s="135">
        <f>COUNTIF(BM$8:BM$682,"SHHN")</f>
        <v>10</v>
      </c>
      <c r="BN701" s="111"/>
    </row>
    <row r="702" spans="1:66" s="104" customFormat="1" ht="20.25" customHeight="1">
      <c r="A702" s="222" t="s">
        <v>1397</v>
      </c>
      <c r="B702" s="223"/>
      <c r="C702" s="223"/>
      <c r="D702" s="224"/>
      <c r="E702" s="225"/>
      <c r="F702" s="226"/>
      <c r="G702" s="109"/>
      <c r="H702" s="109"/>
      <c r="I702" s="110"/>
      <c r="J702" s="137"/>
      <c r="K702" s="137"/>
      <c r="L702" s="119"/>
      <c r="M702" s="6"/>
      <c r="N702" s="6"/>
      <c r="O702" s="68"/>
      <c r="P702" s="68"/>
      <c r="Q702" s="68"/>
      <c r="R702" s="68"/>
      <c r="S702" s="68"/>
      <c r="T702" s="68"/>
      <c r="U702" s="68"/>
      <c r="V702" s="68"/>
      <c r="W702" s="68"/>
      <c r="X702" s="68"/>
      <c r="Y702" s="68"/>
      <c r="Z702" s="103">
        <f ca="1">COUNTIF(Z$10:Z$728,"HĐH")</f>
        <v>5</v>
      </c>
      <c r="AA702" s="40">
        <f ca="1">COUNTIF(AA$10:AA$728,"HĐH")+COUNTIF(AA$10:AA$728,"HĐH/HĐG")</f>
        <v>5</v>
      </c>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134">
        <f>COUNTIF(BK$8:BK$681,"HĐH")</f>
        <v>5</v>
      </c>
      <c r="BL702" s="134">
        <f>COUNTIF(BL$8:BL$681,"HĐH")</f>
        <v>5</v>
      </c>
      <c r="BM702" s="134">
        <f>COUNTIF(BM$8:BM$681,"HĐH")</f>
        <v>5</v>
      </c>
      <c r="BN702" s="111"/>
    </row>
    <row r="703" spans="1:66" s="104" customFormat="1" ht="20.25" customHeight="1">
      <c r="A703" s="217" t="s">
        <v>1398</v>
      </c>
      <c r="B703" s="218"/>
      <c r="C703" s="218"/>
      <c r="D703" s="219"/>
      <c r="E703" s="220"/>
      <c r="F703" s="221"/>
      <c r="G703" s="109"/>
      <c r="H703" s="109"/>
      <c r="I703" s="110"/>
      <c r="J703" s="137"/>
      <c r="K703" s="137"/>
      <c r="L703" s="119"/>
      <c r="M703" s="6"/>
      <c r="N703" s="6"/>
      <c r="O703" s="68"/>
      <c r="P703" s="68"/>
      <c r="Q703" s="68"/>
      <c r="R703" s="68"/>
      <c r="S703" s="68"/>
      <c r="T703" s="68"/>
      <c r="U703" s="68"/>
      <c r="V703" s="68"/>
      <c r="W703" s="68"/>
      <c r="X703" s="68"/>
      <c r="Y703" s="68"/>
      <c r="Z703" s="106">
        <f>COUNTIF(Z$11:Z$171,"HĐH")</f>
        <v>1</v>
      </c>
      <c r="AA703" s="106">
        <f>COUNTIF(AA$11:AA$171,"HĐH")</f>
        <v>1</v>
      </c>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106">
        <f>COUNTIF(BK$9:BK$169,"HĐH")</f>
        <v>1</v>
      </c>
      <c r="BL703" s="106">
        <f t="shared" ref="BL703:BM703" si="188">COUNTIF(BL$9:BL$169,"HĐH")</f>
        <v>1</v>
      </c>
      <c r="BM703" s="106">
        <f t="shared" si="188"/>
        <v>1</v>
      </c>
      <c r="BN703" s="111"/>
    </row>
    <row r="704" spans="1:66" ht="20.25" customHeight="1">
      <c r="A704" s="217" t="s">
        <v>1399</v>
      </c>
      <c r="B704" s="218"/>
      <c r="C704" s="218"/>
      <c r="D704" s="219"/>
      <c r="E704" s="220"/>
      <c r="F704" s="221"/>
      <c r="G704" s="109"/>
      <c r="H704" s="109"/>
      <c r="I704" s="110"/>
      <c r="J704" s="137"/>
      <c r="K704" s="137"/>
      <c r="L704" s="119"/>
      <c r="M704" s="6"/>
      <c r="N704" s="6"/>
      <c r="T704" s="122" t="s">
        <v>1346</v>
      </c>
      <c r="U704" s="122"/>
      <c r="V704" s="123"/>
      <c r="W704" s="123"/>
      <c r="X704" s="123"/>
      <c r="Y704" s="122"/>
      <c r="Z704" s="106">
        <f>COUNTIF(Z$193:Z$400,"HĐH")</f>
        <v>1</v>
      </c>
      <c r="AA704" s="106">
        <f>COUNTIF(AA$193:AA$400,"HĐH")</f>
        <v>1</v>
      </c>
      <c r="AB704" s="124"/>
      <c r="AC704" s="124"/>
      <c r="AD704" s="124"/>
      <c r="AE704" s="124"/>
      <c r="AF704" s="124"/>
      <c r="AG704" s="124"/>
      <c r="AH704" s="124"/>
      <c r="AI704" s="124"/>
      <c r="AJ704" s="124"/>
      <c r="AK704" s="124"/>
      <c r="AL704" s="124"/>
      <c r="AM704" s="124"/>
      <c r="AN704" s="124"/>
      <c r="AO704" s="124"/>
      <c r="AP704" s="124"/>
      <c r="AQ704" s="124"/>
      <c r="AR704" s="124"/>
      <c r="AS704" s="124"/>
      <c r="AT704" s="124"/>
      <c r="AU704" s="124"/>
      <c r="AV704" s="124"/>
      <c r="AW704" s="124"/>
      <c r="AX704" s="124"/>
      <c r="AY704" s="124"/>
      <c r="AZ704" s="124"/>
      <c r="BA704" s="124"/>
      <c r="BB704" s="124"/>
      <c r="BC704" s="124"/>
      <c r="BD704" s="124"/>
      <c r="BE704" s="124"/>
      <c r="BF704" s="124"/>
      <c r="BG704" s="124"/>
      <c r="BH704" s="124"/>
      <c r="BI704" s="124"/>
      <c r="BJ704" s="124"/>
      <c r="BK704" s="106">
        <f>COUNTIF(BK$178:BK$363,"HĐH")</f>
        <v>1</v>
      </c>
      <c r="BL704" s="106">
        <f t="shared" ref="BL704:BM704" si="189">COUNTIF(BL$178:BL$363,"HĐH")</f>
        <v>2</v>
      </c>
      <c r="BM704" s="106">
        <f t="shared" si="189"/>
        <v>1</v>
      </c>
      <c r="BN704" s="124"/>
    </row>
    <row r="705" spans="1:66" ht="20.25" customHeight="1">
      <c r="A705" s="217" t="s">
        <v>1400</v>
      </c>
      <c r="B705" s="218"/>
      <c r="C705" s="218"/>
      <c r="D705" s="219"/>
      <c r="E705" s="220"/>
      <c r="F705" s="221"/>
      <c r="G705" s="109"/>
      <c r="H705" s="109"/>
      <c r="I705" s="110"/>
      <c r="J705" s="137"/>
      <c r="K705" s="137"/>
      <c r="L705" s="119"/>
      <c r="M705" s="6"/>
      <c r="N705" s="6"/>
      <c r="Z705" s="106">
        <f>COUNTIF(Z$440:Z$533,"HĐH")</f>
        <v>1</v>
      </c>
      <c r="AA705" s="106">
        <f>COUNTIF(AA$365:AA$533,"HĐH")</f>
        <v>1</v>
      </c>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106">
        <f>COUNTIF(BK$363:BK$458,"HĐH")</f>
        <v>1</v>
      </c>
      <c r="BL705" s="106">
        <f>COUNTIF(BL$363:BL$458,"HĐH")</f>
        <v>1</v>
      </c>
      <c r="BM705" s="106">
        <f>COUNTIF(BM$363:BM$458,"HĐH")</f>
        <v>1</v>
      </c>
      <c r="BN705" s="111"/>
    </row>
    <row r="706" spans="1:66" ht="20.25" customHeight="1">
      <c r="A706" s="217" t="s">
        <v>1401</v>
      </c>
      <c r="B706" s="218"/>
      <c r="C706" s="218"/>
      <c r="D706" s="219"/>
      <c r="E706" s="220"/>
      <c r="F706" s="221"/>
      <c r="G706" s="109"/>
      <c r="H706" s="109"/>
      <c r="I706" s="110"/>
      <c r="J706" s="137"/>
      <c r="K706" s="137"/>
      <c r="L706" s="119"/>
      <c r="M706" s="6"/>
      <c r="N706" s="6"/>
      <c r="Z706" s="106">
        <f>COUNTIF(Z$538:Z$603,"HĐH")</f>
        <v>1</v>
      </c>
      <c r="AA706" s="106">
        <f>COUNTIF(AA$538:AA$603,"HĐH")</f>
        <v>1</v>
      </c>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106">
        <f>COUNTIF(BK$461:BK$542,"HĐH")</f>
        <v>1</v>
      </c>
      <c r="BL706" s="106">
        <f t="shared" ref="BL706:BM706" si="190">COUNTIF(BL$461:BL$542,"HĐH")</f>
        <v>0</v>
      </c>
      <c r="BM706" s="106">
        <f t="shared" si="190"/>
        <v>1</v>
      </c>
      <c r="BN706" s="111"/>
    </row>
    <row r="707" spans="1:66" ht="20.25" customHeight="1">
      <c r="A707" s="217" t="s">
        <v>1402</v>
      </c>
      <c r="B707" s="218"/>
      <c r="C707" s="218"/>
      <c r="D707" s="219"/>
      <c r="E707" s="220"/>
      <c r="F707" s="221"/>
      <c r="G707" s="109"/>
      <c r="H707" s="109"/>
      <c r="I707" s="110"/>
      <c r="J707" s="137"/>
      <c r="K707" s="137"/>
      <c r="L707" s="119"/>
      <c r="M707" s="6"/>
      <c r="N707" s="6"/>
      <c r="O707" s="164"/>
      <c r="Z707" s="106">
        <f ca="1">COUNTIF(Z$630:Z$728,"HĐH")</f>
        <v>1</v>
      </c>
      <c r="AA707" s="9">
        <f ca="1">COUNTIF(AA$630:AA$728,"HĐH")+COUNTIF(AA$630:AA$728,"HĐH/HĐG")</f>
        <v>1</v>
      </c>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106">
        <f>COUNTIF(BK$544:BK$682,"HĐH")</f>
        <v>1</v>
      </c>
      <c r="BL707" s="106">
        <f t="shared" ref="BL707:BM707" si="191">COUNTIF(BL$544:BL$682,"HĐH")</f>
        <v>1</v>
      </c>
      <c r="BM707" s="106">
        <f t="shared" si="191"/>
        <v>1</v>
      </c>
      <c r="BN707" s="111"/>
    </row>
    <row r="708" spans="1:66">
      <c r="A708" s="159"/>
      <c r="B708" s="159"/>
      <c r="C708" s="159"/>
      <c r="D708" s="112"/>
      <c r="E708" s="112"/>
      <c r="F708" s="159"/>
      <c r="G708" s="160"/>
      <c r="H708" s="160"/>
      <c r="I708" s="161"/>
      <c r="J708" s="161"/>
      <c r="K708" s="161"/>
      <c r="L708" s="158"/>
      <c r="M708" s="6"/>
      <c r="N708" s="6"/>
      <c r="O708" s="162"/>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162"/>
      <c r="BL708" s="162"/>
      <c r="BM708" s="162"/>
      <c r="BN708" s="163"/>
    </row>
    <row r="709" spans="1:66" ht="37.5" customHeight="1">
      <c r="A709" s="281" t="s">
        <v>1466</v>
      </c>
      <c r="B709" s="281"/>
      <c r="C709" s="281"/>
      <c r="D709" s="280"/>
      <c r="E709" s="280"/>
      <c r="F709" s="281"/>
      <c r="G709" s="281"/>
      <c r="H709" s="280" t="s">
        <v>1454</v>
      </c>
      <c r="I709" s="280"/>
      <c r="J709" s="280"/>
      <c r="K709" s="280"/>
      <c r="O709" s="153"/>
      <c r="BK709" s="286" t="s">
        <v>1455</v>
      </c>
      <c r="BL709" s="286"/>
      <c r="BM709" s="286"/>
      <c r="BN709" s="286"/>
    </row>
    <row r="710" spans="1:66" ht="29.25" customHeight="1">
      <c r="B710" s="151"/>
      <c r="C710" s="152"/>
      <c r="F710" s="152"/>
      <c r="G710" s="151"/>
      <c r="H710" s="151"/>
      <c r="I710" s="152"/>
      <c r="J710" s="152"/>
      <c r="K710" s="152"/>
      <c r="O710" s="153"/>
      <c r="BK710" s="153"/>
      <c r="BL710" s="153"/>
      <c r="BM710" s="153"/>
      <c r="BN710" s="152"/>
    </row>
    <row r="711" spans="1:66" ht="18.75">
      <c r="B711" s="151"/>
      <c r="C711" s="152"/>
      <c r="F711" s="152"/>
      <c r="G711" s="151"/>
      <c r="H711" s="151"/>
      <c r="I711" s="152"/>
      <c r="J711" s="152"/>
      <c r="K711" s="152"/>
      <c r="O711" s="153"/>
      <c r="BK711" s="153"/>
      <c r="BL711" s="153"/>
      <c r="BM711" s="153"/>
      <c r="BN711" s="152"/>
    </row>
    <row r="712" spans="1:66" ht="18.75" customHeight="1">
      <c r="A712" s="282" t="s">
        <v>1465</v>
      </c>
      <c r="B712" s="282"/>
      <c r="C712" s="282"/>
      <c r="D712" s="283"/>
      <c r="E712" s="283"/>
      <c r="F712" s="282"/>
      <c r="G712" s="282"/>
      <c r="H712" s="283" t="s">
        <v>1467</v>
      </c>
      <c r="I712" s="283"/>
      <c r="J712" s="283"/>
      <c r="K712" s="283"/>
      <c r="O712" s="153"/>
      <c r="BK712" s="278" t="s">
        <v>1346</v>
      </c>
      <c r="BL712" s="278"/>
      <c r="BM712" s="278"/>
      <c r="BN712" s="278"/>
    </row>
  </sheetData>
  <autoFilter ref="A4:WTR707">
    <filterColumn colId="1" showButton="0"/>
    <filterColumn colId="3" showButton="0"/>
    <filterColumn colId="14">
      <customFilters>
        <customFilter operator="notEqual" val=" "/>
      </customFilters>
    </filterColumn>
    <filterColumn colId="52" showButton="0"/>
    <filterColumn colId="54" showButton="0"/>
    <filterColumn colId="56" showButton="0"/>
    <filterColumn colId="58" showButton="0"/>
    <filterColumn colId="60" showButton="0"/>
  </autoFilter>
  <mergeCells count="296">
    <mergeCell ref="BK709:BN709"/>
    <mergeCell ref="A597:A598"/>
    <mergeCell ref="B597:B598"/>
    <mergeCell ref="A595:A596"/>
    <mergeCell ref="B595:B596"/>
    <mergeCell ref="G591:G592"/>
    <mergeCell ref="G589:G590"/>
    <mergeCell ref="A370:A372"/>
    <mergeCell ref="K370:K372"/>
    <mergeCell ref="G370:G372"/>
    <mergeCell ref="F370:F372"/>
    <mergeCell ref="E370:E372"/>
    <mergeCell ref="C601:C602"/>
    <mergeCell ref="D601:D602"/>
    <mergeCell ref="E601:E602"/>
    <mergeCell ref="B601:B602"/>
    <mergeCell ref="F675:F676"/>
    <mergeCell ref="B181:B182"/>
    <mergeCell ref="A181:A182"/>
    <mergeCell ref="J183:J184"/>
    <mergeCell ref="G183:G184"/>
    <mergeCell ref="F183:F184"/>
    <mergeCell ref="C183:C184"/>
    <mergeCell ref="B183:B184"/>
    <mergeCell ref="A183:A184"/>
    <mergeCell ref="G601:G602"/>
    <mergeCell ref="BK712:BN712"/>
    <mergeCell ref="A1:BN1"/>
    <mergeCell ref="H709:K709"/>
    <mergeCell ref="A709:G709"/>
    <mergeCell ref="A712:G712"/>
    <mergeCell ref="H712:K712"/>
    <mergeCell ref="E675:E676"/>
    <mergeCell ref="D675:D676"/>
    <mergeCell ref="C675:C676"/>
    <mergeCell ref="B675:B676"/>
    <mergeCell ref="A675:A676"/>
    <mergeCell ref="G675:G676"/>
    <mergeCell ref="K574:K575"/>
    <mergeCell ref="G574:G575"/>
    <mergeCell ref="F574:F575"/>
    <mergeCell ref="E574:E575"/>
    <mergeCell ref="D574:D575"/>
    <mergeCell ref="C574:C575"/>
    <mergeCell ref="B574:B575"/>
    <mergeCell ref="A574:A575"/>
    <mergeCell ref="E620:E622"/>
    <mergeCell ref="D620:D622"/>
    <mergeCell ref="K675:K676"/>
    <mergeCell ref="G603:G604"/>
    <mergeCell ref="G605:G606"/>
    <mergeCell ref="G593:G594"/>
    <mergeCell ref="G595:G596"/>
    <mergeCell ref="G597:G598"/>
    <mergeCell ref="G599:G600"/>
    <mergeCell ref="E599:E600"/>
    <mergeCell ref="A601:A602"/>
    <mergeCell ref="C620:C622"/>
    <mergeCell ref="B620:B622"/>
    <mergeCell ref="A620:A622"/>
    <mergeCell ref="E595:E596"/>
    <mergeCell ref="C597:C598"/>
    <mergeCell ref="D597:D598"/>
    <mergeCell ref="E597:E598"/>
    <mergeCell ref="C595:C596"/>
    <mergeCell ref="D595:D596"/>
    <mergeCell ref="F603:F604"/>
    <mergeCell ref="F605:F606"/>
    <mergeCell ref="F593:F594"/>
    <mergeCell ref="F595:F596"/>
    <mergeCell ref="F597:F598"/>
    <mergeCell ref="F599:F600"/>
    <mergeCell ref="F601:F602"/>
    <mergeCell ref="K608:K609"/>
    <mergeCell ref="G608:G609"/>
    <mergeCell ref="F608:F609"/>
    <mergeCell ref="E608:E609"/>
    <mergeCell ref="D608:D609"/>
    <mergeCell ref="C608:C609"/>
    <mergeCell ref="B608:B609"/>
    <mergeCell ref="A608:A609"/>
    <mergeCell ref="K620:K622"/>
    <mergeCell ref="G620:G622"/>
    <mergeCell ref="F620:F622"/>
    <mergeCell ref="B561:D561"/>
    <mergeCell ref="D487:D489"/>
    <mergeCell ref="G585:G586"/>
    <mergeCell ref="G587:G588"/>
    <mergeCell ref="B462:D462"/>
    <mergeCell ref="B463:D463"/>
    <mergeCell ref="C585:C586"/>
    <mergeCell ref="D585:D586"/>
    <mergeCell ref="B593:B594"/>
    <mergeCell ref="C593:C594"/>
    <mergeCell ref="D593:D594"/>
    <mergeCell ref="E593:E594"/>
    <mergeCell ref="F585:F586"/>
    <mergeCell ref="F587:F588"/>
    <mergeCell ref="F589:F590"/>
    <mergeCell ref="F591:F592"/>
    <mergeCell ref="B500:D500"/>
    <mergeCell ref="B501:D501"/>
    <mergeCell ref="B529:D529"/>
    <mergeCell ref="B546:D546"/>
    <mergeCell ref="B591:B592"/>
    <mergeCell ref="E585:E586"/>
    <mergeCell ref="E587:E588"/>
    <mergeCell ref="A605:A606"/>
    <mergeCell ref="B605:B606"/>
    <mergeCell ref="C605:C606"/>
    <mergeCell ref="D605:D606"/>
    <mergeCell ref="E605:E606"/>
    <mergeCell ref="A603:A604"/>
    <mergeCell ref="B603:B604"/>
    <mergeCell ref="C603:C604"/>
    <mergeCell ref="D603:D604"/>
    <mergeCell ref="E603:E604"/>
    <mergeCell ref="A593:A594"/>
    <mergeCell ref="A591:A592"/>
    <mergeCell ref="B346:D346"/>
    <mergeCell ref="B347:D347"/>
    <mergeCell ref="G498:G499"/>
    <mergeCell ref="B498:B499"/>
    <mergeCell ref="C498:C499"/>
    <mergeCell ref="D498:D499"/>
    <mergeCell ref="E498:E499"/>
    <mergeCell ref="B354:D354"/>
    <mergeCell ref="B363:D363"/>
    <mergeCell ref="B352:D352"/>
    <mergeCell ref="E487:E489"/>
    <mergeCell ref="F487:F489"/>
    <mergeCell ref="F490:F491"/>
    <mergeCell ref="G368:G369"/>
    <mergeCell ref="F368:F369"/>
    <mergeCell ref="E368:E369"/>
    <mergeCell ref="D368:D369"/>
    <mergeCell ref="F498:F499"/>
    <mergeCell ref="B447:D447"/>
    <mergeCell ref="B461:D461"/>
    <mergeCell ref="BN291:BN297"/>
    <mergeCell ref="BN309:BN310"/>
    <mergeCell ref="BN312:BN316"/>
    <mergeCell ref="B319:D319"/>
    <mergeCell ref="B321:D321"/>
    <mergeCell ref="B325:D325"/>
    <mergeCell ref="B335:D335"/>
    <mergeCell ref="B341:D341"/>
    <mergeCell ref="B547:D547"/>
    <mergeCell ref="B355:B356"/>
    <mergeCell ref="B473:D473"/>
    <mergeCell ref="B486:D486"/>
    <mergeCell ref="B364:D364"/>
    <mergeCell ref="B405:D405"/>
    <mergeCell ref="D370:D372"/>
    <mergeCell ref="J355:J356"/>
    <mergeCell ref="G355:G356"/>
    <mergeCell ref="F355:F356"/>
    <mergeCell ref="E355:E356"/>
    <mergeCell ref="D355:D356"/>
    <mergeCell ref="C355:C356"/>
    <mergeCell ref="C370:C372"/>
    <mergeCell ref="B370:B372"/>
    <mergeCell ref="K355:K356"/>
    <mergeCell ref="B290:D290"/>
    <mergeCell ref="B253:D253"/>
    <mergeCell ref="BN2:BN4"/>
    <mergeCell ref="D2:E4"/>
    <mergeCell ref="N2:X2"/>
    <mergeCell ref="Y2:Y3"/>
    <mergeCell ref="AB3:AZ3"/>
    <mergeCell ref="BA4:BB4"/>
    <mergeCell ref="BC4:BD4"/>
    <mergeCell ref="BE4:BF4"/>
    <mergeCell ref="BG4:BH4"/>
    <mergeCell ref="BA3:BJ3"/>
    <mergeCell ref="L2:L5"/>
    <mergeCell ref="M2:M5"/>
    <mergeCell ref="BI4:BJ4"/>
    <mergeCell ref="Z2:BJ2"/>
    <mergeCell ref="B180:D180"/>
    <mergeCell ref="B185:D185"/>
    <mergeCell ref="B186:D186"/>
    <mergeCell ref="B207:D207"/>
    <mergeCell ref="B222:D222"/>
    <mergeCell ref="B238:D238"/>
    <mergeCell ref="B239:D239"/>
    <mergeCell ref="B251:D251"/>
    <mergeCell ref="J2:J3"/>
    <mergeCell ref="K2:K3"/>
    <mergeCell ref="I2:I3"/>
    <mergeCell ref="G2:G3"/>
    <mergeCell ref="H2:H3"/>
    <mergeCell ref="F2:F3"/>
    <mergeCell ref="B2:C3"/>
    <mergeCell ref="A2:A3"/>
    <mergeCell ref="B289:D289"/>
    <mergeCell ref="B277:D277"/>
    <mergeCell ref="A41:A42"/>
    <mergeCell ref="B41:B42"/>
    <mergeCell ref="C41:C42"/>
    <mergeCell ref="D41:D42"/>
    <mergeCell ref="E41:E42"/>
    <mergeCell ref="B75:D75"/>
    <mergeCell ref="B115:D115"/>
    <mergeCell ref="B116:D116"/>
    <mergeCell ref="B46:D46"/>
    <mergeCell ref="B56:D56"/>
    <mergeCell ref="J181:J182"/>
    <mergeCell ref="G181:G182"/>
    <mergeCell ref="F181:F182"/>
    <mergeCell ref="C181:C182"/>
    <mergeCell ref="A691:E691"/>
    <mergeCell ref="A690:E690"/>
    <mergeCell ref="A689:E689"/>
    <mergeCell ref="A688:E688"/>
    <mergeCell ref="A687:E687"/>
    <mergeCell ref="A707:F707"/>
    <mergeCell ref="A706:F706"/>
    <mergeCell ref="A705:F705"/>
    <mergeCell ref="A704:F704"/>
    <mergeCell ref="A692:F692"/>
    <mergeCell ref="A702:F702"/>
    <mergeCell ref="A703:F703"/>
    <mergeCell ref="A698:F698"/>
    <mergeCell ref="A697:F697"/>
    <mergeCell ref="A693:F693"/>
    <mergeCell ref="A694:F694"/>
    <mergeCell ref="A695:F695"/>
    <mergeCell ref="A696:F696"/>
    <mergeCell ref="A699:F699"/>
    <mergeCell ref="A701:F701"/>
    <mergeCell ref="A700:F700"/>
    <mergeCell ref="BK2:BM2"/>
    <mergeCell ref="B141:D141"/>
    <mergeCell ref="B152:D152"/>
    <mergeCell ref="B63:D63"/>
    <mergeCell ref="B269:D269"/>
    <mergeCell ref="B272:D272"/>
    <mergeCell ref="A490:A491"/>
    <mergeCell ref="B490:B491"/>
    <mergeCell ref="C490:C491"/>
    <mergeCell ref="D490:D491"/>
    <mergeCell ref="E490:E491"/>
    <mergeCell ref="G490:G491"/>
    <mergeCell ref="B6:D6"/>
    <mergeCell ref="B7:D7"/>
    <mergeCell ref="B8:D8"/>
    <mergeCell ref="B20:D20"/>
    <mergeCell ref="B21:D21"/>
    <mergeCell ref="B32:D32"/>
    <mergeCell ref="B38:D38"/>
    <mergeCell ref="A355:A356"/>
    <mergeCell ref="B171:D171"/>
    <mergeCell ref="B178:D178"/>
    <mergeCell ref="B179:D179"/>
    <mergeCell ref="F41:F42"/>
    <mergeCell ref="A686:E686"/>
    <mergeCell ref="C368:C369"/>
    <mergeCell ref="B368:B369"/>
    <mergeCell ref="A368:A369"/>
    <mergeCell ref="B659:D659"/>
    <mergeCell ref="C599:C600"/>
    <mergeCell ref="D599:D600"/>
    <mergeCell ref="A599:A600"/>
    <mergeCell ref="B599:B600"/>
    <mergeCell ref="A498:A499"/>
    <mergeCell ref="B587:B588"/>
    <mergeCell ref="C587:C588"/>
    <mergeCell ref="D587:D588"/>
    <mergeCell ref="A585:A586"/>
    <mergeCell ref="B585:B586"/>
    <mergeCell ref="C591:C592"/>
    <mergeCell ref="A589:A590"/>
    <mergeCell ref="B589:B590"/>
    <mergeCell ref="C589:C590"/>
    <mergeCell ref="D589:D590"/>
    <mergeCell ref="E589:E590"/>
    <mergeCell ref="A587:A588"/>
    <mergeCell ref="D591:D592"/>
    <mergeCell ref="E591:E592"/>
    <mergeCell ref="G292:G293"/>
    <mergeCell ref="C292:C293"/>
    <mergeCell ref="B292:B293"/>
    <mergeCell ref="A292:A293"/>
    <mergeCell ref="K292:K293"/>
    <mergeCell ref="J292:J293"/>
    <mergeCell ref="I292:I293"/>
    <mergeCell ref="F292:F293"/>
    <mergeCell ref="G342:G344"/>
    <mergeCell ref="C342:C344"/>
    <mergeCell ref="B342:B344"/>
    <mergeCell ref="A342:A344"/>
    <mergeCell ref="F342:F344"/>
    <mergeCell ref="I342:I344"/>
    <mergeCell ref="K342:K343"/>
    <mergeCell ref="J342:J344"/>
  </mergeCells>
  <dataValidations count="10">
    <dataValidation type="list" allowBlank="1" showInputMessage="1" showErrorMessage="1" sqref="I211 I361:I362 F211:F221 F361:F362 I215:I221">
      <formula1>"x"</formula1>
    </dataValidation>
    <dataValidation type="list" allowBlank="1" showInputMessage="1" showErrorMessage="1" sqref="L119:L140 L448:L460 L79:L114 F140 I37 F237 L270:L271 L153:L170 L291:L318 L475:L485 L464:L472 L359:L362 L353 L348:L351 L344:L345 L336:L340 L333:L334 L324 L320 L276 L254:L268 L252 L250 L182:L184 L172:L177 L142:L151 L74 L57:L62 L47:L55 L39:L45 L33:L37 L22:L31 L19 L197:L206 F37 I114 F114 I177 F157 F163:F164 F177 L288 L209:L221 F288 I338 F338 F494:F498 F393:F403 L365:L404 L224:L237 L489:L499 L508:L528 L530:L545 L548:L560 F657 L660:L685 I288 I157 L406:L446 L572:L658">
      <formula1>"x,#"</formula1>
    </dataValidation>
    <dataValidation type="list" allowBlank="1" showInputMessage="1" showErrorMessage="1" sqref="C153:C170 I22:I31 I33:I36 C22:C31 E9:E18 E33:E37 C33:C37 I47:I49 E39:F41 E47:E51 I169:I170 C47:C55 E53:E55 E57:E62 C57:C62 E79:F79 C117:C140 C142:C151 F165 I250 C172:C177 E172:E177 C208:C209 E208:E213 I333:I334 C252 C240:C250 E250:F250 C273:C276 E278:E288 E291:E308 C320 E309:F318 E322:E323 C326:C334 C336:C340 E336:E339 F345 C373:C404 C348:C351 I348:I351 I359:I360 C353 I404 I406:I442 I445:I446 I267:I268 C448:C460 E474 E475:F485 F493 C502:C528 C530:C545 F623:F656 E658:F658 I39:I45 C270:C271 E19:F19 C9:C19 E22:F31 F33:F36 C43:C45 I52 C39:C41 E43:F45 F47:F49 E52:F52 I108:I111 E64:E74 C64:C74 E76:E78 F91:F113 I155:I156 C76:C114 E80:E114 F119:F139 E117:E140 E142:F151 F153:F156 I158:I162 I172:I176 F158:F162 E153:E168 E169:F170 F172:F176 I197 F183 F294:F307 E181:E184 I199:I206 I276 C464:C472 E197:F206 F209:F210 E240:E249 E252:F252 C254:C268 E254:F268 E270:F271 E273:E275 E276:F276 C294:C318 C278:C288 I309:I318 I294:I307 I320 I345 E320:F320 I324 C322:C324 E324:F324 I339:I340 E326:E332 E333:F334 F336:F337 F339 E340:F340 I353 C345 E348:F351 E353:F353 I365:I368 F359:F360 C357:C362 E404:F404 I448:I460 E448:F460 I464:I472 I475:I477 C223:C237 C474:C485 I521 C493:C498 E493:E498 F508:F528 I543 E502:E528 I541 I560 E530:F545 E548:F560 C548:C560 I572 I605:I606 E576:F585 C587 C589 C591 C593 C595 C597 C599 C601 C603 C605 G618:I618 I660:I661 E223:E237 E623:E657 I336:I337 E677:F685 I224:I236 C610:C621 C487:C490 E487 E490 E464:F472 E187:E196 C187:C206 F224:F236 C677:C685 E587:F587 E589:F589 E591:F591 E593:F593 E595:F595 E597:F597 E599:F599 E601:F601 E603:F603 E605:F605 E365:F368 C365:C368 I673:I685 J683:K683 E355 E357:E362 C355 C623:C658 E610:F621 E607:F608 C607:C608 E660:F675 C660:C675 F572:F574 E562:E574 C562:C574 C576:C585 C406:C446 E406:F446 F373:F392 E370:E371 E373:E403 C370:C371 C342 E342:E345 C291:C292 I291:I292 F291:F292 C181 C183">
      <formula1>"KQMĐ, NDCT, TLHD, BC, ĐP"</formula1>
    </dataValidation>
    <dataValidation type="list" allowBlank="1" showInputMessage="1" showErrorMessage="1" sqref="E214:E221">
      <formula1>"KQMĐ, TLHD, NDCT, BC, ĐP, ATGT"</formula1>
    </dataValidation>
    <dataValidation type="list" allowBlank="1" showInputMessage="1" showErrorMessage="1" sqref="C210:C221">
      <formula1>"KQMĐ, NDCT, TLHD, BC, ĐP, ATGT"</formula1>
    </dataValidation>
    <dataValidation type="list" allowBlank="1" showInputMessage="1" showErrorMessage="1" sqref="Z9:AA9 Z22:AA22 Z674:AA675 Z39:AA39 Z37:AA37 Z64:AA64 Z76:AA76 Z82:AA82 Z109:AA109 Z122:AA122 Z129:AA129 Z132:AA132 Z142:AA142 Z151:AA151 Z153:AA153 Z187:AA187 Z200:AA200 Z210:AA210 Z96:AA96 Z226:AA226 Z240:AA240 Z278:AA278 Z291:AA291 Z298:AA298 Z257:AA257 Z350:AA351 Z369:AA371 Z382:AA382 Z410:AA410 Z394:AA394 Z432:AA432 Z421:AA421 Z448:AA448 AA368 Z662:AA662 Z487:AA487 Z643:AA643 Z511:AA511 Z526:AA526 Z632:AA632 Z549:AA549 Z562:AA562 Z573:AA574 Z531:AA531 Z607:AA608 Z619:AA621 Z585:AA586">
      <formula1>"ĐTT, TDS, HĐH, HĐNT, HĐG, VSAN, HĐC, LH, HĐH/HĐG, HĐH/HĐNT, ĐTT/HĐC, HĐG/HĐC, HĐH/HĐC"</formula1>
    </dataValidation>
    <dataValidation type="list" allowBlank="1" showInputMessage="1" showErrorMessage="1" sqref="Z456:AA456 Z474:AA474 Z502:AA502 Z466:AA466 BK644:BM644 BK23:BM24 BK33:BM33 BK10:BM10 BK65:BM65 BK77:BM77 BK83:BM83 BK107:BM107 BK110:BM110 BK97:BM97 BK124:BM124 BK133:BM133 BK143:BM143 BK158:BM159 BK162:BM162 BK165:BM165 BK172:BM172 BK174:BM174 BK117:BM117 BK181:BM182 BK188:BM188 BK199:BM199 BK211:BM211 BK184:BM184 BK227:BM227 BK241:BM241 BK258:BM258 BK273:BM273 BK292:BM293 BL675:BL676 BK342:BM344 BK348:BM348 BK356:BM356 BK365:BM365 BK299:BM299 BK370:BK371 BK393:BM393 BK383:BM383 BK406:BM406 BK422:BM422 BK395:BM395 BK467:BM467 BK411:BM411 BK464:BM465 BK454:BM454 BK495:BM495 BK587:BM588 BK489:BM490 BK550:BM550 BM574:BM575 BK609:BM609 BK575:BL575 BK621:BK622 BK633:BM633 BM676 BK512:BM512 BK532:BM532 BK563:BM563 BK279:BM279 BL355 BL620:BL621 BL608 BK676 BK663:BM663 BL622:BM622 BK433:BM433 BK372:BM372 BM371 BK548:BM548">
      <formula1>"ĐTT, TDS, HĐH, HĐNT, HĐG, VSAN, HĐC, LH, SHHN, HĐH/HĐG, HĐH/HĐNT, ĐTT/HĐC, HĐG/HĐC, HĐH/HĐC"</formula1>
    </dataValidation>
    <dataValidation type="list" allowBlank="1" showInputMessage="1" showErrorMessage="1" sqref="K2">
      <formula1>"Sân chơi khu 1, Sân chơi khu2, Sân chơi khu 3, , Sân chơi khu 4, Sân chơi khu 5 , Sân chơi khu 6, sân chơi khu 7, Ngoài nhà trường, Lớp, phòng chức năng"</formula1>
    </dataValidation>
    <dataValidation type="list" allowBlank="1" showInputMessage="1" showErrorMessage="1" sqref="K684:K685 K117:K140 K576:K608 K320 K322:K324 K326:K334 K336:K340 K344:K345 K530:K545 K502:K528 K365:K371 K610:K621 K677:K682 K623:K675 K548:K574 K487:K499 K474:K485 K22:K31 K406:K446 K464:K472 K153:K170 K270:K271 K254:K268 K252 K240:K250 K223:K237 K208:K221 K187:K206 K181:K184 K172:K177 K355 K76:K114 K33:K74 K9:K19 K448:K460 K373:K404 K357:K362 K348:K351 K353 K142:K151 K273:K276 K342 K278:K292 K294:K318">
      <formula1>"Lớp học, Lớp học + Sân chơi, Ngoài nhà trường, Sân chơi, Phòng chức năng"</formula1>
    </dataValidation>
    <dataValidation type="list" allowBlank="1" showInputMessage="1" showErrorMessage="1" sqref="J684:J685 J117:J140 J548:J682 J320 J322:J324 J326:J334 J336:J340 J345 J530:J545 J502:J528 J365:J404 J487:J499 J474:J485 J22:J31 J464:J472 J153:J170 J270:J271 J254:J268 J252 J240:J250 J223:J237 J208:J221 J187:J206 J294:J318 J172:J177 J355 J76:J114 J33:J74 J9:J19 J448:J460 J406:J446 J357:J362 J348:J351 J353 J142:J151 J273:J276 J342 J278:J292 J181 J183">
      <formula1>"Tổ, Lớp"</formula1>
    </dataValidation>
  </dataValidations>
  <hyperlinks>
    <hyperlink ref="I9" r:id="rId1"/>
    <hyperlink ref="I10" r:id="rId2"/>
    <hyperlink ref="I16" r:id="rId3"/>
    <hyperlink ref="I14" r:id="rId4"/>
    <hyperlink ref="I76" r:id="rId5"/>
    <hyperlink ref="I83" r:id="rId6"/>
    <hyperlink ref="I133" r:id="rId7"/>
    <hyperlink ref="I134" r:id="rId8"/>
    <hyperlink ref="I135" r:id="rId9"/>
    <hyperlink ref="I136" r:id="rId10"/>
    <hyperlink ref="I137" r:id="rId11"/>
    <hyperlink ref="I138" r:id="rId12"/>
    <hyperlink ref="I139" r:id="rId13"/>
    <hyperlink ref="I140" r:id="rId14"/>
    <hyperlink ref="I181" r:id="rId15" location="imgrc=9hq0KNQXiD0fGM"/>
    <hyperlink ref="I209" display="https://www.google.com.vn/url?sa=i&amp;url=https%3A%2F%2Fhanoimoi.com.vn%2Ftin-tuc%2Fgiao-thong%2F924092%2Fmot-so-dieu-can-luu-y-khi-tham-gia-giao-thong&amp;psig=AOvVaw2LZFCieQhqPBFVSFRn1KZN&amp;ust=1631770196352000&amp;source=images&amp;cd=vfe&amp;ved=0CAkQjRxqFwoTCOCO4oKggPMCF"/>
    <hyperlink ref="I213" r:id="rId16"/>
    <hyperlink ref="I376" r:id="rId17"/>
    <hyperlink ref="I369" r:id="rId18"/>
    <hyperlink ref="I372" r:id="rId19"/>
    <hyperlink ref="I375" r:id="rId20"/>
    <hyperlink ref="I378" r:id="rId21"/>
    <hyperlink ref="I493" r:id="rId22" location="imgrc=GRHniG_PLki-HM"/>
    <hyperlink ref="I548" r:id="rId23"/>
    <hyperlink ref="I549" r:id="rId24"/>
    <hyperlink ref="I559" r:id="rId25"/>
    <hyperlink ref="I623" r:id="rId26"/>
    <hyperlink ref="I628" r:id="rId27"/>
  </hyperlinks>
  <pageMargins left="0.30118110199999998" right="0.30118110199999998" top="0.74803149606299202" bottom="0.74803149606299202" header="0.31496062992126" footer="0.31496062992126"/>
  <pageSetup paperSize="9" orientation="landscape" r:id="rId28"/>
  <legacy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4T</vt:lpstr>
      <vt:lpstr>Sheet1</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HUYEN</cp:lastModifiedBy>
  <cp:lastPrinted>2025-09-18T01:54:55Z</cp:lastPrinted>
  <dcterms:created xsi:type="dcterms:W3CDTF">2019-07-05T03:48:23Z</dcterms:created>
  <dcterms:modified xsi:type="dcterms:W3CDTF">2025-09-18T02:33:56Z</dcterms:modified>
</cp:coreProperties>
</file>