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2. CĐ BT\"/>
    </mc:Choice>
  </mc:AlternateContent>
  <xr:revisionPtr revIDLastSave="0" documentId="13_ncr:1_{D47F338B-4CE5-4E03-A8A0-DB7AC7297892}" xr6:coauthVersionLast="36" xr6:coauthVersionMax="47" xr10:uidLastSave="{00000000-0000-0000-0000-000000000000}"/>
  <bookViews>
    <workbookView xWindow="-105" yWindow="-105" windowWidth="23250" windowHeight="12450" tabRatio="770" xr2:uid="{00000000-000D-0000-FFFF-FFFF00000000}"/>
  </bookViews>
  <sheets>
    <sheet name="KH BT" sheetId="38" r:id="rId1"/>
  </sheets>
  <definedNames>
    <definedName name="_xlnm._FilterDatabase" localSheetId="0" hidden="1">'KH BT'!$A$7:$N$155</definedName>
    <definedName name="_xlnm.Print_Area" localSheetId="0">'KH BT'!$A$1:$M$159</definedName>
    <definedName name="_xlnm.Print_Titles" localSheetId="0">'KH BT'!$4:$7</definedName>
  </definedNames>
  <calcPr calcId="179021" iterateCount="1"/>
</workbook>
</file>

<file path=xl/calcChain.xml><?xml version="1.0" encoding="utf-8"?>
<calcChain xmlns="http://schemas.openxmlformats.org/spreadsheetml/2006/main">
  <c r="L153" i="38" l="1"/>
  <c r="L152" i="38"/>
  <c r="L151" i="38"/>
  <c r="L150" i="38"/>
  <c r="L149" i="38"/>
  <c r="L148" i="38"/>
  <c r="L147" i="38"/>
  <c r="L146" i="38"/>
  <c r="L145" i="38"/>
  <c r="L144" i="38"/>
  <c r="L143" i="38"/>
  <c r="L142" i="38"/>
  <c r="L138" i="38" s="1"/>
  <c r="L141" i="38"/>
  <c r="L140" i="38"/>
  <c r="L139" i="38"/>
  <c r="L137" i="38"/>
  <c r="L136" i="38"/>
  <c r="L135" i="38"/>
  <c r="L134" i="38"/>
  <c r="L132" i="38" s="1"/>
  <c r="L133" i="38"/>
  <c r="J153" i="38"/>
  <c r="J152" i="38"/>
  <c r="J151" i="38"/>
  <c r="J150" i="38"/>
  <c r="J149" i="38"/>
  <c r="J148" i="38"/>
  <c r="J147" i="38"/>
  <c r="J146" i="38"/>
  <c r="J145" i="38"/>
  <c r="J144" i="38"/>
  <c r="J143" i="38"/>
  <c r="J142" i="38"/>
  <c r="J138" i="38" s="1"/>
  <c r="J141" i="38"/>
  <c r="J140" i="38"/>
  <c r="J139" i="38"/>
  <c r="J137" i="38"/>
  <c r="J136" i="38"/>
  <c r="J135" i="38"/>
  <c r="J134" i="38"/>
  <c r="J132" i="38" s="1"/>
  <c r="J133" i="38"/>
  <c r="K153" i="38"/>
  <c r="K152" i="38"/>
  <c r="K151" i="38"/>
  <c r="K150" i="38"/>
  <c r="K149" i="38"/>
  <c r="K147" i="38"/>
  <c r="K146" i="38"/>
  <c r="K145" i="38"/>
  <c r="K144" i="38"/>
  <c r="K143" i="38"/>
  <c r="K142" i="38"/>
  <c r="K141" i="38"/>
  <c r="K140" i="38"/>
  <c r="K139" i="38"/>
  <c r="K137" i="38"/>
  <c r="K136" i="38"/>
  <c r="K135" i="38"/>
  <c r="K134" i="38"/>
  <c r="K133" i="38"/>
  <c r="K148" i="38" l="1"/>
  <c r="K132" i="38"/>
  <c r="K138" i="38" l="1"/>
</calcChain>
</file>

<file path=xl/sharedStrings.xml><?xml version="1.0" encoding="utf-8"?>
<sst xmlns="http://schemas.openxmlformats.org/spreadsheetml/2006/main" count="697" uniqueCount="339">
  <si>
    <t>Thực hiện đúng, đủ, nhịp nhàng các động tác trong bài tập thể dục theo hiệu lệnh</t>
  </si>
  <si>
    <t>Giữ được thăng bằng cơ thể khi thực hiện vận động đi bước lùi liên tiếp khoảng 3m</t>
  </si>
  <si>
    <t>Thực hiện được vận động cuộn - xoay tròn cổ tay</t>
  </si>
  <si>
    <t>Biết tết sợi đôi</t>
  </si>
  <si>
    <t>KQMĐ</t>
  </si>
  <si>
    <t>TLHD</t>
  </si>
  <si>
    <t>NDCT</t>
  </si>
  <si>
    <t>ĐP</t>
  </si>
  <si>
    <t>Đi bước lùi</t>
  </si>
  <si>
    <t>Kiểm soát được vận động chạy thay đổi tốc độ theo hiệu lệnh 2-3 lần</t>
  </si>
  <si>
    <t>Chạy thay đổi tốc độ theo hiệu lệnh (2-3 lần)</t>
  </si>
  <si>
    <t>BC</t>
  </si>
  <si>
    <t>Biết cách "đọc sách" từ trái sang phải, từ trên xuống dưới, từ đầu sách đến cuối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</si>
  <si>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</si>
  <si>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</si>
  <si>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</si>
  <si>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</si>
  <si>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</si>
  <si>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</si>
  <si>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Nói được tên, tuổi, giới tính của bản thân, tên bố, mẹ.</t>
  </si>
  <si>
    <t>Nói được điều bé thích, không thích, những việc gì bé có thể làm được</t>
  </si>
  <si>
    <t>Sở thích, khả năng của bản thân</t>
  </si>
  <si>
    <t>Biết biểu lộ một số cảm xúc: vui, buồn, sợ hãi, tức giận, ngạc nhiên</t>
  </si>
  <si>
    <t>Xác định vị trí đồ vật so với bản thân trẻ và so với bạn khác (phía trước- phía sau, phía trên - phía dưới, phía phải - phía trái)</t>
  </si>
  <si>
    <t>Xác định được vị trí đồ vật so với bản thân trẻ và so với bạn khác (phía trước- phía sau, phía trên - phía dưới, phía phải - phía trái)</t>
  </si>
  <si>
    <t>1. Các bộ phận cơ thể con người</t>
  </si>
  <si>
    <t>Biết so sánh sự khác nhau và giống nhau của 2-3 đồ dùng, đồ chơi</t>
  </si>
  <si>
    <t>So sánh sự khác nhau và giống nhau của 2-3 đồ dùng, đồ chơi.</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</si>
  <si>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</si>
  <si>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</si>
  <si>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</si>
  <si>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</si>
  <si>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</si>
  <si>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</si>
  <si>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</si>
  <si>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</si>
  <si>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</si>
  <si>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</si>
  <si>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</si>
  <si>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</si>
  <si>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3. Nhận biết một số lễ hội và danh lam, thắng cảnh</t>
  </si>
  <si>
    <t>I. LĨNH VỰC GIÁO DỤC PHÁT TRIỂN THỂ CHẤT</t>
  </si>
  <si>
    <t>Tô, vẽ được một số hình đơn giản, gần gũi</t>
  </si>
  <si>
    <t>Xếp chồng được 10-12 khối</t>
  </si>
  <si>
    <t>Biết tự cài - cởi cúc, xâu - buộc dây</t>
  </si>
  <si>
    <t>Biết 4 nhóm thực phẩm và phân loại một số thực phẩm theo nhóm</t>
  </si>
  <si>
    <t>Nhận biết tên một số thực phẩm thông thường và các nhóm thực phẩm (trên tháp dinh dưỡng)</t>
  </si>
  <si>
    <t>Kể được một số món ăn đặc trưng thường dùng trong các ngày lễ, tết</t>
  </si>
  <si>
    <t>Có kỹ năng lau mặt đúng thao tác. Biết tự lau mặt khi được nhắc nhở</t>
  </si>
  <si>
    <t>Tập luyện thao tác lau mặt</t>
  </si>
  <si>
    <t>Biết một số hành vi văn minh, thói quen tốt trong ăn uống. Biết thực hiện khi được yêu cầu.</t>
  </si>
  <si>
    <t>Không uống nước lã</t>
  </si>
  <si>
    <t>Giữ vệ sinh thân thể</t>
  </si>
  <si>
    <t>Biết nhận ra và không chơi một số đồ vật có thể gây nguy hiểm</t>
  </si>
  <si>
    <t>A. Khám phá khoa học</t>
  </si>
  <si>
    <t>II. LĨNH VỰC GIÁO DỤC PHÁT TRIỂN NHẬN THỨC</t>
  </si>
  <si>
    <t>III. LĨNH VỰC GIÁO DỤC PHÁT TRIỂN NGÔN NGỮ</t>
  </si>
  <si>
    <t>V. LĨNH VỰC GIÁO DỤC PHÁT TRIỂN THẨM MỸ</t>
  </si>
  <si>
    <t>Biết chọn thực phẩm sạch, tươi ngon có lợi cho sức khỏe</t>
  </si>
  <si>
    <t>Lựa chọn thực phẩm sạch, tươi ngon có lợi cho sức khỏe</t>
  </si>
  <si>
    <t>Có một số hành vi tốt trong vệ sinh phòng bệnh</t>
  </si>
  <si>
    <t>Biết chấp nhận và thực hiện được một số hành vi tốt trong vệ sinh phòng bệnh khi được nhắc nhở</t>
  </si>
  <si>
    <t>x</t>
  </si>
  <si>
    <t>Biết một số đặc điểm nổi bật và cách sử dụng đồ dùng, đồ chơi quen thuộc</t>
  </si>
  <si>
    <t>Biết một số bộ phận cơ thể con người và cơ thể luôn thay đổi, phát triển</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</si>
  <si>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</si>
  <si>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</si>
  <si>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Kể được tên và nói được đặc điểm của một số ngày lễ hội</t>
  </si>
  <si>
    <t>Tên và đặc điểm của một số ngày lễ hội</t>
  </si>
  <si>
    <t>5. Công nghệ</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</si>
  <si>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</si>
  <si>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</si>
  <si>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</si>
  <si>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</si>
  <si>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Có khả năng nghe hiểu các từ khái quát chỉ đặc điểm, tính chất, công dụng và các từ biểu cảm</t>
  </si>
  <si>
    <t>Nghe hiểu các từ khái quát chỉ đặc điểm, tính chất, công dụng và các từ biểu cảm</t>
  </si>
  <si>
    <t>Nói rõ các tiếng có chứa các âm khó để người nghe có thể hiểu được</t>
  </si>
  <si>
    <t>Biết kể chuyện có mở đầu, kết thúc</t>
  </si>
  <si>
    <t>Kể lại chuyện đã được nghe</t>
  </si>
  <si>
    <t>Biết chủ động làm một số công việc đơn giản hàng ngày</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</si>
  <si>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</si>
  <si>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</si>
  <si>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 xml:space="preserve">Biết trao đổi, thỏa thuận với bạn để cùng thực hiện hoạt động chung (chơi, trực nhật) </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</si>
  <si>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</si>
  <si>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</si>
  <si>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</si>
  <si>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</si>
  <si>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</si>
  <si>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</si>
  <si>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</si>
  <si>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</si>
  <si>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</si>
  <si>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</si>
  <si>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</si>
  <si>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</si>
  <si>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6. Nhận biết vị trí trong không gian và định hướng thời gian</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</si>
  <si>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</si>
  <si>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</si>
  <si>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</si>
  <si>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</si>
  <si>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</si>
  <si>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</si>
  <si>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</si>
  <si>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</si>
  <si>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</si>
  <si>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</si>
  <si>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</si>
  <si>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</si>
  <si>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</si>
  <si>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Nguồn</t>
  </si>
  <si>
    <t>Biết sử dụng đúng giác quan, phối hợp các giác quan để xem xét, tìm hiểu đặc điểm của đối tượng (nhìn, nghe, ngửi, sờ…để nhận ra đặc điểm nổi bật của đối tượng)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</si>
  <si>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</si>
  <si>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</si>
  <si>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</si>
  <si>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</si>
  <si>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Một số trạng thái cảm xúc ( vui, buồn, sợ hãi, tức giận, ngạc nhiên ) qua nét mặt, cử chỉ, giọng nói, tranh ảnh</t>
  </si>
  <si>
    <t>Phối hợp cùng bạn trong chơi, trực nhật</t>
  </si>
  <si>
    <t>Nghe âm thanh, các bài hát, bản nhạc gần gũi và ngắm nhìn vẻ đẹp nổi bật của các sự vật, hiện tượng trong thiên nhiên, cuộc sống và tác phẩm nghệ thuật</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</si>
  <si>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</si>
  <si>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</si>
  <si>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</si>
  <si>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</si>
  <si>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 xml:space="preserve">Một số đồ vật gây nguy hiểm </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</si>
  <si>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</si>
  <si>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</si>
  <si>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</si>
  <si>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</si>
  <si>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</si>
  <si>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</si>
  <si>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</si>
  <si>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</si>
  <si>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</si>
  <si>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</si>
  <si>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</si>
  <si>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</si>
  <si>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Đi bộ sát lề đường bên phải, không tự ý chạy qua đường.</t>
  </si>
  <si>
    <t>Biết chấp hành một số luật lệ giao thông đường bộ (đi bộ sát lề đường bên phải, không tự ý chạy qua đường,)</t>
  </si>
  <si>
    <t>Chủ động tương tác với các phần mềm trò chơi trên máy tính</t>
  </si>
  <si>
    <t>Biết một số hoạt động của các ngày lễ hội trong năm</t>
  </si>
  <si>
    <t>PTCT</t>
  </si>
  <si>
    <t>* Trò chơi vận động.</t>
  </si>
  <si>
    <t>Thích chơi các trò chơi vận động. Biết luật chơi, cách chơi. Phối hợp với bạn trọng khi chơi.</t>
  </si>
  <si>
    <t>Chơi trò chơi vận động</t>
  </si>
  <si>
    <t>ATGT</t>
  </si>
  <si>
    <t>Đặc điểm, tính chất của đất, đá, cát, sỏi</t>
  </si>
  <si>
    <t>Biết sử dụng các số từ 1 - 5 để chỉ số lượng, số thứ tự.</t>
  </si>
  <si>
    <t xml:space="preserve">Biết chia sẻ, nhận xét, đánh giá và  đặt tên cho sản phẩm tạo hình. </t>
  </si>
  <si>
    <t>* Vận động: Đi</t>
  </si>
  <si>
    <t>* Vận động: Chạy</t>
  </si>
  <si>
    <t>TT
MT</t>
  </si>
  <si>
    <t>Nội dung chủ đề</t>
  </si>
  <si>
    <t>Hoạt động chủ đề</t>
  </si>
  <si>
    <t>Tài nguyên học liệu</t>
  </si>
  <si>
    <t>Tập kết hợp 5 động tác cơ bản trong bài tập thể dục kết hợp với nhạc bài hát theo chủ đề "Bản thân"</t>
  </si>
  <si>
    <t xml:space="preserve">TDS: Hô hấp: Thổi nơ.
- Tay: 2 tay lên cao, ra trước, sang 2 bên.
- Lưng - bụng: Nghiêng người sang 2 bên.             
 -Chân:  Đứng, 1 chân đưa lên trước, khuỵu gối.
- Bật: Bật chụm tách chân. </t>
  </si>
  <si>
    <t>C:\Users\admin\Desktop\tds\TDS CĐBT.mp3</t>
  </si>
  <si>
    <t>HĐH: Đi bước lùi</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</si>
  <si>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</si>
  <si>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</si>
  <si>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"Bản thân"</t>
  </si>
  <si>
    <t>https://www.youtube.com/watch?v=O8qlyOBgeM4</t>
  </si>
  <si>
    <t>Tô, vẽ hình chủ đề "Bản thân"</t>
  </si>
  <si>
    <t>https://www.youtube.com/watch?v=5lX0OkZtc04</t>
  </si>
  <si>
    <t>Xếp chồng các hình khối chủ đề "Bản thân"</t>
  </si>
  <si>
    <t>https://www.youtube.com/watch?v=2R8tZ6WOpaY</t>
  </si>
  <si>
    <t xml:space="preserve"> Thực hành: Cài - cởi cúc, xâu - buộc dây</t>
  </si>
  <si>
    <t xml:space="preserve"> SHHN: 
- Trò chuyện với trẻ về cách cài, cởi cúc áo; xem tranh ảnh, quan sát, tạo tình huống .</t>
  </si>
  <si>
    <t>Đan tết sợi đôi chủ đề "BT"</t>
  </si>
  <si>
    <t>HĐG:
- Tết tóc cho bạn, tết nơ tặng mẹ,..</t>
  </si>
  <si>
    <t>Tìm hiểu các món ăn đặc trưng ngày lễ, tết</t>
  </si>
  <si>
    <t>https://www.youtube.com/watch?v=blF2q_nUWp4</t>
  </si>
  <si>
    <t>C:\Users\admin\Desktop\video phòng tránh TNTT\Co dinh gay xuong cang chan.mp4</t>
  </si>
  <si>
    <t>C:\Users\admin\Desktop\video phòng tránh TNTT\SC hoc di vat.mp4</t>
  </si>
  <si>
    <t>https://www.youtube.com/watch?v=mEULSRUiblo</t>
  </si>
  <si>
    <t>VS-AN/SHHN:
- Trò chuyện về thói quen vệ sinh phòng bệnh.
- Tạo tình huống, cho trẻ trải nghiêm phòng bệnh.
- Xem tranh ảnh về một số thói quen vệ sinh tốt, không tốt.
- Trải nghiệm về một số thói quen vệ sinh.</t>
  </si>
  <si>
    <t>VS-AN/SHHN:
- Xem video clip
- Hướng dẫn 1 số kỹ năng: giữ gìn vệ sinh thân thể</t>
  </si>
  <si>
    <t>ttps://www.youtube.com/watch?v=iJbQjhUdGWM</t>
  </si>
  <si>
    <t>Các giác quan và chức năng của các giác quan (mắt, mũi)</t>
  </si>
  <si>
    <t>https://www.google.com.vn/search?tbm=isch&amp;q=h%C3%ACnh%20%E1%BA%A3nh%20c%C3%A1c%20gi%C3%A1c%20quan#imgrc=9hq0KNQXiD0fGM</t>
  </si>
  <si>
    <t>HĐNT: QS Đôi mắt của bạn
- Trò chuyện với Bác sĩ về đôi mắt để biết cách bảo vệ và chăm sóc đôi mắt.
- Thí nghiệm với đôi mắt: Phản xạ ánh sáng của mắt; Nhìn gần và xa...
- TC: Tìm và nhận diện bạn; Vẽ mắt; Đuổi bóng; Thực hành đo thị lực mắt.
 Q/S: chiếc mũi của bạn
- Trò chuyện với Bác sĩ về chiếc mũi để biết cách bảo vệ và chăm sóc  chiếc mũi.
- Thí nghiệm với  chiếc mũi : Phản khứu giác của mũi; ngửi xa ngửi gần...</t>
  </si>
  <si>
    <t>Một số bộ phận cơ thể và chức năng của chúng (chân, tay)</t>
  </si>
  <si>
    <t>https://www.google.com.vn/url?sa=i&amp;url=http%3A%2F%2Ftruongvietjsc.com%2Fsanpham%2F301%2F25%2FTranh-co-the-be.html&amp;psig=AOvVaw3tM4vV66ZGzhm15UcK0WEb&amp;ust=1631770082587000&amp;source=images&amp;cd=vfe&amp;ved=0CAkQjRxqFwoTCKD2l9GfgPMCFQAAAAAdAAAAABAK</t>
  </si>
  <si>
    <t>HĐNT: Quan sát bóng của đôi bàn tay.
- Vẽ bóng tay.
- Vẽ đôi bàn tay.
- In đôi bàn tay trên cát
- Vẽ, tô màu đôi bàn chân
- In đôi bàn chân bằng màu nước, in bàn chân lên cát ướt.</t>
  </si>
  <si>
    <t>ĐTT/HĐNT:
- Đi bộ sát lề đường bên phải, không tự ý chạy qua đường
- Thực hành: Đi bộ trên sa hình giao thông</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</si>
  <si>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</si>
  <si>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</si>
  <si>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</si>
  <si>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HĐNT:
- Trò chơi với đất, cát, sỏi, đá: vật chìm, vật nổi, đi trên con đường đá, xếp hình, nặn, vo, nhuộm màu cát, tranh cát, ...</t>
  </si>
  <si>
    <t>HĐG/HĐC:
- Bé vui học kid smart</t>
  </si>
  <si>
    <t xml:space="preserve"> HĐG/HĐC: Ôn đếm đến 3, nhận biết nhóm đối tượng có số lượng là 3, nhận biết chữ số 3</t>
  </si>
  <si>
    <t>Chữ số, số lượng và số thứ tự trong phạm vi 5</t>
  </si>
  <si>
    <t>LH:
- Trò chuyện về đặc điểm đặc trưng của đèn lồng
Tìm hiểu nguyên liệu làm bánh trung thu</t>
  </si>
  <si>
    <t>ĐTT/SHHN:
- Trò chuyện, xem tranh ảnh, thực hành với trẻ về việc sử dụng các từ trái biểu cảm.</t>
  </si>
  <si>
    <t>Nghe hiểu nội dung truyện kể, truyện đọc chủ đề "Bản thân"</t>
  </si>
  <si>
    <t>https://www.youtube.com/watch?v=IBz9XjwscPM(chu be lọ lem)</t>
  </si>
  <si>
    <t>Nghe các bài hát, bài thơ, ca dao, đồng dao, tục ngữ, câu đố, hò, vè chủ đề "Bản thân"</t>
  </si>
  <si>
    <t>https://www.youtube.com/watch?v=O4bj2BBEDHM</t>
  </si>
  <si>
    <t>https://www.youtube.com/watch?v=AY9mbjkTaZY</t>
  </si>
  <si>
    <t>HĐNT:
- Tiệm Spa
- Tiệm Nail
- Cửa hàng may đo</t>
  </si>
  <si>
    <t>Phát âm các tiếng có chứa các câm khó</t>
  </si>
  <si>
    <t xml:space="preserve">   SHHN: Trò chuyện cùng bé.                                                                                                                  </t>
  </si>
  <si>
    <t>Đọc bài thơ, ca dao đồng dao chủ đề "Bản thân"</t>
  </si>
  <si>
    <t>HĐG:
- Dạy  trẻ kể lại truyện 
-TC: Bé tập kể lại truyện</t>
  </si>
  <si>
    <t>Tập đóng kịch theo nội dung chuyện chủ đề "Bản thân"</t>
  </si>
  <si>
    <t>Làm quen với cách đọc và viết tiếng Việt:
+ Hướng đọc, viết: từ trái sang phải, từ dòng trên xuống dòng dưới</t>
  </si>
  <si>
    <t>HĐG: 
-Thực hành xem sách</t>
  </si>
  <si>
    <t>Tên, tuổi của bạn trai, bạn gái.</t>
  </si>
  <si>
    <t xml:space="preserve">HĐC:
- Trò chuyện, trao đổi đầm thoại về sở thích và khả năng của bản thân </t>
  </si>
  <si>
    <t>Chủ động và độc lập trong một số hoạt động chủ đề Bản thân</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</si>
  <si>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</si>
  <si>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</si>
  <si>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HĐG:
- Làm chuyện tranh về những gì bé thích</t>
  </si>
  <si>
    <t>https://www.youtube.com/watch?v=9rU_VZKPF48</t>
  </si>
  <si>
    <t>Hào hứng tham gia vào các hoạt động trong các ngày lễ hội: tết Trung thu, ngày hội đến trường..</t>
  </si>
  <si>
    <t>HĐNT:
- Quan sát sự lớn lên của cây, bảo vệ và chăm sóc cây: nhặt lá rụng, nhổ cỏ, bắt sâu, tưới nước cho cây.</t>
  </si>
  <si>
    <t>https://zingmp3.vn/bai-hat/LK-Dan-Ca-Bac-Bo-lopnhacgiangsol/IWAO8FBA.html</t>
  </si>
  <si>
    <t>Nghe bài hát, bản nhạc; thơ, đồng dao, ca dao, tục ngữ; kể chuyện phù hợp với chủ đề "Bản thân"</t>
  </si>
  <si>
    <t>https://www.youtube.com/watch?v=fFB-elx3kow</t>
  </si>
  <si>
    <t xml:space="preserve">ĐTT/HN:
- Tình bạn tuổi thơ
- Ánh trăng tình bạn
- Hồn nhiên tình bạn
- Năm ngón tay ngoan
- Khúc hát đôi bàn tay
- 5 giác quan
- Đôi mắt của ba 
- Đôi bàn chân
- Trung thu rước đèn 
- Em đi xem hội trăng rằm,
- Rước đèn dưới trăng 
- Anh tí sún  </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</si>
  <si>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</si>
  <si>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"Bản thân"</t>
  </si>
  <si>
    <t>https://www.youtube.com/watch?v=l_Vq-9OCBxA</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</si>
  <si>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</si>
  <si>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"Bản thân"</t>
  </si>
  <si>
    <t>Phối hợp các nguyên vật liệu tạo hình, vật liệu trong thiên nhiên, nguyên vật liệu phế thải... để tạo ra các sản phẩm theo chủ đề "Bản thân"</t>
  </si>
  <si>
    <t>Vẽ phối hợp các nét thẳng, xiên ngang, cong tròn tạo thành bức tranh có màu sắc và bố cục theo chủ đề "Bản thân"</t>
  </si>
  <si>
    <t>https://www.youtube.com/watch?v=J5X_66yl9cs</t>
  </si>
  <si>
    <t>HĐH/HĐG:
- Vẽ bạn trai, bạn gái
- Vẽ tóc cho bạn
- Vẽ bàn tay, bàn chân
- Vẽ đèn lồng
- Vẽ bánh trung thu</t>
  </si>
  <si>
    <t xml:space="preserve"> Xé, cắt theo đường thẳng, đường cong… và dán thành sản phẩm có màu sắc, bố cục theo chủ đề "Bản thân"</t>
  </si>
  <si>
    <t>https://www.youtube.com/watch?v=kBY1WuLlnwc</t>
  </si>
  <si>
    <t>HĐH/HĐG
- Xé dán trang phục bạn trai, bạn gái.
- Xé dán đèn lồng
- Xé dán bánh trung thu
- Xé dán bàn tay
- Xé dán bàn chân</t>
  </si>
  <si>
    <t>Làm lõm, dỗ bẹt, bẻ loe, vuốt nhọn, uốn cong đất nặn để nặn thành sản phẩm có nhiều chi tiết theo chủ đề "Bản thân"</t>
  </si>
  <si>
    <t>HĐH/HĐG:
- Nặn đôi bàn tay
- Nặn đôi mắt
- Nặn vòng tặng bạn
- Nặn búp bê</t>
  </si>
  <si>
    <t>Làm đồ chơi chủ đề "Bản thân"</t>
  </si>
  <si>
    <t xml:space="preserve">HĐG/HĐC: Trò chuyện, quan sát, nhận xét sản phẩm và đặt tên cho sản phẩm đó </t>
  </si>
  <si>
    <t>HĐH:
- Bé làm gì khi tức giận (SEL)</t>
  </si>
  <si>
    <t>HĐH:
- Nhân biết cảm xúc vui, buồn (SEL)</t>
  </si>
  <si>
    <t>HĐG:
- Xây ngôi nhà
- Xây trại trung thu
 - Xây vườn cây</t>
  </si>
  <si>
    <t>4. Một số hiện tượng tự nhiên</t>
  </si>
  <si>
    <t>Phạm vi thực hiện</t>
  </si>
  <si>
    <t>Địa điểm tổ chức</t>
  </si>
  <si>
    <t>Ghi chú về sự điều chỉnh trong CĐ (nếu có)</t>
  </si>
  <si>
    <t>KẾ HOẠCH CHĂM SÓC GIÁO DỤC TRẺ CHỦ ĐỀ BẢN THÂN</t>
  </si>
  <si>
    <t>Thời gian thực hiện 3 tuần (Từ ngày 22/09-11/10/2025)</t>
  </si>
  <si>
    <t>Nhánh 1: Cơ Thể tôi</t>
  </si>
  <si>
    <t>Nhánh 2: Vui hội trăng rằm</t>
  </si>
  <si>
    <t>N3: Tôi cần gì để lớn lên và khỏe mạnh</t>
  </si>
  <si>
    <t>Lớp</t>
  </si>
  <si>
    <t>Sân chơi</t>
  </si>
  <si>
    <t>TDS</t>
  </si>
  <si>
    <t xml:space="preserve">HĐH: Chạy thay đổi tốc độ theo hiệu lệnh </t>
  </si>
  <si>
    <t>HĐH</t>
  </si>
  <si>
    <r>
      <rPr>
        <b/>
        <sz val="12"/>
        <rFont val="Times New Roman"/>
        <family val="1"/>
      </rPr>
      <t>Chia sẻ, nhận xét, đánh giá</t>
    </r>
    <r>
      <rPr>
        <sz val="12"/>
        <rFont val="Times New Roman"/>
        <family val="1"/>
      </rPr>
      <t xml:space="preserve"> và đặt tên cho sản phẩm tạo hình của mình, của bạn.</t>
    </r>
  </si>
  <si>
    <t>HĐNT</t>
  </si>
  <si>
    <t>HĐG</t>
  </si>
  <si>
    <t>SHHN</t>
  </si>
  <si>
    <t>Lớp học</t>
  </si>
  <si>
    <t>VS-AN</t>
  </si>
  <si>
    <t>HĐC</t>
  </si>
  <si>
    <t xml:space="preserve"> HĐC:
- Trò chuyện các giác quan và chức năng của các giác quan (mắt, mũi)</t>
  </si>
  <si>
    <t>HĐH: 
- Khám phá đôi bàn tay (5E)</t>
  </si>
  <si>
    <t>HĐH: 
- Khám phá đèn lồng (5E)</t>
  </si>
  <si>
    <t>HĐC:
- So sánh sự khác nhau và giống nhau của: Đèn lồng, đèn ông sao.</t>
  </si>
  <si>
    <t>Phòng tin</t>
  </si>
  <si>
    <t>HĐG+HĐC</t>
  </si>
  <si>
    <t xml:space="preserve"> HĐH: Đếm đến 3, nhận biết chữ số 3</t>
  </si>
  <si>
    <t>HĐG:
- Bé nối đúng số lượng
- Bé thêm bớt cho đủ số lượng là 3
- Bé gắn đúng số lượng.
- Bé chọn cho đủ
- Khoanh nhóm có số lượng 3</t>
  </si>
  <si>
    <t xml:space="preserve">HĐH/HĐC: Phân biệt phía phải - phía trái của bản thân.
</t>
  </si>
  <si>
    <t>HĐH/HĐC: Xác định vị trí phía trên - phía dưới; phía trước - phía sau của bản thân</t>
  </si>
  <si>
    <t>HĐH/HĐC: Xác định vị trí phía trên - phía dưới; phía trước - phía sau của đối tượng khác</t>
  </si>
  <si>
    <t>HĐH/HĐC
- Bạn trai 4 tuổi
- Bạn gái lớp bé</t>
  </si>
  <si>
    <t>LH</t>
  </si>
  <si>
    <t>HĐC: Kể chuyện:
- Đôi bàn tay thần kì
- Đôi mắt nhỏ và cuộc phiêu lưu</t>
  </si>
  <si>
    <t>HĐC: Kể chuyện:
- Cô bé lọ lem
- Cô bé quàng khăn đỏ</t>
  </si>
  <si>
    <t>HĐC: Kể chuyện:
- Đom đóm cầm đèn lồng; đèn lồng và thỏ trắng.
- Sự tích bánh trung thu</t>
  </si>
  <si>
    <t>HĐC: Bài thơ:
- Bạn trai, bạn gái
- Tình bạn</t>
  </si>
  <si>
    <t>HĐC: Bài thơ:́
- Trăng sáng
- Lồng đèn</t>
  </si>
  <si>
    <t>HĐC: Bài thơ:
- Đôi bàn tay bé
- Bạn của bé</t>
  </si>
  <si>
    <t>ĐTT</t>
  </si>
  <si>
    <t>Bài thơ: Rửa tay</t>
  </si>
  <si>
    <t>HĐH+HĐC</t>
  </si>
  <si>
    <t>Kể chuyện: Gấu con bị sâu răng</t>
  </si>
  <si>
    <t>HĐH/HĐC: Bạn của bé</t>
  </si>
  <si>
    <t>ĐTT+HĐC</t>
  </si>
  <si>
    <t>HĐC:
- Cho trẻ xem video các hoạt động trong ngày tết trung thu</t>
  </si>
  <si>
    <t>Bài hát: Rước đèn dưới trăng</t>
  </si>
  <si>
    <t>HĐH: 
- Làm đèn lông (EDP)</t>
  </si>
  <si>
    <t>In hình bàn tay</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</si>
  <si>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</si>
  <si>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</si>
  <si>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</si>
  <si>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</si>
  <si>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</si>
  <si>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</si>
  <si>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</si>
  <si>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</si>
  <si>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</si>
  <si>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</si>
  <si>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</si>
  <si>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</si>
  <si>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</si>
  <si>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</si>
  <si>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</si>
  <si>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</si>
  <si>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</si>
  <si>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</si>
  <si>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</si>
  <si>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</si>
  <si>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</si>
  <si>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</si>
  <si>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</si>
  <si>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</si>
  <si>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Lê Thị Quý</t>
  </si>
  <si>
    <t>Bùi Thị Mến</t>
  </si>
  <si>
    <t>HIỆU PHÓ CM DUYỆT</t>
  </si>
  <si>
    <t>Lưu Thị Thắm</t>
  </si>
  <si>
    <t xml:space="preserve"> ĐTT/SHHN:
- Trò chuyện, xem tranh ảnh  về một số sắc thái biểu cảm vui, buồn, tức giận, ngạc nhiên</t>
  </si>
  <si>
    <t xml:space="preserve">ĐTT/HĐC: 
 - Cho trẻ lắng nghe âm thanh trong thiên nhiên, trong cuộc sống:
 - Cho trẻ lắng nghe những bài hát, bản nhạc có giai điệu vui tươi, trong sáng, tình cảm tha thiết những làn điệu dân ca. </t>
  </si>
  <si>
    <t xml:space="preserve"> ĐTT/VS-AN:
- Xem video hướng dẫn cách chế biến món bò sốt vang
- Tìm hiểu 1 số thực phẩm cần thiét khi trẻ bị tiêu chảy.
- Dinh dưỡng của bé
- Cách xử lý khi trẻ bị gẫy xương cẳng chân..</t>
  </si>
  <si>
    <t>VS-AN:
- Trò chuyện, xem tranh ảnh  về các thao tác lau mặt.  
- Thực hành giờ vệ sinh lau mặt</t>
  </si>
  <si>
    <t xml:space="preserve">ĐTT/VS-AN:
- Xem video hướng dẫn cách chế biến món sữa chua nếp cẩm.
- Cách chế biến món Trứng cuộn
- Chế dộ ăn khi trẻ bị sốt
- Chế độ ăn khi trẻ bị suy dinh dưỡng
- Kỹ thuật sơ cứu khi trẻ bị hóc dị vật.
</t>
  </si>
  <si>
    <t>VS-AN/ĐTT:
- Trò chuyện với trẻ về thói quen tốt trong khi uống:
- Không uống nước lã</t>
  </si>
  <si>
    <t>VS-AN/ĐTT:
- Trò chuyện về 4 nhóm thực phẩm
- Khám phá về một số loại rau
- Thực hành trải nghiệm: Quan sát cách chề biến các món ăn</t>
  </si>
  <si>
    <t>HĐG:
- Siêu thị của bé
- Cửa hàng tạp hóa
- Nấu ăn
- Đóng vai chị em</t>
  </si>
  <si>
    <t>VS-AN/ĐTT:
- Tìm hiểu về cách lựa chọn thực phẩm sạch, tươi ngon có lợi cho sức khỏe</t>
  </si>
  <si>
    <t>HĐNT: Ô ăn quan; rềnh rênh ràng ràng; bàn tay nắm lại; chơi chuyền, tạo bóng hình bàn tay Đan, cuộn, buộc gối 2 đầu;   Buộc, đan, tết;  Cuộn, tháo len; Cắt đường gấp khúc, đường viền.</t>
  </si>
  <si>
    <t>HĐNT/HĐG:
- Vẽ chân dung bạn trai trên sân.
 - Tô đèn ông sao, đèn lồng. 
- Vẽ trang phục bạn trai bằng phấn trên sân.
 - Vẽ hình bạn gái trên sân
- Vẽ tóc bạn gái Vẽ bóng tay; Vẽ đôi bàn tay.</t>
  </si>
  <si>
    <t>HĐC: Trò chuyện, xem video clip về thức ăn trong các ngày tết trung thu.</t>
  </si>
  <si>
    <t>- Hướng dẫn cách chế biến một số món ăn dành cho trẻ
- Một số chế độ ăn F30khi trẻ bị bệnh (táo bón, tiêu chảy, sốt, suy dinh dưỡng, thừa cân béo phì,…)
- Hướng dẫn kỹ thuật sơ cứu thông thường</t>
  </si>
  <si>
    <t>SHHN:
- Trò chuyện về một số đồ vật, đồ chơi gây nguy hiểm? Điều gì xảy ra khi tiếp xúc với các đồ vật đó.</t>
  </si>
  <si>
    <t xml:space="preserve">Đặc điểm nổi bật, công dụng, cách sử dụng đồ dùng, đồ chơi chủ đề Bản thân </t>
  </si>
  <si>
    <t>HĐH/HĐC:
- Điều kỳ diệu của đôi bàn tay
- Kỹ năng bảo vệ chăm sóc đôi mắt</t>
  </si>
  <si>
    <t>HĐH/HĐG: 
- Làm mặt nạ; Làm đèn lồng
- Làm đồ dùng bạn gái (vòng, khuyên tai)</t>
  </si>
  <si>
    <t>Đi khuỵu gối liên tục 2m đúng kỹ thuật</t>
  </si>
  <si>
    <t>Đi khuỵu gối</t>
  </si>
  <si>
    <t>HĐH: Đi khuỵu gối</t>
  </si>
  <si>
    <t>Bài thơ: Quà trung thu</t>
  </si>
  <si>
    <t>Bài hát: Bé tập đánh răng</t>
  </si>
  <si>
    <t>Mục tiêu chủ đề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</si>
</sst>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sz val="12"/>
      <name val="Times New Roman"/>
      <family val="1"/>
    </font>
    <font>
      <b/>
      <i/>
      <sz val="12"/>
      <name val="Times New Roman"/>
      <family val="1"/>
    </font>
    <font>
      <i/>
      <sz val="12"/>
      <name val="Times New Roman"/>
      <family val="1"/>
    </font>
    <font>
      <b/>
      <sz val="14"/>
      <name val="Times New Roman"/>
      <family val="1"/>
    </font>
    <font>
      <u/>
      <sz val="11"/>
      <color theme="10"/>
      <name val="Calibri"/>
      <family val="2"/>
      <scheme val="minor"/>
    </font>
    <font>
      <sz val="11"/>
      <name val="Times New Roman"/>
      <family val="1"/>
    </font>
    <font>
      <u/>
      <sz val="12"/>
      <name val="Times New Roman"/>
      <family val="1"/>
    </font>
    <font>
      <sz val="8"/>
      <name val="Times New Roman"/>
      <family val="1"/>
    </font>
    <font>
      <sz val="10"/>
      <name val="Times New Roman"/>
      <family val="1"/>
    </font>
    <font>
      <b/>
      <sz val="10"/>
      <name val="Times New Roman"/>
      <family val="1"/>
    </font>
    <font>
      <sz val="11.5"/>
      <name val="Times New Roman"/>
      <family val="1"/>
    </font>
    <font>
      <b/>
      <i/>
      <sz val="11.5"/>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7" fillId="0" borderId="0" applyNumberFormat="0" applyFill="0" applyBorder="0" applyAlignment="0" applyProtection="0"/>
  </cellStyleXfs>
  <cellXfs count="83">
    <xf numFmtId="0" fontId="0" fillId="0" borderId="0" xfId="0"/>
    <xf numFmtId="49" fontId="14"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49" fontId="13" fillId="2" borderId="3" xfId="0" applyNumberFormat="1" applyFont="1" applyFill="1" applyBorder="1" applyAlignment="1">
      <alignment horizontal="center" vertical="center" wrapText="1"/>
    </xf>
    <xf numFmtId="49" fontId="10" fillId="2" borderId="3" xfId="0" applyNumberFormat="1" applyFont="1" applyFill="1" applyBorder="1" applyAlignment="1" applyProtection="1">
      <alignment horizontal="left" vertical="center" wrapText="1"/>
      <protection locked="0"/>
    </xf>
    <xf numFmtId="0" fontId="13" fillId="2" borderId="3" xfId="0" applyFont="1" applyFill="1" applyBorder="1" applyAlignment="1">
      <alignment vertical="center" wrapText="1"/>
    </xf>
    <xf numFmtId="0" fontId="13" fillId="2" borderId="3" xfId="6" applyFont="1" applyFill="1" applyBorder="1" applyAlignment="1">
      <alignment horizontal="center" vertical="center" wrapText="1"/>
    </xf>
    <xf numFmtId="1" fontId="13"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6" fillId="2" borderId="0" xfId="0" applyNumberFormat="1" applyFont="1" applyFill="1" applyAlignment="1">
      <alignment vertical="center" wrapText="1"/>
    </xf>
    <xf numFmtId="49" fontId="12"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49" fontId="18" fillId="2" borderId="3" xfId="0" applyNumberFormat="1" applyFont="1" applyFill="1" applyBorder="1" applyAlignment="1">
      <alignment vertical="center" wrapText="1"/>
    </xf>
    <xf numFmtId="49" fontId="16" fillId="2" borderId="4" xfId="0" applyNumberFormat="1" applyFont="1" applyFill="1" applyBorder="1" applyAlignment="1">
      <alignment vertical="center" wrapText="1"/>
    </xf>
    <xf numFmtId="49" fontId="10" fillId="2" borderId="3" xfId="30" applyNumberFormat="1" applyFont="1" applyFill="1" applyBorder="1" applyAlignment="1" applyProtection="1">
      <alignment horizontal="center" vertical="center" wrapText="1"/>
    </xf>
    <xf numFmtId="49" fontId="19" fillId="2" borderId="3" xfId="30" applyNumberFormat="1" applyFont="1" applyFill="1" applyBorder="1" applyAlignment="1" applyProtection="1">
      <alignment horizontal="left" vertical="center" wrapText="1"/>
    </xf>
    <xf numFmtId="49" fontId="18" fillId="2" borderId="3" xfId="0" applyNumberFormat="1" applyFont="1" applyFill="1" applyBorder="1" applyAlignment="1">
      <alignment horizontal="left" vertical="center" wrapText="1"/>
    </xf>
    <xf numFmtId="0" fontId="19" fillId="2" borderId="3" xfId="3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19" fillId="2" borderId="3" xfId="30"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left" vertical="center" wrapText="1"/>
    </xf>
    <xf numFmtId="0" fontId="19" fillId="2" borderId="3" xfId="30" applyNumberFormat="1" applyFont="1" applyFill="1" applyBorder="1" applyAlignment="1" applyProtection="1">
      <alignment horizontal="lef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49" fontId="10" fillId="2" borderId="3" xfId="30" applyNumberFormat="1" applyFont="1" applyFill="1" applyBorder="1" applyAlignment="1" applyProtection="1">
      <alignment horizontal="left" vertical="center" wrapText="1"/>
    </xf>
    <xf numFmtId="1" fontId="10"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0" xfId="0" applyFont="1" applyAlignment="1">
      <alignment horizontal="center" vertical="center"/>
    </xf>
    <xf numFmtId="0" fontId="21" fillId="0" borderId="0" xfId="0" applyFont="1"/>
    <xf numFmtId="0" fontId="21" fillId="0" borderId="0" xfId="0" applyFont="1" applyAlignment="1">
      <alignment vertical="center"/>
    </xf>
    <xf numFmtId="0" fontId="22" fillId="2" borderId="3" xfId="0" applyFont="1" applyFill="1" applyBorder="1" applyAlignment="1">
      <alignment horizontal="center" vertical="center" wrapText="1"/>
    </xf>
    <xf numFmtId="0" fontId="21" fillId="0" borderId="3" xfId="0" applyFont="1" applyBorder="1"/>
    <xf numFmtId="0" fontId="22" fillId="0" borderId="3" xfId="0" applyFont="1" applyBorder="1" applyAlignment="1"/>
    <xf numFmtId="0" fontId="21" fillId="0" borderId="0" xfId="0" applyFont="1" applyAlignment="1">
      <alignment horizontal="center"/>
    </xf>
    <xf numFmtId="49" fontId="13"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23" fillId="2" borderId="3" xfId="0" applyFont="1" applyFill="1" applyBorder="1" applyAlignment="1">
      <alignment horizontal="left" vertical="center" wrapText="1"/>
    </xf>
    <xf numFmtId="49" fontId="23"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0" fontId="22" fillId="0" borderId="0" xfId="0" applyFont="1" applyBorder="1" applyAlignment="1">
      <alignment horizontal="center" vertical="center"/>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3"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6" fillId="0" borderId="0" xfId="0" applyFont="1" applyAlignment="1">
      <alignment horizontal="center" vertical="center"/>
    </xf>
    <xf numFmtId="0" fontId="16" fillId="0" borderId="0" xfId="0" applyFont="1" applyBorder="1" applyAlignment="1">
      <alignment horizontal="center" vertical="center"/>
    </xf>
    <xf numFmtId="0" fontId="13" fillId="2" borderId="3"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3" fillId="2" borderId="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protection locked="0"/>
    </xf>
    <xf numFmtId="0" fontId="22" fillId="0" borderId="0" xfId="0" applyFont="1" applyAlignment="1">
      <alignment horizontal="center"/>
    </xf>
    <xf numFmtId="0" fontId="22" fillId="0" borderId="0" xfId="0" applyFont="1" applyBorder="1" applyAlignment="1">
      <alignment horizontal="center" vertical="center"/>
    </xf>
    <xf numFmtId="0" fontId="22" fillId="0" borderId="0" xfId="0" applyFont="1" applyBorder="1" applyAlignment="1">
      <alignment horizontal="center"/>
    </xf>
    <xf numFmtId="0" fontId="21" fillId="0" borderId="5" xfId="0" applyFont="1" applyBorder="1" applyAlignment="1">
      <alignment horizontal="center" vertical="center"/>
    </xf>
    <xf numFmtId="0" fontId="15" fillId="2" borderId="5"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2" fillId="0" borderId="5" xfId="0" applyFont="1" applyBorder="1" applyAlignment="1"/>
    <xf numFmtId="0" fontId="21" fillId="0" borderId="0" xfId="0" applyFont="1" applyBorder="1" applyAlignment="1">
      <alignment horizontal="left" vertical="center"/>
    </xf>
    <xf numFmtId="0" fontId="22" fillId="0" borderId="0" xfId="0" applyFont="1" applyBorder="1" applyAlignment="1">
      <alignment horizontal="center"/>
    </xf>
    <xf numFmtId="0" fontId="10" fillId="2" borderId="0" xfId="0"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Administrator/admin/Desktop/video%20ph&#242;ng%20tr&#225;nh%20TNTT/Co%20dinh%20gay%20xuong%20cang%20chan.mp4" TargetMode="External"/><Relationship Id="rId7" Type="http://schemas.openxmlformats.org/officeDocument/2006/relationships/hyperlink" Target="https://zingmp3.vn/bai-hat/LK-Dan-Ca-Bac-Bo-lopnhacgiangsol/IWAO8FBA.html" TargetMode="External"/><Relationship Id="rId2" Type="http://schemas.openxmlformats.org/officeDocument/2006/relationships/hyperlink" Target="https://www.youtube.com/watch?v=5lX0OkZtc04" TargetMode="External"/><Relationship Id="rId1" Type="http://schemas.openxmlformats.org/officeDocument/2006/relationships/hyperlink" Target="../../Administrator/admin/Desktop/tds/TDS%20C&#272;BT.mp3" TargetMode="External"/><Relationship Id="rId6" Type="http://schemas.openxmlformats.org/officeDocument/2006/relationships/hyperlink" Target="https://www.youtube.com/watch?v=IBz9XjwscPM(chu%20be%20l&#7885;%20lem)" TargetMode="External"/><Relationship Id="rId5" Type="http://schemas.openxmlformats.org/officeDocument/2006/relationships/hyperlink" Target="https://www.google.com.vn/search?tbm=isch&amp;q=h%C3%ACnh%20%E1%BA%A3nh%20c%C3%A1c%20gi%C3%A1c%20quan" TargetMode="External"/><Relationship Id="rId4" Type="http://schemas.openxmlformats.org/officeDocument/2006/relationships/hyperlink" Target="../../Administrator/admin/Desktop/video%20ph&#242;ng%20tr&#225;nh%20TNTT/SC%20hoc%20di%20vat.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9"/>
  <sheetViews>
    <sheetView tabSelected="1" zoomScale="71" zoomScaleNormal="71" workbookViewId="0">
      <pane ySplit="6" topLeftCell="A147" activePane="bottomLeft" state="frozen"/>
      <selection pane="bottomLeft" activeCell="E158" sqref="E158"/>
    </sheetView>
  </sheetViews>
  <sheetFormatPr defaultRowHeight="15.75"/>
  <cols>
    <col min="1" max="1" width="5.5703125" style="4" customWidth="1"/>
    <col min="2" max="2" width="17.28515625" style="3" customWidth="1"/>
    <col min="3" max="3" width="6.7109375" style="29" customWidth="1"/>
    <col min="4" max="4" width="6.5703125" style="29" customWidth="1"/>
    <col min="5" max="6" width="17.5703125" style="30" customWidth="1"/>
    <col min="7" max="7" width="11" style="29" customWidth="1"/>
    <col min="8" max="9" width="8" style="29" customWidth="1"/>
    <col min="10" max="12" width="8.42578125" style="29" customWidth="1"/>
    <col min="13" max="13" width="11.42578125" style="4" customWidth="1"/>
    <col min="14" max="14" width="9.85546875" style="4" customWidth="1"/>
    <col min="15" max="149" width="9.140625" style="4"/>
    <col min="150" max="150" width="20.140625" style="4" customWidth="1"/>
    <col min="151" max="151" width="4.28515625" style="4" customWidth="1"/>
    <col min="152" max="152" width="39" style="4" customWidth="1"/>
    <col min="153" max="153" width="53.5703125" style="4" customWidth="1"/>
    <col min="154" max="157" width="7.7109375" style="4" customWidth="1"/>
    <col min="158" max="158" width="10" style="4" customWidth="1"/>
    <col min="159" max="160" width="9.28515625" style="4" customWidth="1"/>
    <col min="161" max="161" width="8" style="4" customWidth="1"/>
    <col min="162" max="405" width="9.140625" style="4"/>
    <col min="406" max="406" width="20.140625" style="4" customWidth="1"/>
    <col min="407" max="407" width="4.28515625" style="4" customWidth="1"/>
    <col min="408" max="408" width="39" style="4" customWidth="1"/>
    <col min="409" max="409" width="53.5703125" style="4" customWidth="1"/>
    <col min="410" max="413" width="7.7109375" style="4" customWidth="1"/>
    <col min="414" max="414" width="10" style="4" customWidth="1"/>
    <col min="415" max="416" width="9.28515625" style="4" customWidth="1"/>
    <col min="417" max="417" width="8" style="4" customWidth="1"/>
    <col min="418" max="661" width="9.140625" style="4"/>
    <col min="662" max="662" width="20.140625" style="4" customWidth="1"/>
    <col min="663" max="663" width="4.28515625" style="4" customWidth="1"/>
    <col min="664" max="664" width="39" style="4" customWidth="1"/>
    <col min="665" max="665" width="53.5703125" style="4" customWidth="1"/>
    <col min="666" max="669" width="7.7109375" style="4" customWidth="1"/>
    <col min="670" max="670" width="10" style="4" customWidth="1"/>
    <col min="671" max="672" width="9.28515625" style="4" customWidth="1"/>
    <col min="673" max="673" width="8" style="4" customWidth="1"/>
    <col min="674" max="917" width="9.140625" style="4"/>
    <col min="918" max="918" width="20.140625" style="4" customWidth="1"/>
    <col min="919" max="919" width="4.28515625" style="4" customWidth="1"/>
    <col min="920" max="920" width="39" style="4" customWidth="1"/>
    <col min="921" max="921" width="53.5703125" style="4" customWidth="1"/>
    <col min="922" max="925" width="7.7109375" style="4" customWidth="1"/>
    <col min="926" max="926" width="10" style="4" customWidth="1"/>
    <col min="927" max="928" width="9.28515625" style="4" customWidth="1"/>
    <col min="929" max="929" width="8" style="4" customWidth="1"/>
    <col min="930" max="1173" width="9.140625" style="4"/>
    <col min="1174" max="1174" width="20.140625" style="4" customWidth="1"/>
    <col min="1175" max="1175" width="4.28515625" style="4" customWidth="1"/>
    <col min="1176" max="1176" width="39" style="4" customWidth="1"/>
    <col min="1177" max="1177" width="53.5703125" style="4" customWidth="1"/>
    <col min="1178" max="1181" width="7.7109375" style="4" customWidth="1"/>
    <col min="1182" max="1182" width="10" style="4" customWidth="1"/>
    <col min="1183" max="1184" width="9.28515625" style="4" customWidth="1"/>
    <col min="1185" max="1185" width="8" style="4" customWidth="1"/>
    <col min="1186" max="1429" width="9.140625" style="4"/>
    <col min="1430" max="1430" width="20.140625" style="4" customWidth="1"/>
    <col min="1431" max="1431" width="4.28515625" style="4" customWidth="1"/>
    <col min="1432" max="1432" width="39" style="4" customWidth="1"/>
    <col min="1433" max="1433" width="53.5703125" style="4" customWidth="1"/>
    <col min="1434" max="1437" width="7.7109375" style="4" customWidth="1"/>
    <col min="1438" max="1438" width="10" style="4" customWidth="1"/>
    <col min="1439" max="1440" width="9.28515625" style="4" customWidth="1"/>
    <col min="1441" max="1441" width="8" style="4" customWidth="1"/>
    <col min="1442" max="1685" width="9.140625" style="4"/>
    <col min="1686" max="1686" width="20.140625" style="4" customWidth="1"/>
    <col min="1687" max="1687" width="4.28515625" style="4" customWidth="1"/>
    <col min="1688" max="1688" width="39" style="4" customWidth="1"/>
    <col min="1689" max="1689" width="53.5703125" style="4" customWidth="1"/>
    <col min="1690" max="1693" width="7.7109375" style="4" customWidth="1"/>
    <col min="1694" max="1694" width="10" style="4" customWidth="1"/>
    <col min="1695" max="1696" width="9.28515625" style="4" customWidth="1"/>
    <col min="1697" max="1697" width="8" style="4" customWidth="1"/>
    <col min="1698" max="1941" width="9.140625" style="4"/>
    <col min="1942" max="1942" width="20.140625" style="4" customWidth="1"/>
    <col min="1943" max="1943" width="4.28515625" style="4" customWidth="1"/>
    <col min="1944" max="1944" width="39" style="4" customWidth="1"/>
    <col min="1945" max="1945" width="53.5703125" style="4" customWidth="1"/>
    <col min="1946" max="1949" width="7.7109375" style="4" customWidth="1"/>
    <col min="1950" max="1950" width="10" style="4" customWidth="1"/>
    <col min="1951" max="1952" width="9.28515625" style="4" customWidth="1"/>
    <col min="1953" max="1953" width="8" style="4" customWidth="1"/>
    <col min="1954" max="2197" width="9.140625" style="4"/>
    <col min="2198" max="2198" width="20.140625" style="4" customWidth="1"/>
    <col min="2199" max="2199" width="4.28515625" style="4" customWidth="1"/>
    <col min="2200" max="2200" width="39" style="4" customWidth="1"/>
    <col min="2201" max="2201" width="53.5703125" style="4" customWidth="1"/>
    <col min="2202" max="2205" width="7.7109375" style="4" customWidth="1"/>
    <col min="2206" max="2206" width="10" style="4" customWidth="1"/>
    <col min="2207" max="2208" width="9.28515625" style="4" customWidth="1"/>
    <col min="2209" max="2209" width="8" style="4" customWidth="1"/>
    <col min="2210" max="2453" width="9.140625" style="4"/>
    <col min="2454" max="2454" width="20.140625" style="4" customWidth="1"/>
    <col min="2455" max="2455" width="4.28515625" style="4" customWidth="1"/>
    <col min="2456" max="2456" width="39" style="4" customWidth="1"/>
    <col min="2457" max="2457" width="53.5703125" style="4" customWidth="1"/>
    <col min="2458" max="2461" width="7.7109375" style="4" customWidth="1"/>
    <col min="2462" max="2462" width="10" style="4" customWidth="1"/>
    <col min="2463" max="2464" width="9.28515625" style="4" customWidth="1"/>
    <col min="2465" max="2465" width="8" style="4" customWidth="1"/>
    <col min="2466" max="2709" width="9.140625" style="4"/>
    <col min="2710" max="2710" width="20.140625" style="4" customWidth="1"/>
    <col min="2711" max="2711" width="4.28515625" style="4" customWidth="1"/>
    <col min="2712" max="2712" width="39" style="4" customWidth="1"/>
    <col min="2713" max="2713" width="53.5703125" style="4" customWidth="1"/>
    <col min="2714" max="2717" width="7.7109375" style="4" customWidth="1"/>
    <col min="2718" max="2718" width="10" style="4" customWidth="1"/>
    <col min="2719" max="2720" width="9.28515625" style="4" customWidth="1"/>
    <col min="2721" max="2721" width="8" style="4" customWidth="1"/>
    <col min="2722" max="2965" width="9.140625" style="4"/>
    <col min="2966" max="2966" width="20.140625" style="4" customWidth="1"/>
    <col min="2967" max="2967" width="4.28515625" style="4" customWidth="1"/>
    <col min="2968" max="2968" width="39" style="4" customWidth="1"/>
    <col min="2969" max="2969" width="53.5703125" style="4" customWidth="1"/>
    <col min="2970" max="2973" width="7.7109375" style="4" customWidth="1"/>
    <col min="2974" max="2974" width="10" style="4" customWidth="1"/>
    <col min="2975" max="2976" width="9.28515625" style="4" customWidth="1"/>
    <col min="2977" max="2977" width="8" style="4" customWidth="1"/>
    <col min="2978" max="3221" width="9.140625" style="4"/>
    <col min="3222" max="3222" width="20.140625" style="4" customWidth="1"/>
    <col min="3223" max="3223" width="4.28515625" style="4" customWidth="1"/>
    <col min="3224" max="3224" width="39" style="4" customWidth="1"/>
    <col min="3225" max="3225" width="53.5703125" style="4" customWidth="1"/>
    <col min="3226" max="3229" width="7.7109375" style="4" customWidth="1"/>
    <col min="3230" max="3230" width="10" style="4" customWidth="1"/>
    <col min="3231" max="3232" width="9.28515625" style="4" customWidth="1"/>
    <col min="3233" max="3233" width="8" style="4" customWidth="1"/>
    <col min="3234" max="3477" width="9.140625" style="4"/>
    <col min="3478" max="3478" width="20.140625" style="4" customWidth="1"/>
    <col min="3479" max="3479" width="4.28515625" style="4" customWidth="1"/>
    <col min="3480" max="3480" width="39" style="4" customWidth="1"/>
    <col min="3481" max="3481" width="53.5703125" style="4" customWidth="1"/>
    <col min="3482" max="3485" width="7.7109375" style="4" customWidth="1"/>
    <col min="3486" max="3486" width="10" style="4" customWidth="1"/>
    <col min="3487" max="3488" width="9.28515625" style="4" customWidth="1"/>
    <col min="3489" max="3489" width="8" style="4" customWidth="1"/>
    <col min="3490" max="3733" width="9.140625" style="4"/>
    <col min="3734" max="3734" width="20.140625" style="4" customWidth="1"/>
    <col min="3735" max="3735" width="4.28515625" style="4" customWidth="1"/>
    <col min="3736" max="3736" width="39" style="4" customWidth="1"/>
    <col min="3737" max="3737" width="53.5703125" style="4" customWidth="1"/>
    <col min="3738" max="3741" width="7.7109375" style="4" customWidth="1"/>
    <col min="3742" max="3742" width="10" style="4" customWidth="1"/>
    <col min="3743" max="3744" width="9.28515625" style="4" customWidth="1"/>
    <col min="3745" max="3745" width="8" style="4" customWidth="1"/>
    <col min="3746" max="3989" width="9.140625" style="4"/>
    <col min="3990" max="3990" width="20.140625" style="4" customWidth="1"/>
    <col min="3991" max="3991" width="4.28515625" style="4" customWidth="1"/>
    <col min="3992" max="3992" width="39" style="4" customWidth="1"/>
    <col min="3993" max="3993" width="53.5703125" style="4" customWidth="1"/>
    <col min="3994" max="3997" width="7.7109375" style="4" customWidth="1"/>
    <col min="3998" max="3998" width="10" style="4" customWidth="1"/>
    <col min="3999" max="4000" width="9.28515625" style="4" customWidth="1"/>
    <col min="4001" max="4001" width="8" style="4" customWidth="1"/>
    <col min="4002" max="4245" width="9.140625" style="4"/>
    <col min="4246" max="4246" width="20.140625" style="4" customWidth="1"/>
    <col min="4247" max="4247" width="4.28515625" style="4" customWidth="1"/>
    <col min="4248" max="4248" width="39" style="4" customWidth="1"/>
    <col min="4249" max="4249" width="53.5703125" style="4" customWidth="1"/>
    <col min="4250" max="4253" width="7.7109375" style="4" customWidth="1"/>
    <col min="4254" max="4254" width="10" style="4" customWidth="1"/>
    <col min="4255" max="4256" width="9.28515625" style="4" customWidth="1"/>
    <col min="4257" max="4257" width="8" style="4" customWidth="1"/>
    <col min="4258" max="4501" width="9.140625" style="4"/>
    <col min="4502" max="4502" width="20.140625" style="4" customWidth="1"/>
    <col min="4503" max="4503" width="4.28515625" style="4" customWidth="1"/>
    <col min="4504" max="4504" width="39" style="4" customWidth="1"/>
    <col min="4505" max="4505" width="53.5703125" style="4" customWidth="1"/>
    <col min="4506" max="4509" width="7.7109375" style="4" customWidth="1"/>
    <col min="4510" max="4510" width="10" style="4" customWidth="1"/>
    <col min="4511" max="4512" width="9.28515625" style="4" customWidth="1"/>
    <col min="4513" max="4513" width="8" style="4" customWidth="1"/>
    <col min="4514" max="4757" width="9.140625" style="4"/>
    <col min="4758" max="4758" width="20.140625" style="4" customWidth="1"/>
    <col min="4759" max="4759" width="4.28515625" style="4" customWidth="1"/>
    <col min="4760" max="4760" width="39" style="4" customWidth="1"/>
    <col min="4761" max="4761" width="53.5703125" style="4" customWidth="1"/>
    <col min="4762" max="4765" width="7.7109375" style="4" customWidth="1"/>
    <col min="4766" max="4766" width="10" style="4" customWidth="1"/>
    <col min="4767" max="4768" width="9.28515625" style="4" customWidth="1"/>
    <col min="4769" max="4769" width="8" style="4" customWidth="1"/>
    <col min="4770" max="5013" width="9.140625" style="4"/>
    <col min="5014" max="5014" width="20.140625" style="4" customWidth="1"/>
    <col min="5015" max="5015" width="4.28515625" style="4" customWidth="1"/>
    <col min="5016" max="5016" width="39" style="4" customWidth="1"/>
    <col min="5017" max="5017" width="53.5703125" style="4" customWidth="1"/>
    <col min="5018" max="5021" width="7.7109375" style="4" customWidth="1"/>
    <col min="5022" max="5022" width="10" style="4" customWidth="1"/>
    <col min="5023" max="5024" width="9.28515625" style="4" customWidth="1"/>
    <col min="5025" max="5025" width="8" style="4" customWidth="1"/>
    <col min="5026" max="5269" width="9.140625" style="4"/>
    <col min="5270" max="5270" width="20.140625" style="4" customWidth="1"/>
    <col min="5271" max="5271" width="4.28515625" style="4" customWidth="1"/>
    <col min="5272" max="5272" width="39" style="4" customWidth="1"/>
    <col min="5273" max="5273" width="53.5703125" style="4" customWidth="1"/>
    <col min="5274" max="5277" width="7.7109375" style="4" customWidth="1"/>
    <col min="5278" max="5278" width="10" style="4" customWidth="1"/>
    <col min="5279" max="5280" width="9.28515625" style="4" customWidth="1"/>
    <col min="5281" max="5281" width="8" style="4" customWidth="1"/>
    <col min="5282" max="5525" width="9.140625" style="4"/>
    <col min="5526" max="5526" width="20.140625" style="4" customWidth="1"/>
    <col min="5527" max="5527" width="4.28515625" style="4" customWidth="1"/>
    <col min="5528" max="5528" width="39" style="4" customWidth="1"/>
    <col min="5529" max="5529" width="53.5703125" style="4" customWidth="1"/>
    <col min="5530" max="5533" width="7.7109375" style="4" customWidth="1"/>
    <col min="5534" max="5534" width="10" style="4" customWidth="1"/>
    <col min="5535" max="5536" width="9.28515625" style="4" customWidth="1"/>
    <col min="5537" max="5537" width="8" style="4" customWidth="1"/>
    <col min="5538" max="5781" width="9.140625" style="4"/>
    <col min="5782" max="5782" width="20.140625" style="4" customWidth="1"/>
    <col min="5783" max="5783" width="4.28515625" style="4" customWidth="1"/>
    <col min="5784" max="5784" width="39" style="4" customWidth="1"/>
    <col min="5785" max="5785" width="53.5703125" style="4" customWidth="1"/>
    <col min="5786" max="5789" width="7.7109375" style="4" customWidth="1"/>
    <col min="5790" max="5790" width="10" style="4" customWidth="1"/>
    <col min="5791" max="5792" width="9.28515625" style="4" customWidth="1"/>
    <col min="5793" max="5793" width="8" style="4" customWidth="1"/>
    <col min="5794" max="6037" width="9.140625" style="4"/>
    <col min="6038" max="6038" width="20.140625" style="4" customWidth="1"/>
    <col min="6039" max="6039" width="4.28515625" style="4" customWidth="1"/>
    <col min="6040" max="6040" width="39" style="4" customWidth="1"/>
    <col min="6041" max="6041" width="53.5703125" style="4" customWidth="1"/>
    <col min="6042" max="6045" width="7.7109375" style="4" customWidth="1"/>
    <col min="6046" max="6046" width="10" style="4" customWidth="1"/>
    <col min="6047" max="6048" width="9.28515625" style="4" customWidth="1"/>
    <col min="6049" max="6049" width="8" style="4" customWidth="1"/>
    <col min="6050" max="6293" width="9.140625" style="4"/>
    <col min="6294" max="6294" width="20.140625" style="4" customWidth="1"/>
    <col min="6295" max="6295" width="4.28515625" style="4" customWidth="1"/>
    <col min="6296" max="6296" width="39" style="4" customWidth="1"/>
    <col min="6297" max="6297" width="53.5703125" style="4" customWidth="1"/>
    <col min="6298" max="6301" width="7.7109375" style="4" customWidth="1"/>
    <col min="6302" max="6302" width="10" style="4" customWidth="1"/>
    <col min="6303" max="6304" width="9.28515625" style="4" customWidth="1"/>
    <col min="6305" max="6305" width="8" style="4" customWidth="1"/>
    <col min="6306" max="6549" width="9.140625" style="4"/>
    <col min="6550" max="6550" width="20.140625" style="4" customWidth="1"/>
    <col min="6551" max="6551" width="4.28515625" style="4" customWidth="1"/>
    <col min="6552" max="6552" width="39" style="4" customWidth="1"/>
    <col min="6553" max="6553" width="53.5703125" style="4" customWidth="1"/>
    <col min="6554" max="6557" width="7.7109375" style="4" customWidth="1"/>
    <col min="6558" max="6558" width="10" style="4" customWidth="1"/>
    <col min="6559" max="6560" width="9.28515625" style="4" customWidth="1"/>
    <col min="6561" max="6561" width="8" style="4" customWidth="1"/>
    <col min="6562" max="6805" width="9.140625" style="4"/>
    <col min="6806" max="6806" width="20.140625" style="4" customWidth="1"/>
    <col min="6807" max="6807" width="4.28515625" style="4" customWidth="1"/>
    <col min="6808" max="6808" width="39" style="4" customWidth="1"/>
    <col min="6809" max="6809" width="53.5703125" style="4" customWidth="1"/>
    <col min="6810" max="6813" width="7.7109375" style="4" customWidth="1"/>
    <col min="6814" max="6814" width="10" style="4" customWidth="1"/>
    <col min="6815" max="6816" width="9.28515625" style="4" customWidth="1"/>
    <col min="6817" max="6817" width="8" style="4" customWidth="1"/>
    <col min="6818" max="7061" width="9.140625" style="4"/>
    <col min="7062" max="7062" width="20.140625" style="4" customWidth="1"/>
    <col min="7063" max="7063" width="4.28515625" style="4" customWidth="1"/>
    <col min="7064" max="7064" width="39" style="4" customWidth="1"/>
    <col min="7065" max="7065" width="53.5703125" style="4" customWidth="1"/>
    <col min="7066" max="7069" width="7.7109375" style="4" customWidth="1"/>
    <col min="7070" max="7070" width="10" style="4" customWidth="1"/>
    <col min="7071" max="7072" width="9.28515625" style="4" customWidth="1"/>
    <col min="7073" max="7073" width="8" style="4" customWidth="1"/>
    <col min="7074" max="7317" width="9.140625" style="4"/>
    <col min="7318" max="7318" width="20.140625" style="4" customWidth="1"/>
    <col min="7319" max="7319" width="4.28515625" style="4" customWidth="1"/>
    <col min="7320" max="7320" width="39" style="4" customWidth="1"/>
    <col min="7321" max="7321" width="53.5703125" style="4" customWidth="1"/>
    <col min="7322" max="7325" width="7.7109375" style="4" customWidth="1"/>
    <col min="7326" max="7326" width="10" style="4" customWidth="1"/>
    <col min="7327" max="7328" width="9.28515625" style="4" customWidth="1"/>
    <col min="7329" max="7329" width="8" style="4" customWidth="1"/>
    <col min="7330" max="7573" width="9.140625" style="4"/>
    <col min="7574" max="7574" width="20.140625" style="4" customWidth="1"/>
    <col min="7575" max="7575" width="4.28515625" style="4" customWidth="1"/>
    <col min="7576" max="7576" width="39" style="4" customWidth="1"/>
    <col min="7577" max="7577" width="53.5703125" style="4" customWidth="1"/>
    <col min="7578" max="7581" width="7.7109375" style="4" customWidth="1"/>
    <col min="7582" max="7582" width="10" style="4" customWidth="1"/>
    <col min="7583" max="7584" width="9.28515625" style="4" customWidth="1"/>
    <col min="7585" max="7585" width="8" style="4" customWidth="1"/>
    <col min="7586" max="7829" width="9.140625" style="4"/>
    <col min="7830" max="7830" width="20.140625" style="4" customWidth="1"/>
    <col min="7831" max="7831" width="4.28515625" style="4" customWidth="1"/>
    <col min="7832" max="7832" width="39" style="4" customWidth="1"/>
    <col min="7833" max="7833" width="53.5703125" style="4" customWidth="1"/>
    <col min="7834" max="7837" width="7.7109375" style="4" customWidth="1"/>
    <col min="7838" max="7838" width="10" style="4" customWidth="1"/>
    <col min="7839" max="7840" width="9.28515625" style="4" customWidth="1"/>
    <col min="7841" max="7841" width="8" style="4" customWidth="1"/>
    <col min="7842" max="8085" width="9.140625" style="4"/>
    <col min="8086" max="8086" width="20.140625" style="4" customWidth="1"/>
    <col min="8087" max="8087" width="4.28515625" style="4" customWidth="1"/>
    <col min="8088" max="8088" width="39" style="4" customWidth="1"/>
    <col min="8089" max="8089" width="53.5703125" style="4" customWidth="1"/>
    <col min="8090" max="8093" width="7.7109375" style="4" customWidth="1"/>
    <col min="8094" max="8094" width="10" style="4" customWidth="1"/>
    <col min="8095" max="8096" width="9.28515625" style="4" customWidth="1"/>
    <col min="8097" max="8097" width="8" style="4" customWidth="1"/>
    <col min="8098" max="8341" width="9.140625" style="4"/>
    <col min="8342" max="8342" width="20.140625" style="4" customWidth="1"/>
    <col min="8343" max="8343" width="4.28515625" style="4" customWidth="1"/>
    <col min="8344" max="8344" width="39" style="4" customWidth="1"/>
    <col min="8345" max="8345" width="53.5703125" style="4" customWidth="1"/>
    <col min="8346" max="8349" width="7.7109375" style="4" customWidth="1"/>
    <col min="8350" max="8350" width="10" style="4" customWidth="1"/>
    <col min="8351" max="8352" width="9.28515625" style="4" customWidth="1"/>
    <col min="8353" max="8353" width="8" style="4" customWidth="1"/>
    <col min="8354" max="8597" width="9.140625" style="4"/>
    <col min="8598" max="8598" width="20.140625" style="4" customWidth="1"/>
    <col min="8599" max="8599" width="4.28515625" style="4" customWidth="1"/>
    <col min="8600" max="8600" width="39" style="4" customWidth="1"/>
    <col min="8601" max="8601" width="53.5703125" style="4" customWidth="1"/>
    <col min="8602" max="8605" width="7.7109375" style="4" customWidth="1"/>
    <col min="8606" max="8606" width="10" style="4" customWidth="1"/>
    <col min="8607" max="8608" width="9.28515625" style="4" customWidth="1"/>
    <col min="8609" max="8609" width="8" style="4" customWidth="1"/>
    <col min="8610" max="8853" width="9.140625" style="4"/>
    <col min="8854" max="8854" width="20.140625" style="4" customWidth="1"/>
    <col min="8855" max="8855" width="4.28515625" style="4" customWidth="1"/>
    <col min="8856" max="8856" width="39" style="4" customWidth="1"/>
    <col min="8857" max="8857" width="53.5703125" style="4" customWidth="1"/>
    <col min="8858" max="8861" width="7.7109375" style="4" customWidth="1"/>
    <col min="8862" max="8862" width="10" style="4" customWidth="1"/>
    <col min="8863" max="8864" width="9.28515625" style="4" customWidth="1"/>
    <col min="8865" max="8865" width="8" style="4" customWidth="1"/>
    <col min="8866" max="9109" width="9.140625" style="4"/>
    <col min="9110" max="9110" width="20.140625" style="4" customWidth="1"/>
    <col min="9111" max="9111" width="4.28515625" style="4" customWidth="1"/>
    <col min="9112" max="9112" width="39" style="4" customWidth="1"/>
    <col min="9113" max="9113" width="53.5703125" style="4" customWidth="1"/>
    <col min="9114" max="9117" width="7.7109375" style="4" customWidth="1"/>
    <col min="9118" max="9118" width="10" style="4" customWidth="1"/>
    <col min="9119" max="9120" width="9.28515625" style="4" customWidth="1"/>
    <col min="9121" max="9121" width="8" style="4" customWidth="1"/>
    <col min="9122" max="9365" width="9.140625" style="4"/>
    <col min="9366" max="9366" width="20.140625" style="4" customWidth="1"/>
    <col min="9367" max="9367" width="4.28515625" style="4" customWidth="1"/>
    <col min="9368" max="9368" width="39" style="4" customWidth="1"/>
    <col min="9369" max="9369" width="53.5703125" style="4" customWidth="1"/>
    <col min="9370" max="9373" width="7.7109375" style="4" customWidth="1"/>
    <col min="9374" max="9374" width="10" style="4" customWidth="1"/>
    <col min="9375" max="9376" width="9.28515625" style="4" customWidth="1"/>
    <col min="9377" max="9377" width="8" style="4" customWidth="1"/>
    <col min="9378" max="9621" width="9.140625" style="4"/>
    <col min="9622" max="9622" width="20.140625" style="4" customWidth="1"/>
    <col min="9623" max="9623" width="4.28515625" style="4" customWidth="1"/>
    <col min="9624" max="9624" width="39" style="4" customWidth="1"/>
    <col min="9625" max="9625" width="53.5703125" style="4" customWidth="1"/>
    <col min="9626" max="9629" width="7.7109375" style="4" customWidth="1"/>
    <col min="9630" max="9630" width="10" style="4" customWidth="1"/>
    <col min="9631" max="9632" width="9.28515625" style="4" customWidth="1"/>
    <col min="9633" max="9633" width="8" style="4" customWidth="1"/>
    <col min="9634" max="9877" width="9.140625" style="4"/>
    <col min="9878" max="9878" width="20.140625" style="4" customWidth="1"/>
    <col min="9879" max="9879" width="4.28515625" style="4" customWidth="1"/>
    <col min="9880" max="9880" width="39" style="4" customWidth="1"/>
    <col min="9881" max="9881" width="53.5703125" style="4" customWidth="1"/>
    <col min="9882" max="9885" width="7.7109375" style="4" customWidth="1"/>
    <col min="9886" max="9886" width="10" style="4" customWidth="1"/>
    <col min="9887" max="9888" width="9.28515625" style="4" customWidth="1"/>
    <col min="9889" max="9889" width="8" style="4" customWidth="1"/>
    <col min="9890" max="10133" width="9.140625" style="4"/>
    <col min="10134" max="10134" width="20.140625" style="4" customWidth="1"/>
    <col min="10135" max="10135" width="4.28515625" style="4" customWidth="1"/>
    <col min="10136" max="10136" width="39" style="4" customWidth="1"/>
    <col min="10137" max="10137" width="53.5703125" style="4" customWidth="1"/>
    <col min="10138" max="10141" width="7.7109375" style="4" customWidth="1"/>
    <col min="10142" max="10142" width="10" style="4" customWidth="1"/>
    <col min="10143" max="10144" width="9.28515625" style="4" customWidth="1"/>
    <col min="10145" max="10145" width="8" style="4" customWidth="1"/>
    <col min="10146" max="10389" width="9.140625" style="4"/>
    <col min="10390" max="10390" width="20.140625" style="4" customWidth="1"/>
    <col min="10391" max="10391" width="4.28515625" style="4" customWidth="1"/>
    <col min="10392" max="10392" width="39" style="4" customWidth="1"/>
    <col min="10393" max="10393" width="53.5703125" style="4" customWidth="1"/>
    <col min="10394" max="10397" width="7.7109375" style="4" customWidth="1"/>
    <col min="10398" max="10398" width="10" style="4" customWidth="1"/>
    <col min="10399" max="10400" width="9.28515625" style="4" customWidth="1"/>
    <col min="10401" max="10401" width="8" style="4" customWidth="1"/>
    <col min="10402" max="10645" width="9.140625" style="4"/>
    <col min="10646" max="10646" width="20.140625" style="4" customWidth="1"/>
    <col min="10647" max="10647" width="4.28515625" style="4" customWidth="1"/>
    <col min="10648" max="10648" width="39" style="4" customWidth="1"/>
    <col min="10649" max="10649" width="53.5703125" style="4" customWidth="1"/>
    <col min="10650" max="10653" width="7.7109375" style="4" customWidth="1"/>
    <col min="10654" max="10654" width="10" style="4" customWidth="1"/>
    <col min="10655" max="10656" width="9.28515625" style="4" customWidth="1"/>
    <col min="10657" max="10657" width="8" style="4" customWidth="1"/>
    <col min="10658" max="10901" width="9.140625" style="4"/>
    <col min="10902" max="10902" width="20.140625" style="4" customWidth="1"/>
    <col min="10903" max="10903" width="4.28515625" style="4" customWidth="1"/>
    <col min="10904" max="10904" width="39" style="4" customWidth="1"/>
    <col min="10905" max="10905" width="53.5703125" style="4" customWidth="1"/>
    <col min="10906" max="10909" width="7.7109375" style="4" customWidth="1"/>
    <col min="10910" max="10910" width="10" style="4" customWidth="1"/>
    <col min="10911" max="10912" width="9.28515625" style="4" customWidth="1"/>
    <col min="10913" max="10913" width="8" style="4" customWidth="1"/>
    <col min="10914" max="11157" width="9.140625" style="4"/>
    <col min="11158" max="11158" width="20.140625" style="4" customWidth="1"/>
    <col min="11159" max="11159" width="4.28515625" style="4" customWidth="1"/>
    <col min="11160" max="11160" width="39" style="4" customWidth="1"/>
    <col min="11161" max="11161" width="53.5703125" style="4" customWidth="1"/>
    <col min="11162" max="11165" width="7.7109375" style="4" customWidth="1"/>
    <col min="11166" max="11166" width="10" style="4" customWidth="1"/>
    <col min="11167" max="11168" width="9.28515625" style="4" customWidth="1"/>
    <col min="11169" max="11169" width="8" style="4" customWidth="1"/>
    <col min="11170" max="11413" width="9.140625" style="4"/>
    <col min="11414" max="11414" width="20.140625" style="4" customWidth="1"/>
    <col min="11415" max="11415" width="4.28515625" style="4" customWidth="1"/>
    <col min="11416" max="11416" width="39" style="4" customWidth="1"/>
    <col min="11417" max="11417" width="53.5703125" style="4" customWidth="1"/>
    <col min="11418" max="11421" width="7.7109375" style="4" customWidth="1"/>
    <col min="11422" max="11422" width="10" style="4" customWidth="1"/>
    <col min="11423" max="11424" width="9.28515625" style="4" customWidth="1"/>
    <col min="11425" max="11425" width="8" style="4" customWidth="1"/>
    <col min="11426" max="11669" width="9.140625" style="4"/>
    <col min="11670" max="11670" width="20.140625" style="4" customWidth="1"/>
    <col min="11671" max="11671" width="4.28515625" style="4" customWidth="1"/>
    <col min="11672" max="11672" width="39" style="4" customWidth="1"/>
    <col min="11673" max="11673" width="53.5703125" style="4" customWidth="1"/>
    <col min="11674" max="11677" width="7.7109375" style="4" customWidth="1"/>
    <col min="11678" max="11678" width="10" style="4" customWidth="1"/>
    <col min="11679" max="11680" width="9.28515625" style="4" customWidth="1"/>
    <col min="11681" max="11681" width="8" style="4" customWidth="1"/>
    <col min="11682" max="11925" width="9.140625" style="4"/>
    <col min="11926" max="11926" width="20.140625" style="4" customWidth="1"/>
    <col min="11927" max="11927" width="4.28515625" style="4" customWidth="1"/>
    <col min="11928" max="11928" width="39" style="4" customWidth="1"/>
    <col min="11929" max="11929" width="53.5703125" style="4" customWidth="1"/>
    <col min="11930" max="11933" width="7.7109375" style="4" customWidth="1"/>
    <col min="11934" max="11934" width="10" style="4" customWidth="1"/>
    <col min="11935" max="11936" width="9.28515625" style="4" customWidth="1"/>
    <col min="11937" max="11937" width="8" style="4" customWidth="1"/>
    <col min="11938" max="12181" width="9.140625" style="4"/>
    <col min="12182" max="12182" width="20.140625" style="4" customWidth="1"/>
    <col min="12183" max="12183" width="4.28515625" style="4" customWidth="1"/>
    <col min="12184" max="12184" width="39" style="4" customWidth="1"/>
    <col min="12185" max="12185" width="53.5703125" style="4" customWidth="1"/>
    <col min="12186" max="12189" width="7.7109375" style="4" customWidth="1"/>
    <col min="12190" max="12190" width="10" style="4" customWidth="1"/>
    <col min="12191" max="12192" width="9.28515625" style="4" customWidth="1"/>
    <col min="12193" max="12193" width="8" style="4" customWidth="1"/>
    <col min="12194" max="12437" width="9.140625" style="4"/>
    <col min="12438" max="12438" width="20.140625" style="4" customWidth="1"/>
    <col min="12439" max="12439" width="4.28515625" style="4" customWidth="1"/>
    <col min="12440" max="12440" width="39" style="4" customWidth="1"/>
    <col min="12441" max="12441" width="53.5703125" style="4" customWidth="1"/>
    <col min="12442" max="12445" width="7.7109375" style="4" customWidth="1"/>
    <col min="12446" max="12446" width="10" style="4" customWidth="1"/>
    <col min="12447" max="12448" width="9.28515625" style="4" customWidth="1"/>
    <col min="12449" max="12449" width="8" style="4" customWidth="1"/>
    <col min="12450" max="12693" width="9.140625" style="4"/>
    <col min="12694" max="12694" width="20.140625" style="4" customWidth="1"/>
    <col min="12695" max="12695" width="4.28515625" style="4" customWidth="1"/>
    <col min="12696" max="12696" width="39" style="4" customWidth="1"/>
    <col min="12697" max="12697" width="53.5703125" style="4" customWidth="1"/>
    <col min="12698" max="12701" width="7.7109375" style="4" customWidth="1"/>
    <col min="12702" max="12702" width="10" style="4" customWidth="1"/>
    <col min="12703" max="12704" width="9.28515625" style="4" customWidth="1"/>
    <col min="12705" max="12705" width="8" style="4" customWidth="1"/>
    <col min="12706" max="12949" width="9.140625" style="4"/>
    <col min="12950" max="12950" width="20.140625" style="4" customWidth="1"/>
    <col min="12951" max="12951" width="4.28515625" style="4" customWidth="1"/>
    <col min="12952" max="12952" width="39" style="4" customWidth="1"/>
    <col min="12953" max="12953" width="53.5703125" style="4" customWidth="1"/>
    <col min="12954" max="12957" width="7.7109375" style="4" customWidth="1"/>
    <col min="12958" max="12958" width="10" style="4" customWidth="1"/>
    <col min="12959" max="12960" width="9.28515625" style="4" customWidth="1"/>
    <col min="12961" max="12961" width="8" style="4" customWidth="1"/>
    <col min="12962" max="13205" width="9.140625" style="4"/>
    <col min="13206" max="13206" width="20.140625" style="4" customWidth="1"/>
    <col min="13207" max="13207" width="4.28515625" style="4" customWidth="1"/>
    <col min="13208" max="13208" width="39" style="4" customWidth="1"/>
    <col min="13209" max="13209" width="53.5703125" style="4" customWidth="1"/>
    <col min="13210" max="13213" width="7.7109375" style="4" customWidth="1"/>
    <col min="13214" max="13214" width="10" style="4" customWidth="1"/>
    <col min="13215" max="13216" width="9.28515625" style="4" customWidth="1"/>
    <col min="13217" max="13217" width="8" style="4" customWidth="1"/>
    <col min="13218" max="13461" width="9.140625" style="4"/>
    <col min="13462" max="13462" width="20.140625" style="4" customWidth="1"/>
    <col min="13463" max="13463" width="4.28515625" style="4" customWidth="1"/>
    <col min="13464" max="13464" width="39" style="4" customWidth="1"/>
    <col min="13465" max="13465" width="53.5703125" style="4" customWidth="1"/>
    <col min="13466" max="13469" width="7.7109375" style="4" customWidth="1"/>
    <col min="13470" max="13470" width="10" style="4" customWidth="1"/>
    <col min="13471" max="13472" width="9.28515625" style="4" customWidth="1"/>
    <col min="13473" max="13473" width="8" style="4" customWidth="1"/>
    <col min="13474" max="13717" width="9.140625" style="4"/>
    <col min="13718" max="13718" width="20.140625" style="4" customWidth="1"/>
    <col min="13719" max="13719" width="4.28515625" style="4" customWidth="1"/>
    <col min="13720" max="13720" width="39" style="4" customWidth="1"/>
    <col min="13721" max="13721" width="53.5703125" style="4" customWidth="1"/>
    <col min="13722" max="13725" width="7.7109375" style="4" customWidth="1"/>
    <col min="13726" max="13726" width="10" style="4" customWidth="1"/>
    <col min="13727" max="13728" width="9.28515625" style="4" customWidth="1"/>
    <col min="13729" max="13729" width="8" style="4" customWidth="1"/>
    <col min="13730" max="13973" width="9.140625" style="4"/>
    <col min="13974" max="13974" width="20.140625" style="4" customWidth="1"/>
    <col min="13975" max="13975" width="4.28515625" style="4" customWidth="1"/>
    <col min="13976" max="13976" width="39" style="4" customWidth="1"/>
    <col min="13977" max="13977" width="53.5703125" style="4" customWidth="1"/>
    <col min="13978" max="13981" width="7.7109375" style="4" customWidth="1"/>
    <col min="13982" max="13982" width="10" style="4" customWidth="1"/>
    <col min="13983" max="13984" width="9.28515625" style="4" customWidth="1"/>
    <col min="13985" max="13985" width="8" style="4" customWidth="1"/>
    <col min="13986" max="14229" width="9.140625" style="4"/>
    <col min="14230" max="14230" width="20.140625" style="4" customWidth="1"/>
    <col min="14231" max="14231" width="4.28515625" style="4" customWidth="1"/>
    <col min="14232" max="14232" width="39" style="4" customWidth="1"/>
    <col min="14233" max="14233" width="53.5703125" style="4" customWidth="1"/>
    <col min="14234" max="14237" width="7.7109375" style="4" customWidth="1"/>
    <col min="14238" max="14238" width="10" style="4" customWidth="1"/>
    <col min="14239" max="14240" width="9.28515625" style="4" customWidth="1"/>
    <col min="14241" max="14241" width="8" style="4" customWidth="1"/>
    <col min="14242" max="14485" width="9.140625" style="4"/>
    <col min="14486" max="14486" width="20.140625" style="4" customWidth="1"/>
    <col min="14487" max="14487" width="4.28515625" style="4" customWidth="1"/>
    <col min="14488" max="14488" width="39" style="4" customWidth="1"/>
    <col min="14489" max="14489" width="53.5703125" style="4" customWidth="1"/>
    <col min="14490" max="14493" width="7.7109375" style="4" customWidth="1"/>
    <col min="14494" max="14494" width="10" style="4" customWidth="1"/>
    <col min="14495" max="14496" width="9.28515625" style="4" customWidth="1"/>
    <col min="14497" max="14497" width="8" style="4" customWidth="1"/>
    <col min="14498" max="14741" width="9.140625" style="4"/>
    <col min="14742" max="14742" width="20.140625" style="4" customWidth="1"/>
    <col min="14743" max="14743" width="4.28515625" style="4" customWidth="1"/>
    <col min="14744" max="14744" width="39" style="4" customWidth="1"/>
    <col min="14745" max="14745" width="53.5703125" style="4" customWidth="1"/>
    <col min="14746" max="14749" width="7.7109375" style="4" customWidth="1"/>
    <col min="14750" max="14750" width="10" style="4" customWidth="1"/>
    <col min="14751" max="14752" width="9.28515625" style="4" customWidth="1"/>
    <col min="14753" max="14753" width="8" style="4" customWidth="1"/>
    <col min="14754" max="14997" width="9.140625" style="4"/>
    <col min="14998" max="14998" width="20.140625" style="4" customWidth="1"/>
    <col min="14999" max="14999" width="4.28515625" style="4" customWidth="1"/>
    <col min="15000" max="15000" width="39" style="4" customWidth="1"/>
    <col min="15001" max="15001" width="53.5703125" style="4" customWidth="1"/>
    <col min="15002" max="15005" width="7.7109375" style="4" customWidth="1"/>
    <col min="15006" max="15006" width="10" style="4" customWidth="1"/>
    <col min="15007" max="15008" width="9.28515625" style="4" customWidth="1"/>
    <col min="15009" max="15009" width="8" style="4" customWidth="1"/>
    <col min="15010" max="15253" width="9.140625" style="4"/>
    <col min="15254" max="15254" width="20.140625" style="4" customWidth="1"/>
    <col min="15255" max="15255" width="4.28515625" style="4" customWidth="1"/>
    <col min="15256" max="15256" width="39" style="4" customWidth="1"/>
    <col min="15257" max="15257" width="53.5703125" style="4" customWidth="1"/>
    <col min="15258" max="15261" width="7.7109375" style="4" customWidth="1"/>
    <col min="15262" max="15262" width="10" style="4" customWidth="1"/>
    <col min="15263" max="15264" width="9.28515625" style="4" customWidth="1"/>
    <col min="15265" max="15265" width="8" style="4" customWidth="1"/>
    <col min="15266" max="15509" width="9.140625" style="4"/>
    <col min="15510" max="15510" width="20.140625" style="4" customWidth="1"/>
    <col min="15511" max="15511" width="4.28515625" style="4" customWidth="1"/>
    <col min="15512" max="15512" width="39" style="4" customWidth="1"/>
    <col min="15513" max="15513" width="53.5703125" style="4" customWidth="1"/>
    <col min="15514" max="15517" width="7.7109375" style="4" customWidth="1"/>
    <col min="15518" max="15518" width="10" style="4" customWidth="1"/>
    <col min="15519" max="15520" width="9.28515625" style="4" customWidth="1"/>
    <col min="15521" max="15521" width="8" style="4" customWidth="1"/>
    <col min="15522" max="15765" width="9.140625" style="4"/>
    <col min="15766" max="15766" width="20.140625" style="4" customWidth="1"/>
    <col min="15767" max="15767" width="4.28515625" style="4" customWidth="1"/>
    <col min="15768" max="15768" width="39" style="4" customWidth="1"/>
    <col min="15769" max="15769" width="53.5703125" style="4" customWidth="1"/>
    <col min="15770" max="15773" width="7.7109375" style="4" customWidth="1"/>
    <col min="15774" max="15774" width="10" style="4" customWidth="1"/>
    <col min="15775" max="15776" width="9.28515625" style="4" customWidth="1"/>
    <col min="15777" max="15777" width="8" style="4" customWidth="1"/>
    <col min="15778" max="16021" width="9.140625" style="4"/>
    <col min="16022" max="16022" width="20.140625" style="4" customWidth="1"/>
    <col min="16023" max="16023" width="4.28515625" style="4" customWidth="1"/>
    <col min="16024" max="16024" width="39" style="4" customWidth="1"/>
    <col min="16025" max="16025" width="53.5703125" style="4" customWidth="1"/>
    <col min="16026" max="16029" width="7.7109375" style="4" customWidth="1"/>
    <col min="16030" max="16030" width="10" style="4" customWidth="1"/>
    <col min="16031" max="16032" width="9.28515625" style="4" customWidth="1"/>
    <col min="16033" max="16033" width="8" style="4" customWidth="1"/>
    <col min="16034" max="16384" width="9.140625" style="4"/>
  </cols>
  <sheetData>
    <row r="1" spans="1:14" ht="18.75">
      <c r="A1" s="63" t="s">
        <v>242</v>
      </c>
      <c r="B1" s="63"/>
      <c r="C1" s="63"/>
      <c r="D1" s="63"/>
      <c r="E1" s="63"/>
      <c r="F1" s="63"/>
      <c r="G1" s="63"/>
      <c r="H1" s="63"/>
      <c r="I1" s="63"/>
      <c r="J1" s="63"/>
      <c r="K1" s="63"/>
      <c r="L1" s="63"/>
      <c r="M1" s="63"/>
    </row>
    <row r="2" spans="1:14" ht="18.75">
      <c r="A2" s="64" t="s">
        <v>243</v>
      </c>
      <c r="B2" s="64"/>
      <c r="C2" s="64"/>
      <c r="D2" s="64"/>
      <c r="E2" s="64"/>
      <c r="F2" s="64"/>
      <c r="G2" s="64"/>
      <c r="H2" s="64"/>
      <c r="I2" s="64"/>
      <c r="J2" s="64"/>
      <c r="K2" s="64"/>
      <c r="L2" s="64"/>
      <c r="M2" s="64"/>
    </row>
    <row r="3" spans="1:14" ht="18.75" customHeight="1">
      <c r="A3" s="19"/>
      <c r="B3" s="19"/>
      <c r="C3" s="19"/>
      <c r="D3" s="19"/>
      <c r="E3" s="19"/>
      <c r="F3" s="19"/>
      <c r="G3" s="15"/>
      <c r="H3" s="15"/>
      <c r="I3" s="15"/>
      <c r="J3" s="15"/>
      <c r="K3" s="15"/>
      <c r="L3" s="15"/>
      <c r="M3" s="15"/>
    </row>
    <row r="4" spans="1:14" ht="34.5" customHeight="1">
      <c r="A4" s="66" t="s">
        <v>149</v>
      </c>
      <c r="B4" s="66" t="s">
        <v>338</v>
      </c>
      <c r="C4" s="66"/>
      <c r="D4" s="66" t="s">
        <v>139</v>
      </c>
      <c r="E4" s="65" t="s">
        <v>150</v>
      </c>
      <c r="F4" s="65" t="s">
        <v>151</v>
      </c>
      <c r="G4" s="65" t="s">
        <v>152</v>
      </c>
      <c r="H4" s="65" t="s">
        <v>239</v>
      </c>
      <c r="I4" s="65" t="s">
        <v>240</v>
      </c>
      <c r="J4" s="65" t="s">
        <v>244</v>
      </c>
      <c r="K4" s="65" t="s">
        <v>245</v>
      </c>
      <c r="L4" s="65" t="s">
        <v>246</v>
      </c>
      <c r="M4" s="65" t="s">
        <v>241</v>
      </c>
      <c r="N4" s="3"/>
    </row>
    <row r="5" spans="1:14" ht="39" customHeight="1">
      <c r="A5" s="66"/>
      <c r="B5" s="66"/>
      <c r="C5" s="66"/>
      <c r="D5" s="66"/>
      <c r="E5" s="65"/>
      <c r="F5" s="65"/>
      <c r="G5" s="65"/>
      <c r="H5" s="65"/>
      <c r="I5" s="65"/>
      <c r="J5" s="65"/>
      <c r="K5" s="65"/>
      <c r="L5" s="65"/>
      <c r="M5" s="65"/>
      <c r="N5" s="3"/>
    </row>
    <row r="6" spans="1:14" ht="21" customHeight="1">
      <c r="A6" s="66"/>
      <c r="B6" s="66"/>
      <c r="C6" s="66"/>
      <c r="D6" s="66"/>
      <c r="E6" s="65"/>
      <c r="F6" s="65"/>
      <c r="G6" s="65"/>
      <c r="H6" s="65"/>
      <c r="I6" s="65"/>
      <c r="J6" s="65"/>
      <c r="K6" s="65"/>
      <c r="L6" s="65"/>
      <c r="M6" s="65"/>
      <c r="N6" s="3"/>
    </row>
    <row r="7" spans="1:14" ht="24.75" customHeight="1">
      <c r="A7" s="46"/>
      <c r="B7" s="46" t="s">
        <v>108</v>
      </c>
      <c r="C7" s="46" t="s">
        <v>109</v>
      </c>
      <c r="D7" s="10"/>
      <c r="E7" s="14"/>
      <c r="F7" s="14"/>
      <c r="G7" s="46"/>
      <c r="H7" s="46"/>
      <c r="I7" s="46"/>
      <c r="J7" s="46"/>
      <c r="K7" s="46"/>
      <c r="L7" s="46"/>
      <c r="M7" s="11"/>
      <c r="N7" s="3"/>
    </row>
    <row r="8" spans="1:14" ht="27.75" customHeight="1">
      <c r="A8" s="46"/>
      <c r="B8" s="60" t="s">
        <v>41</v>
      </c>
      <c r="C8" s="60"/>
      <c r="D8" s="60"/>
      <c r="E8" s="60"/>
      <c r="F8" s="12"/>
      <c r="G8" s="47"/>
      <c r="H8" s="47"/>
      <c r="I8" s="47"/>
      <c r="J8" s="47"/>
      <c r="K8" s="47"/>
      <c r="L8" s="47"/>
      <c r="M8" s="8"/>
    </row>
    <row r="9" spans="1:14" ht="27.75" customHeight="1">
      <c r="A9" s="46"/>
      <c r="B9" s="60" t="s">
        <v>87</v>
      </c>
      <c r="C9" s="60"/>
      <c r="D9" s="60"/>
      <c r="E9" s="60"/>
      <c r="F9" s="12"/>
      <c r="G9" s="47"/>
      <c r="H9" s="47"/>
      <c r="I9" s="47"/>
      <c r="J9" s="47"/>
      <c r="K9" s="47"/>
      <c r="L9" s="47"/>
      <c r="M9" s="8"/>
    </row>
    <row r="10" spans="1:14" ht="34.5" customHeight="1">
      <c r="A10" s="46"/>
      <c r="B10" s="60" t="s">
        <v>124</v>
      </c>
      <c r="C10" s="60"/>
      <c r="D10" s="60"/>
      <c r="E10" s="60"/>
      <c r="F10" s="12"/>
      <c r="G10" s="47"/>
      <c r="H10" s="47"/>
      <c r="I10" s="47"/>
      <c r="J10" s="47"/>
      <c r="K10" s="47"/>
      <c r="L10" s="47"/>
      <c r="M10" s="8"/>
    </row>
    <row r="11" spans="1:14" ht="180" customHeight="1">
      <c r="A11" s="48">
        <v>1</v>
      </c>
      <c r="B11" s="51" t="s">
        <v>0</v>
      </c>
      <c r="C11" s="50" t="s">
        <v>4</v>
      </c>
      <c r="D11" s="47"/>
      <c r="E11" s="49" t="s">
        <v>153</v>
      </c>
      <c r="F11" s="49" t="s">
        <v>154</v>
      </c>
      <c r="G11" s="21" t="s">
        <v>155</v>
      </c>
      <c r="H11" s="20" t="s">
        <v>247</v>
      </c>
      <c r="I11" s="20" t="s">
        <v>248</v>
      </c>
      <c r="J11" s="20" t="s">
        <v>249</v>
      </c>
      <c r="K11" s="20" t="s">
        <v>249</v>
      </c>
      <c r="L11" s="20" t="s">
        <v>249</v>
      </c>
      <c r="M11" s="8"/>
    </row>
    <row r="12" spans="1:14" ht="31.5" customHeight="1">
      <c r="A12" s="46"/>
      <c r="B12" s="60" t="s">
        <v>88</v>
      </c>
      <c r="C12" s="60"/>
      <c r="D12" s="60"/>
      <c r="E12" s="60"/>
      <c r="F12" s="12"/>
      <c r="G12" s="47"/>
      <c r="H12" s="47"/>
      <c r="I12" s="47"/>
      <c r="J12" s="47"/>
      <c r="K12" s="47"/>
      <c r="L12" s="47"/>
      <c r="M12" s="8"/>
    </row>
    <row r="13" spans="1:14" ht="24.75" customHeight="1">
      <c r="A13" s="46"/>
      <c r="B13" s="60" t="s">
        <v>147</v>
      </c>
      <c r="C13" s="60"/>
      <c r="D13" s="60"/>
      <c r="E13" s="60"/>
      <c r="F13" s="12"/>
      <c r="G13" s="47"/>
      <c r="H13" s="47"/>
      <c r="I13" s="47"/>
      <c r="J13" s="47"/>
      <c r="K13" s="47"/>
      <c r="L13" s="47"/>
      <c r="M13" s="8"/>
    </row>
    <row r="14" spans="1:14" ht="96" customHeight="1">
      <c r="A14" s="48">
        <v>3</v>
      </c>
      <c r="B14" s="51" t="s">
        <v>333</v>
      </c>
      <c r="C14" s="50" t="s">
        <v>6</v>
      </c>
      <c r="D14" s="50"/>
      <c r="E14" s="49" t="s">
        <v>334</v>
      </c>
      <c r="F14" s="49" t="s">
        <v>335</v>
      </c>
      <c r="G14" s="50"/>
      <c r="H14" s="20" t="s">
        <v>247</v>
      </c>
      <c r="I14" s="20" t="s">
        <v>248</v>
      </c>
      <c r="J14" s="48" t="s">
        <v>251</v>
      </c>
      <c r="K14" s="50"/>
      <c r="L14" s="50"/>
      <c r="M14" s="48"/>
    </row>
    <row r="15" spans="1:14" ht="129" customHeight="1">
      <c r="A15" s="48">
        <v>4</v>
      </c>
      <c r="B15" s="51" t="s">
        <v>1</v>
      </c>
      <c r="C15" s="50" t="s">
        <v>4</v>
      </c>
      <c r="D15" s="50"/>
      <c r="E15" s="49" t="s">
        <v>8</v>
      </c>
      <c r="F15" s="49" t="s">
        <v>156</v>
      </c>
      <c r="G15" s="50"/>
      <c r="H15" s="20" t="s">
        <v>247</v>
      </c>
      <c r="I15" s="20" t="s">
        <v>248</v>
      </c>
      <c r="J15" s="50"/>
      <c r="K15" s="48" t="s">
        <v>251</v>
      </c>
      <c r="L15" s="50"/>
      <c r="M15" s="48"/>
    </row>
    <row r="16" spans="1:14" ht="27.75" customHeight="1">
      <c r="A16" s="46"/>
      <c r="B16" s="60" t="s">
        <v>148</v>
      </c>
      <c r="C16" s="60"/>
      <c r="D16" s="60"/>
      <c r="E16" s="60"/>
      <c r="F16" s="12"/>
      <c r="G16" s="47"/>
      <c r="H16" s="47"/>
      <c r="I16" s="47"/>
      <c r="J16" s="47"/>
      <c r="K16" s="47"/>
      <c r="L16" s="47"/>
      <c r="M16" s="8"/>
    </row>
    <row r="17" spans="1:13" ht="129" customHeight="1">
      <c r="A17" s="48">
        <v>12</v>
      </c>
      <c r="B17" s="51" t="s">
        <v>9</v>
      </c>
      <c r="C17" s="50" t="s">
        <v>6</v>
      </c>
      <c r="D17" s="50"/>
      <c r="E17" s="49" t="s">
        <v>10</v>
      </c>
      <c r="F17" s="49" t="s">
        <v>250</v>
      </c>
      <c r="G17" s="50"/>
      <c r="H17" s="20" t="s">
        <v>247</v>
      </c>
      <c r="I17" s="20" t="s">
        <v>248</v>
      </c>
      <c r="J17" s="50"/>
      <c r="K17" s="50"/>
      <c r="L17" s="48" t="s">
        <v>251</v>
      </c>
      <c r="M17" s="48"/>
    </row>
    <row r="18" spans="1:13" ht="24" customHeight="1">
      <c r="A18" s="48"/>
      <c r="B18" s="60" t="s">
        <v>140</v>
      </c>
      <c r="C18" s="60"/>
      <c r="D18" s="60"/>
      <c r="E18" s="60"/>
      <c r="F18" s="12"/>
      <c r="G18" s="47"/>
      <c r="H18" s="47"/>
      <c r="I18" s="47"/>
      <c r="J18" s="47"/>
      <c r="K18" s="47"/>
      <c r="L18" s="47"/>
      <c r="M18" s="48"/>
    </row>
    <row r="19" spans="1:13" ht="357" customHeight="1">
      <c r="A19" s="48">
        <v>38</v>
      </c>
      <c r="B19" s="17" t="s">
        <v>141</v>
      </c>
      <c r="C19" s="50" t="s">
        <v>7</v>
      </c>
      <c r="D19" s="47"/>
      <c r="E19" s="49" t="s">
        <v>142</v>
      </c>
      <c r="F19" s="22" t="s">
        <v>157</v>
      </c>
      <c r="G19" s="6" t="s">
        <v>158</v>
      </c>
      <c r="H19" s="20" t="s">
        <v>247</v>
      </c>
      <c r="I19" s="20" t="s">
        <v>248</v>
      </c>
      <c r="J19" s="6" t="s">
        <v>253</v>
      </c>
      <c r="K19" s="6" t="s">
        <v>253</v>
      </c>
      <c r="L19" s="6" t="s">
        <v>253</v>
      </c>
      <c r="M19" s="48"/>
    </row>
    <row r="20" spans="1:13" ht="27" customHeight="1">
      <c r="A20" s="46"/>
      <c r="B20" s="60" t="s">
        <v>89</v>
      </c>
      <c r="C20" s="60"/>
      <c r="D20" s="60"/>
      <c r="E20" s="60"/>
      <c r="F20" s="12"/>
      <c r="G20" s="47"/>
      <c r="H20" s="47"/>
      <c r="I20" s="47"/>
      <c r="J20" s="47"/>
      <c r="K20" s="47"/>
      <c r="L20" s="47"/>
      <c r="M20" s="8"/>
    </row>
    <row r="21" spans="1:13" ht="159" customHeight="1">
      <c r="A21" s="48">
        <v>39</v>
      </c>
      <c r="B21" s="51" t="s">
        <v>2</v>
      </c>
      <c r="C21" s="50" t="s">
        <v>4</v>
      </c>
      <c r="D21" s="47"/>
      <c r="E21" s="49" t="s">
        <v>159</v>
      </c>
      <c r="F21" s="52" t="s">
        <v>325</v>
      </c>
      <c r="G21" s="6" t="s">
        <v>160</v>
      </c>
      <c r="H21" s="20" t="s">
        <v>247</v>
      </c>
      <c r="I21" s="20" t="s">
        <v>248</v>
      </c>
      <c r="J21" s="6" t="s">
        <v>253</v>
      </c>
      <c r="K21" s="6" t="s">
        <v>253</v>
      </c>
      <c r="L21" s="6" t="s">
        <v>253</v>
      </c>
      <c r="M21" s="8"/>
    </row>
    <row r="22" spans="1:13" ht="196.5" customHeight="1">
      <c r="A22" s="48">
        <v>42</v>
      </c>
      <c r="B22" s="51" t="s">
        <v>42</v>
      </c>
      <c r="C22" s="50" t="s">
        <v>4</v>
      </c>
      <c r="D22" s="48"/>
      <c r="E22" s="49" t="s">
        <v>161</v>
      </c>
      <c r="F22" s="53" t="s">
        <v>326</v>
      </c>
      <c r="G22" s="23" t="s">
        <v>162</v>
      </c>
      <c r="H22" s="20" t="s">
        <v>247</v>
      </c>
      <c r="I22" s="20" t="s">
        <v>248</v>
      </c>
      <c r="J22" s="6" t="s">
        <v>253</v>
      </c>
      <c r="K22" s="6" t="s">
        <v>253</v>
      </c>
      <c r="L22" s="6" t="s">
        <v>253</v>
      </c>
      <c r="M22" s="48"/>
    </row>
    <row r="23" spans="1:13" ht="146.25" customHeight="1">
      <c r="A23" s="48">
        <v>44</v>
      </c>
      <c r="B23" s="51" t="s">
        <v>43</v>
      </c>
      <c r="C23" s="50" t="s">
        <v>4</v>
      </c>
      <c r="D23" s="50"/>
      <c r="E23" s="49" t="s">
        <v>163</v>
      </c>
      <c r="F23" s="6" t="s">
        <v>237</v>
      </c>
      <c r="G23" s="6" t="s">
        <v>164</v>
      </c>
      <c r="H23" s="20" t="s">
        <v>247</v>
      </c>
      <c r="I23" s="20" t="s">
        <v>256</v>
      </c>
      <c r="J23" s="6" t="s">
        <v>254</v>
      </c>
      <c r="K23" s="6" t="s">
        <v>254</v>
      </c>
      <c r="L23" s="6" t="s">
        <v>254</v>
      </c>
      <c r="M23" s="48"/>
    </row>
    <row r="24" spans="1:13" ht="142.5" customHeight="1">
      <c r="A24" s="48">
        <v>45</v>
      </c>
      <c r="B24" s="51" t="s">
        <v>44</v>
      </c>
      <c r="C24" s="50" t="s">
        <v>4</v>
      </c>
      <c r="D24" s="50"/>
      <c r="E24" s="49" t="s">
        <v>165</v>
      </c>
      <c r="F24" s="6" t="s">
        <v>166</v>
      </c>
      <c r="G24" s="6"/>
      <c r="H24" s="20" t="s">
        <v>247</v>
      </c>
      <c r="I24" s="20" t="s">
        <v>256</v>
      </c>
      <c r="J24" s="6" t="s">
        <v>255</v>
      </c>
      <c r="K24" s="6" t="s">
        <v>255</v>
      </c>
      <c r="L24" s="6" t="s">
        <v>255</v>
      </c>
      <c r="M24" s="48"/>
    </row>
    <row r="25" spans="1:13" ht="95.25" customHeight="1">
      <c r="A25" s="48">
        <v>46</v>
      </c>
      <c r="B25" s="51" t="s">
        <v>3</v>
      </c>
      <c r="C25" s="50" t="s">
        <v>4</v>
      </c>
      <c r="D25" s="50"/>
      <c r="E25" s="49" t="s">
        <v>167</v>
      </c>
      <c r="F25" s="49" t="s">
        <v>168</v>
      </c>
      <c r="G25" s="50"/>
      <c r="H25" s="20" t="s">
        <v>247</v>
      </c>
      <c r="I25" s="20" t="s">
        <v>256</v>
      </c>
      <c r="J25" s="6" t="s">
        <v>254</v>
      </c>
      <c r="K25" s="6" t="s">
        <v>254</v>
      </c>
      <c r="L25" s="6" t="s">
        <v>254</v>
      </c>
      <c r="M25" s="48"/>
    </row>
    <row r="26" spans="1:13" ht="27.75" customHeight="1">
      <c r="A26" s="46"/>
      <c r="B26" s="60" t="s">
        <v>90</v>
      </c>
      <c r="C26" s="60"/>
      <c r="D26" s="60"/>
      <c r="E26" s="60"/>
      <c r="F26" s="12"/>
      <c r="G26" s="47"/>
      <c r="H26" s="47"/>
      <c r="I26" s="47"/>
      <c r="J26" s="47"/>
      <c r="K26" s="47"/>
      <c r="L26" s="47"/>
      <c r="M26" s="8"/>
    </row>
    <row r="27" spans="1:13" ht="53.25" customHeight="1">
      <c r="A27" s="46"/>
      <c r="B27" s="60" t="s">
        <v>91</v>
      </c>
      <c r="C27" s="60"/>
      <c r="D27" s="60"/>
      <c r="E27" s="60"/>
      <c r="F27" s="12"/>
      <c r="G27" s="47"/>
      <c r="H27" s="47"/>
      <c r="I27" s="47"/>
      <c r="J27" s="47"/>
      <c r="K27" s="47"/>
      <c r="L27" s="47"/>
      <c r="M27" s="8"/>
    </row>
    <row r="28" spans="1:13" ht="185.25" customHeight="1">
      <c r="A28" s="48">
        <v>49</v>
      </c>
      <c r="B28" s="51" t="s">
        <v>45</v>
      </c>
      <c r="C28" s="50" t="s">
        <v>6</v>
      </c>
      <c r="D28" s="47"/>
      <c r="E28" s="49" t="s">
        <v>46</v>
      </c>
      <c r="F28" s="6" t="s">
        <v>322</v>
      </c>
      <c r="G28" s="8"/>
      <c r="H28" s="20" t="s">
        <v>247</v>
      </c>
      <c r="I28" s="20" t="s">
        <v>256</v>
      </c>
      <c r="J28" s="2" t="s">
        <v>257</v>
      </c>
      <c r="K28" s="8"/>
      <c r="L28" s="2" t="s">
        <v>278</v>
      </c>
      <c r="M28" s="8"/>
    </row>
    <row r="29" spans="1:13" ht="116.25" customHeight="1">
      <c r="A29" s="48">
        <v>53</v>
      </c>
      <c r="B29" s="51" t="s">
        <v>47</v>
      </c>
      <c r="C29" s="50" t="s">
        <v>5</v>
      </c>
      <c r="D29" s="50"/>
      <c r="E29" s="49" t="s">
        <v>169</v>
      </c>
      <c r="F29" s="6" t="s">
        <v>327</v>
      </c>
      <c r="G29" s="6" t="s">
        <v>170</v>
      </c>
      <c r="H29" s="20" t="s">
        <v>247</v>
      </c>
      <c r="I29" s="20" t="s">
        <v>256</v>
      </c>
      <c r="J29" s="6"/>
      <c r="K29" s="6" t="s">
        <v>258</v>
      </c>
      <c r="L29" s="6"/>
      <c r="M29" s="48"/>
    </row>
    <row r="30" spans="1:13" ht="190.5" customHeight="1">
      <c r="A30" s="48">
        <v>56</v>
      </c>
      <c r="B30" s="17" t="s">
        <v>132</v>
      </c>
      <c r="C30" s="50" t="s">
        <v>7</v>
      </c>
      <c r="D30" s="50"/>
      <c r="E30" s="54" t="s">
        <v>328</v>
      </c>
      <c r="F30" s="52" t="s">
        <v>318</v>
      </c>
      <c r="G30" s="25" t="s">
        <v>171</v>
      </c>
      <c r="H30" s="20" t="s">
        <v>247</v>
      </c>
      <c r="I30" s="20" t="s">
        <v>256</v>
      </c>
      <c r="J30" s="25"/>
      <c r="K30" s="2" t="s">
        <v>257</v>
      </c>
      <c r="L30" s="25"/>
      <c r="M30" s="48"/>
    </row>
    <row r="31" spans="1:13" ht="192" customHeight="1">
      <c r="A31" s="48">
        <v>56</v>
      </c>
      <c r="B31" s="17" t="s">
        <v>132</v>
      </c>
      <c r="C31" s="50" t="s">
        <v>7</v>
      </c>
      <c r="D31" s="50"/>
      <c r="E31" s="54" t="s">
        <v>134</v>
      </c>
      <c r="F31" s="52" t="s">
        <v>320</v>
      </c>
      <c r="G31" s="25" t="s">
        <v>172</v>
      </c>
      <c r="H31" s="20" t="s">
        <v>247</v>
      </c>
      <c r="I31" s="20" t="s">
        <v>256</v>
      </c>
      <c r="J31" s="25"/>
      <c r="K31" s="25"/>
      <c r="L31" s="2" t="s">
        <v>257</v>
      </c>
      <c r="M31" s="48"/>
    </row>
    <row r="32" spans="1:13" ht="32.25" customHeight="1">
      <c r="A32" s="46"/>
      <c r="B32" s="60" t="s">
        <v>92</v>
      </c>
      <c r="C32" s="60"/>
      <c r="D32" s="60"/>
      <c r="E32" s="60"/>
      <c r="F32" s="12"/>
      <c r="G32" s="47"/>
      <c r="H32" s="47"/>
      <c r="I32" s="47"/>
      <c r="J32" s="47"/>
      <c r="K32" s="47"/>
      <c r="L32" s="47"/>
      <c r="M32" s="8"/>
    </row>
    <row r="33" spans="1:13" ht="164.25" customHeight="1">
      <c r="A33" s="48">
        <v>58</v>
      </c>
      <c r="B33" s="51" t="s">
        <v>48</v>
      </c>
      <c r="C33" s="50" t="s">
        <v>4</v>
      </c>
      <c r="D33" s="50"/>
      <c r="E33" s="49" t="s">
        <v>49</v>
      </c>
      <c r="F33" s="49" t="s">
        <v>319</v>
      </c>
      <c r="G33" s="49" t="s">
        <v>173</v>
      </c>
      <c r="H33" s="20" t="s">
        <v>247</v>
      </c>
      <c r="I33" s="20" t="s">
        <v>256</v>
      </c>
      <c r="J33" s="2" t="s">
        <v>257</v>
      </c>
      <c r="K33" s="2" t="s">
        <v>257</v>
      </c>
      <c r="L33" s="2" t="s">
        <v>257</v>
      </c>
      <c r="M33" s="48"/>
    </row>
    <row r="34" spans="1:13" ht="39.75" customHeight="1">
      <c r="A34" s="46"/>
      <c r="B34" s="60" t="s">
        <v>93</v>
      </c>
      <c r="C34" s="60"/>
      <c r="D34" s="60"/>
      <c r="E34" s="60"/>
      <c r="F34" s="12"/>
      <c r="G34" s="47"/>
      <c r="H34" s="20" t="s">
        <v>247</v>
      </c>
      <c r="I34" s="20" t="s">
        <v>256</v>
      </c>
      <c r="J34" s="47"/>
      <c r="K34" s="47"/>
      <c r="L34" s="47"/>
      <c r="M34" s="8"/>
    </row>
    <row r="35" spans="1:13" ht="145.5" customHeight="1">
      <c r="A35" s="48">
        <v>66</v>
      </c>
      <c r="B35" s="51" t="s">
        <v>50</v>
      </c>
      <c r="C35" s="50" t="s">
        <v>4</v>
      </c>
      <c r="D35" s="50"/>
      <c r="E35" s="49" t="s">
        <v>51</v>
      </c>
      <c r="F35" s="49" t="s">
        <v>321</v>
      </c>
      <c r="G35" s="50"/>
      <c r="H35" s="20" t="s">
        <v>247</v>
      </c>
      <c r="I35" s="20" t="s">
        <v>256</v>
      </c>
      <c r="J35" s="2" t="s">
        <v>257</v>
      </c>
      <c r="K35" s="2" t="s">
        <v>257</v>
      </c>
      <c r="L35" s="48" t="s">
        <v>278</v>
      </c>
      <c r="M35" s="48"/>
    </row>
    <row r="36" spans="1:13" ht="130.5" customHeight="1">
      <c r="A36" s="48">
        <v>67</v>
      </c>
      <c r="B36" s="51" t="s">
        <v>58</v>
      </c>
      <c r="C36" s="50" t="s">
        <v>5</v>
      </c>
      <c r="D36" s="50"/>
      <c r="E36" s="49" t="s">
        <v>59</v>
      </c>
      <c r="F36" s="49" t="s">
        <v>324</v>
      </c>
      <c r="G36" s="50"/>
      <c r="H36" s="20" t="s">
        <v>247</v>
      </c>
      <c r="I36" s="20" t="s">
        <v>256</v>
      </c>
      <c r="J36" s="2" t="s">
        <v>278</v>
      </c>
      <c r="K36" s="2" t="s">
        <v>257</v>
      </c>
      <c r="L36" s="2" t="s">
        <v>257</v>
      </c>
      <c r="M36" s="48"/>
    </row>
    <row r="37" spans="1:13" ht="248.25" customHeight="1">
      <c r="A37" s="48">
        <v>70</v>
      </c>
      <c r="B37" s="51" t="s">
        <v>61</v>
      </c>
      <c r="C37" s="16" t="s">
        <v>4</v>
      </c>
      <c r="D37" s="50"/>
      <c r="E37" s="49" t="s">
        <v>52</v>
      </c>
      <c r="F37" s="6" t="s">
        <v>174</v>
      </c>
      <c r="G37" s="50"/>
      <c r="H37" s="20" t="s">
        <v>247</v>
      </c>
      <c r="I37" s="20" t="s">
        <v>256</v>
      </c>
      <c r="J37" s="50"/>
      <c r="K37" s="50"/>
      <c r="L37" s="2" t="s">
        <v>257</v>
      </c>
      <c r="M37" s="48"/>
    </row>
    <row r="38" spans="1:13" ht="127.5" customHeight="1">
      <c r="A38" s="48">
        <v>73</v>
      </c>
      <c r="B38" s="51" t="s">
        <v>60</v>
      </c>
      <c r="C38" s="16" t="s">
        <v>4</v>
      </c>
      <c r="D38" s="50"/>
      <c r="E38" s="49" t="s">
        <v>52</v>
      </c>
      <c r="F38" s="6" t="s">
        <v>175</v>
      </c>
      <c r="G38" s="6" t="s">
        <v>176</v>
      </c>
      <c r="H38" s="20" t="s">
        <v>247</v>
      </c>
      <c r="I38" s="20" t="s">
        <v>256</v>
      </c>
      <c r="J38" s="2" t="s">
        <v>257</v>
      </c>
      <c r="K38" s="6"/>
      <c r="L38" s="6"/>
      <c r="M38" s="48"/>
    </row>
    <row r="39" spans="1:13" ht="33.75" customHeight="1">
      <c r="A39" s="46"/>
      <c r="B39" s="60" t="s">
        <v>94</v>
      </c>
      <c r="C39" s="60"/>
      <c r="D39" s="60"/>
      <c r="E39" s="60"/>
      <c r="F39" s="12"/>
      <c r="G39" s="47"/>
      <c r="H39" s="47"/>
      <c r="I39" s="47"/>
      <c r="J39" s="47"/>
      <c r="K39" s="47"/>
      <c r="L39" s="47"/>
      <c r="M39" s="8"/>
    </row>
    <row r="40" spans="1:13" ht="174.75" customHeight="1">
      <c r="A40" s="48">
        <v>79</v>
      </c>
      <c r="B40" s="51" t="s">
        <v>53</v>
      </c>
      <c r="C40" s="16" t="s">
        <v>4</v>
      </c>
      <c r="D40" s="16"/>
      <c r="E40" s="49" t="s">
        <v>122</v>
      </c>
      <c r="F40" s="6" t="s">
        <v>329</v>
      </c>
      <c r="G40" s="16"/>
      <c r="H40" s="20" t="s">
        <v>247</v>
      </c>
      <c r="I40" s="20" t="s">
        <v>256</v>
      </c>
      <c r="J40" s="48" t="s">
        <v>255</v>
      </c>
      <c r="K40" s="48" t="s">
        <v>255</v>
      </c>
      <c r="L40" s="48" t="s">
        <v>255</v>
      </c>
      <c r="M40" s="48"/>
    </row>
    <row r="41" spans="1:13" ht="42.75" customHeight="1">
      <c r="A41" s="46"/>
      <c r="B41" s="60" t="s">
        <v>55</v>
      </c>
      <c r="C41" s="60"/>
      <c r="D41" s="60"/>
      <c r="E41" s="60"/>
      <c r="F41" s="14"/>
      <c r="G41" s="46"/>
      <c r="H41" s="46"/>
      <c r="I41" s="46"/>
      <c r="J41" s="46"/>
      <c r="K41" s="46"/>
      <c r="L41" s="46"/>
      <c r="M41" s="8"/>
    </row>
    <row r="42" spans="1:13" ht="33.75" customHeight="1">
      <c r="A42" s="46"/>
      <c r="B42" s="60" t="s">
        <v>54</v>
      </c>
      <c r="C42" s="60"/>
      <c r="D42" s="60"/>
      <c r="E42" s="60"/>
      <c r="F42" s="12"/>
      <c r="G42" s="47"/>
      <c r="H42" s="47"/>
      <c r="I42" s="47"/>
      <c r="J42" s="47"/>
      <c r="K42" s="47"/>
      <c r="L42" s="47"/>
      <c r="M42" s="8"/>
    </row>
    <row r="43" spans="1:13" ht="33.75" customHeight="1">
      <c r="A43" s="46"/>
      <c r="B43" s="60" t="s">
        <v>25</v>
      </c>
      <c r="C43" s="60"/>
      <c r="D43" s="60"/>
      <c r="E43" s="60"/>
      <c r="F43" s="12"/>
      <c r="G43" s="47"/>
      <c r="H43" s="47"/>
      <c r="I43" s="47"/>
      <c r="J43" s="47"/>
      <c r="K43" s="47"/>
      <c r="L43" s="47"/>
      <c r="M43" s="8"/>
    </row>
    <row r="44" spans="1:13" ht="309.75" customHeight="1">
      <c r="A44" s="48">
        <v>85</v>
      </c>
      <c r="B44" s="18" t="s">
        <v>110</v>
      </c>
      <c r="C44" s="50" t="s">
        <v>4</v>
      </c>
      <c r="D44" s="47"/>
      <c r="E44" s="49" t="s">
        <v>177</v>
      </c>
      <c r="F44" s="49" t="s">
        <v>259</v>
      </c>
      <c r="G44" s="21" t="s">
        <v>178</v>
      </c>
      <c r="H44" s="20" t="s">
        <v>247</v>
      </c>
      <c r="I44" s="20" t="s">
        <v>256</v>
      </c>
      <c r="J44" s="31" t="s">
        <v>258</v>
      </c>
      <c r="K44" s="21"/>
      <c r="L44" s="21"/>
      <c r="M44" s="8"/>
    </row>
    <row r="45" spans="1:13" ht="377.25" customHeight="1">
      <c r="A45" s="48">
        <v>85</v>
      </c>
      <c r="B45" s="51" t="s">
        <v>110</v>
      </c>
      <c r="C45" s="50" t="s">
        <v>4</v>
      </c>
      <c r="D45" s="50"/>
      <c r="E45" s="49" t="s">
        <v>177</v>
      </c>
      <c r="F45" s="22" t="s">
        <v>179</v>
      </c>
      <c r="G45" s="21"/>
      <c r="H45" s="20" t="s">
        <v>247</v>
      </c>
      <c r="I45" s="20" t="s">
        <v>248</v>
      </c>
      <c r="J45" s="6" t="s">
        <v>253</v>
      </c>
      <c r="K45" s="6" t="s">
        <v>253</v>
      </c>
      <c r="L45" s="6" t="s">
        <v>253</v>
      </c>
      <c r="M45" s="48"/>
    </row>
    <row r="46" spans="1:13" ht="101.25" customHeight="1">
      <c r="A46" s="48">
        <v>86</v>
      </c>
      <c r="B46" s="51" t="s">
        <v>64</v>
      </c>
      <c r="C46" s="50" t="s">
        <v>5</v>
      </c>
      <c r="D46" s="50"/>
      <c r="E46" s="49" t="s">
        <v>180</v>
      </c>
      <c r="F46" s="6" t="s">
        <v>260</v>
      </c>
      <c r="G46" s="6" t="s">
        <v>181</v>
      </c>
      <c r="H46" s="20" t="s">
        <v>247</v>
      </c>
      <c r="I46" s="20" t="s">
        <v>256</v>
      </c>
      <c r="J46" s="6" t="s">
        <v>251</v>
      </c>
      <c r="K46" s="6"/>
      <c r="L46" s="6"/>
      <c r="M46" s="48"/>
    </row>
    <row r="47" spans="1:13" ht="222" customHeight="1">
      <c r="A47" s="48">
        <v>86</v>
      </c>
      <c r="B47" s="51" t="s">
        <v>64</v>
      </c>
      <c r="C47" s="50" t="s">
        <v>5</v>
      </c>
      <c r="D47" s="50"/>
      <c r="E47" s="49" t="s">
        <v>180</v>
      </c>
      <c r="F47" s="6" t="s">
        <v>182</v>
      </c>
      <c r="G47" s="6"/>
      <c r="H47" s="20" t="s">
        <v>247</v>
      </c>
      <c r="I47" s="20" t="s">
        <v>248</v>
      </c>
      <c r="J47" s="6" t="s">
        <v>253</v>
      </c>
      <c r="K47" s="6" t="s">
        <v>253</v>
      </c>
      <c r="L47" s="6" t="s">
        <v>253</v>
      </c>
      <c r="M47" s="48"/>
    </row>
    <row r="48" spans="1:13" ht="28.5" customHeight="1">
      <c r="A48" s="46"/>
      <c r="B48" s="60" t="s">
        <v>131</v>
      </c>
      <c r="C48" s="60"/>
      <c r="D48" s="60"/>
      <c r="E48" s="60"/>
      <c r="F48" s="12"/>
      <c r="G48" s="47"/>
      <c r="H48" s="47"/>
      <c r="I48" s="47"/>
      <c r="J48" s="47"/>
      <c r="K48" s="47"/>
      <c r="L48" s="47"/>
      <c r="M48" s="8"/>
    </row>
    <row r="49" spans="1:13" ht="28.5" customHeight="1">
      <c r="A49" s="46"/>
      <c r="B49" s="60" t="s">
        <v>118</v>
      </c>
      <c r="C49" s="60"/>
      <c r="D49" s="60"/>
      <c r="E49" s="60"/>
      <c r="F49" s="12"/>
      <c r="G49" s="47"/>
      <c r="H49" s="47"/>
      <c r="I49" s="47"/>
      <c r="J49" s="47"/>
      <c r="K49" s="47"/>
      <c r="L49" s="47"/>
      <c r="M49" s="8"/>
    </row>
    <row r="50" spans="1:13" ht="103.5" customHeight="1">
      <c r="A50" s="48">
        <v>87</v>
      </c>
      <c r="B50" s="51" t="s">
        <v>63</v>
      </c>
      <c r="C50" s="50" t="s">
        <v>6</v>
      </c>
      <c r="D50" s="47"/>
      <c r="E50" s="49" t="s">
        <v>330</v>
      </c>
      <c r="F50" s="49" t="s">
        <v>261</v>
      </c>
      <c r="G50" s="47"/>
      <c r="H50" s="20" t="s">
        <v>247</v>
      </c>
      <c r="I50" s="20" t="s">
        <v>256</v>
      </c>
      <c r="J50" s="47"/>
      <c r="K50" s="32" t="s">
        <v>251</v>
      </c>
      <c r="L50" s="47"/>
      <c r="M50" s="8"/>
    </row>
    <row r="51" spans="1:13" ht="87.75" customHeight="1">
      <c r="A51" s="48">
        <v>89</v>
      </c>
      <c r="B51" s="51" t="s">
        <v>26</v>
      </c>
      <c r="C51" s="50" t="s">
        <v>6</v>
      </c>
      <c r="D51" s="50"/>
      <c r="E51" s="49" t="s">
        <v>27</v>
      </c>
      <c r="F51" s="49" t="s">
        <v>262</v>
      </c>
      <c r="G51" s="50"/>
      <c r="H51" s="20" t="s">
        <v>247</v>
      </c>
      <c r="I51" s="20" t="s">
        <v>256</v>
      </c>
      <c r="J51" s="50"/>
      <c r="K51" s="32" t="s">
        <v>258</v>
      </c>
      <c r="L51" s="50"/>
      <c r="M51" s="7"/>
    </row>
    <row r="52" spans="1:13" ht="27.75" customHeight="1">
      <c r="A52" s="46"/>
      <c r="B52" s="60" t="s">
        <v>28</v>
      </c>
      <c r="C52" s="60"/>
      <c r="D52" s="60"/>
      <c r="E52" s="60"/>
      <c r="F52" s="12"/>
      <c r="G52" s="47"/>
      <c r="H52" s="47"/>
      <c r="I52" s="47"/>
      <c r="J52" s="47"/>
      <c r="K52" s="47"/>
      <c r="L52" s="47"/>
      <c r="M52" s="8"/>
    </row>
    <row r="53" spans="1:13" ht="163.5" customHeight="1">
      <c r="A53" s="48">
        <v>92</v>
      </c>
      <c r="B53" s="17" t="s">
        <v>136</v>
      </c>
      <c r="C53" s="5" t="s">
        <v>143</v>
      </c>
      <c r="D53" s="2" t="s">
        <v>62</v>
      </c>
      <c r="E53" s="24" t="s">
        <v>135</v>
      </c>
      <c r="F53" s="49" t="s">
        <v>183</v>
      </c>
      <c r="G53" s="2"/>
      <c r="H53" s="20" t="s">
        <v>247</v>
      </c>
      <c r="I53" s="20" t="s">
        <v>248</v>
      </c>
      <c r="J53" s="48" t="s">
        <v>253</v>
      </c>
      <c r="K53" s="48" t="s">
        <v>253</v>
      </c>
      <c r="L53" s="48" t="s">
        <v>253</v>
      </c>
      <c r="M53" s="48"/>
    </row>
    <row r="54" spans="1:13" ht="28.5" customHeight="1">
      <c r="A54" s="48"/>
      <c r="B54" s="60" t="s">
        <v>29</v>
      </c>
      <c r="C54" s="60"/>
      <c r="D54" s="60"/>
      <c r="E54" s="60"/>
      <c r="F54" s="12"/>
      <c r="G54" s="47"/>
      <c r="H54" s="47"/>
      <c r="I54" s="47"/>
      <c r="J54" s="47"/>
      <c r="K54" s="47"/>
      <c r="L54" s="47"/>
      <c r="M54" s="8"/>
    </row>
    <row r="55" spans="1:13" ht="325.5" customHeight="1">
      <c r="A55" s="48">
        <v>102</v>
      </c>
      <c r="B55" s="51" t="s">
        <v>126</v>
      </c>
      <c r="C55" s="50" t="s">
        <v>6</v>
      </c>
      <c r="D55" s="50"/>
      <c r="E55" s="49" t="s">
        <v>125</v>
      </c>
      <c r="F55" s="49" t="s">
        <v>184</v>
      </c>
      <c r="G55" s="50"/>
      <c r="H55" s="20" t="s">
        <v>247</v>
      </c>
      <c r="I55" s="20" t="s">
        <v>248</v>
      </c>
      <c r="J55" s="48" t="s">
        <v>253</v>
      </c>
      <c r="K55" s="48" t="s">
        <v>253</v>
      </c>
      <c r="L55" s="48" t="s">
        <v>253</v>
      </c>
      <c r="M55" s="48"/>
    </row>
    <row r="56" spans="1:13" ht="22.5" customHeight="1">
      <c r="A56" s="46"/>
      <c r="B56" s="60" t="s">
        <v>238</v>
      </c>
      <c r="C56" s="60"/>
      <c r="D56" s="60"/>
      <c r="E56" s="60"/>
      <c r="F56" s="12"/>
      <c r="G56" s="47"/>
      <c r="H56" s="47"/>
      <c r="I56" s="47"/>
      <c r="J56" s="47"/>
      <c r="K56" s="47"/>
      <c r="L56" s="47"/>
      <c r="M56" s="8"/>
    </row>
    <row r="57" spans="1:13" ht="33" customHeight="1">
      <c r="A57" s="46"/>
      <c r="B57" s="60" t="s">
        <v>119</v>
      </c>
      <c r="C57" s="60"/>
      <c r="D57" s="60"/>
      <c r="E57" s="60"/>
      <c r="F57" s="12"/>
      <c r="G57" s="47"/>
      <c r="H57" s="47"/>
      <c r="I57" s="47"/>
      <c r="J57" s="47"/>
      <c r="K57" s="47"/>
      <c r="L57" s="47"/>
      <c r="M57" s="8"/>
    </row>
    <row r="58" spans="1:13" ht="317.25" customHeight="1">
      <c r="A58" s="48">
        <v>105</v>
      </c>
      <c r="B58" s="51" t="s">
        <v>30</v>
      </c>
      <c r="C58" s="50" t="s">
        <v>6</v>
      </c>
      <c r="D58" s="47"/>
      <c r="E58" s="49" t="s">
        <v>31</v>
      </c>
      <c r="F58" s="6" t="s">
        <v>185</v>
      </c>
      <c r="G58" s="47"/>
      <c r="H58" s="20" t="s">
        <v>247</v>
      </c>
      <c r="I58" s="20" t="s">
        <v>248</v>
      </c>
      <c r="J58" s="48" t="s">
        <v>253</v>
      </c>
      <c r="K58" s="48" t="s">
        <v>253</v>
      </c>
      <c r="L58" s="48" t="s">
        <v>253</v>
      </c>
      <c r="M58" s="8"/>
    </row>
    <row r="59" spans="1:13" ht="31.5" customHeight="1">
      <c r="A59" s="46"/>
      <c r="B59" s="60" t="s">
        <v>32</v>
      </c>
      <c r="C59" s="60"/>
      <c r="D59" s="60"/>
      <c r="E59" s="60"/>
      <c r="F59" s="12"/>
      <c r="G59" s="47"/>
      <c r="H59" s="47"/>
      <c r="I59" s="47"/>
      <c r="J59" s="47"/>
      <c r="K59" s="47"/>
      <c r="L59" s="47"/>
      <c r="M59" s="8"/>
    </row>
    <row r="60" spans="1:13" ht="220.5" customHeight="1">
      <c r="A60" s="48">
        <v>109</v>
      </c>
      <c r="B60" s="51" t="s">
        <v>33</v>
      </c>
      <c r="C60" s="16" t="s">
        <v>6</v>
      </c>
      <c r="D60" s="50"/>
      <c r="E60" s="49" t="s">
        <v>34</v>
      </c>
      <c r="F60" s="6" t="s">
        <v>186</v>
      </c>
      <c r="G60" s="6"/>
      <c r="H60" s="20" t="s">
        <v>247</v>
      </c>
      <c r="I60" s="20" t="s">
        <v>248</v>
      </c>
      <c r="J60" s="48" t="s">
        <v>253</v>
      </c>
      <c r="K60" s="48" t="s">
        <v>253</v>
      </c>
      <c r="L60" s="48" t="s">
        <v>253</v>
      </c>
      <c r="M60" s="48"/>
    </row>
    <row r="61" spans="1:13" ht="21" customHeight="1">
      <c r="A61" s="46"/>
      <c r="B61" s="60" t="s">
        <v>35</v>
      </c>
      <c r="C61" s="60"/>
      <c r="D61" s="60"/>
      <c r="E61" s="60"/>
      <c r="F61" s="12"/>
      <c r="G61" s="47"/>
      <c r="H61" s="47"/>
      <c r="I61" s="47"/>
      <c r="J61" s="47"/>
      <c r="K61" s="47"/>
      <c r="L61" s="47"/>
      <c r="M61" s="8"/>
    </row>
    <row r="62" spans="1:13" ht="140.25" customHeight="1">
      <c r="A62" s="48">
        <v>113</v>
      </c>
      <c r="B62" s="51" t="s">
        <v>36</v>
      </c>
      <c r="C62" s="50" t="s">
        <v>6</v>
      </c>
      <c r="D62" s="47"/>
      <c r="E62" s="49" t="s">
        <v>144</v>
      </c>
      <c r="F62" s="6" t="s">
        <v>187</v>
      </c>
      <c r="G62" s="47"/>
      <c r="H62" s="20" t="s">
        <v>247</v>
      </c>
      <c r="I62" s="20" t="s">
        <v>248</v>
      </c>
      <c r="J62" s="48" t="s">
        <v>253</v>
      </c>
      <c r="K62" s="48" t="s">
        <v>253</v>
      </c>
      <c r="L62" s="48" t="s">
        <v>253</v>
      </c>
      <c r="M62" s="8"/>
    </row>
    <row r="63" spans="1:13" ht="24" customHeight="1">
      <c r="A63" s="46"/>
      <c r="B63" s="60" t="s">
        <v>69</v>
      </c>
      <c r="C63" s="60"/>
      <c r="D63" s="60"/>
      <c r="E63" s="60"/>
      <c r="F63" s="12"/>
      <c r="G63" s="47"/>
      <c r="H63" s="47"/>
      <c r="I63" s="47"/>
      <c r="J63" s="47"/>
      <c r="K63" s="47"/>
      <c r="L63" s="47"/>
      <c r="M63" s="8"/>
    </row>
    <row r="64" spans="1:13" ht="147.75" customHeight="1">
      <c r="A64" s="48">
        <v>114</v>
      </c>
      <c r="B64" s="17" t="s">
        <v>137</v>
      </c>
      <c r="C64" s="50" t="s">
        <v>7</v>
      </c>
      <c r="D64" s="47"/>
      <c r="E64" s="24" t="s">
        <v>111</v>
      </c>
      <c r="F64" s="49" t="s">
        <v>188</v>
      </c>
      <c r="G64" s="47"/>
      <c r="H64" s="20" t="s">
        <v>247</v>
      </c>
      <c r="I64" s="20" t="s">
        <v>263</v>
      </c>
      <c r="J64" s="32" t="s">
        <v>264</v>
      </c>
      <c r="K64" s="32" t="s">
        <v>264</v>
      </c>
      <c r="L64" s="32" t="s">
        <v>264</v>
      </c>
      <c r="M64" s="8"/>
    </row>
    <row r="65" spans="1:13" ht="38.25" customHeight="1">
      <c r="A65" s="46"/>
      <c r="B65" s="60" t="s">
        <v>37</v>
      </c>
      <c r="C65" s="60"/>
      <c r="D65" s="60"/>
      <c r="E65" s="60"/>
      <c r="F65" s="12"/>
      <c r="G65" s="47"/>
      <c r="H65" s="47"/>
      <c r="I65" s="47"/>
      <c r="J65" s="47"/>
      <c r="K65" s="47"/>
      <c r="L65" s="47"/>
      <c r="M65" s="8"/>
    </row>
    <row r="66" spans="1:13" ht="38.25" customHeight="1">
      <c r="A66" s="46"/>
      <c r="B66" s="60" t="s">
        <v>120</v>
      </c>
      <c r="C66" s="60"/>
      <c r="D66" s="60"/>
      <c r="E66" s="60"/>
      <c r="F66" s="12"/>
      <c r="G66" s="47"/>
      <c r="H66" s="47"/>
      <c r="I66" s="47"/>
      <c r="J66" s="47"/>
      <c r="K66" s="47"/>
      <c r="L66" s="47"/>
      <c r="M66" s="8"/>
    </row>
    <row r="67" spans="1:13" ht="132" customHeight="1">
      <c r="A67" s="48">
        <v>116</v>
      </c>
      <c r="B67" s="51" t="s">
        <v>127</v>
      </c>
      <c r="C67" s="50" t="s">
        <v>4</v>
      </c>
      <c r="D67" s="50"/>
      <c r="E67" s="49" t="s">
        <v>128</v>
      </c>
      <c r="F67" s="6" t="s">
        <v>265</v>
      </c>
      <c r="G67" s="50"/>
      <c r="H67" s="20" t="s">
        <v>247</v>
      </c>
      <c r="I67" s="20" t="s">
        <v>256</v>
      </c>
      <c r="J67" s="50"/>
      <c r="K67" s="50"/>
      <c r="L67" s="48" t="s">
        <v>251</v>
      </c>
      <c r="M67" s="7"/>
    </row>
    <row r="68" spans="1:13" ht="167.25" customHeight="1">
      <c r="A68" s="48">
        <v>116</v>
      </c>
      <c r="B68" s="51" t="s">
        <v>127</v>
      </c>
      <c r="C68" s="50" t="s">
        <v>4</v>
      </c>
      <c r="D68" s="50"/>
      <c r="E68" s="49" t="s">
        <v>128</v>
      </c>
      <c r="F68" s="6" t="s">
        <v>189</v>
      </c>
      <c r="G68" s="50"/>
      <c r="H68" s="20" t="s">
        <v>247</v>
      </c>
      <c r="I68" s="20" t="s">
        <v>256</v>
      </c>
      <c r="J68" s="50"/>
      <c r="K68" s="50"/>
      <c r="L68" s="48" t="s">
        <v>258</v>
      </c>
      <c r="M68" s="7"/>
    </row>
    <row r="69" spans="1:13" ht="213" customHeight="1">
      <c r="A69" s="48">
        <v>119</v>
      </c>
      <c r="B69" s="51" t="s">
        <v>145</v>
      </c>
      <c r="C69" s="26" t="s">
        <v>4</v>
      </c>
      <c r="D69" s="50"/>
      <c r="E69" s="49" t="s">
        <v>190</v>
      </c>
      <c r="F69" s="49" t="s">
        <v>266</v>
      </c>
      <c r="G69" s="50"/>
      <c r="H69" s="20" t="s">
        <v>247</v>
      </c>
      <c r="I69" s="20" t="s">
        <v>256</v>
      </c>
      <c r="J69" s="48" t="s">
        <v>254</v>
      </c>
      <c r="K69" s="48" t="s">
        <v>254</v>
      </c>
      <c r="L69" s="48" t="s">
        <v>254</v>
      </c>
      <c r="M69" s="48"/>
    </row>
    <row r="70" spans="1:13" ht="42.75" customHeight="1">
      <c r="A70" s="46"/>
      <c r="B70" s="60" t="s">
        <v>95</v>
      </c>
      <c r="C70" s="60"/>
      <c r="D70" s="60"/>
      <c r="E70" s="60"/>
      <c r="F70" s="12"/>
      <c r="G70" s="47"/>
      <c r="H70" s="47"/>
      <c r="I70" s="47"/>
      <c r="J70" s="47"/>
      <c r="K70" s="47"/>
      <c r="L70" s="47"/>
      <c r="M70" s="8"/>
    </row>
    <row r="71" spans="1:13" ht="168.75" customHeight="1">
      <c r="A71" s="56">
        <v>135</v>
      </c>
      <c r="B71" s="57" t="s">
        <v>24</v>
      </c>
      <c r="C71" s="58" t="s">
        <v>6</v>
      </c>
      <c r="D71" s="59"/>
      <c r="E71" s="57" t="s">
        <v>23</v>
      </c>
      <c r="F71" s="49" t="s">
        <v>267</v>
      </c>
      <c r="G71" s="47"/>
      <c r="H71" s="20" t="s">
        <v>247</v>
      </c>
      <c r="I71" s="20" t="s">
        <v>256</v>
      </c>
      <c r="J71" s="32" t="s">
        <v>258</v>
      </c>
      <c r="K71" s="32"/>
      <c r="L71" s="32"/>
      <c r="M71" s="8"/>
    </row>
    <row r="72" spans="1:13" ht="168.75" customHeight="1">
      <c r="A72" s="56"/>
      <c r="B72" s="57"/>
      <c r="C72" s="58"/>
      <c r="D72" s="59"/>
      <c r="E72" s="57"/>
      <c r="F72" s="49" t="s">
        <v>268</v>
      </c>
      <c r="G72" s="47"/>
      <c r="H72" s="20" t="s">
        <v>247</v>
      </c>
      <c r="I72" s="20" t="s">
        <v>256</v>
      </c>
      <c r="J72" s="32"/>
      <c r="K72" s="32"/>
      <c r="L72" s="32" t="s">
        <v>258</v>
      </c>
      <c r="M72" s="8"/>
    </row>
    <row r="73" spans="1:13" ht="158.25" customHeight="1">
      <c r="A73" s="48">
        <v>135</v>
      </c>
      <c r="B73" s="51" t="s">
        <v>24</v>
      </c>
      <c r="C73" s="50" t="s">
        <v>6</v>
      </c>
      <c r="D73" s="50"/>
      <c r="E73" s="49" t="s">
        <v>23</v>
      </c>
      <c r="F73" s="49" t="s">
        <v>269</v>
      </c>
      <c r="G73" s="50"/>
      <c r="H73" s="20" t="s">
        <v>247</v>
      </c>
      <c r="I73" s="20" t="s">
        <v>256</v>
      </c>
      <c r="J73" s="50"/>
      <c r="K73" s="32" t="s">
        <v>258</v>
      </c>
      <c r="L73" s="50"/>
      <c r="M73" s="48"/>
    </row>
    <row r="74" spans="1:13" ht="22.5" customHeight="1">
      <c r="A74" s="46"/>
      <c r="B74" s="60" t="s">
        <v>38</v>
      </c>
      <c r="C74" s="60"/>
      <c r="D74" s="60"/>
      <c r="E74" s="60"/>
      <c r="F74" s="45"/>
      <c r="G74" s="8"/>
      <c r="H74" s="8"/>
      <c r="I74" s="8"/>
      <c r="J74" s="8"/>
      <c r="K74" s="8"/>
      <c r="L74" s="8"/>
      <c r="M74" s="8"/>
    </row>
    <row r="75" spans="1:13" ht="34.5" customHeight="1">
      <c r="A75" s="46"/>
      <c r="B75" s="60" t="s">
        <v>39</v>
      </c>
      <c r="C75" s="60"/>
      <c r="D75" s="60"/>
      <c r="E75" s="60"/>
      <c r="F75" s="12"/>
      <c r="G75" s="47"/>
      <c r="H75" s="47"/>
      <c r="I75" s="47"/>
      <c r="J75" s="47"/>
      <c r="K75" s="47"/>
      <c r="L75" s="47"/>
      <c r="M75" s="8"/>
    </row>
    <row r="76" spans="1:13" ht="162" customHeight="1">
      <c r="A76" s="48">
        <v>137</v>
      </c>
      <c r="B76" s="51" t="s">
        <v>65</v>
      </c>
      <c r="C76" s="50" t="s">
        <v>4</v>
      </c>
      <c r="D76" s="50"/>
      <c r="E76" s="49" t="s">
        <v>66</v>
      </c>
      <c r="F76" s="49" t="s">
        <v>270</v>
      </c>
      <c r="G76" s="50"/>
      <c r="H76" s="20" t="s">
        <v>247</v>
      </c>
      <c r="I76" s="20" t="s">
        <v>256</v>
      </c>
      <c r="J76" s="48" t="s">
        <v>258</v>
      </c>
      <c r="K76" s="50"/>
      <c r="L76" s="50"/>
      <c r="M76" s="48"/>
    </row>
    <row r="77" spans="1:13" ht="34.5" customHeight="1">
      <c r="A77" s="46"/>
      <c r="B77" s="60" t="s">
        <v>40</v>
      </c>
      <c r="C77" s="60"/>
      <c r="D77" s="60"/>
      <c r="E77" s="60"/>
      <c r="F77" s="12"/>
      <c r="G77" s="47"/>
      <c r="H77" s="47"/>
      <c r="I77" s="47"/>
      <c r="J77" s="47"/>
      <c r="K77" s="47"/>
      <c r="L77" s="47"/>
      <c r="M77" s="8"/>
    </row>
    <row r="78" spans="1:13" ht="151.5" customHeight="1">
      <c r="A78" s="48">
        <v>142</v>
      </c>
      <c r="B78" s="51" t="s">
        <v>67</v>
      </c>
      <c r="C78" s="50" t="s">
        <v>6</v>
      </c>
      <c r="D78" s="47"/>
      <c r="E78" s="49" t="s">
        <v>68</v>
      </c>
      <c r="F78" s="49" t="s">
        <v>191</v>
      </c>
      <c r="G78" s="47"/>
      <c r="H78" s="20" t="s">
        <v>247</v>
      </c>
      <c r="I78" s="20" t="s">
        <v>256</v>
      </c>
      <c r="J78" s="47"/>
      <c r="K78" s="32" t="s">
        <v>271</v>
      </c>
      <c r="L78" s="47"/>
      <c r="M78" s="8"/>
    </row>
    <row r="79" spans="1:13" ht="39" customHeight="1">
      <c r="A79" s="46"/>
      <c r="B79" s="60" t="s">
        <v>56</v>
      </c>
      <c r="C79" s="60"/>
      <c r="D79" s="60"/>
      <c r="E79" s="60"/>
      <c r="F79" s="12"/>
      <c r="G79" s="47"/>
      <c r="H79" s="47"/>
      <c r="I79" s="47"/>
      <c r="J79" s="47"/>
      <c r="K79" s="47"/>
      <c r="L79" s="47"/>
      <c r="M79" s="8"/>
    </row>
    <row r="80" spans="1:13" ht="24.75" customHeight="1">
      <c r="A80" s="46"/>
      <c r="B80" s="60" t="s">
        <v>96</v>
      </c>
      <c r="C80" s="60"/>
      <c r="D80" s="60"/>
      <c r="E80" s="60"/>
      <c r="F80" s="12"/>
      <c r="G80" s="47"/>
      <c r="H80" s="47"/>
      <c r="I80" s="47"/>
      <c r="J80" s="47"/>
      <c r="K80" s="47"/>
      <c r="L80" s="47"/>
      <c r="M80" s="8"/>
    </row>
    <row r="81" spans="1:13" ht="132" customHeight="1">
      <c r="A81" s="48">
        <v>146</v>
      </c>
      <c r="B81" s="51" t="s">
        <v>74</v>
      </c>
      <c r="C81" s="50" t="s">
        <v>4</v>
      </c>
      <c r="D81" s="50"/>
      <c r="E81" s="49" t="s">
        <v>75</v>
      </c>
      <c r="F81" s="6" t="s">
        <v>192</v>
      </c>
      <c r="G81" s="50"/>
      <c r="H81" s="20" t="s">
        <v>247</v>
      </c>
      <c r="I81" s="20" t="s">
        <v>256</v>
      </c>
      <c r="J81" s="48" t="s">
        <v>255</v>
      </c>
      <c r="K81" s="50"/>
      <c r="L81" s="50"/>
      <c r="M81" s="48"/>
    </row>
    <row r="82" spans="1:13" ht="126" customHeight="1">
      <c r="A82" s="56">
        <v>149</v>
      </c>
      <c r="B82" s="57" t="s">
        <v>112</v>
      </c>
      <c r="C82" s="58" t="s">
        <v>6</v>
      </c>
      <c r="D82" s="58"/>
      <c r="E82" s="57" t="s">
        <v>193</v>
      </c>
      <c r="F82" s="6" t="s">
        <v>272</v>
      </c>
      <c r="G82" s="50"/>
      <c r="H82" s="20" t="s">
        <v>247</v>
      </c>
      <c r="I82" s="20" t="s">
        <v>256</v>
      </c>
      <c r="J82" s="48" t="s">
        <v>258</v>
      </c>
      <c r="K82" s="50"/>
      <c r="L82" s="50"/>
      <c r="M82" s="48"/>
    </row>
    <row r="83" spans="1:13" ht="107.25" customHeight="1">
      <c r="A83" s="56"/>
      <c r="B83" s="57"/>
      <c r="C83" s="58"/>
      <c r="D83" s="58"/>
      <c r="E83" s="57"/>
      <c r="F83" s="6" t="s">
        <v>273</v>
      </c>
      <c r="G83" s="50"/>
      <c r="H83" s="20" t="s">
        <v>247</v>
      </c>
      <c r="I83" s="20" t="s">
        <v>256</v>
      </c>
      <c r="J83" s="48"/>
      <c r="K83" s="48" t="s">
        <v>258</v>
      </c>
      <c r="L83" s="50"/>
      <c r="M83" s="48"/>
    </row>
    <row r="84" spans="1:13" ht="143.25" customHeight="1">
      <c r="A84" s="56"/>
      <c r="B84" s="57"/>
      <c r="C84" s="58"/>
      <c r="D84" s="58"/>
      <c r="E84" s="57"/>
      <c r="F84" s="6" t="s">
        <v>274</v>
      </c>
      <c r="G84" s="25" t="s">
        <v>194</v>
      </c>
      <c r="H84" s="20" t="s">
        <v>247</v>
      </c>
      <c r="I84" s="20" t="s">
        <v>256</v>
      </c>
      <c r="J84" s="25"/>
      <c r="K84" s="25"/>
      <c r="L84" s="48" t="s">
        <v>258</v>
      </c>
      <c r="M84" s="48"/>
    </row>
    <row r="85" spans="1:13" ht="75" customHeight="1">
      <c r="A85" s="56">
        <v>150</v>
      </c>
      <c r="B85" s="57" t="s">
        <v>113</v>
      </c>
      <c r="C85" s="58" t="s">
        <v>6</v>
      </c>
      <c r="D85" s="58"/>
      <c r="E85" s="57" t="s">
        <v>195</v>
      </c>
      <c r="F85" s="6" t="s">
        <v>275</v>
      </c>
      <c r="G85" s="25"/>
      <c r="H85" s="20" t="s">
        <v>247</v>
      </c>
      <c r="I85" s="20" t="s">
        <v>256</v>
      </c>
      <c r="J85" s="48" t="s">
        <v>258</v>
      </c>
      <c r="K85" s="25"/>
      <c r="L85" s="48"/>
      <c r="M85" s="48"/>
    </row>
    <row r="86" spans="1:13" ht="75" customHeight="1">
      <c r="A86" s="56"/>
      <c r="B86" s="57"/>
      <c r="C86" s="58"/>
      <c r="D86" s="58"/>
      <c r="E86" s="57"/>
      <c r="F86" s="6" t="s">
        <v>276</v>
      </c>
      <c r="G86" s="25"/>
      <c r="H86" s="20" t="s">
        <v>247</v>
      </c>
      <c r="I86" s="20" t="s">
        <v>256</v>
      </c>
      <c r="J86" s="25"/>
      <c r="K86" s="48" t="s">
        <v>258</v>
      </c>
      <c r="L86" s="48"/>
      <c r="M86" s="48"/>
    </row>
    <row r="87" spans="1:13" ht="75" customHeight="1">
      <c r="A87" s="56"/>
      <c r="B87" s="57"/>
      <c r="C87" s="58"/>
      <c r="D87" s="58"/>
      <c r="E87" s="57"/>
      <c r="F87" s="6" t="s">
        <v>277</v>
      </c>
      <c r="G87" s="6" t="s">
        <v>196</v>
      </c>
      <c r="H87" s="20" t="s">
        <v>247</v>
      </c>
      <c r="I87" s="20" t="s">
        <v>256</v>
      </c>
      <c r="J87" s="6"/>
      <c r="K87" s="6"/>
      <c r="L87" s="48" t="s">
        <v>258</v>
      </c>
      <c r="M87" s="48"/>
    </row>
    <row r="88" spans="1:13" ht="154.5" customHeight="1">
      <c r="A88" s="48">
        <v>151</v>
      </c>
      <c r="B88" s="51" t="s">
        <v>70</v>
      </c>
      <c r="C88" s="50" t="s">
        <v>4</v>
      </c>
      <c r="D88" s="48" t="s">
        <v>62</v>
      </c>
      <c r="E88" s="24" t="s">
        <v>71</v>
      </c>
      <c r="F88" s="6" t="s">
        <v>316</v>
      </c>
      <c r="G88" s="27" t="s">
        <v>197</v>
      </c>
      <c r="H88" s="20" t="s">
        <v>247</v>
      </c>
      <c r="I88" s="20" t="s">
        <v>256</v>
      </c>
      <c r="J88" s="27" t="s">
        <v>278</v>
      </c>
      <c r="K88" s="27"/>
      <c r="L88" s="27"/>
      <c r="M88" s="48"/>
    </row>
    <row r="89" spans="1:13" ht="76.5" customHeight="1">
      <c r="A89" s="48">
        <v>152</v>
      </c>
      <c r="B89" s="51" t="s">
        <v>72</v>
      </c>
      <c r="C89" s="50" t="s">
        <v>4</v>
      </c>
      <c r="D89" s="48"/>
      <c r="E89" s="49" t="s">
        <v>73</v>
      </c>
      <c r="F89" s="6" t="s">
        <v>198</v>
      </c>
      <c r="G89" s="27"/>
      <c r="H89" s="20" t="s">
        <v>247</v>
      </c>
      <c r="I89" s="20" t="s">
        <v>248</v>
      </c>
      <c r="J89" s="27" t="s">
        <v>253</v>
      </c>
      <c r="K89" s="27" t="s">
        <v>253</v>
      </c>
      <c r="L89" s="27" t="s">
        <v>253</v>
      </c>
      <c r="M89" s="48"/>
    </row>
    <row r="90" spans="1:13" ht="33.75" customHeight="1">
      <c r="A90" s="46"/>
      <c r="B90" s="60" t="s">
        <v>97</v>
      </c>
      <c r="C90" s="60"/>
      <c r="D90" s="60"/>
      <c r="E90" s="60"/>
      <c r="F90" s="12"/>
      <c r="G90" s="47"/>
      <c r="H90" s="47"/>
      <c r="I90" s="47"/>
      <c r="J90" s="47"/>
      <c r="K90" s="47"/>
      <c r="L90" s="47"/>
      <c r="M90" s="8"/>
    </row>
    <row r="91" spans="1:13" ht="91.5" customHeight="1">
      <c r="A91" s="48">
        <v>153</v>
      </c>
      <c r="B91" s="51" t="s">
        <v>76</v>
      </c>
      <c r="C91" s="50" t="s">
        <v>4</v>
      </c>
      <c r="D91" s="50"/>
      <c r="E91" s="49" t="s">
        <v>199</v>
      </c>
      <c r="F91" s="6" t="s">
        <v>200</v>
      </c>
      <c r="G91" s="50"/>
      <c r="H91" s="20" t="s">
        <v>247</v>
      </c>
      <c r="I91" s="20" t="s">
        <v>256</v>
      </c>
      <c r="J91" s="48" t="s">
        <v>255</v>
      </c>
      <c r="K91" s="48" t="s">
        <v>255</v>
      </c>
      <c r="L91" s="48" t="s">
        <v>255</v>
      </c>
      <c r="M91" s="48"/>
    </row>
    <row r="92" spans="1:13" ht="89.25" customHeight="1">
      <c r="A92" s="56">
        <v>157</v>
      </c>
      <c r="B92" s="57" t="s">
        <v>129</v>
      </c>
      <c r="C92" s="58" t="s">
        <v>4</v>
      </c>
      <c r="D92" s="58"/>
      <c r="E92" s="57" t="s">
        <v>201</v>
      </c>
      <c r="F92" s="6" t="s">
        <v>336</v>
      </c>
      <c r="G92" s="50"/>
      <c r="H92" s="20" t="s">
        <v>247</v>
      </c>
      <c r="I92" s="20" t="s">
        <v>256</v>
      </c>
      <c r="J92" s="48"/>
      <c r="K92" s="48" t="s">
        <v>280</v>
      </c>
      <c r="L92" s="48"/>
      <c r="M92" s="48"/>
    </row>
    <row r="93" spans="1:13" ht="89.25" customHeight="1">
      <c r="A93" s="56"/>
      <c r="B93" s="57"/>
      <c r="C93" s="58"/>
      <c r="D93" s="58"/>
      <c r="E93" s="57"/>
      <c r="F93" s="6" t="s">
        <v>279</v>
      </c>
      <c r="G93" s="50"/>
      <c r="H93" s="20" t="s">
        <v>247</v>
      </c>
      <c r="I93" s="20" t="s">
        <v>256</v>
      </c>
      <c r="J93" s="50"/>
      <c r="K93" s="50"/>
      <c r="L93" s="48" t="s">
        <v>280</v>
      </c>
      <c r="M93" s="48"/>
    </row>
    <row r="94" spans="1:13" ht="91.5" customHeight="1">
      <c r="A94" s="48">
        <v>158</v>
      </c>
      <c r="B94" s="51" t="s">
        <v>77</v>
      </c>
      <c r="C94" s="50" t="s">
        <v>4</v>
      </c>
      <c r="D94" s="50"/>
      <c r="E94" s="49" t="s">
        <v>78</v>
      </c>
      <c r="F94" s="49" t="s">
        <v>202</v>
      </c>
      <c r="G94" s="50"/>
      <c r="H94" s="20" t="s">
        <v>247</v>
      </c>
      <c r="I94" s="20" t="s">
        <v>256</v>
      </c>
      <c r="J94" s="48" t="s">
        <v>254</v>
      </c>
      <c r="K94" s="48" t="s">
        <v>254</v>
      </c>
      <c r="L94" s="48" t="s">
        <v>254</v>
      </c>
      <c r="M94" s="48"/>
    </row>
    <row r="95" spans="1:13" ht="80.25" customHeight="1">
      <c r="A95" s="48">
        <v>159</v>
      </c>
      <c r="B95" s="51" t="s">
        <v>114</v>
      </c>
      <c r="C95" s="50" t="s">
        <v>4</v>
      </c>
      <c r="D95" s="50"/>
      <c r="E95" s="49" t="s">
        <v>203</v>
      </c>
      <c r="F95" s="6" t="s">
        <v>281</v>
      </c>
      <c r="G95" s="50"/>
      <c r="H95" s="20" t="s">
        <v>247</v>
      </c>
      <c r="I95" s="20" t="s">
        <v>256</v>
      </c>
      <c r="J95" s="48" t="s">
        <v>251</v>
      </c>
      <c r="K95" s="50"/>
      <c r="L95" s="50"/>
      <c r="M95" s="48"/>
    </row>
    <row r="96" spans="1:13" ht="29.25" customHeight="1">
      <c r="A96" s="46"/>
      <c r="B96" s="60" t="s">
        <v>98</v>
      </c>
      <c r="C96" s="60"/>
      <c r="D96" s="60"/>
      <c r="E96" s="60"/>
      <c r="F96" s="12"/>
      <c r="G96" s="47"/>
      <c r="H96" s="47"/>
      <c r="I96" s="47"/>
      <c r="J96" s="47"/>
      <c r="K96" s="47"/>
      <c r="L96" s="47"/>
      <c r="M96" s="8"/>
    </row>
    <row r="97" spans="1:13" ht="141.75" customHeight="1">
      <c r="A97" s="48">
        <v>167</v>
      </c>
      <c r="B97" s="51" t="s">
        <v>12</v>
      </c>
      <c r="C97" s="50" t="s">
        <v>4</v>
      </c>
      <c r="D97" s="50"/>
      <c r="E97" s="49" t="s">
        <v>204</v>
      </c>
      <c r="F97" s="6" t="s">
        <v>205</v>
      </c>
      <c r="G97" s="50"/>
      <c r="H97" s="20" t="s">
        <v>247</v>
      </c>
      <c r="I97" s="20" t="s">
        <v>256</v>
      </c>
      <c r="J97" s="48" t="s">
        <v>254</v>
      </c>
      <c r="K97" s="48" t="s">
        <v>254</v>
      </c>
      <c r="L97" s="48" t="s">
        <v>254</v>
      </c>
      <c r="M97" s="48"/>
    </row>
    <row r="98" spans="1:13" ht="37.5" customHeight="1">
      <c r="A98" s="46"/>
      <c r="B98" s="60" t="s">
        <v>99</v>
      </c>
      <c r="C98" s="60"/>
      <c r="D98" s="60"/>
      <c r="E98" s="60"/>
      <c r="F98" s="12"/>
      <c r="G98" s="47"/>
      <c r="H98" s="47"/>
      <c r="I98" s="47"/>
      <c r="J98" s="47"/>
      <c r="K98" s="47"/>
      <c r="L98" s="47"/>
      <c r="M98" s="8"/>
    </row>
    <row r="99" spans="1:13" ht="27.75" customHeight="1">
      <c r="A99" s="46"/>
      <c r="B99" s="60" t="s">
        <v>100</v>
      </c>
      <c r="C99" s="60"/>
      <c r="D99" s="60"/>
      <c r="E99" s="60"/>
      <c r="F99" s="12"/>
      <c r="G99" s="47"/>
      <c r="H99" s="47"/>
      <c r="I99" s="47"/>
      <c r="J99" s="47"/>
      <c r="K99" s="47"/>
      <c r="L99" s="47"/>
      <c r="M99" s="8"/>
    </row>
    <row r="100" spans="1:13" ht="27.75" customHeight="1">
      <c r="A100" s="46"/>
      <c r="B100" s="60" t="s">
        <v>101</v>
      </c>
      <c r="C100" s="60"/>
      <c r="D100" s="60"/>
      <c r="E100" s="60"/>
      <c r="F100" s="12"/>
      <c r="G100" s="47"/>
      <c r="H100" s="47"/>
      <c r="I100" s="47"/>
      <c r="J100" s="47"/>
      <c r="K100" s="47"/>
      <c r="L100" s="47"/>
      <c r="M100" s="8"/>
    </row>
    <row r="101" spans="1:13" ht="86.25" customHeight="1">
      <c r="A101" s="48">
        <v>172</v>
      </c>
      <c r="B101" s="51" t="s">
        <v>19</v>
      </c>
      <c r="C101" s="50" t="s">
        <v>4</v>
      </c>
      <c r="D101" s="50"/>
      <c r="E101" s="49" t="s">
        <v>206</v>
      </c>
      <c r="F101" s="49" t="s">
        <v>282</v>
      </c>
      <c r="G101" s="50"/>
      <c r="H101" s="20" t="s">
        <v>247</v>
      </c>
      <c r="I101" s="20" t="s">
        <v>256</v>
      </c>
      <c r="J101" s="48" t="s">
        <v>258</v>
      </c>
      <c r="K101" s="50"/>
      <c r="L101" s="50"/>
      <c r="M101" s="48"/>
    </row>
    <row r="102" spans="1:13" ht="114.75" customHeight="1">
      <c r="A102" s="48">
        <v>173</v>
      </c>
      <c r="B102" s="51" t="s">
        <v>20</v>
      </c>
      <c r="C102" s="50" t="s">
        <v>4</v>
      </c>
      <c r="D102" s="50"/>
      <c r="E102" s="49" t="s">
        <v>21</v>
      </c>
      <c r="F102" s="6" t="s">
        <v>207</v>
      </c>
      <c r="G102" s="50"/>
      <c r="H102" s="20" t="s">
        <v>247</v>
      </c>
      <c r="I102" s="20" t="s">
        <v>256</v>
      </c>
      <c r="J102" s="50"/>
      <c r="K102" s="50"/>
      <c r="L102" s="48" t="s">
        <v>258</v>
      </c>
      <c r="M102" s="48"/>
    </row>
    <row r="103" spans="1:13" ht="123.75" customHeight="1">
      <c r="A103" s="48">
        <v>174</v>
      </c>
      <c r="B103" s="51" t="s">
        <v>79</v>
      </c>
      <c r="C103" s="50" t="s">
        <v>11</v>
      </c>
      <c r="D103" s="50"/>
      <c r="E103" s="49" t="s">
        <v>208</v>
      </c>
      <c r="F103" s="6" t="s">
        <v>331</v>
      </c>
      <c r="G103" s="50"/>
      <c r="H103" s="20" t="s">
        <v>247</v>
      </c>
      <c r="I103" s="20" t="s">
        <v>256</v>
      </c>
      <c r="J103" s="50"/>
      <c r="K103" s="50"/>
      <c r="L103" s="48" t="s">
        <v>258</v>
      </c>
      <c r="M103" s="48"/>
    </row>
    <row r="104" spans="1:13" ht="57" customHeight="1">
      <c r="A104" s="46"/>
      <c r="B104" s="60" t="s">
        <v>102</v>
      </c>
      <c r="C104" s="60"/>
      <c r="D104" s="60"/>
      <c r="E104" s="60"/>
      <c r="F104" s="12"/>
      <c r="G104" s="47"/>
      <c r="H104" s="47"/>
      <c r="I104" s="47"/>
      <c r="J104" s="47"/>
      <c r="K104" s="47"/>
      <c r="L104" s="47"/>
      <c r="M104" s="8"/>
    </row>
    <row r="105" spans="1:13" ht="70.5" customHeight="1">
      <c r="A105" s="56">
        <v>184</v>
      </c>
      <c r="B105" s="67" t="s">
        <v>80</v>
      </c>
      <c r="C105" s="58" t="s">
        <v>4</v>
      </c>
      <c r="D105" s="59"/>
      <c r="E105" s="57" t="s">
        <v>115</v>
      </c>
      <c r="F105" s="13" t="s">
        <v>236</v>
      </c>
      <c r="G105" s="47"/>
      <c r="H105" s="20" t="s">
        <v>247</v>
      </c>
      <c r="I105" s="20" t="s">
        <v>256</v>
      </c>
      <c r="J105" s="32" t="s">
        <v>251</v>
      </c>
      <c r="K105" s="47"/>
      <c r="L105" s="47"/>
      <c r="M105" s="8"/>
    </row>
    <row r="106" spans="1:13" ht="93" customHeight="1">
      <c r="A106" s="56"/>
      <c r="B106" s="67"/>
      <c r="C106" s="58"/>
      <c r="D106" s="59"/>
      <c r="E106" s="57"/>
      <c r="F106" s="6" t="s">
        <v>209</v>
      </c>
      <c r="G106" s="27" t="s">
        <v>210</v>
      </c>
      <c r="H106" s="20" t="s">
        <v>247</v>
      </c>
      <c r="I106" s="20" t="s">
        <v>256</v>
      </c>
      <c r="J106" s="27"/>
      <c r="K106" s="33" t="s">
        <v>283</v>
      </c>
      <c r="L106" s="27"/>
      <c r="M106" s="48"/>
    </row>
    <row r="107" spans="1:13" ht="80.25" customHeight="1">
      <c r="A107" s="56">
        <v>185</v>
      </c>
      <c r="B107" s="67" t="s">
        <v>22</v>
      </c>
      <c r="C107" s="58" t="s">
        <v>4</v>
      </c>
      <c r="D107" s="59"/>
      <c r="E107" s="57" t="s">
        <v>81</v>
      </c>
      <c r="F107" s="13" t="s">
        <v>235</v>
      </c>
      <c r="G107" s="27"/>
      <c r="H107" s="20" t="s">
        <v>247</v>
      </c>
      <c r="I107" s="20" t="s">
        <v>256</v>
      </c>
      <c r="J107" s="27"/>
      <c r="K107" s="27"/>
      <c r="L107" s="32" t="s">
        <v>251</v>
      </c>
      <c r="M107" s="48"/>
    </row>
    <row r="108" spans="1:13" ht="80.25" customHeight="1">
      <c r="A108" s="56"/>
      <c r="B108" s="67"/>
      <c r="C108" s="58"/>
      <c r="D108" s="59"/>
      <c r="E108" s="57"/>
      <c r="F108" s="6" t="s">
        <v>211</v>
      </c>
      <c r="G108" s="27" t="s">
        <v>212</v>
      </c>
      <c r="H108" s="20" t="s">
        <v>247</v>
      </c>
      <c r="I108" s="20" t="s">
        <v>256</v>
      </c>
      <c r="J108" s="27"/>
      <c r="K108" s="27" t="s">
        <v>254</v>
      </c>
      <c r="L108" s="27"/>
      <c r="M108" s="48"/>
    </row>
    <row r="109" spans="1:13" ht="168.75" customHeight="1">
      <c r="A109" s="48">
        <v>189</v>
      </c>
      <c r="B109" s="17" t="s">
        <v>138</v>
      </c>
      <c r="C109" s="1" t="s">
        <v>7</v>
      </c>
      <c r="D109" s="48" t="s">
        <v>62</v>
      </c>
      <c r="E109" s="24" t="s">
        <v>213</v>
      </c>
      <c r="F109" s="6" t="s">
        <v>284</v>
      </c>
      <c r="G109" s="27"/>
      <c r="H109" s="20" t="s">
        <v>247</v>
      </c>
      <c r="I109" s="20" t="s">
        <v>256</v>
      </c>
      <c r="J109" s="27"/>
      <c r="K109" s="27" t="s">
        <v>258</v>
      </c>
      <c r="L109" s="27"/>
      <c r="M109" s="48"/>
    </row>
    <row r="110" spans="1:13" ht="30.75" customHeight="1">
      <c r="A110" s="46"/>
      <c r="B110" s="60" t="s">
        <v>103</v>
      </c>
      <c r="C110" s="60"/>
      <c r="D110" s="60"/>
      <c r="E110" s="60"/>
      <c r="F110" s="6"/>
      <c r="G110" s="47"/>
      <c r="H110" s="47"/>
      <c r="I110" s="47"/>
      <c r="J110" s="47"/>
      <c r="K110" s="47"/>
      <c r="L110" s="47"/>
      <c r="M110" s="8"/>
    </row>
    <row r="111" spans="1:13" ht="30.75" customHeight="1">
      <c r="A111" s="46"/>
      <c r="B111" s="60" t="s">
        <v>104</v>
      </c>
      <c r="C111" s="60"/>
      <c r="D111" s="60"/>
      <c r="E111" s="60"/>
      <c r="F111" s="12"/>
      <c r="G111" s="47"/>
      <c r="H111" s="47"/>
      <c r="I111" s="47"/>
      <c r="J111" s="47"/>
      <c r="K111" s="47"/>
      <c r="L111" s="47"/>
      <c r="M111" s="8"/>
    </row>
    <row r="112" spans="1:13" ht="152.25" customHeight="1">
      <c r="A112" s="48">
        <v>192</v>
      </c>
      <c r="B112" s="51" t="s">
        <v>82</v>
      </c>
      <c r="C112" s="50" t="s">
        <v>4</v>
      </c>
      <c r="D112" s="50"/>
      <c r="E112" s="49" t="s">
        <v>116</v>
      </c>
      <c r="F112" s="6" t="s">
        <v>323</v>
      </c>
      <c r="G112" s="6"/>
      <c r="H112" s="20" t="s">
        <v>247</v>
      </c>
      <c r="I112" s="20" t="s">
        <v>256</v>
      </c>
      <c r="J112" s="6" t="s">
        <v>254</v>
      </c>
      <c r="K112" s="6" t="s">
        <v>254</v>
      </c>
      <c r="L112" s="6" t="s">
        <v>254</v>
      </c>
      <c r="M112" s="48"/>
    </row>
    <row r="113" spans="1:13" ht="36" customHeight="1">
      <c r="A113" s="46"/>
      <c r="B113" s="60" t="s">
        <v>105</v>
      </c>
      <c r="C113" s="60"/>
      <c r="D113" s="60"/>
      <c r="E113" s="60"/>
      <c r="F113" s="12"/>
      <c r="G113" s="47"/>
      <c r="H113" s="47"/>
      <c r="I113" s="47"/>
      <c r="J113" s="47"/>
      <c r="K113" s="47"/>
      <c r="L113" s="47"/>
      <c r="M113" s="8"/>
    </row>
    <row r="114" spans="1:13" ht="240.75" customHeight="1">
      <c r="A114" s="48">
        <v>197</v>
      </c>
      <c r="B114" s="51" t="s">
        <v>130</v>
      </c>
      <c r="C114" s="50" t="s">
        <v>4</v>
      </c>
      <c r="D114" s="50"/>
      <c r="E114" s="49" t="s">
        <v>133</v>
      </c>
      <c r="F114" s="6" t="s">
        <v>214</v>
      </c>
      <c r="G114" s="6"/>
      <c r="H114" s="20" t="s">
        <v>247</v>
      </c>
      <c r="I114" s="20" t="s">
        <v>248</v>
      </c>
      <c r="J114" s="6" t="s">
        <v>253</v>
      </c>
      <c r="K114" s="6" t="s">
        <v>253</v>
      </c>
      <c r="L114" s="6" t="s">
        <v>253</v>
      </c>
      <c r="M114" s="48"/>
    </row>
    <row r="115" spans="1:13" ht="40.5" customHeight="1">
      <c r="A115" s="46"/>
      <c r="B115" s="60" t="s">
        <v>57</v>
      </c>
      <c r="C115" s="60"/>
      <c r="D115" s="60"/>
      <c r="E115" s="60"/>
      <c r="F115" s="12"/>
      <c r="G115" s="47"/>
      <c r="H115" s="47"/>
      <c r="I115" s="47"/>
      <c r="J115" s="47"/>
      <c r="K115" s="47"/>
      <c r="L115" s="47"/>
      <c r="M115" s="8"/>
    </row>
    <row r="116" spans="1:13" ht="66.75" customHeight="1">
      <c r="A116" s="46"/>
      <c r="B116" s="60" t="s">
        <v>106</v>
      </c>
      <c r="C116" s="60"/>
      <c r="D116" s="60"/>
      <c r="E116" s="60"/>
      <c r="F116" s="12"/>
      <c r="G116" s="47"/>
      <c r="H116" s="47"/>
      <c r="I116" s="47"/>
      <c r="J116" s="47"/>
      <c r="K116" s="47"/>
      <c r="L116" s="47"/>
      <c r="M116" s="8"/>
    </row>
    <row r="117" spans="1:13" ht="387.75" customHeight="1">
      <c r="A117" s="48">
        <v>201</v>
      </c>
      <c r="B117" s="7" t="s">
        <v>83</v>
      </c>
      <c r="C117" s="50" t="s">
        <v>4</v>
      </c>
      <c r="D117" s="16"/>
      <c r="E117" s="49" t="s">
        <v>117</v>
      </c>
      <c r="F117" s="6" t="s">
        <v>317</v>
      </c>
      <c r="G117" s="28" t="s">
        <v>215</v>
      </c>
      <c r="H117" s="20" t="s">
        <v>247</v>
      </c>
      <c r="I117" s="20" t="s">
        <v>256</v>
      </c>
      <c r="J117" s="34" t="s">
        <v>278</v>
      </c>
      <c r="K117" s="28"/>
      <c r="L117" s="28"/>
      <c r="M117" s="48"/>
    </row>
    <row r="118" spans="1:13" ht="341.25" customHeight="1">
      <c r="A118" s="48">
        <v>202</v>
      </c>
      <c r="B118" s="51" t="s">
        <v>121</v>
      </c>
      <c r="C118" s="50" t="s">
        <v>4</v>
      </c>
      <c r="D118" s="16"/>
      <c r="E118" s="49" t="s">
        <v>216</v>
      </c>
      <c r="F118" s="49" t="s">
        <v>218</v>
      </c>
      <c r="G118" s="49" t="s">
        <v>217</v>
      </c>
      <c r="H118" s="20" t="s">
        <v>247</v>
      </c>
      <c r="I118" s="20" t="s">
        <v>256</v>
      </c>
      <c r="J118" s="34" t="s">
        <v>278</v>
      </c>
      <c r="K118" s="49"/>
      <c r="L118" s="49"/>
      <c r="M118" s="48"/>
    </row>
    <row r="119" spans="1:13" ht="40.5" customHeight="1">
      <c r="A119" s="46"/>
      <c r="B119" s="60" t="s">
        <v>107</v>
      </c>
      <c r="C119" s="60"/>
      <c r="D119" s="60"/>
      <c r="E119" s="60"/>
      <c r="F119" s="12"/>
      <c r="G119" s="47"/>
      <c r="H119" s="47"/>
      <c r="I119" s="47"/>
      <c r="J119" s="47"/>
      <c r="K119" s="47"/>
      <c r="L119" s="47"/>
      <c r="M119" s="8"/>
    </row>
    <row r="120" spans="1:13" ht="242.25" customHeight="1">
      <c r="A120" s="48">
        <v>204</v>
      </c>
      <c r="B120" s="51" t="s">
        <v>84</v>
      </c>
      <c r="C120" s="50" t="s">
        <v>6</v>
      </c>
      <c r="D120" s="47"/>
      <c r="E120" s="49" t="s">
        <v>13</v>
      </c>
      <c r="F120" s="9" t="s">
        <v>219</v>
      </c>
      <c r="G120" s="47"/>
      <c r="H120" s="20" t="s">
        <v>247</v>
      </c>
      <c r="I120" s="20" t="s">
        <v>256</v>
      </c>
      <c r="J120" s="34"/>
      <c r="K120" s="34" t="s">
        <v>278</v>
      </c>
      <c r="L120" s="34" t="s">
        <v>278</v>
      </c>
      <c r="M120" s="8"/>
    </row>
    <row r="121" spans="1:13" ht="69" customHeight="1">
      <c r="A121" s="56">
        <v>205</v>
      </c>
      <c r="B121" s="57" t="s">
        <v>14</v>
      </c>
      <c r="C121" s="58" t="s">
        <v>4</v>
      </c>
      <c r="D121" s="59"/>
      <c r="E121" s="57" t="s">
        <v>220</v>
      </c>
      <c r="F121" s="9" t="s">
        <v>285</v>
      </c>
      <c r="G121" s="47"/>
      <c r="H121" s="20" t="s">
        <v>247</v>
      </c>
      <c r="I121" s="20" t="s">
        <v>256</v>
      </c>
      <c r="J121" s="34"/>
      <c r="K121" s="34" t="s">
        <v>280</v>
      </c>
      <c r="L121" s="34"/>
      <c r="M121" s="8"/>
    </row>
    <row r="122" spans="1:13" ht="69" customHeight="1">
      <c r="A122" s="56"/>
      <c r="B122" s="57"/>
      <c r="C122" s="58"/>
      <c r="D122" s="59"/>
      <c r="E122" s="57"/>
      <c r="F122" s="6" t="s">
        <v>337</v>
      </c>
      <c r="G122" s="6" t="s">
        <v>221</v>
      </c>
      <c r="H122" s="20" t="s">
        <v>247</v>
      </c>
      <c r="I122" s="20" t="s">
        <v>256</v>
      </c>
      <c r="J122" s="34"/>
      <c r="K122" s="6"/>
      <c r="L122" s="34" t="s">
        <v>280</v>
      </c>
      <c r="M122" s="48"/>
    </row>
    <row r="123" spans="1:13" ht="251.25" customHeight="1">
      <c r="A123" s="7">
        <v>206</v>
      </c>
      <c r="B123" s="51" t="s">
        <v>15</v>
      </c>
      <c r="C123" s="16" t="s">
        <v>4</v>
      </c>
      <c r="D123" s="16"/>
      <c r="E123" s="51" t="s">
        <v>223</v>
      </c>
      <c r="F123" s="9" t="s">
        <v>222</v>
      </c>
      <c r="G123" s="6"/>
      <c r="H123" s="20" t="s">
        <v>247</v>
      </c>
      <c r="I123" s="20" t="s">
        <v>248</v>
      </c>
      <c r="J123" s="48" t="s">
        <v>253</v>
      </c>
      <c r="K123" s="48" t="s">
        <v>253</v>
      </c>
      <c r="L123" s="48" t="s">
        <v>253</v>
      </c>
      <c r="M123" s="48"/>
    </row>
    <row r="124" spans="1:13" ht="131.25" customHeight="1">
      <c r="A124" s="48">
        <v>207</v>
      </c>
      <c r="B124" s="51" t="s">
        <v>16</v>
      </c>
      <c r="C124" s="50" t="s">
        <v>4</v>
      </c>
      <c r="D124" s="50"/>
      <c r="E124" s="49" t="s">
        <v>224</v>
      </c>
      <c r="F124" s="6" t="s">
        <v>286</v>
      </c>
      <c r="G124" s="6"/>
      <c r="H124" s="20" t="s">
        <v>247</v>
      </c>
      <c r="I124" s="20" t="s">
        <v>256</v>
      </c>
      <c r="J124" s="48"/>
      <c r="K124" s="6" t="s">
        <v>251</v>
      </c>
      <c r="L124" s="6"/>
      <c r="M124" s="48"/>
    </row>
    <row r="125" spans="1:13" ht="40.5" customHeight="1">
      <c r="A125" s="56">
        <v>208</v>
      </c>
      <c r="B125" s="57" t="s">
        <v>17</v>
      </c>
      <c r="C125" s="58" t="s">
        <v>4</v>
      </c>
      <c r="D125" s="58"/>
      <c r="E125" s="57" t="s">
        <v>225</v>
      </c>
      <c r="F125" s="6" t="s">
        <v>287</v>
      </c>
      <c r="G125" s="6"/>
      <c r="H125" s="20" t="s">
        <v>247</v>
      </c>
      <c r="I125" s="20" t="s">
        <v>256</v>
      </c>
      <c r="J125" s="48" t="s">
        <v>251</v>
      </c>
      <c r="K125" s="6"/>
      <c r="L125" s="6"/>
      <c r="M125" s="48"/>
    </row>
    <row r="126" spans="1:13" ht="168" customHeight="1">
      <c r="A126" s="56"/>
      <c r="B126" s="57"/>
      <c r="C126" s="58"/>
      <c r="D126" s="58"/>
      <c r="E126" s="57"/>
      <c r="F126" s="9" t="s">
        <v>227</v>
      </c>
      <c r="G126" s="6" t="s">
        <v>226</v>
      </c>
      <c r="H126" s="20" t="s">
        <v>247</v>
      </c>
      <c r="I126" s="20" t="s">
        <v>256</v>
      </c>
      <c r="J126" s="48" t="s">
        <v>254</v>
      </c>
      <c r="K126" s="48" t="s">
        <v>254</v>
      </c>
      <c r="L126" s="48" t="s">
        <v>254</v>
      </c>
      <c r="M126" s="48"/>
    </row>
    <row r="127" spans="1:13" ht="174" customHeight="1">
      <c r="A127" s="48">
        <v>209</v>
      </c>
      <c r="B127" s="51" t="s">
        <v>18</v>
      </c>
      <c r="C127" s="50" t="s">
        <v>4</v>
      </c>
      <c r="D127" s="50"/>
      <c r="E127" s="49" t="s">
        <v>228</v>
      </c>
      <c r="F127" s="9" t="s">
        <v>230</v>
      </c>
      <c r="G127" s="7" t="s">
        <v>229</v>
      </c>
      <c r="H127" s="20" t="s">
        <v>247</v>
      </c>
      <c r="I127" s="20" t="s">
        <v>256</v>
      </c>
      <c r="J127" s="48" t="s">
        <v>254</v>
      </c>
      <c r="K127" s="48" t="s">
        <v>254</v>
      </c>
      <c r="L127" s="48" t="s">
        <v>254</v>
      </c>
      <c r="M127" s="48"/>
    </row>
    <row r="128" spans="1:13" ht="131.25" customHeight="1">
      <c r="A128" s="48">
        <v>210</v>
      </c>
      <c r="B128" s="51" t="s">
        <v>85</v>
      </c>
      <c r="C128" s="50" t="s">
        <v>4</v>
      </c>
      <c r="D128" s="50"/>
      <c r="E128" s="49" t="s">
        <v>231</v>
      </c>
      <c r="F128" s="9" t="s">
        <v>232</v>
      </c>
      <c r="G128" s="6"/>
      <c r="H128" s="20" t="s">
        <v>247</v>
      </c>
      <c r="I128" s="20" t="s">
        <v>256</v>
      </c>
      <c r="J128" s="48" t="s">
        <v>254</v>
      </c>
      <c r="K128" s="48" t="s">
        <v>254</v>
      </c>
      <c r="L128" s="48" t="s">
        <v>254</v>
      </c>
      <c r="M128" s="48"/>
    </row>
    <row r="129" spans="1:13" ht="44.25" customHeight="1">
      <c r="A129" s="46"/>
      <c r="B129" s="60" t="s">
        <v>123</v>
      </c>
      <c r="C129" s="60"/>
      <c r="D129" s="60"/>
      <c r="E129" s="60"/>
      <c r="F129" s="12"/>
      <c r="G129" s="47"/>
      <c r="H129" s="47"/>
      <c r="I129" s="47"/>
      <c r="J129" s="47"/>
      <c r="K129" s="47"/>
      <c r="L129" s="47"/>
      <c r="M129" s="8"/>
    </row>
    <row r="130" spans="1:13" ht="107.25" customHeight="1">
      <c r="A130" s="48">
        <v>216</v>
      </c>
      <c r="B130" s="51" t="s">
        <v>86</v>
      </c>
      <c r="C130" s="50" t="s">
        <v>6</v>
      </c>
      <c r="D130" s="50"/>
      <c r="E130" s="49" t="s">
        <v>233</v>
      </c>
      <c r="F130" s="49" t="s">
        <v>332</v>
      </c>
      <c r="G130" s="6"/>
      <c r="H130" s="20" t="s">
        <v>247</v>
      </c>
      <c r="I130" s="20" t="s">
        <v>256</v>
      </c>
      <c r="J130" s="48" t="s">
        <v>254</v>
      </c>
      <c r="K130" s="48" t="s">
        <v>254</v>
      </c>
      <c r="L130" s="48" t="s">
        <v>254</v>
      </c>
      <c r="M130" s="48"/>
    </row>
    <row r="131" spans="1:13" ht="98.25" customHeight="1">
      <c r="A131" s="48">
        <v>218</v>
      </c>
      <c r="B131" s="51" t="s">
        <v>146</v>
      </c>
      <c r="C131" s="50" t="s">
        <v>4</v>
      </c>
      <c r="D131" s="50"/>
      <c r="E131" s="49" t="s">
        <v>252</v>
      </c>
      <c r="F131" s="6" t="s">
        <v>234</v>
      </c>
      <c r="G131" s="50"/>
      <c r="H131" s="20" t="s">
        <v>247</v>
      </c>
      <c r="I131" s="20" t="s">
        <v>256</v>
      </c>
      <c r="J131" s="48"/>
      <c r="K131" s="48"/>
      <c r="L131" s="48" t="s">
        <v>258</v>
      </c>
      <c r="M131" s="48"/>
    </row>
    <row r="132" spans="1:13" ht="20.25" customHeight="1">
      <c r="A132" s="35"/>
      <c r="B132" s="61" t="s">
        <v>288</v>
      </c>
      <c r="C132" s="61"/>
      <c r="D132" s="61"/>
      <c r="E132" s="61"/>
      <c r="F132" s="61"/>
      <c r="G132" s="61"/>
      <c r="H132" s="34"/>
      <c r="I132" s="34"/>
      <c r="J132" s="41">
        <f t="shared" ref="J132:K132" si="0">SUM(J133:J137)</f>
        <v>48</v>
      </c>
      <c r="K132" s="41">
        <f t="shared" si="0"/>
        <v>47</v>
      </c>
      <c r="L132" s="41">
        <f t="shared" ref="L132" si="1">SUM(L133:L137)</f>
        <v>47</v>
      </c>
      <c r="M132" s="42"/>
    </row>
    <row r="133" spans="1:13" ht="17.25" customHeight="1">
      <c r="A133" s="35"/>
      <c r="B133" s="62" t="s">
        <v>289</v>
      </c>
      <c r="C133" s="62"/>
      <c r="D133" s="62"/>
      <c r="E133" s="62"/>
      <c r="F133" s="62"/>
      <c r="G133" s="62"/>
      <c r="H133" s="34"/>
      <c r="I133" s="34"/>
      <c r="J133" s="34">
        <f>SUM(COUNTIFS(J$7:J$40,{"ĐTT","ĐTT+VS-AN","ĐTT+HĐC","TDS","HĐH","HĐG","HĐNT","VS-AN","HĐC","TQDN","LH","HĐH+HĐC","LH+HĐC","HĐG+HĐC","HĐH+HĐNT","HĐH+HĐG","HĐC+HĐNT","SHHN"}))</f>
        <v>14</v>
      </c>
      <c r="K133" s="34">
        <f>SUM(COUNTIFS(K$7:K$40,{"ĐTT","ĐTT+VS-AN","ĐTT+HĐC","TDS","HĐH","HĐG","HĐNT","VS-AN","HĐC","TQDN","LH","HĐH+HĐC","LH+HĐC","HĐG+HĐC","HĐH+HĐNT","HĐH+HĐG","HĐC+HĐNT","SHHN"}))</f>
        <v>14</v>
      </c>
      <c r="L133" s="34">
        <f>SUM(COUNTIFS(L$7:L$40,{"ĐTT","ĐTT+VS-AN","ĐTT+HĐC","TDS","HĐH","HĐG","HĐNT","VS-AN","HĐC","TQDN","LH","HĐH+HĐC","LH+HĐC","HĐG+HĐC","HĐH+HĐNT","HĐH+HĐG","HĐC+HĐNT","SHHN"}))</f>
        <v>15</v>
      </c>
      <c r="M133" s="42"/>
    </row>
    <row r="134" spans="1:13" ht="17.25" customHeight="1">
      <c r="A134" s="35"/>
      <c r="B134" s="62" t="s">
        <v>290</v>
      </c>
      <c r="C134" s="62"/>
      <c r="D134" s="62"/>
      <c r="E134" s="62"/>
      <c r="F134" s="62"/>
      <c r="G134" s="62"/>
      <c r="H134" s="34"/>
      <c r="I134" s="34"/>
      <c r="J134" s="34">
        <f>SUM(COUNTIFS(J$41:J$78,{"ĐTT","ĐTT+VS-AN","ĐTT+HĐC","TDS","HĐH","HĐG","HĐNT","VS-AN","HĐC","TQDN","LH","HĐG+HĐC","HĐH+HĐC","HĐH+HĐNT","HĐH+HĐG","SHHN","HĐC+HĐNT"}))</f>
        <v>13</v>
      </c>
      <c r="K134" s="34">
        <f>SUM(COUNTIFS(K$41:K$78,{"ĐTT","ĐTT+VS-AN","ĐTT+HĐC","TDS","HĐH","HĐG","HĐNT","VS-AN","HĐC","TQDN","LH","HĐG+HĐC","HĐH+HĐC","HĐH+HĐNT","HĐH+HĐG","SHHN","HĐC+HĐNT"}))</f>
        <v>13</v>
      </c>
      <c r="L134" s="34">
        <f>SUM(COUNTIFS(L$41:L$78,{"ĐTT","ĐTT+VS-AN","ĐTT+HĐC","TDS","HĐH","HĐG","HĐNT","VS-AN","HĐC","TQDN","LH","HĐG+HĐC","HĐH+HĐC","HĐH+HĐNT","HĐH+HĐG","SHHN","HĐC+HĐNT"}))</f>
        <v>12</v>
      </c>
      <c r="M134" s="42"/>
    </row>
    <row r="135" spans="1:13" ht="17.25" customHeight="1">
      <c r="A135" s="35"/>
      <c r="B135" s="62" t="s">
        <v>291</v>
      </c>
      <c r="C135" s="62"/>
      <c r="D135" s="62"/>
      <c r="E135" s="62"/>
      <c r="F135" s="62"/>
      <c r="G135" s="62"/>
      <c r="H135" s="34"/>
      <c r="I135" s="34"/>
      <c r="J135" s="34">
        <f>SUM(COUNTIFS(J$79:J$97,{"ĐTT","ĐTT+VS-AN","ĐTT+HĐC","TDS","HĐH","HĐG","HĐNT","VS-AN","HĐC","TQDN","LH","HĐG+HĐC","HĐH+HĐC","HĐH+HĐNT","HĐH+HĐG","SHHN","HĐC+HĐNT"}))</f>
        <v>9</v>
      </c>
      <c r="K135" s="34">
        <f>SUM(COUNTIFS(K$79:K$97,{"ĐTT","ĐTT+VS-AN","ĐTT+HĐC","TDS","HĐH","HĐG","HĐNT","VS-AN","HĐC","TQDN","LH","HĐG+HĐC","HĐH+HĐC","HĐH+HĐNT","HĐH+HĐG","SHHN","HĐC+HĐNT"}))</f>
        <v>7</v>
      </c>
      <c r="L135" s="34">
        <f>SUM(COUNTIFS(L$79:L$97,{"ĐTT","ĐTT+VS-AN","ĐTT+HĐC","TDS","HĐH","HĐG","HĐNT","VS-AN","HĐC","TQDN","LH","HĐG+HĐC","HĐH+HĐC","HĐH+HĐNT","HĐH+HĐG","SHHN","HĐC+HĐNT"}))</f>
        <v>7</v>
      </c>
      <c r="M135" s="42"/>
    </row>
    <row r="136" spans="1:13" ht="17.25" customHeight="1">
      <c r="A136" s="35"/>
      <c r="B136" s="62" t="s">
        <v>292</v>
      </c>
      <c r="C136" s="62"/>
      <c r="D136" s="62"/>
      <c r="E136" s="62"/>
      <c r="F136" s="62"/>
      <c r="G136" s="62"/>
      <c r="H136" s="34"/>
      <c r="I136" s="34"/>
      <c r="J136" s="34">
        <f>SUM(COUNTIFS(J$98:J$114,{"ĐTT","ĐTT+VS-AN","ĐTT+HĐC","TDS","HĐH","HĐG","HĐNT","VS-AN","HĐC","TQDN","LH","LH+HĐC","HĐG+HĐC","HĐH+HĐC","HĐH+HĐNT","HĐH+HĐG","SHHN","HĐC+HĐNT"}))</f>
        <v>4</v>
      </c>
      <c r="K136" s="34">
        <f>SUM(COUNTIFS(K$98:K$114,{"ĐTT","ĐTT+VS-AN","ĐTT+HĐC","TDS","HĐH","HĐG","HĐNT","VS-AN","HĐC","TQDN","LH","LH+HĐC","HĐG+HĐC","HĐH+HĐC","HĐH+HĐNT","HĐH+HĐG","SHHN","HĐC+HĐNT"}))</f>
        <v>5</v>
      </c>
      <c r="L136" s="34">
        <f>SUM(COUNTIFS(L$98:L$114,{"ĐTT","ĐTT+VS-AN","ĐTT+HĐC","TDS","HĐH","HĐG","HĐNT","VS-AN","HĐC","TQDN","LH","LH+HĐC","HĐG+HĐC","HĐH+HĐC","HĐH+HĐNT","HĐH+HĐG","SHHN","HĐC+HĐNT"}))</f>
        <v>5</v>
      </c>
      <c r="M136" s="42"/>
    </row>
    <row r="137" spans="1:13" ht="17.25" customHeight="1">
      <c r="A137" s="35"/>
      <c r="B137" s="62" t="s">
        <v>293</v>
      </c>
      <c r="C137" s="62"/>
      <c r="D137" s="62"/>
      <c r="E137" s="62"/>
      <c r="F137" s="62"/>
      <c r="G137" s="62"/>
      <c r="H137" s="34"/>
      <c r="I137" s="34"/>
      <c r="J137" s="34">
        <f>SUM(COUNTIFS(J$115:J$131,{"ĐTT","ĐTT+VS-AN","ĐTT+HĐC","TDS","HĐH","HĐG","HĐNT","VS-AN","HĐC","TQDN","LH","HĐG+HĐC","HĐH+HĐC","HĐH+HĐNT","HĐH+HĐG","SHHN","HĐC+HĐNT"}))</f>
        <v>8</v>
      </c>
      <c r="K137" s="34">
        <f>SUM(COUNTIFS(K$115:K$131,{"ĐTT","ĐTT+VS-AN","ĐTT+HĐC","TDS","HĐH","HĐG","HĐNT","VS-AN","HĐC","TQDN","LH","HĐG+HĐC","HĐH+HĐC","HĐH+HĐNT","HĐH+HĐG","SHHN","HĐC+HĐNT"}))</f>
        <v>8</v>
      </c>
      <c r="L137" s="34">
        <f>SUM(COUNTIFS(L$115:L$131,{"ĐTT","ĐTT+VS-AN","ĐTT+HĐC","TDS","HĐH","HĐG","HĐNT","VS-AN","HĐC","TQDN","LH","HĐG+HĐC","HĐH+HĐC","HĐH+HĐNT","HĐH+HĐG","SHHN","HĐC+HĐNT"}))</f>
        <v>8</v>
      </c>
      <c r="M137" s="42"/>
    </row>
    <row r="138" spans="1:13" ht="17.25" customHeight="1">
      <c r="A138" s="35"/>
      <c r="B138" s="68" t="s">
        <v>294</v>
      </c>
      <c r="C138" s="68"/>
      <c r="D138" s="68"/>
      <c r="E138" s="68"/>
      <c r="F138" s="68"/>
      <c r="G138" s="68"/>
      <c r="H138" s="34"/>
      <c r="I138" s="34"/>
      <c r="J138" s="41">
        <f t="shared" ref="J138" si="2">SUM(J139:J148)</f>
        <v>49</v>
      </c>
      <c r="K138" s="41">
        <f t="shared" ref="K138" si="3">SUM(K139:K148)</f>
        <v>51</v>
      </c>
      <c r="L138" s="41">
        <f t="shared" ref="L138" si="4">SUM(L139:L148)</f>
        <v>50</v>
      </c>
      <c r="M138" s="42"/>
    </row>
    <row r="139" spans="1:13" ht="17.25" customHeight="1">
      <c r="A139" s="35"/>
      <c r="B139" s="69" t="s">
        <v>295</v>
      </c>
      <c r="C139" s="69"/>
      <c r="D139" s="69"/>
      <c r="E139" s="69"/>
      <c r="F139" s="69"/>
      <c r="G139" s="69"/>
      <c r="H139" s="34"/>
      <c r="I139" s="34"/>
      <c r="J139" s="34">
        <f>SUM(COUNTIFS(J$7:J$131,{"ĐTT","ĐTT+SHHN","ĐTT+VS-AN","ĐTT+HĐG","ĐTT+VS-AN","ĐTT+HĐC"}))</f>
        <v>4</v>
      </c>
      <c r="K139" s="34">
        <f>SUM(COUNTIFS(K$7:K$131,{"ĐTT","ĐTT+SHHN","ĐTT+VS-AN","ĐTT+HĐG","ĐTT+VS-AN","ĐTT+HĐC"}))</f>
        <v>2</v>
      </c>
      <c r="L139" s="34">
        <f>SUM(COUNTIFS(L$7:L$131,{"ĐTT","ĐTT+SHHN","ĐTT+VS-AN","ĐTT+HĐG","ĐTT+VS-AN","ĐTT+HĐC"}))</f>
        <v>3</v>
      </c>
      <c r="M139" s="42"/>
    </row>
    <row r="140" spans="1:13" ht="17.25" customHeight="1">
      <c r="A140" s="35"/>
      <c r="B140" s="69" t="s">
        <v>296</v>
      </c>
      <c r="C140" s="69"/>
      <c r="D140" s="69"/>
      <c r="E140" s="69"/>
      <c r="F140" s="69"/>
      <c r="G140" s="69"/>
      <c r="H140" s="34"/>
      <c r="I140" s="34"/>
      <c r="J140" s="34">
        <f>SUM(COUNTIFS(J$6:J$131,{"TDS"}))</f>
        <v>1</v>
      </c>
      <c r="K140" s="34">
        <f>SUM(COUNTIFS(K$6:K$131,{"TDS"}))</f>
        <v>1</v>
      </c>
      <c r="L140" s="34">
        <f>SUM(COUNTIFS(L$6:L$131,{"TDS"}))</f>
        <v>1</v>
      </c>
      <c r="M140" s="42"/>
    </row>
    <row r="141" spans="1:13" ht="17.25" customHeight="1">
      <c r="A141" s="35"/>
      <c r="B141" s="69" t="s">
        <v>297</v>
      </c>
      <c r="C141" s="69"/>
      <c r="D141" s="69"/>
      <c r="E141" s="69"/>
      <c r="F141" s="69"/>
      <c r="G141" s="69"/>
      <c r="H141" s="34"/>
      <c r="I141" s="34"/>
      <c r="J141" s="34">
        <f>SUM(COUNTIFS(J$6:J$131,{"ĐTT+HĐG","HĐG","HĐH+HĐG","HĐG+HĐNT","HĐG+HĐC"}))</f>
        <v>11</v>
      </c>
      <c r="K141" s="34">
        <f>SUM(COUNTIFS(K$6:K$131,{"ĐTT+HĐG","HĐG","HĐH+HĐG","HĐG+HĐNT","HĐG+HĐC"}))</f>
        <v>12</v>
      </c>
      <c r="L141" s="34">
        <f>SUM(COUNTIFS(L$6:L$131,{"ĐTT+HĐG","HĐG","HĐH+HĐG","HĐG+HĐNT","HĐG+HĐC"}))</f>
        <v>11</v>
      </c>
      <c r="M141" s="42"/>
    </row>
    <row r="142" spans="1:13" ht="17.25" customHeight="1">
      <c r="A142" s="35"/>
      <c r="B142" s="69" t="s">
        <v>298</v>
      </c>
      <c r="C142" s="69"/>
      <c r="D142" s="69"/>
      <c r="E142" s="69"/>
      <c r="F142" s="69"/>
      <c r="G142" s="69"/>
      <c r="H142" s="34"/>
      <c r="I142" s="34"/>
      <c r="J142" s="34">
        <f>SUM(COUNTIFS(J$6:J$131,{"HĐNT","HĐH+HĐNT","HĐG+HĐNT","HĐC+HĐNT"}))</f>
        <v>13</v>
      </c>
      <c r="K142" s="34">
        <f>SUM(COUNTIFS(K$6:K$131,{"HĐNT","HĐH+HĐNT","HĐG+HĐNT","HĐC+HĐNT"}))</f>
        <v>13</v>
      </c>
      <c r="L142" s="34">
        <f>SUM(COUNTIFS(L$6:L$131,{"HĐNT","HĐH+HĐNT","HĐG+HĐNT","HĐC+HĐNT"}))</f>
        <v>13</v>
      </c>
      <c r="M142" s="42"/>
    </row>
    <row r="143" spans="1:13" ht="17.25" customHeight="1">
      <c r="A143" s="35"/>
      <c r="B143" s="69" t="s">
        <v>299</v>
      </c>
      <c r="C143" s="69"/>
      <c r="D143" s="69"/>
      <c r="E143" s="69"/>
      <c r="F143" s="69"/>
      <c r="G143" s="69"/>
      <c r="H143" s="34"/>
      <c r="I143" s="34"/>
      <c r="J143" s="34">
        <f>SUM(COUNTIFS(J$6:J$131,{"ĐTT+VS-AN","VS-AN","VS-AN+HĐC","SHHN+VS-AN"}))</f>
        <v>4</v>
      </c>
      <c r="K143" s="34">
        <f>SUM(COUNTIFS(K$6:K$131,{"ĐTT+VS-AN","VS-AN","VS-AN+HĐC","SHHN+VS-AN"}))</f>
        <v>4</v>
      </c>
      <c r="L143" s="34">
        <f>SUM(COUNTIFS(L$6:L$131,{"ĐTT+VS-AN","VS-AN","VS-AN+HĐC","SHHN+VS-AN"}))</f>
        <v>4</v>
      </c>
      <c r="M143" s="42"/>
    </row>
    <row r="144" spans="1:13" ht="17.25" customHeight="1">
      <c r="A144" s="35"/>
      <c r="B144" s="69" t="s">
        <v>300</v>
      </c>
      <c r="C144" s="69"/>
      <c r="D144" s="69"/>
      <c r="E144" s="69"/>
      <c r="F144" s="69"/>
      <c r="G144" s="69"/>
      <c r="H144" s="34"/>
      <c r="I144" s="34"/>
      <c r="J144" s="34">
        <f>SUM(COUNTIFS(J$6:J$131,{"HĐC","ĐTT+HĐC","HĐG+HĐC","HĐH+HĐC","VS-AN+HĐC","HĐC+HĐNT"}))</f>
        <v>7</v>
      </c>
      <c r="K144" s="34">
        <f>SUM(COUNTIFS(K$6:K$131,{"HĐC","ĐTT+HĐC","HĐG+HĐC","HĐH+HĐC","VS-AN+HĐC","HĐC+HĐNT"}))</f>
        <v>10</v>
      </c>
      <c r="L144" s="34">
        <f>SUM(COUNTIFS(L$6:L$131,{"HĐC","ĐTT+HĐC","HĐG+HĐC","HĐH+HĐC","VS-AN+HĐC","HĐC+HĐNT"}))</f>
        <v>10</v>
      </c>
      <c r="M144" s="42"/>
    </row>
    <row r="145" spans="1:13" ht="17.25" customHeight="1">
      <c r="A145" s="35"/>
      <c r="B145" s="69" t="s">
        <v>301</v>
      </c>
      <c r="C145" s="69"/>
      <c r="D145" s="69"/>
      <c r="E145" s="69"/>
      <c r="F145" s="69"/>
      <c r="G145" s="69"/>
      <c r="H145" s="34"/>
      <c r="I145" s="34"/>
      <c r="J145" s="34">
        <f>SUM(COUNTIFS(J$6:J$131,{"SHHN","SHHN+VS-AN","ĐTT+SHHN"}))</f>
        <v>4</v>
      </c>
      <c r="K145" s="34">
        <f>SUM(COUNTIFS(K$6:K$131,{"SHHN","SHHN+VS-AN","ĐTT+SHHN"}))</f>
        <v>3</v>
      </c>
      <c r="L145" s="34">
        <f>SUM(COUNTIFS(L$6:L$131,{"SHHN","SHHN+VS-AN","ĐTT+SHHN"}))</f>
        <v>3</v>
      </c>
      <c r="M145" s="42"/>
    </row>
    <row r="146" spans="1:13" ht="17.25" customHeight="1">
      <c r="A146" s="35"/>
      <c r="B146" s="69" t="s">
        <v>302</v>
      </c>
      <c r="C146" s="69"/>
      <c r="D146" s="69"/>
      <c r="E146" s="69"/>
      <c r="F146" s="69"/>
      <c r="G146" s="69"/>
      <c r="H146" s="34"/>
      <c r="I146" s="34"/>
      <c r="J146" s="34">
        <f>SUM(COUNTIFS(J$6:J$131,{"TQ"}))</f>
        <v>0</v>
      </c>
      <c r="K146" s="34">
        <f>SUM(COUNTIFS(K$6:K$131,{"TQ"}))</f>
        <v>0</v>
      </c>
      <c r="L146" s="34">
        <f>SUM(COUNTIFS(L$6:L$131,{"TQ"}))</f>
        <v>0</v>
      </c>
      <c r="M146" s="42"/>
    </row>
    <row r="147" spans="1:13" ht="17.25" customHeight="1">
      <c r="A147" s="35"/>
      <c r="B147" s="69" t="s">
        <v>303</v>
      </c>
      <c r="C147" s="69"/>
      <c r="D147" s="69"/>
      <c r="E147" s="69"/>
      <c r="F147" s="69"/>
      <c r="G147" s="69"/>
      <c r="H147" s="34"/>
      <c r="I147" s="34"/>
      <c r="J147" s="34">
        <f>SUM(COUNTIFS(J$6:J$131,{"LH","LH+HĐC"}))</f>
        <v>0</v>
      </c>
      <c r="K147" s="34">
        <f>SUM(COUNTIFS(K$6:K$131,{"LH","LH+HĐC"}))</f>
        <v>1</v>
      </c>
      <c r="L147" s="34">
        <f>SUM(COUNTIFS(L$6:L$131,{"LH","LH+HĐC"}))</f>
        <v>0</v>
      </c>
      <c r="M147" s="42"/>
    </row>
    <row r="148" spans="1:13" ht="17.25" customHeight="1">
      <c r="A148" s="35"/>
      <c r="B148" s="68" t="s">
        <v>304</v>
      </c>
      <c r="C148" s="68"/>
      <c r="D148" s="68"/>
      <c r="E148" s="68"/>
      <c r="F148" s="68"/>
      <c r="G148" s="68"/>
      <c r="H148" s="34"/>
      <c r="I148" s="34"/>
      <c r="J148" s="41">
        <f t="shared" ref="J148" si="5">SUM(J149:J153)</f>
        <v>5</v>
      </c>
      <c r="K148" s="41">
        <f t="shared" ref="K148" si="6">SUM(K149:K153)</f>
        <v>5</v>
      </c>
      <c r="L148" s="41">
        <f t="shared" ref="L148" si="7">SUM(L149:L153)</f>
        <v>5</v>
      </c>
      <c r="M148" s="42"/>
    </row>
    <row r="149" spans="1:13" ht="17.25" customHeight="1">
      <c r="A149" s="35"/>
      <c r="B149" s="70" t="s">
        <v>305</v>
      </c>
      <c r="C149" s="70"/>
      <c r="D149" s="70"/>
      <c r="E149" s="70"/>
      <c r="F149" s="70"/>
      <c r="G149" s="70"/>
      <c r="H149" s="34"/>
      <c r="I149" s="34"/>
      <c r="J149" s="34">
        <f>SUM(COUNTIFS(J$7:J$40,{"HĐH","HĐH+HĐG","HĐH+HĐC","HĐH+HĐNT"}))</f>
        <v>1</v>
      </c>
      <c r="K149" s="34">
        <f>SUM(COUNTIFS(K$7:K$40,{"HĐH","HĐH+HĐG","HĐH+HĐC","HĐH+HĐNT"}))</f>
        <v>1</v>
      </c>
      <c r="L149" s="34">
        <f>SUM(COUNTIFS(L$7:L$40,{"HĐH","HĐH+HĐG","HĐH+HĐC","HĐH+HĐNT"}))</f>
        <v>1</v>
      </c>
      <c r="M149" s="42"/>
    </row>
    <row r="150" spans="1:13" ht="17.25" customHeight="1">
      <c r="A150" s="35"/>
      <c r="B150" s="70" t="s">
        <v>306</v>
      </c>
      <c r="C150" s="70"/>
      <c r="D150" s="70"/>
      <c r="E150" s="70"/>
      <c r="F150" s="70"/>
      <c r="G150" s="70"/>
      <c r="H150" s="34"/>
      <c r="I150" s="34"/>
      <c r="J150" s="34">
        <f>SUM(COUNTIFS(J$41:J$78,{"HĐH","HĐH+HĐG","HĐH+HĐC","HĐH+HĐNT"}))</f>
        <v>1</v>
      </c>
      <c r="K150" s="34">
        <f>SUM(COUNTIFS(K$41:K$78,{"HĐH","HĐH+HĐG","HĐH+HĐC","HĐH+HĐNT"}))</f>
        <v>1</v>
      </c>
      <c r="L150" s="34">
        <f>SUM(COUNTIFS(L$41:L$78,{"HĐH","HĐH+HĐG","HĐH+HĐC","HĐH+HĐNT"}))</f>
        <v>1</v>
      </c>
      <c r="M150" s="42"/>
    </row>
    <row r="151" spans="1:13" ht="17.25" customHeight="1">
      <c r="A151" s="35"/>
      <c r="B151" s="70" t="s">
        <v>307</v>
      </c>
      <c r="C151" s="70"/>
      <c r="D151" s="70"/>
      <c r="E151" s="70"/>
      <c r="F151" s="70"/>
      <c r="G151" s="70"/>
      <c r="H151" s="34"/>
      <c r="I151" s="34"/>
      <c r="J151" s="34">
        <f>SUM(COUNTIFS(J$79:J$97,{"HĐH","HĐH+HĐG","HĐH+HĐC","HĐH+HĐNT"}))</f>
        <v>1</v>
      </c>
      <c r="K151" s="34">
        <f>SUM(COUNTIFS(K$79:K$97,{"HĐH","HĐH+HĐG","HĐH+HĐC","HĐH+HĐNT"}))</f>
        <v>1</v>
      </c>
      <c r="L151" s="34">
        <f>SUM(COUNTIFS(L$79:L$97,{"HĐH","HĐH+HĐG","HĐH+HĐC","HĐH+HĐNT"}))</f>
        <v>1</v>
      </c>
      <c r="M151" s="42"/>
    </row>
    <row r="152" spans="1:13" ht="17.25" customHeight="1">
      <c r="A152" s="35"/>
      <c r="B152" s="70" t="s">
        <v>308</v>
      </c>
      <c r="C152" s="70"/>
      <c r="D152" s="70"/>
      <c r="E152" s="70"/>
      <c r="F152" s="70"/>
      <c r="G152" s="70"/>
      <c r="H152" s="34"/>
      <c r="I152" s="34"/>
      <c r="J152" s="34">
        <f>SUM(COUNTIFS(J$98:J$114,{"HĐH","HĐH+HĐG","HĐH+HĐC","HĐH+HĐNT"}))</f>
        <v>1</v>
      </c>
      <c r="K152" s="34">
        <f>SUM(COUNTIFS(K$98:K$114,{"HĐH","HĐH+HĐG","HĐH+HĐC","HĐH+HĐNT"}))</f>
        <v>0</v>
      </c>
      <c r="L152" s="34">
        <f>SUM(COUNTIFS(L$98:L$114,{"HĐH","HĐH+HĐG","HĐH+HĐC","HĐH+HĐNT"}))</f>
        <v>1</v>
      </c>
      <c r="M152" s="43"/>
    </row>
    <row r="153" spans="1:13" ht="17.25" customHeight="1">
      <c r="A153" s="35"/>
      <c r="B153" s="70" t="s">
        <v>309</v>
      </c>
      <c r="C153" s="70"/>
      <c r="D153" s="70"/>
      <c r="E153" s="70"/>
      <c r="F153" s="70"/>
      <c r="G153" s="70"/>
      <c r="H153" s="34"/>
      <c r="I153" s="34"/>
      <c r="J153" s="34">
        <f>SUM(COUNTIFS(J$115:J$131,{"HĐH","HĐH+HĐG","HĐH+HĐC","HĐH+HĐNT"}))</f>
        <v>1</v>
      </c>
      <c r="K153" s="34">
        <f>SUM(COUNTIFS(K$115:K$131,{"HĐH","HĐH+HĐG","HĐH+HĐC","HĐH+HĐNT"}))</f>
        <v>2</v>
      </c>
      <c r="L153" s="34">
        <f>SUM(COUNTIFS(L$115:L$131,{"HĐH","HĐH+HĐG","HĐH+HĐC","HĐH+HĐNT"}))</f>
        <v>1</v>
      </c>
      <c r="M153" s="43"/>
    </row>
    <row r="154" spans="1:13" ht="15" customHeight="1">
      <c r="A154" s="74"/>
      <c r="B154" s="75"/>
      <c r="C154" s="75"/>
      <c r="D154" s="75"/>
      <c r="E154" s="76"/>
      <c r="F154" s="76"/>
      <c r="G154" s="76"/>
      <c r="H154" s="77"/>
      <c r="I154" s="77"/>
      <c r="J154" s="77"/>
      <c r="K154" s="78"/>
      <c r="L154" s="78"/>
      <c r="M154" s="79"/>
    </row>
    <row r="155" spans="1:13" s="82" customFormat="1" ht="18" customHeight="1">
      <c r="A155" s="72" t="s">
        <v>310</v>
      </c>
      <c r="B155" s="72"/>
      <c r="C155" s="72"/>
      <c r="D155" s="72"/>
      <c r="E155" s="80"/>
      <c r="F155" s="72" t="s">
        <v>311</v>
      </c>
      <c r="G155" s="72"/>
      <c r="H155" s="77"/>
      <c r="I155" s="77"/>
      <c r="J155" s="77"/>
      <c r="K155" s="81" t="s">
        <v>314</v>
      </c>
      <c r="L155" s="81"/>
      <c r="M155" s="81"/>
    </row>
    <row r="156" spans="1:13" s="82" customFormat="1" ht="18" customHeight="1">
      <c r="A156" s="55"/>
      <c r="B156" s="55"/>
      <c r="C156" s="55"/>
      <c r="D156" s="55"/>
      <c r="E156" s="80"/>
      <c r="F156" s="55"/>
      <c r="G156" s="55"/>
      <c r="H156" s="77"/>
      <c r="I156" s="77"/>
      <c r="J156" s="77"/>
      <c r="K156" s="73"/>
      <c r="L156" s="73"/>
      <c r="M156" s="73"/>
    </row>
    <row r="157" spans="1:13" ht="18" customHeight="1">
      <c r="A157" s="55"/>
      <c r="B157" s="55"/>
      <c r="C157" s="55"/>
      <c r="D157" s="55"/>
      <c r="E157" s="36"/>
      <c r="F157" s="55"/>
      <c r="G157" s="55"/>
      <c r="K157" s="73"/>
      <c r="L157" s="73"/>
      <c r="M157" s="73"/>
    </row>
    <row r="158" spans="1:13" ht="11.25" customHeight="1">
      <c r="A158" s="37"/>
      <c r="B158" s="36"/>
      <c r="C158" s="38"/>
      <c r="D158" s="39"/>
      <c r="E158" s="36"/>
      <c r="F158" s="40"/>
      <c r="G158" s="39"/>
      <c r="K158" s="44"/>
      <c r="L158" s="44"/>
      <c r="M158" s="39"/>
    </row>
    <row r="159" spans="1:13" ht="16.5" customHeight="1">
      <c r="A159" s="71" t="s">
        <v>312</v>
      </c>
      <c r="B159" s="71"/>
      <c r="C159" s="71"/>
      <c r="D159" s="71"/>
      <c r="E159" s="36"/>
      <c r="F159" s="71" t="s">
        <v>313</v>
      </c>
      <c r="G159" s="71"/>
      <c r="K159" s="71" t="s">
        <v>315</v>
      </c>
      <c r="L159" s="71"/>
      <c r="M159" s="71"/>
    </row>
  </sheetData>
  <autoFilter ref="A7:N155" xr:uid="{4DAB7AB5-0E08-4B1D-8230-E66836DE4BF6}"/>
  <mergeCells count="128">
    <mergeCell ref="A159:D159"/>
    <mergeCell ref="F159:G159"/>
    <mergeCell ref="K155:M155"/>
    <mergeCell ref="K159:M159"/>
    <mergeCell ref="B150:G150"/>
    <mergeCell ref="B151:G151"/>
    <mergeCell ref="B152:G152"/>
    <mergeCell ref="B153:G153"/>
    <mergeCell ref="A155:D155"/>
    <mergeCell ref="F155:G155"/>
    <mergeCell ref="B145:G145"/>
    <mergeCell ref="B146:G146"/>
    <mergeCell ref="B147:G147"/>
    <mergeCell ref="B148:G148"/>
    <mergeCell ref="B149:G149"/>
    <mergeCell ref="B140:G140"/>
    <mergeCell ref="B141:G141"/>
    <mergeCell ref="B142:G142"/>
    <mergeCell ref="B143:G143"/>
    <mergeCell ref="B144:G144"/>
    <mergeCell ref="B111:E111"/>
    <mergeCell ref="B135:G135"/>
    <mergeCell ref="B136:G136"/>
    <mergeCell ref="B137:G137"/>
    <mergeCell ref="B138:G138"/>
    <mergeCell ref="B139:G139"/>
    <mergeCell ref="B129:E129"/>
    <mergeCell ref="A125:A126"/>
    <mergeCell ref="B125:B126"/>
    <mergeCell ref="C125:C126"/>
    <mergeCell ref="D125:D126"/>
    <mergeCell ref="E125:E126"/>
    <mergeCell ref="B107:B108"/>
    <mergeCell ref="C107:C108"/>
    <mergeCell ref="E107:E108"/>
    <mergeCell ref="A105:A106"/>
    <mergeCell ref="B105:B106"/>
    <mergeCell ref="C105:C106"/>
    <mergeCell ref="E105:E106"/>
    <mergeCell ref="D105:D106"/>
    <mergeCell ref="B110:E110"/>
    <mergeCell ref="B12:E12"/>
    <mergeCell ref="B13:E13"/>
    <mergeCell ref="B16:E16"/>
    <mergeCell ref="B18:E18"/>
    <mergeCell ref="B20:E20"/>
    <mergeCell ref="B26:E26"/>
    <mergeCell ref="B27:E27"/>
    <mergeCell ref="A85:A87"/>
    <mergeCell ref="B85:B87"/>
    <mergeCell ref="C85:C87"/>
    <mergeCell ref="D85:D87"/>
    <mergeCell ref="E85:E87"/>
    <mergeCell ref="A82:A84"/>
    <mergeCell ref="B82:B84"/>
    <mergeCell ref="C82:C84"/>
    <mergeCell ref="D82:D84"/>
    <mergeCell ref="E82:E84"/>
    <mergeCell ref="B34:E34"/>
    <mergeCell ref="B32:E32"/>
    <mergeCell ref="B74:E74"/>
    <mergeCell ref="B75:E75"/>
    <mergeCell ref="B66:E66"/>
    <mergeCell ref="B70:E70"/>
    <mergeCell ref="B39:E39"/>
    <mergeCell ref="B41:E41"/>
    <mergeCell ref="B42:E42"/>
    <mergeCell ref="B43:E43"/>
    <mergeCell ref="B48:E48"/>
    <mergeCell ref="B49:E49"/>
    <mergeCell ref="B52:E52"/>
    <mergeCell ref="B54:E54"/>
    <mergeCell ref="B56:E56"/>
    <mergeCell ref="B57:E57"/>
    <mergeCell ref="B59:E59"/>
    <mergeCell ref="B61:E61"/>
    <mergeCell ref="B63:E63"/>
    <mergeCell ref="B65:E65"/>
    <mergeCell ref="B77:E77"/>
    <mergeCell ref="B79:E79"/>
    <mergeCell ref="B80:E80"/>
    <mergeCell ref="B90:E90"/>
    <mergeCell ref="B96:E96"/>
    <mergeCell ref="B92:B93"/>
    <mergeCell ref="C92:C93"/>
    <mergeCell ref="D92:D93"/>
    <mergeCell ref="E92:E93"/>
    <mergeCell ref="A1:M1"/>
    <mergeCell ref="A2:M2"/>
    <mergeCell ref="B8:E8"/>
    <mergeCell ref="B9:E9"/>
    <mergeCell ref="B10:E10"/>
    <mergeCell ref="H4:H6"/>
    <mergeCell ref="I4:I6"/>
    <mergeCell ref="J4:J6"/>
    <mergeCell ref="K4:K6"/>
    <mergeCell ref="L4:L6"/>
    <mergeCell ref="M4:M6"/>
    <mergeCell ref="A4:A6"/>
    <mergeCell ref="E4:E6"/>
    <mergeCell ref="F4:F6"/>
    <mergeCell ref="D4:D6"/>
    <mergeCell ref="G4:G6"/>
    <mergeCell ref="B4:C6"/>
    <mergeCell ref="A71:A72"/>
    <mergeCell ref="B71:B72"/>
    <mergeCell ref="C71:C72"/>
    <mergeCell ref="D71:D72"/>
    <mergeCell ref="E71:E72"/>
    <mergeCell ref="B113:E113"/>
    <mergeCell ref="B132:G132"/>
    <mergeCell ref="B133:G133"/>
    <mergeCell ref="B134:G134"/>
    <mergeCell ref="B98:E98"/>
    <mergeCell ref="B99:E99"/>
    <mergeCell ref="B100:E100"/>
    <mergeCell ref="D107:D108"/>
    <mergeCell ref="B104:E104"/>
    <mergeCell ref="B115:E115"/>
    <mergeCell ref="B116:E116"/>
    <mergeCell ref="B119:E119"/>
    <mergeCell ref="A121:A122"/>
    <mergeCell ref="B121:B122"/>
    <mergeCell ref="C121:C122"/>
    <mergeCell ref="D121:D122"/>
    <mergeCell ref="E121:E122"/>
    <mergeCell ref="A92:A93"/>
    <mergeCell ref="A107:A108"/>
  </mergeCells>
  <dataValidations count="4">
    <dataValidation type="list" allowBlank="1" showInputMessage="1" showErrorMessage="1" sqref="D53 G53" xr:uid="{00000000-0002-0000-0200-000003000000}">
      <formula1>"x"</formula1>
    </dataValidation>
    <dataValidation type="list" allowBlank="1" showInputMessage="1" showErrorMessage="1" sqref="D88:D89 D109" xr:uid="{00000000-0002-0000-0200-000004000000}">
      <formula1>"x,#"</formula1>
    </dataValidation>
    <dataValidation type="list" allowBlank="1" showInputMessage="1" showErrorMessage="1" sqref="K14 C62 J37:K37 J67:K68 J73 C17:D17 C44:C47 D45:D47 G40 G76 C105 C107 C76:D76 C11 C14:D15 J93:K93 C19 D23:D25 J17:K17 C28:C31 D29:D31 C33:D33 G25 C35:D38 C40:D40 C50 C51:D51 L51 C55:D55 C58 C60:D60 C64 C67:D69 G55 C78 C88:C89 G131 C97:D97 C85 C101:D103 K95:L95 C109 C112:D112 C114:D114 C117:D118 K101:K103 C130:D131 G14:G15 J15 L14:L15 G17 G35:G37 C21:C25 C127:D128 G51 J51 G67:G69 L73 G73 K76:L76 G81:G83 G91:G95 G97 G101:G103 C120:C121 C81:D82 L81:L83 K81:K82 C94:D95 C91:D92 J102:J103 L101 C123:D125 C71 C73:D73" xr:uid="{00000000-0002-0000-0200-000006000000}">
      <formula1>"KQMĐ, NDCT, TLHD, BC, ĐP"</formula1>
    </dataValidation>
    <dataValidation type="list" allowBlank="1" showInputMessage="1" showErrorMessage="1" sqref="C53" xr:uid="{00000000-0002-0000-0200-000002000000}">
      <formula1>"KQMĐ, NDCT, TLHD, BC, ĐP, ATGT"</formula1>
    </dataValidation>
  </dataValidations>
  <hyperlinks>
    <hyperlink ref="G11" r:id="rId1" xr:uid="{497FD0F2-E65C-4487-9CD4-FA0BB3AEEB22}"/>
    <hyperlink ref="G22" r:id="rId2" xr:uid="{6855D98F-14FD-40E3-85F6-2F5B396ECB5F}"/>
    <hyperlink ref="G30" r:id="rId3" xr:uid="{B217B69B-739A-4364-8652-2DD90D71CC06}"/>
    <hyperlink ref="G31" r:id="rId4" xr:uid="{C8B35D7C-D69F-4CBD-A535-A8BE0355A021}"/>
    <hyperlink ref="G44" r:id="rId5" location="imgrc=9hq0KNQXiD0fGM" xr:uid="{21FAD64F-436C-43E0-8C64-3D4F921F54F6}"/>
    <hyperlink ref="G84" r:id="rId6" xr:uid="{289E668F-55AB-497B-94E7-C1E9563897BE}"/>
    <hyperlink ref="G117" r:id="rId7" xr:uid="{90BF00BB-8E4A-4725-AED1-88071503B939}"/>
  </hyperlinks>
  <pageMargins left="0.55118110236220474" right="0.55118110236220474" top="0.74803149606299213" bottom="0.74803149606299213" header="0.31496062992125984" footer="0.31496062992125984"/>
  <pageSetup paperSize="9"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BT</vt:lpstr>
      <vt:lpstr>'KH BT'!Print_Area</vt:lpstr>
      <vt:lpstr>'KH BT'!Print_Titles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2025-09-18T01:39:55Z</cp:lastPrinted>
  <dcterms:created xsi:type="dcterms:W3CDTF">2019-07-05T03:48:23Z</dcterms:created>
  <dcterms:modified xsi:type="dcterms:W3CDTF">2025-09-18T01:41:04Z</dcterms:modified>
</cp:coreProperties>
</file>