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5. CĐ NN\"/>
    </mc:Choice>
  </mc:AlternateContent>
  <xr:revisionPtr revIDLastSave="0" documentId="13_ncr:1_{20C83359-DFBD-4EC3-A198-D06DF6B4EE12}" xr6:coauthVersionLast="36" xr6:coauthVersionMax="47" xr10:uidLastSave="{00000000-0000-0000-0000-000000000000}"/>
  <bookViews>
    <workbookView xWindow="-105" yWindow="-105" windowWidth="23250" windowHeight="12450" tabRatio="770" xr2:uid="{00000000-000D-0000-FFFF-FFFF00000000}"/>
  </bookViews>
  <sheets>
    <sheet name="4T" sheetId="38" r:id="rId1"/>
  </sheets>
  <definedNames>
    <definedName name="_xlnm._FilterDatabase" localSheetId="0" hidden="1">'4T'!$A$6:$P$156</definedName>
    <definedName name="_xlnm.Print_Area" localSheetId="0">'4T'!$A$1:$O$158</definedName>
    <definedName name="_xlnm.Print_Titles" localSheetId="0">'4T'!$3:$6</definedName>
  </definedNames>
  <calcPr calcId="179021" iterateCount="1"/>
</workbook>
</file>

<file path=xl/calcChain.xml><?xml version="1.0" encoding="utf-8"?>
<calcChain xmlns="http://schemas.openxmlformats.org/spreadsheetml/2006/main">
  <c r="N155" i="38" l="1"/>
  <c r="M155" i="38"/>
  <c r="L155" i="38"/>
  <c r="N154" i="38"/>
  <c r="M154" i="38"/>
  <c r="L154" i="38"/>
  <c r="N153" i="38"/>
  <c r="M153" i="38"/>
  <c r="L153" i="38"/>
  <c r="N152" i="38"/>
  <c r="M152" i="38"/>
  <c r="L152" i="38"/>
  <c r="N151" i="38"/>
  <c r="M151" i="38"/>
  <c r="M150" i="38" s="1"/>
  <c r="L151" i="38"/>
  <c r="L150" i="38"/>
  <c r="N149" i="38"/>
  <c r="M149" i="38"/>
  <c r="L149" i="38"/>
  <c r="N148" i="38"/>
  <c r="M148" i="38"/>
  <c r="L148" i="38"/>
  <c r="N147" i="38"/>
  <c r="M147" i="38"/>
  <c r="L147" i="38"/>
  <c r="N146" i="38"/>
  <c r="M146" i="38"/>
  <c r="L146" i="38"/>
  <c r="N145" i="38"/>
  <c r="M145" i="38"/>
  <c r="L145" i="38"/>
  <c r="N144" i="38"/>
  <c r="M144" i="38"/>
  <c r="L144" i="38"/>
  <c r="N143" i="38"/>
  <c r="M143" i="38"/>
  <c r="L143" i="38"/>
  <c r="N142" i="38"/>
  <c r="M142" i="38"/>
  <c r="L142" i="38"/>
  <c r="N141" i="38"/>
  <c r="M141" i="38"/>
  <c r="L141" i="38"/>
  <c r="N139" i="38"/>
  <c r="N134" i="38" s="1"/>
  <c r="M139" i="38"/>
  <c r="L139" i="38"/>
  <c r="N138" i="38"/>
  <c r="M138" i="38"/>
  <c r="L138" i="38"/>
  <c r="N137" i="38"/>
  <c r="M137" i="38"/>
  <c r="L137" i="38"/>
  <c r="N136" i="38"/>
  <c r="M136" i="38"/>
  <c r="L136" i="38"/>
  <c r="N135" i="38"/>
  <c r="M135" i="38"/>
  <c r="L135" i="38"/>
  <c r="K155" i="38"/>
  <c r="K154" i="38"/>
  <c r="K153" i="38"/>
  <c r="K152" i="38"/>
  <c r="K151" i="38"/>
  <c r="K149" i="38"/>
  <c r="K148" i="38"/>
  <c r="K147" i="38"/>
  <c r="K146" i="38"/>
  <c r="K145" i="38"/>
  <c r="K144" i="38"/>
  <c r="K143" i="38"/>
  <c r="K142" i="38"/>
  <c r="K141" i="38"/>
  <c r="K139" i="38"/>
  <c r="K138" i="38"/>
  <c r="K137" i="38"/>
  <c r="K136" i="38"/>
  <c r="K135" i="38"/>
  <c r="L134" i="38" l="1"/>
  <c r="L140" i="38"/>
  <c r="M134" i="38"/>
  <c r="N150" i="38"/>
  <c r="N140" i="38" s="1"/>
  <c r="M140" i="38"/>
  <c r="K150" i="38"/>
  <c r="K140" i="38" s="1"/>
  <c r="K134" i="38"/>
</calcChain>
</file>

<file path=xl/sharedStrings.xml><?xml version="1.0" encoding="utf-8"?>
<sst xmlns="http://schemas.openxmlformats.org/spreadsheetml/2006/main" count="690" uniqueCount="320">
  <si>
    <t>Thực hiện đúng, đủ, nhịp nhàng các động tác trong bài tập thể dục theo hiệu lệnh</t>
  </si>
  <si>
    <t>Chạy được 15m liên tục theo hướng thẳng trong 10 giây</t>
  </si>
  <si>
    <t>KQMĐ</t>
  </si>
  <si>
    <t>TLHD</t>
  </si>
  <si>
    <t>NDCT</t>
  </si>
  <si>
    <t>ĐP</t>
  </si>
  <si>
    <t>Giữ được thăng bằng cơ thể khi thực hiện vận động đi bước dồn trước trên ghế thể dục</t>
  </si>
  <si>
    <t>Đi bước dồn trước trên ghế thể dục</t>
  </si>
  <si>
    <t>Chạy 15m liên tục theo hướng thẳng trong 10 giây</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</si>
  <si>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</si>
  <si>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</si>
  <si>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</si>
  <si>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</si>
  <si>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</si>
  <si>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</si>
  <si>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Nhận xét sản phẩm tạo hình về màu sắc, hình dáng / đường nét</t>
  </si>
  <si>
    <t>Sử dụng được dụng cụ để đo độ dài, dung tích của 2 đối tượng, nói kết quả đo và so sánh</t>
  </si>
  <si>
    <t>Đo độ dài một vật bằng một đơn vị đo</t>
  </si>
  <si>
    <t>Biết phân loại đồ dùng, đồ chơi theo 1-2 dấu hiệu</t>
  </si>
  <si>
    <t>Phân loại đồ dùng, đồ chơi theo 1-2 dấu hiệu</t>
  </si>
  <si>
    <t>* Phương tiện giao thông</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</si>
  <si>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</si>
  <si>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</si>
  <si>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</si>
  <si>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</si>
  <si>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</si>
  <si>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</si>
  <si>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B. Làm quen với một số khái niệm sơ đẳng về toán</t>
  </si>
  <si>
    <t>C. Khám phá xã hội</t>
  </si>
  <si>
    <t>2. Nhận biết một số nghề phổ biến và nghề truyền thống ở địa phương</t>
  </si>
  <si>
    <t>3. Nhận biết một số lễ hội và danh lam, thắng cảnh</t>
  </si>
  <si>
    <t>Tung bóng thẳng lên cao và bắt bóng bằng 2 tay ở độ cao 40-50cm, không làm rơi bóng</t>
  </si>
  <si>
    <t>Tô, vẽ được một số hình đơn giản, gần gũi</t>
  </si>
  <si>
    <t>Cắt, xé thành thạo theo đường thẳng</t>
  </si>
  <si>
    <t>Xếp chồng được 10-12 khối</t>
  </si>
  <si>
    <t>Biết 4 nhóm thực phẩm và phân loại một số thực phẩm theo nhóm</t>
  </si>
  <si>
    <t>Nhận biết tên một số thực phẩm thông thường và các nhóm thực phẩm (trên tháp dinh dưỡng)</t>
  </si>
  <si>
    <t>Giá trị dinh dưỡng của một số loại thực phẩm</t>
  </si>
  <si>
    <t>Một số khu vực nguy hiểm</t>
  </si>
  <si>
    <t>A. Khám phá khoa học</t>
  </si>
  <si>
    <t>II. LĨNH VỰC GIÁO DỤC PHÁT TRIỂN NHẬN THỨC</t>
  </si>
  <si>
    <t>III. LĨNH VỰC GIÁO DỤC PHÁT TRIỂN NGÔN NGỮ</t>
  </si>
  <si>
    <t>Biết một số đặc điểm nổi bật và cách sử dụng đồ dùng, đồ chơi quen thuộc</t>
  </si>
  <si>
    <t xml:space="preserve">Nhận ra được quy tắc sắp xếp của 3 đối tượng (ABC, AAB, ABB) và tiếp tục thực hiện sao chép lại </t>
  </si>
  <si>
    <t>Kể được tên, công việc, công cụ, sản phẩm/ ích lợi… của một số nghề phổ biến khi được hỏi, trò chuyện</t>
  </si>
  <si>
    <t>Kể được tên và nói được đặc điểm của một số ngày lễ hội</t>
  </si>
  <si>
    <t>Tên và đặc điểm của một số ngày lễ hội</t>
  </si>
  <si>
    <t>5. Công nghệ</t>
  </si>
  <si>
    <t>Biết lắng nghe và trao đổi với người đối thoại</t>
  </si>
  <si>
    <t>Lắng nghe và trao đổi với người đối thoại</t>
  </si>
  <si>
    <t>Sử dụng được các từ chỉ sự vật, hoạt động, đặc điểm</t>
  </si>
  <si>
    <t>Sử dụng các từ chỉ sự vật, hoạt động, đặc điểm</t>
  </si>
  <si>
    <t>Biết kể chuyện có mở đầu, kết thúc</t>
  </si>
  <si>
    <t>Kể lại chuyện đã được nghe</t>
  </si>
  <si>
    <t>Biết mô tả hành động của các nhân vật trong tranh</t>
  </si>
  <si>
    <t>Mô tả hành động của các nhân vật trong tranh</t>
  </si>
  <si>
    <t>Biết tự chọn đồ chơi, trò chơi theo ý thích</t>
  </si>
  <si>
    <t>Cố gắng thực hiện công việc đơn giản được giao</t>
  </si>
  <si>
    <t xml:space="preserve">Biết trao đổi, thỏa thuận với bạn để cùng thực hiện hoạt động chung (chơi, trực nhật) </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</si>
  <si>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</si>
  <si>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</si>
  <si>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Thích nghe và nhận ra các loại nhạc khác nhau (nhạc thiếu nhi, dân ca)</t>
  </si>
  <si>
    <t>Biết làm lõm, dỗ bẹt, bẻ loe, vuốt nhọn, uốn cong đất nặn để nặn thành sản phẩm có nhiều chi tiết</t>
  </si>
  <si>
    <t>Biết nhận xét các sản phẩm tạo hình về màu sắc, đường nét, hình dáng</t>
  </si>
  <si>
    <t>Có khả năng tự chọn dụng cụ, vật liệu để tạo ra sản phẩm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</si>
  <si>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</si>
  <si>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</si>
  <si>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</si>
  <si>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</si>
  <si>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</si>
  <si>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4. Nhận biết một số nguy cơ không an toàn và phòng tránh</t>
  </si>
  <si>
    <t>3. Sắp xếp theo quy tắc</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</si>
  <si>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</si>
  <si>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</si>
  <si>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</si>
  <si>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</si>
  <si>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</si>
  <si>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</si>
  <si>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</si>
  <si>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</si>
  <si>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</si>
  <si>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</si>
  <si>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</si>
  <si>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</si>
  <si>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</si>
  <si>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</si>
  <si>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Nhận ra và biết tránh không chơi ở những nơi nguy hiểm</t>
  </si>
  <si>
    <t xml:space="preserve">Biết ý nghĩa của việc ăn để giúp cơ thể cao lớn, khỏe mạnh, thông minh. Biết ăn nhiều loại thức ăn khác nhau để cơ thể có đủ chất dinh dưỡng. </t>
  </si>
  <si>
    <t>Nguồn</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</si>
  <si>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</si>
  <si>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</si>
  <si>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</si>
  <si>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</si>
  <si>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Sử dụng các từ biểu thị sự lễ phép "Mời cô"; "Mời bạn"; "Cảm ơn"; "Xin lỗi"… trong giao tiếp</t>
  </si>
  <si>
    <t>Phối hợp cùng bạn trong chơi, trực nhật</t>
  </si>
  <si>
    <t>Biết yêu mến, quan tâm đến người thân trong gia đình.</t>
  </si>
  <si>
    <t>* Đồ dùng, đồ chơi</t>
  </si>
  <si>
    <t>* Thời tiết, mùa</t>
  </si>
  <si>
    <t>1. Nhận biết tập hợp, số lượng, số thứ tự, đếm</t>
  </si>
  <si>
    <t>5. Hình dạng</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</si>
  <si>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</si>
  <si>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Biết sử dụng các từ biểu thị sự lễ phép trong giao tiếp</t>
  </si>
  <si>
    <t>Thực hiện được một số quy định ở lớp, gia đình và nơi công cộng phù hợp độ tuổi</t>
  </si>
  <si>
    <t>C. Thể hiện sự sáng tạo khi tham gia các hoạt động nghệ thuật (âm nhạc, tạo hình)</t>
  </si>
  <si>
    <t>1. Thực hiện các động tác phát triển các nhóm cơ và hô hấp (Thể dục sáng)</t>
  </si>
  <si>
    <t xml:space="preserve"> So sánh, phân loại  cây, hoa, quả theo 1-2 dấu hiệu</t>
  </si>
  <si>
    <t xml:space="preserve"> Biết so sánh, phân loại  cây, hoa, quả theo 1-2 dấu hiệu</t>
  </si>
  <si>
    <t>Chỉ ra được các điểm giống, khác nhau giữa hai hình (vuông và chữ nhật…)</t>
  </si>
  <si>
    <t>So sánh sự khác nhau và giống nhau của các hình: hình vuông, hình chữ nhật</t>
  </si>
  <si>
    <t>Có khả năng đọc thuộc bài thơ, ca dao, đồng dao phù hợp độ tuổi và chủ đề thực hiện. Có khả năng đọc biểu cảm bài thơ, ca dao, đồng dao phù hợp độ tuổi</t>
  </si>
  <si>
    <t>Thích chăm sóc cây</t>
  </si>
  <si>
    <t>2. Đồ vật</t>
  </si>
  <si>
    <t>Trẻ được chăm sóc sức khỏe, dinh dưỡng theo khoa học</t>
  </si>
  <si>
    <t>Lau sàn nhà</t>
  </si>
  <si>
    <t>Gấp chăn nhỏ</t>
  </si>
  <si>
    <t>Bảo vệ, chăm sóc cây</t>
  </si>
  <si>
    <t>- Hướng dẫn cách chế biến một số món ăn dành cho trẻ
- Một số chế độ ăn khi trẻ bị bệnh (táo bón, tiêu chảy, sốt, suy dinh dưỡng, thừa cân béo phì,…)
- Hướng dẫn kỹ thuật sơ cứu thông thường</t>
  </si>
  <si>
    <t>Chủ động tương tác với các phần mềm trò chơi trên máy tính</t>
  </si>
  <si>
    <t>Biết một số hoạt động của các ngày lễ hội trong năm</t>
  </si>
  <si>
    <t>Bò chui qua ống dài 1,2 x 0,6m liên tục, không chạm.</t>
  </si>
  <si>
    <t>PTCT</t>
  </si>
  <si>
    <t>Giữ được thăng bằng cơ thể khi thực hiện vận động bật tiến liên tục về phía trước.</t>
  </si>
  <si>
    <t>* Trò chơi vận động.</t>
  </si>
  <si>
    <t>Thích chơi các trò chơi vận động. Biết luật chơi, cách chơi. Phối hợp với bạn trọng khi chơi.</t>
  </si>
  <si>
    <t>Chơi trò chơi vận động</t>
  </si>
  <si>
    <t>ATGT</t>
  </si>
  <si>
    <t>Các tình huống nguy hiểm và cách phòng tránh (xe đang chuyển hướng, chướng ngại vật trên đường, tầm nhìn bị che khuất, vội vàng đi lên xuống xe, xe ô tô đột ngột mở cửa…)</t>
  </si>
  <si>
    <t>Biết sử dụng các số từ 1 - 5 để chỉ số lượng, số thứ tự.</t>
  </si>
  <si>
    <t xml:space="preserve">Biết chia sẻ, nhận xét, đánh giá và  đặt tên cho sản phẩm tạo hình. </t>
  </si>
  <si>
    <t>* Vận động: Đi</t>
  </si>
  <si>
    <t>* Vận động: Chạy</t>
  </si>
  <si>
    <t>* Vận động: Tung, ném, bắt</t>
  </si>
  <si>
    <t>* Vận động: Bật, nhảy</t>
  </si>
  <si>
    <t>* Vận động: Bò, trườn, trèo.</t>
  </si>
  <si>
    <t>TT
HP</t>
  </si>
  <si>
    <t>TT
MT</t>
  </si>
  <si>
    <t>Hoạt động chủ đề</t>
  </si>
  <si>
    <t>Tài nguyên học liệu</t>
  </si>
  <si>
    <t>Tập kết hợp 5 động tác cơ bản trong bài tập thể dục kết hợp với nhạc bài hát theo chủ đề "Nghề nghiệp"</t>
  </si>
  <si>
    <t>TDS: Hô hấp: Thổi bóng bay.
- Tay: 2 tay ra trước, về phía sau. 
- Lưng, bụng: Ngồi, cúi về trước, ngửa ra sau 
- Chân: Ngồi nâng 2 chân, duỗi thẳng.
- Bật: Tay sang ngang 2 bên, bật lên trước, ra sau.</t>
  </si>
  <si>
    <t>C:\Users\admin\Desktop\tds\TDS CĐ NGHỀ NGHIỆP.mp3</t>
  </si>
  <si>
    <t>HĐH: Đi bước dồn trước trên ghế thể dục</t>
  </si>
  <si>
    <t>HĐH: Chạy 15m liên tục theo hướng thẳng trong 10 giây</t>
  </si>
  <si>
    <t>Bò thấp chui qua dây</t>
  </si>
  <si>
    <t>HĐH: Bò thấp chui qua dây</t>
  </si>
  <si>
    <t>Tung bóng lên cao và bắt bóng bằng 2 tay</t>
  </si>
  <si>
    <t>HĐH: Tung bóng lên cao và bắt bóng bằng 2 tay</t>
  </si>
  <si>
    <t>Bật liên tục về phía trước</t>
  </si>
  <si>
    <t>HĐH:  Bật liên tục về phía trước</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</si>
  <si>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</si>
  <si>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</si>
  <si>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Tô, vẽ hình chủ đề "Nghề nghiệp"</t>
  </si>
  <si>
    <t>HĐNT/HĐG:
- Vẽ theo ý thích
- Vẽ, tô màu công cụ, đồ dùng , sản phẩm của các nghề: cái cuốc, cái bay, cái kéo, …</t>
  </si>
  <si>
    <t>https://www.youtube.com/watch?v=2YRaPQfRUdk</t>
  </si>
  <si>
    <t>Cắt, xé được theo đường viền thẳng và cong của các hình đơn giản  chủ đề NN</t>
  </si>
  <si>
    <t>HĐNT/HĐG:
- Cắt, xe dán cái quốc, cái bay.
- Cắt, xé dán trang phục của bác sĩ, trang phục bộ đội hải quân.</t>
  </si>
  <si>
    <t>Xếp chồng các hình khối chủ đề "Nghề nghiệp"</t>
  </si>
  <si>
    <t>VS-AN: Trò chuyện về 4 nhóm thực phẩm
Khám phá về một số loại rau
Thực hành trải nghiệm: Quan sát cách chề biến các món ăn</t>
  </si>
  <si>
    <t>https://www.youtube.com/watch?v=alG0Ky5ai-c</t>
  </si>
  <si>
    <t>VS-AN: Trò chuyện, tìm hiểu về giá trị dinh dưỡng của các loại thực phẩm.
Xem video, tranh ảnh về tháp dinh dưỡng.</t>
  </si>
  <si>
    <t>https://www.youtube.com/watch?v=LH1kByMeyOQ</t>
  </si>
  <si>
    <t>ĐTT/VS-AN:
- Cách chế biến món Canh rau củ
- Tìm hiểu về tháp dinh dưỡng
- Chế độ ăn khi trẻ bị dị ứng với 1 số thực phẩm
- Cách sơ cứ khi trẻ bị bỏng nước sôi.</t>
  </si>
  <si>
    <t>C:\Users\admin\Desktop\video phòng tránh TNTT\SC bong nuoc soi.mp4</t>
  </si>
  <si>
    <t xml:space="preserve"> SHHN:
- Trò chuyện về một số khu vực gây nguy hiểm? Điều gì xảy ra khi chơi ở những khu vực đó?</t>
  </si>
  <si>
    <t xml:space="preserve">Đặc điểm nổi bật, công dụng, cách sử dụng đồ dùng, đồ chơi chủ đề Nghề nghiệp. </t>
  </si>
  <si>
    <t>Nhận biết một số tình huống nguy hiểm và cách phòng tránh</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</si>
  <si>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</si>
  <si>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</si>
  <si>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</si>
  <si>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HĐG/HĐC:
- Bé vui học kid smart</t>
  </si>
  <si>
    <t>Chữ số, số lượng và số thứ tự trong phạm vi 5</t>
  </si>
  <si>
    <t>Nghe hiểu nội dung truyện kể, truyện đọc chủ đề "Nghề nghiệp"</t>
  </si>
  <si>
    <t>https://www.youtube.com/watch?v=u_w-7DsKmIc(ba chú heo con)</t>
  </si>
  <si>
    <t>Nghe các bài hát, bài thơ, ca dao, đồng dao, tục ngữ, câu đố, hò, vè chủ đề "Nghề nghiệp"</t>
  </si>
  <si>
    <t>https://www.youtube.com/watch?v=IzKTZKBNJks</t>
  </si>
  <si>
    <t>HĐNT:
- Tiệm Spa
- Tiệm Nail
- Cửa hàng may đo</t>
  </si>
  <si>
    <t>SHHN: Trò chuyện, xem tranh ảnh, tạo tình huống để trẻ biết cách sử đụng đúng các từ chỉ sự vật, hoạt động phù hợp</t>
  </si>
  <si>
    <t>Đọc bài thơ, ca dao đồng dao chủ đề "Nghề nghiệp"</t>
  </si>
  <si>
    <t>Tập đóng kịch theo nội dung chuyện chủ đề "Nghề nghiệp"</t>
  </si>
  <si>
    <t xml:space="preserve"> ĐTT/SHHN:
- Nhắc nhở trẻ nói lời cảm ơn, xin lỗi phù hợp với từng tình huống cụ thể. Nhắc nhở trẻ mời cô, mời bạn trước khi ăn.</t>
  </si>
  <si>
    <t>https://www.youtube.com/watch?v=bPvhZjO9VMk</t>
  </si>
  <si>
    <t>HĐG:
- Bắt chước tiếng kêu, dáng đi, hành động của các nhân vật trong truyện: "Bé hành đi khám bệnh"</t>
  </si>
  <si>
    <t>Tự lựa chọn đồ chơi/ trò chơi, làm đồ chơi theo ý thích chủ đề Nghề nghiệp</t>
  </si>
  <si>
    <t>HĐH:
- Dạy trẻ kĩ năng sử dụng cái cuốc</t>
  </si>
  <si>
    <t>HĐC:
- Hướng dẫn và cho trẻ thực hành: Lau sàn nhà</t>
  </si>
  <si>
    <t>https://www.youtube.com/watch?v=t2ZZdt-IFso</t>
  </si>
  <si>
    <t>HĐC: Hướng dẫn và cho trẻ thực hành: Gấp chăn nhỏ</t>
  </si>
  <si>
    <t>https://www.youtube.com/watch?v=v9u5l0UjBqs</t>
  </si>
  <si>
    <t>Hào hứng tham gia vào các hoạt động trong các ngày lễ hội của chú bộ đội, ngày hội của cô giáo</t>
  </si>
  <si>
    <t>Thực hiện một số quy định ở lớp và gia đình: Dọn dẹp và sắp xếp đồ dùng, sau khi chơi cất đồ chơi vào nơi quy định, giờ ngủ không làm ồn, vâng lời ông bà, bố mẹ, đi bên phải lề đường.</t>
  </si>
  <si>
    <t>VS-AN:
- Rèn kỹ năng trật tự khi ngủ</t>
  </si>
  <si>
    <t>https://www.youtube.com/watch?v=UEAMz4VonNE</t>
  </si>
  <si>
    <t>Yêu mến, quan tâm đến người giúp ích cho xã hội (bác sĩ, chú bộ đội)</t>
  </si>
  <si>
    <t>HĐNT:
- Quan sát sự lớn lên của cây, bảo vệ và chăm sóc cây: nhặt lá rụng, nhổ cỏ, bắt sâu, tưới nước cho cây.</t>
  </si>
  <si>
    <t>Nghe bài hát, bản nhạc; thơ, đồng dao, ca dao, tục ngữ; kể chuyện phù hợp với chủ đề "Nghề nghiệp"</t>
  </si>
  <si>
    <t>ĐTT/HN:
- Về quê cuốc đất trồng rau
- Bác sĩ về bản
- Người mẹ áo trắng
- Ngày hội lớn của dệt may 
- Chú bộ đội và cơn mưa</t>
  </si>
  <si>
    <t>https://www.youtube.com/watch?v=9Gw_ALBU8jg</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</si>
  <si>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</si>
  <si>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"Nghề nghiệp"</t>
  </si>
  <si>
    <t>https://www.youtube.com/watch?v=NbioGKvlFvk</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</si>
  <si>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</si>
  <si>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"Nghề nghiệp"</t>
  </si>
  <si>
    <t>Phối hợp các nguyên vật liệu tạo hình, vật liệu trong thiên nhiên, nguyên vật liệu phế thải... để tạo ra các sản phẩm theo chủ đề "Nghề nghiệp"</t>
  </si>
  <si>
    <t>https://www.youtube.com/watch?v=NZelKgN20BM</t>
  </si>
  <si>
    <t>Vẽ phối hợp các nét thẳng, xiên ngang, cong tròn tạo thành bức tranh có màu sắc và bố cục theo chủ đề "Nghề nghiệp"</t>
  </si>
  <si>
    <t>https://www.youtube.com/watch?v=7NH2V3BtX-w</t>
  </si>
  <si>
    <t xml:space="preserve"> Xé, cắt theo đường thẳng, đường cong… và dán thành sản phẩm có màu sắc, bố cục theo chủ đề " Nghề nghiệp"</t>
  </si>
  <si>
    <t>Làm lõm, dỗ bẹt, bẻ loe, vuốt nhọn, uốn cong đất nặn để nặn thành sản phẩm có nhiều chi tiết theo chủ đề "NGhề nghiệp"</t>
  </si>
  <si>
    <t>Làm đồ chơi chủ đề "Nghề nghiệp"</t>
  </si>
  <si>
    <r>
      <rPr>
        <b/>
        <sz val="12"/>
        <rFont val="Times New Roman"/>
        <family val="1"/>
      </rPr>
      <t>Chia sẻ, nhận xét, đánh giá</t>
    </r>
    <r>
      <rPr>
        <sz val="12"/>
        <rFont val="Times New Roman"/>
        <family val="2"/>
      </rPr>
      <t xml:space="preserve"> và đặt tên cho sản phẩm tạo hình của mình, của bạn.</t>
    </r>
  </si>
  <si>
    <t xml:space="preserve">HĐG/HĐC: Trò chuyện, quan sát, nhận xét sản phẩm và đặt tên cho sản phẩm đó </t>
  </si>
  <si>
    <t>4. Một số hiện tượng tự nhiên</t>
  </si>
  <si>
    <t>Bùi Thị Mến</t>
  </si>
  <si>
    <t>Mục tiêu chủ đề</t>
  </si>
  <si>
    <t>Phạm vi thực hiện</t>
  </si>
  <si>
    <t>Địa điểm tổ chức</t>
  </si>
  <si>
    <t>KẾ HOẠCH CHĂM SÓC GIÁO DỤC TRẺ CHỦ ĐỀ NGHỀ NGHIỆP</t>
  </si>
  <si>
    <t>Thời gian thực hiện 4 tuần (Từ ngày 17/11-20/12/2025)</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</si>
  <si>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</si>
  <si>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</si>
  <si>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</si>
  <si>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</si>
  <si>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</si>
  <si>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</si>
  <si>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</si>
  <si>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</si>
  <si>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</si>
  <si>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</si>
  <si>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</si>
  <si>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</si>
  <si>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</si>
  <si>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</si>
  <si>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</si>
  <si>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</si>
  <si>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</si>
  <si>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</si>
  <si>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</si>
  <si>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</si>
  <si>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</si>
  <si>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</si>
  <si>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</si>
  <si>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</si>
  <si>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HIỆU PHÓ CM DUYỆT</t>
  </si>
  <si>
    <t>Lê Thị Quý</t>
  </si>
  <si>
    <t>Lưu Thị Thắm</t>
  </si>
  <si>
    <t>Lớp</t>
  </si>
  <si>
    <t>Sân chơi</t>
  </si>
  <si>
    <t>PCN</t>
  </si>
  <si>
    <t>Lớp học</t>
  </si>
  <si>
    <t>TDS</t>
  </si>
  <si>
    <t>HĐH</t>
  </si>
  <si>
    <t>HĐNT</t>
  </si>
  <si>
    <t>HĐG</t>
  </si>
  <si>
    <t>VS-AN</t>
  </si>
  <si>
    <t>SHHN</t>
  </si>
  <si>
    <t>ĐTT</t>
  </si>
  <si>
    <t>HĐG+HĐC</t>
  </si>
  <si>
    <t>HĐG:
- Bé nối đúng số lượng
- Bé thêm bớt cho đủ số lượng là 4
- Bé gắn đúng số lượng.
- Bé chọn cho đủ
- Khoanh nhóm có số lượng 4</t>
  </si>
  <si>
    <t>HĐC</t>
  </si>
  <si>
    <t>LH</t>
  </si>
  <si>
    <t>Kể chuyện:
Cả nhà đều làm việc</t>
  </si>
  <si>
    <t>Kể chuyện:
Thần sắt</t>
  </si>
  <si>
    <t>Bài thơ: Bông hoa mừng cô</t>
  </si>
  <si>
    <t>Bài thơ: Đi bừa</t>
  </si>
  <si>
    <t>Bài thơ: Chiếc cầu mới</t>
  </si>
  <si>
    <t xml:space="preserve">HĐH: Bài thơ:
- Chú bộ đội hải quân
</t>
  </si>
  <si>
    <t>HĐH+HĐC</t>
  </si>
  <si>
    <t>Bài thơ:
- Bố em là lính biển</t>
  </si>
  <si>
    <t xml:space="preserve"> Đóng vai các nhân vật trong chuyện:
- Thần sắt
- Cả nhà đều làm việc
- Bác nông dân</t>
  </si>
  <si>
    <t>HĐC: Góc nghệ thuật</t>
  </si>
  <si>
    <t>Bài hát: Cô giáo em</t>
  </si>
  <si>
    <t>Bài hát: Ơn bác nông dân</t>
  </si>
  <si>
    <t>Bài hát: Cháu yêu cô chú công nhân</t>
  </si>
  <si>
    <t>Bài hát: Cháu thương chú bộ đội</t>
  </si>
  <si>
    <t>Dạy VĐ VTTTTC bài: Lớn lên cháu lái máy cày.</t>
  </si>
  <si>
    <t>HĐH: 
- Làm cái cuốc (EDP)</t>
  </si>
  <si>
    <t xml:space="preserve">HĐC:
- Quan sát, nhận xét  về sản phẩm mà trẻ làm được                                                     </t>
  </si>
  <si>
    <t>HĐH: Khám phá cái cuốc</t>
  </si>
  <si>
    <t>Chuyện: Bác nông dân</t>
  </si>
  <si>
    <t>HĐH:
- Làm khung ảnh tặng cô giáo</t>
  </si>
  <si>
    <t>HĐH:
Vẽ sản phẩm nghề nông</t>
  </si>
  <si>
    <t>HĐH/HĐG: 
- So sánh chiều dài của 2 đối tượng</t>
  </si>
  <si>
    <t>HĐH:
- Cháu yêu chú bộ đội</t>
  </si>
  <si>
    <t>ĐTT/HĐNT:
- Xem video, trò chuyện về các tình huống nguy hiểm và cách phòng tránh khi ngồi trên xe và lên xuống xe ô tô…….
- Tạo tình huống qua các trò chơi để trẻ được nhập các vai khác nhau (người điều , người tham gia giao thông)</t>
  </si>
  <si>
    <t xml:space="preserve">HĐG:
- Cửa hàng tạp hóa
- Cửa hàng bán dụng cụ nghề nông 
- Phòng khám nhi
- Bé chơi nấu ăn. </t>
  </si>
  <si>
    <t>HĐG/HĐC
- Khám phá một số đồ dùng, đồ chơi.
- Gạch bỏ đối tượng không cùng loại.
- Phân loại một số đồ dùng, đò chơi về màu sắc, kích thước.</t>
  </si>
  <si>
    <t>HĐH/HĐC:
- So sánh sự giống và khác nhau của hình vuông, hình chữ nhật</t>
  </si>
  <si>
    <t>HĐG:
- TC: Bé tập kể lại truyện: Người thợ may khôn ngoan; Kể chuyện về người lính đảo.</t>
  </si>
  <si>
    <t>HĐH/HĐG:
- Xé dán cái cuốc, xẻng
- Xé dán sản phẩm của một số nghề
- Xé dán quần áo</t>
  </si>
  <si>
    <r>
      <t>HĐH/HĐG</t>
    </r>
    <r>
      <rPr>
        <sz val="12"/>
        <rFont val="Times New Roman"/>
        <family val="2"/>
      </rPr>
      <t>:
- Xếp theo quy tắc ABB</t>
    </r>
  </si>
  <si>
    <t>So sánh, phát hiện quy tắc sắp xếp và sắp xếp theo quy tắc (ABB)</t>
  </si>
  <si>
    <t>Bài thơ: Cô giáo của con</t>
  </si>
  <si>
    <t>HĐC:
- Tìm hiểu công việc nghề nông.</t>
  </si>
  <si>
    <t>HĐC:
- Những con đường em yêu</t>
  </si>
  <si>
    <t>HĐC:
- Hạt gạo làng ta
- Lớn lên cháu lái máy cày</t>
  </si>
  <si>
    <t>HĐC
- Cháu hát về đảo xa</t>
  </si>
  <si>
    <t>HĐG/HĐC:
- Nặn cái quốc
- Nặn khẩu súng
- Nặn sản phầm nghề nông: rau, củ, quả
- Nặn đồ dùng của các nghề.</t>
  </si>
  <si>
    <t>Bài thơ: Bác nông dân
Ước mơ của bé
Mùa gặt</t>
  </si>
  <si>
    <t>Bài thơ: 
- Em làm thợ xây
- Bé làm bao nhiêu nghề</t>
  </si>
  <si>
    <t>Chuyện: Người thợ dệt thảm</t>
  </si>
  <si>
    <t>LH:
- Tìm hiểu ngày hội của cô giáo</t>
  </si>
  <si>
    <t xml:space="preserve">LH:
- Tìm hiểu về ngày hội của các chú bộ đội </t>
  </si>
  <si>
    <t>HĐG/HĐC:
- Vẽ cái cuốc
- Vẽ cái xẻng
- Vẽ chú bội đội hải quân
- Vẽ cô giáo
- Vẽ cánh đồng lúa</t>
  </si>
  <si>
    <t>HĐC: Kể chuyện:
chuyện về người lính đảo</t>
  </si>
  <si>
    <t>Ghi chú về các điều chỉnh khác trong CĐ
(nếu có)</t>
  </si>
  <si>
    <t>Nhánh1: Ngày hội của cô</t>
  </si>
  <si>
    <t>Nội dung
chủ đề</t>
  </si>
  <si>
    <t>Nhánh2: Nghề nông nghiệp</t>
  </si>
  <si>
    <t>Nhánh3: Nghề thợ xây, mộc</t>
  </si>
  <si>
    <t>Nhánh4: Chú bộ đội</t>
  </si>
  <si>
    <t>I. LĨNH VỰC GIÁO DỤC PT THỂ CHẤT</t>
  </si>
  <si>
    <t>HĐG:
- Bé xây doanh trại bộ đội
- Bé xây vườn rau
- Bé xây xưởng mộc
- Bé xây trường học</t>
  </si>
  <si>
    <t>Tên gọi, công việc, công cụ, sản phẩm, ích lợi… của một số nghề phổ biến (nghề thợ xây, thợ mộc; chú bộ đội, nghề nông)</t>
  </si>
  <si>
    <t>HĐC:
- Trang trí, tạo không khí chào mừng ngày 20/11,  
Trò chuyện, xem tranh ảnh về một số hoạt động ngày hội của cô giáo
- Làm bưu thiếp; lẵng hoa
-  Gói quà</t>
  </si>
  <si>
    <t xml:space="preserve">HĐC:
- Trang trí, tạo không khí chào mừng ngày 22/12  
Trò chuyện, xem tranh ảnh về một số hoạt động của chú bộ đội.
 - Làm bưu thiếp; lẵng hoa
- Gói quà; </t>
  </si>
  <si>
    <t>V. LĨNH VỰC GIÁO DỤC PT THẨM MỸ</t>
  </si>
  <si>
    <t>HĐH/HĐG: 
- Làm cái cuốc (EDP)
- Thiết kế váy, áo (EDP)
- Làm dép, súng, mũ (EDP)</t>
  </si>
  <si>
    <t>HĐH: 
Vẽ dụng cụ nghề thợ xây</t>
  </si>
  <si>
    <t>Công việc của các chú bộ đội</t>
  </si>
  <si>
    <t>HĐH: Gấp khẩu súng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</si>
</sst>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5">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color rgb="FFFF0000"/>
      <name val="Times New Roman"/>
      <family val="1"/>
    </font>
    <font>
      <sz val="12"/>
      <color indexed="8"/>
      <name val="Times New Roman"/>
      <family val="1"/>
    </font>
    <font>
      <sz val="10"/>
      <color indexed="8"/>
      <name val="Times New Roman"/>
      <family val="1"/>
    </font>
    <font>
      <sz val="9"/>
      <name val="Times New Roman"/>
      <family val="1"/>
    </font>
    <font>
      <sz val="12"/>
      <color rgb="FFFF0000"/>
      <name val="Times New Roman"/>
      <family val="1"/>
    </font>
    <font>
      <b/>
      <sz val="12"/>
      <name val="Times New Roman"/>
      <family val="1"/>
    </font>
    <font>
      <b/>
      <i/>
      <sz val="12"/>
      <name val="Times New Roman"/>
      <family val="1"/>
    </font>
    <font>
      <i/>
      <sz val="12"/>
      <name val="Times New Roman"/>
      <family val="1"/>
    </font>
    <font>
      <sz val="8"/>
      <name val="Times New Roman"/>
      <family val="1"/>
    </font>
    <font>
      <sz val="12"/>
      <name val="Times New Roman"/>
      <family val="2"/>
    </font>
    <font>
      <sz val="8"/>
      <name val="Times New Roman"/>
      <family val="2"/>
    </font>
    <font>
      <b/>
      <sz val="12"/>
      <color indexed="8"/>
      <name val="Times New Roman"/>
      <family val="1"/>
    </font>
    <font>
      <b/>
      <sz val="14"/>
      <name val="Times New Roman"/>
      <family val="1"/>
    </font>
    <font>
      <b/>
      <i/>
      <sz val="12"/>
      <name val="Times New Roman"/>
      <family val="2"/>
    </font>
    <font>
      <b/>
      <sz val="12"/>
      <name val="Times New Roman"/>
      <family val="2"/>
    </font>
    <font>
      <u/>
      <sz val="11"/>
      <color theme="10"/>
      <name val="Calibri"/>
      <family val="2"/>
      <scheme val="minor"/>
    </font>
    <font>
      <u/>
      <sz val="12"/>
      <name val="Times New Roman"/>
      <family val="2"/>
    </font>
    <font>
      <sz val="12"/>
      <name val="Times New Roman"/>
      <family val="1"/>
      <charset val="163"/>
    </font>
    <font>
      <sz val="11"/>
      <name val="Times New Roman"/>
      <family val="2"/>
    </font>
    <font>
      <sz val="10"/>
      <name val="Times New Roman"/>
      <family val="1"/>
    </font>
    <font>
      <b/>
      <sz val="10"/>
      <name val="Times New Roman"/>
      <family val="1"/>
    </font>
    <font>
      <sz val="12"/>
      <color theme="1"/>
      <name val="Times New Roman"/>
      <family val="1"/>
    </font>
    <font>
      <sz val="11.5"/>
      <name val="Times New Roman"/>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27" fillId="0" borderId="0" applyNumberFormat="0" applyFill="0" applyBorder="0" applyAlignment="0" applyProtection="0"/>
  </cellStyleXfs>
  <cellXfs count="143">
    <xf numFmtId="0" fontId="0" fillId="0" borderId="0" xfId="0"/>
    <xf numFmtId="0" fontId="14" fillId="2" borderId="0" xfId="0" applyFont="1" applyFill="1" applyAlignment="1">
      <alignment horizontal="center" vertical="center" wrapText="1"/>
    </xf>
    <xf numFmtId="49" fontId="10" fillId="2" borderId="3" xfId="0" applyNumberFormat="1" applyFont="1" applyFill="1" applyBorder="1" applyAlignment="1">
      <alignment horizontal="left" vertical="center" wrapText="1"/>
    </xf>
    <xf numFmtId="0" fontId="13" fillId="2" borderId="0" xfId="0" applyFont="1" applyFill="1" applyAlignment="1">
      <alignment vertical="center" wrapText="1"/>
    </xf>
    <xf numFmtId="1" fontId="10"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19"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vertical="center" wrapText="1"/>
    </xf>
    <xf numFmtId="0" fontId="21" fillId="2" borderId="3" xfId="0" applyFont="1" applyFill="1" applyBorder="1" applyAlignment="1">
      <alignment vertical="center" wrapText="1"/>
    </xf>
    <xf numFmtId="0" fontId="17" fillId="2" borderId="3" xfId="0"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49" fontId="28" fillId="2" borderId="3" xfId="30" applyNumberFormat="1" applyFont="1" applyFill="1" applyBorder="1" applyAlignment="1">
      <alignment horizontal="left" vertical="center" wrapText="1"/>
    </xf>
    <xf numFmtId="0" fontId="21" fillId="2" borderId="3" xfId="0"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0" fontId="28" fillId="2" borderId="3" xfId="30" applyFont="1" applyFill="1" applyBorder="1" applyAlignment="1">
      <alignment horizontal="left" vertical="center" wrapText="1"/>
    </xf>
    <xf numFmtId="0" fontId="28" fillId="2" borderId="3" xfId="30" applyNumberFormat="1" applyFont="1" applyFill="1" applyBorder="1" applyAlignment="1">
      <alignment horizontal="left" vertical="center" wrapText="1"/>
    </xf>
    <xf numFmtId="0" fontId="21" fillId="2" borderId="3" xfId="0" applyNumberFormat="1" applyFont="1" applyFill="1" applyBorder="1" applyAlignment="1">
      <alignment horizontal="left" vertical="center" wrapText="1"/>
    </xf>
    <xf numFmtId="49" fontId="21" fillId="2" borderId="3" xfId="0" applyNumberFormat="1" applyFont="1" applyFill="1" applyBorder="1" applyAlignment="1" applyProtection="1">
      <alignment horizontal="left" vertical="center" wrapText="1"/>
      <protection locked="0"/>
    </xf>
    <xf numFmtId="49" fontId="10" fillId="2" borderId="3" xfId="0" applyNumberFormat="1" applyFont="1" applyFill="1" applyBorder="1" applyAlignment="1" applyProtection="1">
      <alignment horizontal="left" vertical="center" wrapText="1"/>
      <protection locked="0"/>
    </xf>
    <xf numFmtId="49" fontId="29" fillId="2" borderId="3" xfId="0" applyNumberFormat="1" applyFont="1" applyFill="1" applyBorder="1" applyAlignment="1" applyProtection="1">
      <alignment horizontal="left" vertical="center" wrapText="1"/>
      <protection locked="0"/>
    </xf>
    <xf numFmtId="0" fontId="13" fillId="2" borderId="0" xfId="0" applyFont="1" applyFill="1" applyAlignment="1">
      <alignment horizontal="center" vertical="center" wrapText="1"/>
    </xf>
    <xf numFmtId="0" fontId="17" fillId="2" borderId="3" xfId="0" applyFont="1" applyFill="1" applyBorder="1" applyAlignment="1">
      <alignment vertical="center" wrapText="1"/>
    </xf>
    <xf numFmtId="0" fontId="17" fillId="2" borderId="3" xfId="6"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0" fontId="21" fillId="2" borderId="3" xfId="0" applyFont="1" applyFill="1" applyBorder="1" applyAlignment="1">
      <alignment horizontal="left" vertical="top" wrapText="1"/>
    </xf>
    <xf numFmtId="0" fontId="10" fillId="2" borderId="3" xfId="0" applyNumberFormat="1" applyFont="1" applyFill="1" applyBorder="1" applyAlignment="1">
      <alignment horizontal="left" vertical="center" wrapText="1"/>
    </xf>
    <xf numFmtId="1" fontId="10" fillId="2" borderId="0" xfId="0" applyNumberFormat="1" applyFont="1" applyFill="1" applyAlignment="1">
      <alignment horizontal="center" vertical="center" wrapText="1"/>
    </xf>
    <xf numFmtId="1" fontId="12" fillId="2" borderId="3" xfId="0" applyNumberFormat="1" applyFont="1" applyFill="1" applyBorder="1" applyAlignment="1">
      <alignment horizontal="left" vertical="center" wrapText="1"/>
    </xf>
    <xf numFmtId="1" fontId="17" fillId="2" borderId="3" xfId="0" applyNumberFormat="1" applyFont="1" applyFill="1" applyBorder="1" applyAlignment="1">
      <alignment horizontal="left" vertical="center" wrapText="1"/>
    </xf>
    <xf numFmtId="0" fontId="17" fillId="2" borderId="3" xfId="0" applyFont="1" applyFill="1" applyBorder="1" applyAlignment="1">
      <alignment horizontal="left" vertical="center" wrapText="1"/>
    </xf>
    <xf numFmtId="0" fontId="14" fillId="2" borderId="0" xfId="0" applyFont="1" applyFill="1" applyAlignment="1">
      <alignment horizontal="left" vertical="center" wrapText="1"/>
    </xf>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30" fillId="2" borderId="3" xfId="0" applyNumberFormat="1" applyFont="1" applyFill="1" applyBorder="1" applyAlignment="1">
      <alignment horizontal="left" vertical="center" wrapText="1"/>
    </xf>
    <xf numFmtId="0" fontId="16"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21" fillId="2" borderId="3" xfId="0" applyNumberFormat="1" applyFont="1" applyFill="1" applyBorder="1" applyAlignment="1">
      <alignment horizontal="left" vertical="center" wrapText="1"/>
    </xf>
    <xf numFmtId="49" fontId="18" fillId="2" borderId="3" xfId="0" applyNumberFormat="1" applyFont="1" applyFill="1" applyBorder="1" applyAlignment="1">
      <alignment vertical="center" wrapText="1"/>
    </xf>
    <xf numFmtId="49" fontId="17" fillId="2" borderId="3" xfId="0" applyNumberFormat="1" applyFont="1" applyFill="1" applyBorder="1" applyAlignment="1">
      <alignment horizontal="left" vertical="center" wrapText="1"/>
    </xf>
    <xf numFmtId="0" fontId="12" fillId="2" borderId="3" xfId="0" applyFont="1" applyFill="1" applyBorder="1" applyAlignment="1">
      <alignment horizontal="center" vertical="center" wrapText="1"/>
    </xf>
    <xf numFmtId="49" fontId="25"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1" fontId="17" fillId="2" borderId="3" xfId="0" applyNumberFormat="1" applyFont="1" applyFill="1" applyBorder="1" applyAlignment="1">
      <alignment horizontal="center" vertical="center" wrapText="1"/>
    </xf>
    <xf numFmtId="49" fontId="21" fillId="2" borderId="3" xfId="0" applyNumberFormat="1" applyFont="1" applyFill="1" applyBorder="1" applyAlignment="1">
      <alignment vertical="center" wrapText="1"/>
    </xf>
    <xf numFmtId="0" fontId="23" fillId="2" borderId="0" xfId="0" applyFont="1" applyFill="1" applyAlignment="1">
      <alignment vertical="center" wrapText="1"/>
    </xf>
    <xf numFmtId="0" fontId="31" fillId="0" borderId="3" xfId="0" applyFont="1" applyBorder="1" applyAlignment="1">
      <alignment horizontal="center" vertical="center"/>
    </xf>
    <xf numFmtId="0" fontId="31" fillId="0" borderId="3" xfId="0" applyFont="1" applyBorder="1" applyAlignment="1">
      <alignment horizontal="center"/>
    </xf>
    <xf numFmtId="0" fontId="32" fillId="2" borderId="3"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0" borderId="0" xfId="0" applyFont="1" applyAlignment="1">
      <alignment horizontal="left" vertical="center"/>
    </xf>
    <xf numFmtId="0" fontId="31" fillId="0" borderId="0" xfId="0" applyFont="1" applyAlignment="1">
      <alignment horizontal="center"/>
    </xf>
    <xf numFmtId="0" fontId="31" fillId="0" borderId="0" xfId="0" applyFont="1" applyAlignment="1">
      <alignment horizontal="center" vertical="center"/>
    </xf>
    <xf numFmtId="0" fontId="20" fillId="0" borderId="0" xfId="0" applyFont="1" applyAlignment="1">
      <alignment horizontal="center" vertical="center"/>
    </xf>
    <xf numFmtId="0" fontId="31" fillId="0" borderId="0" xfId="0" applyFont="1"/>
    <xf numFmtId="0" fontId="31" fillId="0" borderId="0" xfId="0" applyFont="1" applyAlignment="1">
      <alignment vertical="center"/>
    </xf>
    <xf numFmtId="0" fontId="32" fillId="0" borderId="0" xfId="0" applyFont="1" applyAlignment="1"/>
    <xf numFmtId="0" fontId="32" fillId="0" borderId="0" xfId="0" applyFont="1" applyBorder="1" applyAlignment="1"/>
    <xf numFmtId="0" fontId="13" fillId="2" borderId="3" xfId="0" applyFont="1" applyFill="1" applyBorder="1" applyAlignment="1">
      <alignment horizontal="center" vertical="center" wrapText="1"/>
    </xf>
    <xf numFmtId="49" fontId="22" fillId="2" borderId="3" xfId="0" applyNumberFormat="1" applyFont="1" applyFill="1" applyBorder="1" applyAlignment="1">
      <alignment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1" fontId="10" fillId="2" borderId="3" xfId="0" applyNumberFormat="1" applyFont="1" applyFill="1" applyBorder="1" applyAlignment="1">
      <alignment horizontal="left" vertical="center" wrapText="1"/>
    </xf>
    <xf numFmtId="49" fontId="12" fillId="2" borderId="8"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21" fillId="2" borderId="8"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49" fontId="21" fillId="2" borderId="3" xfId="0" applyNumberFormat="1" applyFont="1" applyFill="1" applyBorder="1" applyAlignment="1">
      <alignment horizontal="left" vertical="center" wrapText="1"/>
    </xf>
    <xf numFmtId="49" fontId="10" fillId="2" borderId="3" xfId="0" applyNumberFormat="1" applyFont="1" applyFill="1" applyBorder="1" applyAlignment="1">
      <alignment vertical="center" wrapText="1"/>
    </xf>
    <xf numFmtId="0" fontId="10"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33" fillId="0" borderId="3" xfId="0" applyFont="1" applyBorder="1" applyAlignment="1">
      <alignment vertical="top" wrapText="1"/>
    </xf>
    <xf numFmtId="49" fontId="10" fillId="2" borderId="8" xfId="0" applyNumberFormat="1" applyFont="1" applyFill="1" applyBorder="1" applyAlignment="1">
      <alignment vertical="center" wrapText="1"/>
    </xf>
    <xf numFmtId="49" fontId="21" fillId="2" borderId="3" xfId="30" applyNumberFormat="1" applyFont="1" applyFill="1" applyBorder="1" applyAlignment="1">
      <alignment horizontal="center" vertical="center" wrapText="1"/>
    </xf>
    <xf numFmtId="0" fontId="30" fillId="2" borderId="3" xfId="0" applyFont="1" applyFill="1" applyBorder="1" applyAlignment="1">
      <alignment horizontal="left" vertical="center" wrapText="1"/>
    </xf>
    <xf numFmtId="49" fontId="34"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10" fillId="2" borderId="8" xfId="0" applyNumberFormat="1" applyFont="1" applyFill="1" applyBorder="1" applyAlignment="1">
      <alignment vertical="center" wrapText="1"/>
    </xf>
    <xf numFmtId="49" fontId="10" fillId="2" borderId="4" xfId="0" applyNumberFormat="1" applyFont="1" applyFill="1" applyBorder="1" applyAlignment="1">
      <alignment vertical="center" wrapText="1"/>
    </xf>
    <xf numFmtId="49" fontId="15" fillId="2" borderId="8" xfId="0" applyNumberFormat="1" applyFont="1" applyFill="1" applyBorder="1" applyAlignment="1">
      <alignment horizontal="center" vertical="center" wrapText="1"/>
    </xf>
    <xf numFmtId="49" fontId="15" fillId="2" borderId="4" xfId="0" applyNumberFormat="1" applyFont="1" applyFill="1" applyBorder="1" applyAlignment="1">
      <alignment horizontal="center" vertical="center" wrapText="1"/>
    </xf>
    <xf numFmtId="49" fontId="17" fillId="2" borderId="8" xfId="0" applyNumberFormat="1" applyFont="1" applyFill="1" applyBorder="1" applyAlignment="1">
      <alignment horizontal="center" vertical="center" wrapText="1"/>
    </xf>
    <xf numFmtId="49" fontId="17" fillId="2" borderId="4" xfId="0" applyNumberFormat="1" applyFont="1" applyFill="1" applyBorder="1" applyAlignment="1">
      <alignment horizontal="center" vertical="center" wrapText="1"/>
    </xf>
    <xf numFmtId="49" fontId="21" fillId="2" borderId="8" xfId="0" applyNumberFormat="1" applyFont="1" applyFill="1" applyBorder="1" applyAlignment="1">
      <alignment horizontal="left" vertical="center" wrapText="1"/>
    </xf>
    <xf numFmtId="49" fontId="21" fillId="2" borderId="4" xfId="0" applyNumberFormat="1" applyFont="1" applyFill="1" applyBorder="1" applyAlignment="1">
      <alignment horizontal="left" vertical="center" wrapText="1"/>
    </xf>
    <xf numFmtId="0" fontId="10" fillId="2" borderId="9" xfId="0" applyFont="1" applyFill="1" applyBorder="1" applyAlignment="1">
      <alignment horizontal="center" vertical="center" wrapText="1"/>
    </xf>
    <xf numFmtId="49" fontId="10" fillId="2" borderId="9" xfId="0" applyNumberFormat="1" applyFont="1" applyFill="1" applyBorder="1" applyAlignment="1">
      <alignment vertical="center" wrapText="1"/>
    </xf>
    <xf numFmtId="49" fontId="15" fillId="2" borderId="9" xfId="0" applyNumberFormat="1" applyFont="1" applyFill="1" applyBorder="1" applyAlignment="1">
      <alignment horizontal="center" vertical="center" wrapText="1"/>
    </xf>
    <xf numFmtId="1" fontId="17" fillId="2" borderId="8" xfId="0" applyNumberFormat="1" applyFont="1" applyFill="1" applyBorder="1" applyAlignment="1">
      <alignment horizontal="center" vertical="center" wrapText="1"/>
    </xf>
    <xf numFmtId="1" fontId="17" fillId="2" borderId="9" xfId="0" applyNumberFormat="1" applyFont="1" applyFill="1" applyBorder="1" applyAlignment="1">
      <alignment horizontal="center" vertical="center" wrapText="1"/>
    </xf>
    <xf numFmtId="1" fontId="17" fillId="2" borderId="4" xfId="0" applyNumberFormat="1" applyFont="1" applyFill="1" applyBorder="1" applyAlignment="1">
      <alignment horizontal="center" vertical="center" wrapText="1"/>
    </xf>
    <xf numFmtId="49" fontId="21" fillId="2" borderId="9" xfId="0" applyNumberFormat="1" applyFont="1" applyFill="1" applyBorder="1" applyAlignment="1">
      <alignment horizontal="left" vertical="center" wrapText="1"/>
    </xf>
    <xf numFmtId="49" fontId="18" fillId="2" borderId="8" xfId="0" applyNumberFormat="1" applyFont="1" applyFill="1" applyBorder="1" applyAlignment="1">
      <alignment vertical="center" wrapText="1"/>
    </xf>
    <xf numFmtId="49" fontId="18" fillId="2" borderId="4" xfId="0" applyNumberFormat="1" applyFont="1" applyFill="1" applyBorder="1" applyAlignment="1">
      <alignment vertical="center" wrapText="1"/>
    </xf>
    <xf numFmtId="49" fontId="18" fillId="2" borderId="8" xfId="0" applyNumberFormat="1" applyFont="1" applyFill="1" applyBorder="1" applyAlignment="1">
      <alignment horizontal="center" vertical="center" wrapText="1"/>
    </xf>
    <xf numFmtId="49" fontId="18" fillId="2" borderId="4" xfId="0" applyNumberFormat="1" applyFont="1" applyFill="1" applyBorder="1" applyAlignment="1">
      <alignment horizontal="center" vertical="center" wrapText="1"/>
    </xf>
    <xf numFmtId="49" fontId="25" fillId="2" borderId="8" xfId="0" applyNumberFormat="1" applyFont="1" applyFill="1" applyBorder="1" applyAlignment="1">
      <alignment horizontal="left" vertical="center" wrapText="1"/>
    </xf>
    <xf numFmtId="49" fontId="25" fillId="2" borderId="4" xfId="0" applyNumberFormat="1" applyFont="1" applyFill="1" applyBorder="1" applyAlignment="1">
      <alignment horizontal="left" vertical="center" wrapText="1"/>
    </xf>
    <xf numFmtId="49" fontId="17" fillId="2" borderId="9" xfId="0" applyNumberFormat="1" applyFont="1" applyFill="1" applyBorder="1" applyAlignment="1">
      <alignment horizontal="center" vertical="center" wrapText="1"/>
    </xf>
    <xf numFmtId="49" fontId="17" fillId="2" borderId="5" xfId="0" applyNumberFormat="1" applyFont="1" applyFill="1" applyBorder="1" applyAlignment="1">
      <alignment horizontal="left" vertical="center" wrapText="1"/>
    </xf>
    <xf numFmtId="49" fontId="17" fillId="2" borderId="2" xfId="0" applyNumberFormat="1" applyFont="1" applyFill="1" applyBorder="1" applyAlignment="1">
      <alignment horizontal="left" vertical="center" wrapText="1"/>
    </xf>
    <xf numFmtId="49" fontId="17" fillId="2" borderId="6" xfId="0" applyNumberFormat="1" applyFont="1" applyFill="1" applyBorder="1" applyAlignment="1">
      <alignment horizontal="left" vertical="center" wrapText="1"/>
    </xf>
    <xf numFmtId="0" fontId="32" fillId="0" borderId="0" xfId="0" applyFont="1" applyAlignment="1">
      <alignment horizontal="center"/>
    </xf>
    <xf numFmtId="0" fontId="32" fillId="0" borderId="7" xfId="0" applyFont="1" applyBorder="1" applyAlignment="1">
      <alignment horizontal="center"/>
    </xf>
    <xf numFmtId="0" fontId="32" fillId="0" borderId="7" xfId="0" applyFont="1" applyBorder="1" applyAlignment="1">
      <alignment horizontal="center" vertical="center"/>
    </xf>
    <xf numFmtId="0" fontId="10" fillId="2" borderId="3"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0" fontId="19" fillId="2" borderId="3" xfId="0" applyFont="1" applyFill="1" applyBorder="1" applyAlignment="1" applyProtection="1">
      <alignment horizontal="center" vertical="center"/>
      <protection locked="0"/>
    </xf>
    <xf numFmtId="49" fontId="15" fillId="2" borderId="3" xfId="0" applyNumberFormat="1" applyFont="1" applyFill="1" applyBorder="1" applyAlignment="1">
      <alignment horizontal="center" vertical="center" wrapText="1"/>
    </xf>
    <xf numFmtId="0" fontId="17" fillId="2" borderId="3"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49" fontId="21" fillId="2" borderId="3" xfId="0" applyNumberFormat="1" applyFont="1" applyFill="1" applyBorder="1" applyAlignment="1">
      <alignment horizontal="left" vertical="center" wrapText="1"/>
    </xf>
    <xf numFmtId="49" fontId="10" fillId="2" borderId="3" xfId="0" applyNumberFormat="1" applyFont="1" applyFill="1" applyBorder="1" applyAlignment="1">
      <alignment vertical="center" wrapText="1"/>
    </xf>
    <xf numFmtId="49" fontId="17"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 xfId="0" applyFont="1" applyFill="1" applyBorder="1" applyAlignment="1" applyProtection="1">
      <alignment horizontal="center" vertical="center" wrapText="1"/>
      <protection locked="0"/>
    </xf>
    <xf numFmtId="0" fontId="24" fillId="0" borderId="0" xfId="0" applyFont="1" applyAlignment="1">
      <alignment horizontal="center" vertical="center"/>
    </xf>
    <xf numFmtId="0" fontId="24" fillId="0" borderId="0" xfId="0" applyFont="1" applyBorder="1" applyAlignment="1">
      <alignment horizontal="center" vertical="center"/>
    </xf>
    <xf numFmtId="0" fontId="26" fillId="2" borderId="3"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top" wrapText="1"/>
      <protection locked="0"/>
    </xf>
    <xf numFmtId="49" fontId="17" fillId="2" borderId="3" xfId="0" applyNumberFormat="1" applyFont="1" applyFill="1" applyBorder="1" applyAlignment="1">
      <alignment vertical="center" wrapText="1"/>
    </xf>
    <xf numFmtId="49" fontId="10" fillId="2" borderId="8"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3" xfId="8" xr:uid="{00000000-0005-0000-0000-000008000000}"/>
    <cellStyle name="Normal 6" xfId="9" xr:uid="{00000000-0005-0000-0000-000009000000}"/>
    <cellStyle name="Percent 2" xfId="11" xr:uid="{00000000-0005-0000-0000-00000A000000}"/>
    <cellStyle name="Percent 3" xfId="12" xr:uid="{00000000-0005-0000-0000-00000B000000}"/>
    <cellStyle name="Percent 4" xfId="13" xr:uid="{00000000-0005-0000-0000-00000C000000}"/>
    <cellStyle name="Percent 5" xfId="10" xr:uid="{00000000-0005-0000-0000-00000D000000}"/>
    <cellStyle name="똿뗦먛귟 [0.00]_PRODUCT DETAIL Q1" xfId="14" xr:uid="{00000000-0005-0000-0000-00000E000000}"/>
    <cellStyle name="똿뗦먛귟_PRODUCT DETAIL Q1" xfId="15" xr:uid="{00000000-0005-0000-0000-00000F000000}"/>
    <cellStyle name="믅됞 [0.00]_PRODUCT DETAIL Q1" xfId="16" xr:uid="{00000000-0005-0000-0000-000010000000}"/>
    <cellStyle name="믅됞_PRODUCT DETAIL Q1" xfId="17" xr:uid="{00000000-0005-0000-0000-000011000000}"/>
    <cellStyle name="백분율_95" xfId="18" xr:uid="{00000000-0005-0000-0000-000012000000}"/>
    <cellStyle name="뷭?_BOOKSHIP" xfId="19" xr:uid="{00000000-0005-0000-0000-000013000000}"/>
    <cellStyle name="콤마 [0]_1202" xfId="23" xr:uid="{00000000-0005-0000-0000-000014000000}"/>
    <cellStyle name="콤마_1202" xfId="24" xr:uid="{00000000-0005-0000-0000-000015000000}"/>
    <cellStyle name="통화 [0]_1202" xfId="25" xr:uid="{00000000-0005-0000-0000-000016000000}"/>
    <cellStyle name="통화_1202" xfId="26" xr:uid="{00000000-0005-0000-0000-000017000000}"/>
    <cellStyle name="표준_(정보부문)월별인원계획" xfId="27" xr:uid="{00000000-0005-0000-0000-000018000000}"/>
    <cellStyle name="一般_Book1" xfId="20" xr:uid="{00000000-0005-0000-0000-000019000000}"/>
    <cellStyle name="千分位[0]_Book1" xfId="21" xr:uid="{00000000-0005-0000-0000-00001A000000}"/>
    <cellStyle name="千分位_Book1" xfId="22" xr:uid="{00000000-0005-0000-0000-00001B000000}"/>
    <cellStyle name="貨幣 [0]_Book1" xfId="28" xr:uid="{00000000-0005-0000-0000-00001C000000}"/>
    <cellStyle name="貨幣_Book1" xfId="29" xr:uid="{00000000-0005-0000-0000-00001D000000}"/>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watch?v=u_w-7DsKmIc(ba%20ch&#250;%20heo%20con)" TargetMode="External"/><Relationship Id="rId1" Type="http://schemas.openxmlformats.org/officeDocument/2006/relationships/hyperlink" Target="../../Administrator/admin/Desktop/video%20ph&#242;ng%20tr&#225;nh%20TNTT/SC%20bong%20nuoc%20soi.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58"/>
  <sheetViews>
    <sheetView tabSelected="1" topLeftCell="B1" zoomScale="60" zoomScaleNormal="60" workbookViewId="0">
      <pane ySplit="5" topLeftCell="A127" activePane="bottomLeft" state="frozen"/>
      <selection pane="bottomLeft" activeCell="B127" sqref="B127:B128"/>
    </sheetView>
  </sheetViews>
  <sheetFormatPr defaultRowHeight="15.75"/>
  <cols>
    <col min="1" max="1" width="5.5703125" style="26" hidden="1" customWidth="1"/>
    <col min="2" max="2" width="5" style="26" customWidth="1"/>
    <col min="3" max="3" width="15.5703125" style="3" customWidth="1"/>
    <col min="4" max="4" width="7.140625" style="1" customWidth="1"/>
    <col min="5" max="5" width="7.42578125" style="1" customWidth="1"/>
    <col min="6" max="7" width="14.140625" style="36" customWidth="1"/>
    <col min="8" max="8" width="10.85546875" style="1" customWidth="1"/>
    <col min="9" max="9" width="8.42578125" style="1" customWidth="1"/>
    <col min="10" max="10" width="7.42578125" style="1" customWidth="1"/>
    <col min="11" max="14" width="9.140625" style="32" customWidth="1"/>
    <col min="15" max="15" width="12" style="26" customWidth="1"/>
    <col min="16" max="16" width="9.85546875" style="26" customWidth="1"/>
    <col min="17" max="151" width="9.140625" style="26"/>
    <col min="152" max="152" width="20.140625" style="26" customWidth="1"/>
    <col min="153" max="153" width="4.28515625" style="26" customWidth="1"/>
    <col min="154" max="154" width="39" style="26" customWidth="1"/>
    <col min="155" max="155" width="53.5703125" style="26" customWidth="1"/>
    <col min="156" max="159" width="7.7109375" style="26" customWidth="1"/>
    <col min="160" max="160" width="10" style="26" customWidth="1"/>
    <col min="161" max="162" width="9.28515625" style="26" customWidth="1"/>
    <col min="163" max="163" width="8" style="26" customWidth="1"/>
    <col min="164" max="407" width="9.140625" style="26"/>
    <col min="408" max="408" width="20.140625" style="26" customWidth="1"/>
    <col min="409" max="409" width="4.28515625" style="26" customWidth="1"/>
    <col min="410" max="410" width="39" style="26" customWidth="1"/>
    <col min="411" max="411" width="53.5703125" style="26" customWidth="1"/>
    <col min="412" max="415" width="7.7109375" style="26" customWidth="1"/>
    <col min="416" max="416" width="10" style="26" customWidth="1"/>
    <col min="417" max="418" width="9.28515625" style="26" customWidth="1"/>
    <col min="419" max="419" width="8" style="26" customWidth="1"/>
    <col min="420" max="663" width="9.140625" style="26"/>
    <col min="664" max="664" width="20.140625" style="26" customWidth="1"/>
    <col min="665" max="665" width="4.28515625" style="26" customWidth="1"/>
    <col min="666" max="666" width="39" style="26" customWidth="1"/>
    <col min="667" max="667" width="53.5703125" style="26" customWidth="1"/>
    <col min="668" max="671" width="7.7109375" style="26" customWidth="1"/>
    <col min="672" max="672" width="10" style="26" customWidth="1"/>
    <col min="673" max="674" width="9.28515625" style="26" customWidth="1"/>
    <col min="675" max="675" width="8" style="26" customWidth="1"/>
    <col min="676" max="919" width="9.140625" style="26"/>
    <col min="920" max="920" width="20.140625" style="26" customWidth="1"/>
    <col min="921" max="921" width="4.28515625" style="26" customWidth="1"/>
    <col min="922" max="922" width="39" style="26" customWidth="1"/>
    <col min="923" max="923" width="53.5703125" style="26" customWidth="1"/>
    <col min="924" max="927" width="7.7109375" style="26" customWidth="1"/>
    <col min="928" max="928" width="10" style="26" customWidth="1"/>
    <col min="929" max="930" width="9.28515625" style="26" customWidth="1"/>
    <col min="931" max="931" width="8" style="26" customWidth="1"/>
    <col min="932" max="1175" width="9.140625" style="26"/>
    <col min="1176" max="1176" width="20.140625" style="26" customWidth="1"/>
    <col min="1177" max="1177" width="4.28515625" style="26" customWidth="1"/>
    <col min="1178" max="1178" width="39" style="26" customWidth="1"/>
    <col min="1179" max="1179" width="53.5703125" style="26" customWidth="1"/>
    <col min="1180" max="1183" width="7.7109375" style="26" customWidth="1"/>
    <col min="1184" max="1184" width="10" style="26" customWidth="1"/>
    <col min="1185" max="1186" width="9.28515625" style="26" customWidth="1"/>
    <col min="1187" max="1187" width="8" style="26" customWidth="1"/>
    <col min="1188" max="1431" width="9.140625" style="26"/>
    <col min="1432" max="1432" width="20.140625" style="26" customWidth="1"/>
    <col min="1433" max="1433" width="4.28515625" style="26" customWidth="1"/>
    <col min="1434" max="1434" width="39" style="26" customWidth="1"/>
    <col min="1435" max="1435" width="53.5703125" style="26" customWidth="1"/>
    <col min="1436" max="1439" width="7.7109375" style="26" customWidth="1"/>
    <col min="1440" max="1440" width="10" style="26" customWidth="1"/>
    <col min="1441" max="1442" width="9.28515625" style="26" customWidth="1"/>
    <col min="1443" max="1443" width="8" style="26" customWidth="1"/>
    <col min="1444" max="1687" width="9.140625" style="26"/>
    <col min="1688" max="1688" width="20.140625" style="26" customWidth="1"/>
    <col min="1689" max="1689" width="4.28515625" style="26" customWidth="1"/>
    <col min="1690" max="1690" width="39" style="26" customWidth="1"/>
    <col min="1691" max="1691" width="53.5703125" style="26" customWidth="1"/>
    <col min="1692" max="1695" width="7.7109375" style="26" customWidth="1"/>
    <col min="1696" max="1696" width="10" style="26" customWidth="1"/>
    <col min="1697" max="1698" width="9.28515625" style="26" customWidth="1"/>
    <col min="1699" max="1699" width="8" style="26" customWidth="1"/>
    <col min="1700" max="1943" width="9.140625" style="26"/>
    <col min="1944" max="1944" width="20.140625" style="26" customWidth="1"/>
    <col min="1945" max="1945" width="4.28515625" style="26" customWidth="1"/>
    <col min="1946" max="1946" width="39" style="26" customWidth="1"/>
    <col min="1947" max="1947" width="53.5703125" style="26" customWidth="1"/>
    <col min="1948" max="1951" width="7.7109375" style="26" customWidth="1"/>
    <col min="1952" max="1952" width="10" style="26" customWidth="1"/>
    <col min="1953" max="1954" width="9.28515625" style="26" customWidth="1"/>
    <col min="1955" max="1955" width="8" style="26" customWidth="1"/>
    <col min="1956" max="2199" width="9.140625" style="26"/>
    <col min="2200" max="2200" width="20.140625" style="26" customWidth="1"/>
    <col min="2201" max="2201" width="4.28515625" style="26" customWidth="1"/>
    <col min="2202" max="2202" width="39" style="26" customWidth="1"/>
    <col min="2203" max="2203" width="53.5703125" style="26" customWidth="1"/>
    <col min="2204" max="2207" width="7.7109375" style="26" customWidth="1"/>
    <col min="2208" max="2208" width="10" style="26" customWidth="1"/>
    <col min="2209" max="2210" width="9.28515625" style="26" customWidth="1"/>
    <col min="2211" max="2211" width="8" style="26" customWidth="1"/>
    <col min="2212" max="2455" width="9.140625" style="26"/>
    <col min="2456" max="2456" width="20.140625" style="26" customWidth="1"/>
    <col min="2457" max="2457" width="4.28515625" style="26" customWidth="1"/>
    <col min="2458" max="2458" width="39" style="26" customWidth="1"/>
    <col min="2459" max="2459" width="53.5703125" style="26" customWidth="1"/>
    <col min="2460" max="2463" width="7.7109375" style="26" customWidth="1"/>
    <col min="2464" max="2464" width="10" style="26" customWidth="1"/>
    <col min="2465" max="2466" width="9.28515625" style="26" customWidth="1"/>
    <col min="2467" max="2467" width="8" style="26" customWidth="1"/>
    <col min="2468" max="2711" width="9.140625" style="26"/>
    <col min="2712" max="2712" width="20.140625" style="26" customWidth="1"/>
    <col min="2713" max="2713" width="4.28515625" style="26" customWidth="1"/>
    <col min="2714" max="2714" width="39" style="26" customWidth="1"/>
    <col min="2715" max="2715" width="53.5703125" style="26" customWidth="1"/>
    <col min="2716" max="2719" width="7.7109375" style="26" customWidth="1"/>
    <col min="2720" max="2720" width="10" style="26" customWidth="1"/>
    <col min="2721" max="2722" width="9.28515625" style="26" customWidth="1"/>
    <col min="2723" max="2723" width="8" style="26" customWidth="1"/>
    <col min="2724" max="2967" width="9.140625" style="26"/>
    <col min="2968" max="2968" width="20.140625" style="26" customWidth="1"/>
    <col min="2969" max="2969" width="4.28515625" style="26" customWidth="1"/>
    <col min="2970" max="2970" width="39" style="26" customWidth="1"/>
    <col min="2971" max="2971" width="53.5703125" style="26" customWidth="1"/>
    <col min="2972" max="2975" width="7.7109375" style="26" customWidth="1"/>
    <col min="2976" max="2976" width="10" style="26" customWidth="1"/>
    <col min="2977" max="2978" width="9.28515625" style="26" customWidth="1"/>
    <col min="2979" max="2979" width="8" style="26" customWidth="1"/>
    <col min="2980" max="3223" width="9.140625" style="26"/>
    <col min="3224" max="3224" width="20.140625" style="26" customWidth="1"/>
    <col min="3225" max="3225" width="4.28515625" style="26" customWidth="1"/>
    <col min="3226" max="3226" width="39" style="26" customWidth="1"/>
    <col min="3227" max="3227" width="53.5703125" style="26" customWidth="1"/>
    <col min="3228" max="3231" width="7.7109375" style="26" customWidth="1"/>
    <col min="3232" max="3232" width="10" style="26" customWidth="1"/>
    <col min="3233" max="3234" width="9.28515625" style="26" customWidth="1"/>
    <col min="3235" max="3235" width="8" style="26" customWidth="1"/>
    <col min="3236" max="3479" width="9.140625" style="26"/>
    <col min="3480" max="3480" width="20.140625" style="26" customWidth="1"/>
    <col min="3481" max="3481" width="4.28515625" style="26" customWidth="1"/>
    <col min="3482" max="3482" width="39" style="26" customWidth="1"/>
    <col min="3483" max="3483" width="53.5703125" style="26" customWidth="1"/>
    <col min="3484" max="3487" width="7.7109375" style="26" customWidth="1"/>
    <col min="3488" max="3488" width="10" style="26" customWidth="1"/>
    <col min="3489" max="3490" width="9.28515625" style="26" customWidth="1"/>
    <col min="3491" max="3491" width="8" style="26" customWidth="1"/>
    <col min="3492" max="3735" width="9.140625" style="26"/>
    <col min="3736" max="3736" width="20.140625" style="26" customWidth="1"/>
    <col min="3737" max="3737" width="4.28515625" style="26" customWidth="1"/>
    <col min="3738" max="3738" width="39" style="26" customWidth="1"/>
    <col min="3739" max="3739" width="53.5703125" style="26" customWidth="1"/>
    <col min="3740" max="3743" width="7.7109375" style="26" customWidth="1"/>
    <col min="3744" max="3744" width="10" style="26" customWidth="1"/>
    <col min="3745" max="3746" width="9.28515625" style="26" customWidth="1"/>
    <col min="3747" max="3747" width="8" style="26" customWidth="1"/>
    <col min="3748" max="3991" width="9.140625" style="26"/>
    <col min="3992" max="3992" width="20.140625" style="26" customWidth="1"/>
    <col min="3993" max="3993" width="4.28515625" style="26" customWidth="1"/>
    <col min="3994" max="3994" width="39" style="26" customWidth="1"/>
    <col min="3995" max="3995" width="53.5703125" style="26" customWidth="1"/>
    <col min="3996" max="3999" width="7.7109375" style="26" customWidth="1"/>
    <col min="4000" max="4000" width="10" style="26" customWidth="1"/>
    <col min="4001" max="4002" width="9.28515625" style="26" customWidth="1"/>
    <col min="4003" max="4003" width="8" style="26" customWidth="1"/>
    <col min="4004" max="4247" width="9.140625" style="26"/>
    <col min="4248" max="4248" width="20.140625" style="26" customWidth="1"/>
    <col min="4249" max="4249" width="4.28515625" style="26" customWidth="1"/>
    <col min="4250" max="4250" width="39" style="26" customWidth="1"/>
    <col min="4251" max="4251" width="53.5703125" style="26" customWidth="1"/>
    <col min="4252" max="4255" width="7.7109375" style="26" customWidth="1"/>
    <col min="4256" max="4256" width="10" style="26" customWidth="1"/>
    <col min="4257" max="4258" width="9.28515625" style="26" customWidth="1"/>
    <col min="4259" max="4259" width="8" style="26" customWidth="1"/>
    <col min="4260" max="4503" width="9.140625" style="26"/>
    <col min="4504" max="4504" width="20.140625" style="26" customWidth="1"/>
    <col min="4505" max="4505" width="4.28515625" style="26" customWidth="1"/>
    <col min="4506" max="4506" width="39" style="26" customWidth="1"/>
    <col min="4507" max="4507" width="53.5703125" style="26" customWidth="1"/>
    <col min="4508" max="4511" width="7.7109375" style="26" customWidth="1"/>
    <col min="4512" max="4512" width="10" style="26" customWidth="1"/>
    <col min="4513" max="4514" width="9.28515625" style="26" customWidth="1"/>
    <col min="4515" max="4515" width="8" style="26" customWidth="1"/>
    <col min="4516" max="4759" width="9.140625" style="26"/>
    <col min="4760" max="4760" width="20.140625" style="26" customWidth="1"/>
    <col min="4761" max="4761" width="4.28515625" style="26" customWidth="1"/>
    <col min="4762" max="4762" width="39" style="26" customWidth="1"/>
    <col min="4763" max="4763" width="53.5703125" style="26" customWidth="1"/>
    <col min="4764" max="4767" width="7.7109375" style="26" customWidth="1"/>
    <col min="4768" max="4768" width="10" style="26" customWidth="1"/>
    <col min="4769" max="4770" width="9.28515625" style="26" customWidth="1"/>
    <col min="4771" max="4771" width="8" style="26" customWidth="1"/>
    <col min="4772" max="5015" width="9.140625" style="26"/>
    <col min="5016" max="5016" width="20.140625" style="26" customWidth="1"/>
    <col min="5017" max="5017" width="4.28515625" style="26" customWidth="1"/>
    <col min="5018" max="5018" width="39" style="26" customWidth="1"/>
    <col min="5019" max="5019" width="53.5703125" style="26" customWidth="1"/>
    <col min="5020" max="5023" width="7.7109375" style="26" customWidth="1"/>
    <col min="5024" max="5024" width="10" style="26" customWidth="1"/>
    <col min="5025" max="5026" width="9.28515625" style="26" customWidth="1"/>
    <col min="5027" max="5027" width="8" style="26" customWidth="1"/>
    <col min="5028" max="5271" width="9.140625" style="26"/>
    <col min="5272" max="5272" width="20.140625" style="26" customWidth="1"/>
    <col min="5273" max="5273" width="4.28515625" style="26" customWidth="1"/>
    <col min="5274" max="5274" width="39" style="26" customWidth="1"/>
    <col min="5275" max="5275" width="53.5703125" style="26" customWidth="1"/>
    <col min="5276" max="5279" width="7.7109375" style="26" customWidth="1"/>
    <col min="5280" max="5280" width="10" style="26" customWidth="1"/>
    <col min="5281" max="5282" width="9.28515625" style="26" customWidth="1"/>
    <col min="5283" max="5283" width="8" style="26" customWidth="1"/>
    <col min="5284" max="5527" width="9.140625" style="26"/>
    <col min="5528" max="5528" width="20.140625" style="26" customWidth="1"/>
    <col min="5529" max="5529" width="4.28515625" style="26" customWidth="1"/>
    <col min="5530" max="5530" width="39" style="26" customWidth="1"/>
    <col min="5531" max="5531" width="53.5703125" style="26" customWidth="1"/>
    <col min="5532" max="5535" width="7.7109375" style="26" customWidth="1"/>
    <col min="5536" max="5536" width="10" style="26" customWidth="1"/>
    <col min="5537" max="5538" width="9.28515625" style="26" customWidth="1"/>
    <col min="5539" max="5539" width="8" style="26" customWidth="1"/>
    <col min="5540" max="5783" width="9.140625" style="26"/>
    <col min="5784" max="5784" width="20.140625" style="26" customWidth="1"/>
    <col min="5785" max="5785" width="4.28515625" style="26" customWidth="1"/>
    <col min="5786" max="5786" width="39" style="26" customWidth="1"/>
    <col min="5787" max="5787" width="53.5703125" style="26" customWidth="1"/>
    <col min="5788" max="5791" width="7.7109375" style="26" customWidth="1"/>
    <col min="5792" max="5792" width="10" style="26" customWidth="1"/>
    <col min="5793" max="5794" width="9.28515625" style="26" customWidth="1"/>
    <col min="5795" max="5795" width="8" style="26" customWidth="1"/>
    <col min="5796" max="6039" width="9.140625" style="26"/>
    <col min="6040" max="6040" width="20.140625" style="26" customWidth="1"/>
    <col min="6041" max="6041" width="4.28515625" style="26" customWidth="1"/>
    <col min="6042" max="6042" width="39" style="26" customWidth="1"/>
    <col min="6043" max="6043" width="53.5703125" style="26" customWidth="1"/>
    <col min="6044" max="6047" width="7.7109375" style="26" customWidth="1"/>
    <col min="6048" max="6048" width="10" style="26" customWidth="1"/>
    <col min="6049" max="6050" width="9.28515625" style="26" customWidth="1"/>
    <col min="6051" max="6051" width="8" style="26" customWidth="1"/>
    <col min="6052" max="6295" width="9.140625" style="26"/>
    <col min="6296" max="6296" width="20.140625" style="26" customWidth="1"/>
    <col min="6297" max="6297" width="4.28515625" style="26" customWidth="1"/>
    <col min="6298" max="6298" width="39" style="26" customWidth="1"/>
    <col min="6299" max="6299" width="53.5703125" style="26" customWidth="1"/>
    <col min="6300" max="6303" width="7.7109375" style="26" customWidth="1"/>
    <col min="6304" max="6304" width="10" style="26" customWidth="1"/>
    <col min="6305" max="6306" width="9.28515625" style="26" customWidth="1"/>
    <col min="6307" max="6307" width="8" style="26" customWidth="1"/>
    <col min="6308" max="6551" width="9.140625" style="26"/>
    <col min="6552" max="6552" width="20.140625" style="26" customWidth="1"/>
    <col min="6553" max="6553" width="4.28515625" style="26" customWidth="1"/>
    <col min="6554" max="6554" width="39" style="26" customWidth="1"/>
    <col min="6555" max="6555" width="53.5703125" style="26" customWidth="1"/>
    <col min="6556" max="6559" width="7.7109375" style="26" customWidth="1"/>
    <col min="6560" max="6560" width="10" style="26" customWidth="1"/>
    <col min="6561" max="6562" width="9.28515625" style="26" customWidth="1"/>
    <col min="6563" max="6563" width="8" style="26" customWidth="1"/>
    <col min="6564" max="6807" width="9.140625" style="26"/>
    <col min="6808" max="6808" width="20.140625" style="26" customWidth="1"/>
    <col min="6809" max="6809" width="4.28515625" style="26" customWidth="1"/>
    <col min="6810" max="6810" width="39" style="26" customWidth="1"/>
    <col min="6811" max="6811" width="53.5703125" style="26" customWidth="1"/>
    <col min="6812" max="6815" width="7.7109375" style="26" customWidth="1"/>
    <col min="6816" max="6816" width="10" style="26" customWidth="1"/>
    <col min="6817" max="6818" width="9.28515625" style="26" customWidth="1"/>
    <col min="6819" max="6819" width="8" style="26" customWidth="1"/>
    <col min="6820" max="7063" width="9.140625" style="26"/>
    <col min="7064" max="7064" width="20.140625" style="26" customWidth="1"/>
    <col min="7065" max="7065" width="4.28515625" style="26" customWidth="1"/>
    <col min="7066" max="7066" width="39" style="26" customWidth="1"/>
    <col min="7067" max="7067" width="53.5703125" style="26" customWidth="1"/>
    <col min="7068" max="7071" width="7.7109375" style="26" customWidth="1"/>
    <col min="7072" max="7072" width="10" style="26" customWidth="1"/>
    <col min="7073" max="7074" width="9.28515625" style="26" customWidth="1"/>
    <col min="7075" max="7075" width="8" style="26" customWidth="1"/>
    <col min="7076" max="7319" width="9.140625" style="26"/>
    <col min="7320" max="7320" width="20.140625" style="26" customWidth="1"/>
    <col min="7321" max="7321" width="4.28515625" style="26" customWidth="1"/>
    <col min="7322" max="7322" width="39" style="26" customWidth="1"/>
    <col min="7323" max="7323" width="53.5703125" style="26" customWidth="1"/>
    <col min="7324" max="7327" width="7.7109375" style="26" customWidth="1"/>
    <col min="7328" max="7328" width="10" style="26" customWidth="1"/>
    <col min="7329" max="7330" width="9.28515625" style="26" customWidth="1"/>
    <col min="7331" max="7331" width="8" style="26" customWidth="1"/>
    <col min="7332" max="7575" width="9.140625" style="26"/>
    <col min="7576" max="7576" width="20.140625" style="26" customWidth="1"/>
    <col min="7577" max="7577" width="4.28515625" style="26" customWidth="1"/>
    <col min="7578" max="7578" width="39" style="26" customWidth="1"/>
    <col min="7579" max="7579" width="53.5703125" style="26" customWidth="1"/>
    <col min="7580" max="7583" width="7.7109375" style="26" customWidth="1"/>
    <col min="7584" max="7584" width="10" style="26" customWidth="1"/>
    <col min="7585" max="7586" width="9.28515625" style="26" customWidth="1"/>
    <col min="7587" max="7587" width="8" style="26" customWidth="1"/>
    <col min="7588" max="7831" width="9.140625" style="26"/>
    <col min="7832" max="7832" width="20.140625" style="26" customWidth="1"/>
    <col min="7833" max="7833" width="4.28515625" style="26" customWidth="1"/>
    <col min="7834" max="7834" width="39" style="26" customWidth="1"/>
    <col min="7835" max="7835" width="53.5703125" style="26" customWidth="1"/>
    <col min="7836" max="7839" width="7.7109375" style="26" customWidth="1"/>
    <col min="7840" max="7840" width="10" style="26" customWidth="1"/>
    <col min="7841" max="7842" width="9.28515625" style="26" customWidth="1"/>
    <col min="7843" max="7843" width="8" style="26" customWidth="1"/>
    <col min="7844" max="8087" width="9.140625" style="26"/>
    <col min="8088" max="8088" width="20.140625" style="26" customWidth="1"/>
    <col min="8089" max="8089" width="4.28515625" style="26" customWidth="1"/>
    <col min="8090" max="8090" width="39" style="26" customWidth="1"/>
    <col min="8091" max="8091" width="53.5703125" style="26" customWidth="1"/>
    <col min="8092" max="8095" width="7.7109375" style="26" customWidth="1"/>
    <col min="8096" max="8096" width="10" style="26" customWidth="1"/>
    <col min="8097" max="8098" width="9.28515625" style="26" customWidth="1"/>
    <col min="8099" max="8099" width="8" style="26" customWidth="1"/>
    <col min="8100" max="8343" width="9.140625" style="26"/>
    <col min="8344" max="8344" width="20.140625" style="26" customWidth="1"/>
    <col min="8345" max="8345" width="4.28515625" style="26" customWidth="1"/>
    <col min="8346" max="8346" width="39" style="26" customWidth="1"/>
    <col min="8347" max="8347" width="53.5703125" style="26" customWidth="1"/>
    <col min="8348" max="8351" width="7.7109375" style="26" customWidth="1"/>
    <col min="8352" max="8352" width="10" style="26" customWidth="1"/>
    <col min="8353" max="8354" width="9.28515625" style="26" customWidth="1"/>
    <col min="8355" max="8355" width="8" style="26" customWidth="1"/>
    <col min="8356" max="8599" width="9.140625" style="26"/>
    <col min="8600" max="8600" width="20.140625" style="26" customWidth="1"/>
    <col min="8601" max="8601" width="4.28515625" style="26" customWidth="1"/>
    <col min="8602" max="8602" width="39" style="26" customWidth="1"/>
    <col min="8603" max="8603" width="53.5703125" style="26" customWidth="1"/>
    <col min="8604" max="8607" width="7.7109375" style="26" customWidth="1"/>
    <col min="8608" max="8608" width="10" style="26" customWidth="1"/>
    <col min="8609" max="8610" width="9.28515625" style="26" customWidth="1"/>
    <col min="8611" max="8611" width="8" style="26" customWidth="1"/>
    <col min="8612" max="8855" width="9.140625" style="26"/>
    <col min="8856" max="8856" width="20.140625" style="26" customWidth="1"/>
    <col min="8857" max="8857" width="4.28515625" style="26" customWidth="1"/>
    <col min="8858" max="8858" width="39" style="26" customWidth="1"/>
    <col min="8859" max="8859" width="53.5703125" style="26" customWidth="1"/>
    <col min="8860" max="8863" width="7.7109375" style="26" customWidth="1"/>
    <col min="8864" max="8864" width="10" style="26" customWidth="1"/>
    <col min="8865" max="8866" width="9.28515625" style="26" customWidth="1"/>
    <col min="8867" max="8867" width="8" style="26" customWidth="1"/>
    <col min="8868" max="9111" width="9.140625" style="26"/>
    <col min="9112" max="9112" width="20.140625" style="26" customWidth="1"/>
    <col min="9113" max="9113" width="4.28515625" style="26" customWidth="1"/>
    <col min="9114" max="9114" width="39" style="26" customWidth="1"/>
    <col min="9115" max="9115" width="53.5703125" style="26" customWidth="1"/>
    <col min="9116" max="9119" width="7.7109375" style="26" customWidth="1"/>
    <col min="9120" max="9120" width="10" style="26" customWidth="1"/>
    <col min="9121" max="9122" width="9.28515625" style="26" customWidth="1"/>
    <col min="9123" max="9123" width="8" style="26" customWidth="1"/>
    <col min="9124" max="9367" width="9.140625" style="26"/>
    <col min="9368" max="9368" width="20.140625" style="26" customWidth="1"/>
    <col min="9369" max="9369" width="4.28515625" style="26" customWidth="1"/>
    <col min="9370" max="9370" width="39" style="26" customWidth="1"/>
    <col min="9371" max="9371" width="53.5703125" style="26" customWidth="1"/>
    <col min="9372" max="9375" width="7.7109375" style="26" customWidth="1"/>
    <col min="9376" max="9376" width="10" style="26" customWidth="1"/>
    <col min="9377" max="9378" width="9.28515625" style="26" customWidth="1"/>
    <col min="9379" max="9379" width="8" style="26" customWidth="1"/>
    <col min="9380" max="9623" width="9.140625" style="26"/>
    <col min="9624" max="9624" width="20.140625" style="26" customWidth="1"/>
    <col min="9625" max="9625" width="4.28515625" style="26" customWidth="1"/>
    <col min="9626" max="9626" width="39" style="26" customWidth="1"/>
    <col min="9627" max="9627" width="53.5703125" style="26" customWidth="1"/>
    <col min="9628" max="9631" width="7.7109375" style="26" customWidth="1"/>
    <col min="9632" max="9632" width="10" style="26" customWidth="1"/>
    <col min="9633" max="9634" width="9.28515625" style="26" customWidth="1"/>
    <col min="9635" max="9635" width="8" style="26" customWidth="1"/>
    <col min="9636" max="9879" width="9.140625" style="26"/>
    <col min="9880" max="9880" width="20.140625" style="26" customWidth="1"/>
    <col min="9881" max="9881" width="4.28515625" style="26" customWidth="1"/>
    <col min="9882" max="9882" width="39" style="26" customWidth="1"/>
    <col min="9883" max="9883" width="53.5703125" style="26" customWidth="1"/>
    <col min="9884" max="9887" width="7.7109375" style="26" customWidth="1"/>
    <col min="9888" max="9888" width="10" style="26" customWidth="1"/>
    <col min="9889" max="9890" width="9.28515625" style="26" customWidth="1"/>
    <col min="9891" max="9891" width="8" style="26" customWidth="1"/>
    <col min="9892" max="10135" width="9.140625" style="26"/>
    <col min="10136" max="10136" width="20.140625" style="26" customWidth="1"/>
    <col min="10137" max="10137" width="4.28515625" style="26" customWidth="1"/>
    <col min="10138" max="10138" width="39" style="26" customWidth="1"/>
    <col min="10139" max="10139" width="53.5703125" style="26" customWidth="1"/>
    <col min="10140" max="10143" width="7.7109375" style="26" customWidth="1"/>
    <col min="10144" max="10144" width="10" style="26" customWidth="1"/>
    <col min="10145" max="10146" width="9.28515625" style="26" customWidth="1"/>
    <col min="10147" max="10147" width="8" style="26" customWidth="1"/>
    <col min="10148" max="10391" width="9.140625" style="26"/>
    <col min="10392" max="10392" width="20.140625" style="26" customWidth="1"/>
    <col min="10393" max="10393" width="4.28515625" style="26" customWidth="1"/>
    <col min="10394" max="10394" width="39" style="26" customWidth="1"/>
    <col min="10395" max="10395" width="53.5703125" style="26" customWidth="1"/>
    <col min="10396" max="10399" width="7.7109375" style="26" customWidth="1"/>
    <col min="10400" max="10400" width="10" style="26" customWidth="1"/>
    <col min="10401" max="10402" width="9.28515625" style="26" customWidth="1"/>
    <col min="10403" max="10403" width="8" style="26" customWidth="1"/>
    <col min="10404" max="10647" width="9.140625" style="26"/>
    <col min="10648" max="10648" width="20.140625" style="26" customWidth="1"/>
    <col min="10649" max="10649" width="4.28515625" style="26" customWidth="1"/>
    <col min="10650" max="10650" width="39" style="26" customWidth="1"/>
    <col min="10651" max="10651" width="53.5703125" style="26" customWidth="1"/>
    <col min="10652" max="10655" width="7.7109375" style="26" customWidth="1"/>
    <col min="10656" max="10656" width="10" style="26" customWidth="1"/>
    <col min="10657" max="10658" width="9.28515625" style="26" customWidth="1"/>
    <col min="10659" max="10659" width="8" style="26" customWidth="1"/>
    <col min="10660" max="10903" width="9.140625" style="26"/>
    <col min="10904" max="10904" width="20.140625" style="26" customWidth="1"/>
    <col min="10905" max="10905" width="4.28515625" style="26" customWidth="1"/>
    <col min="10906" max="10906" width="39" style="26" customWidth="1"/>
    <col min="10907" max="10907" width="53.5703125" style="26" customWidth="1"/>
    <col min="10908" max="10911" width="7.7109375" style="26" customWidth="1"/>
    <col min="10912" max="10912" width="10" style="26" customWidth="1"/>
    <col min="10913" max="10914" width="9.28515625" style="26" customWidth="1"/>
    <col min="10915" max="10915" width="8" style="26" customWidth="1"/>
    <col min="10916" max="11159" width="9.140625" style="26"/>
    <col min="11160" max="11160" width="20.140625" style="26" customWidth="1"/>
    <col min="11161" max="11161" width="4.28515625" style="26" customWidth="1"/>
    <col min="11162" max="11162" width="39" style="26" customWidth="1"/>
    <col min="11163" max="11163" width="53.5703125" style="26" customWidth="1"/>
    <col min="11164" max="11167" width="7.7109375" style="26" customWidth="1"/>
    <col min="11168" max="11168" width="10" style="26" customWidth="1"/>
    <col min="11169" max="11170" width="9.28515625" style="26" customWidth="1"/>
    <col min="11171" max="11171" width="8" style="26" customWidth="1"/>
    <col min="11172" max="11415" width="9.140625" style="26"/>
    <col min="11416" max="11416" width="20.140625" style="26" customWidth="1"/>
    <col min="11417" max="11417" width="4.28515625" style="26" customWidth="1"/>
    <col min="11418" max="11418" width="39" style="26" customWidth="1"/>
    <col min="11419" max="11419" width="53.5703125" style="26" customWidth="1"/>
    <col min="11420" max="11423" width="7.7109375" style="26" customWidth="1"/>
    <col min="11424" max="11424" width="10" style="26" customWidth="1"/>
    <col min="11425" max="11426" width="9.28515625" style="26" customWidth="1"/>
    <col min="11427" max="11427" width="8" style="26" customWidth="1"/>
    <col min="11428" max="11671" width="9.140625" style="26"/>
    <col min="11672" max="11672" width="20.140625" style="26" customWidth="1"/>
    <col min="11673" max="11673" width="4.28515625" style="26" customWidth="1"/>
    <col min="11674" max="11674" width="39" style="26" customWidth="1"/>
    <col min="11675" max="11675" width="53.5703125" style="26" customWidth="1"/>
    <col min="11676" max="11679" width="7.7109375" style="26" customWidth="1"/>
    <col min="11680" max="11680" width="10" style="26" customWidth="1"/>
    <col min="11681" max="11682" width="9.28515625" style="26" customWidth="1"/>
    <col min="11683" max="11683" width="8" style="26" customWidth="1"/>
    <col min="11684" max="11927" width="9.140625" style="26"/>
    <col min="11928" max="11928" width="20.140625" style="26" customWidth="1"/>
    <col min="11929" max="11929" width="4.28515625" style="26" customWidth="1"/>
    <col min="11930" max="11930" width="39" style="26" customWidth="1"/>
    <col min="11931" max="11931" width="53.5703125" style="26" customWidth="1"/>
    <col min="11932" max="11935" width="7.7109375" style="26" customWidth="1"/>
    <col min="11936" max="11936" width="10" style="26" customWidth="1"/>
    <col min="11937" max="11938" width="9.28515625" style="26" customWidth="1"/>
    <col min="11939" max="11939" width="8" style="26" customWidth="1"/>
    <col min="11940" max="12183" width="9.140625" style="26"/>
    <col min="12184" max="12184" width="20.140625" style="26" customWidth="1"/>
    <col min="12185" max="12185" width="4.28515625" style="26" customWidth="1"/>
    <col min="12186" max="12186" width="39" style="26" customWidth="1"/>
    <col min="12187" max="12187" width="53.5703125" style="26" customWidth="1"/>
    <col min="12188" max="12191" width="7.7109375" style="26" customWidth="1"/>
    <col min="12192" max="12192" width="10" style="26" customWidth="1"/>
    <col min="12193" max="12194" width="9.28515625" style="26" customWidth="1"/>
    <col min="12195" max="12195" width="8" style="26" customWidth="1"/>
    <col min="12196" max="12439" width="9.140625" style="26"/>
    <col min="12440" max="12440" width="20.140625" style="26" customWidth="1"/>
    <col min="12441" max="12441" width="4.28515625" style="26" customWidth="1"/>
    <col min="12442" max="12442" width="39" style="26" customWidth="1"/>
    <col min="12443" max="12443" width="53.5703125" style="26" customWidth="1"/>
    <col min="12444" max="12447" width="7.7109375" style="26" customWidth="1"/>
    <col min="12448" max="12448" width="10" style="26" customWidth="1"/>
    <col min="12449" max="12450" width="9.28515625" style="26" customWidth="1"/>
    <col min="12451" max="12451" width="8" style="26" customWidth="1"/>
    <col min="12452" max="12695" width="9.140625" style="26"/>
    <col min="12696" max="12696" width="20.140625" style="26" customWidth="1"/>
    <col min="12697" max="12697" width="4.28515625" style="26" customWidth="1"/>
    <col min="12698" max="12698" width="39" style="26" customWidth="1"/>
    <col min="12699" max="12699" width="53.5703125" style="26" customWidth="1"/>
    <col min="12700" max="12703" width="7.7109375" style="26" customWidth="1"/>
    <col min="12704" max="12704" width="10" style="26" customWidth="1"/>
    <col min="12705" max="12706" width="9.28515625" style="26" customWidth="1"/>
    <col min="12707" max="12707" width="8" style="26" customWidth="1"/>
    <col min="12708" max="12951" width="9.140625" style="26"/>
    <col min="12952" max="12952" width="20.140625" style="26" customWidth="1"/>
    <col min="12953" max="12953" width="4.28515625" style="26" customWidth="1"/>
    <col min="12954" max="12954" width="39" style="26" customWidth="1"/>
    <col min="12955" max="12955" width="53.5703125" style="26" customWidth="1"/>
    <col min="12956" max="12959" width="7.7109375" style="26" customWidth="1"/>
    <col min="12960" max="12960" width="10" style="26" customWidth="1"/>
    <col min="12961" max="12962" width="9.28515625" style="26" customWidth="1"/>
    <col min="12963" max="12963" width="8" style="26" customWidth="1"/>
    <col min="12964" max="13207" width="9.140625" style="26"/>
    <col min="13208" max="13208" width="20.140625" style="26" customWidth="1"/>
    <col min="13209" max="13209" width="4.28515625" style="26" customWidth="1"/>
    <col min="13210" max="13210" width="39" style="26" customWidth="1"/>
    <col min="13211" max="13211" width="53.5703125" style="26" customWidth="1"/>
    <col min="13212" max="13215" width="7.7109375" style="26" customWidth="1"/>
    <col min="13216" max="13216" width="10" style="26" customWidth="1"/>
    <col min="13217" max="13218" width="9.28515625" style="26" customWidth="1"/>
    <col min="13219" max="13219" width="8" style="26" customWidth="1"/>
    <col min="13220" max="13463" width="9.140625" style="26"/>
    <col min="13464" max="13464" width="20.140625" style="26" customWidth="1"/>
    <col min="13465" max="13465" width="4.28515625" style="26" customWidth="1"/>
    <col min="13466" max="13466" width="39" style="26" customWidth="1"/>
    <col min="13467" max="13467" width="53.5703125" style="26" customWidth="1"/>
    <col min="13468" max="13471" width="7.7109375" style="26" customWidth="1"/>
    <col min="13472" max="13472" width="10" style="26" customWidth="1"/>
    <col min="13473" max="13474" width="9.28515625" style="26" customWidth="1"/>
    <col min="13475" max="13475" width="8" style="26" customWidth="1"/>
    <col min="13476" max="13719" width="9.140625" style="26"/>
    <col min="13720" max="13720" width="20.140625" style="26" customWidth="1"/>
    <col min="13721" max="13721" width="4.28515625" style="26" customWidth="1"/>
    <col min="13722" max="13722" width="39" style="26" customWidth="1"/>
    <col min="13723" max="13723" width="53.5703125" style="26" customWidth="1"/>
    <col min="13724" max="13727" width="7.7109375" style="26" customWidth="1"/>
    <col min="13728" max="13728" width="10" style="26" customWidth="1"/>
    <col min="13729" max="13730" width="9.28515625" style="26" customWidth="1"/>
    <col min="13731" max="13731" width="8" style="26" customWidth="1"/>
    <col min="13732" max="13975" width="9.140625" style="26"/>
    <col min="13976" max="13976" width="20.140625" style="26" customWidth="1"/>
    <col min="13977" max="13977" width="4.28515625" style="26" customWidth="1"/>
    <col min="13978" max="13978" width="39" style="26" customWidth="1"/>
    <col min="13979" max="13979" width="53.5703125" style="26" customWidth="1"/>
    <col min="13980" max="13983" width="7.7109375" style="26" customWidth="1"/>
    <col min="13984" max="13984" width="10" style="26" customWidth="1"/>
    <col min="13985" max="13986" width="9.28515625" style="26" customWidth="1"/>
    <col min="13987" max="13987" width="8" style="26" customWidth="1"/>
    <col min="13988" max="14231" width="9.140625" style="26"/>
    <col min="14232" max="14232" width="20.140625" style="26" customWidth="1"/>
    <col min="14233" max="14233" width="4.28515625" style="26" customWidth="1"/>
    <col min="14234" max="14234" width="39" style="26" customWidth="1"/>
    <col min="14235" max="14235" width="53.5703125" style="26" customWidth="1"/>
    <col min="14236" max="14239" width="7.7109375" style="26" customWidth="1"/>
    <col min="14240" max="14240" width="10" style="26" customWidth="1"/>
    <col min="14241" max="14242" width="9.28515625" style="26" customWidth="1"/>
    <col min="14243" max="14243" width="8" style="26" customWidth="1"/>
    <col min="14244" max="14487" width="9.140625" style="26"/>
    <col min="14488" max="14488" width="20.140625" style="26" customWidth="1"/>
    <col min="14489" max="14489" width="4.28515625" style="26" customWidth="1"/>
    <col min="14490" max="14490" width="39" style="26" customWidth="1"/>
    <col min="14491" max="14491" width="53.5703125" style="26" customWidth="1"/>
    <col min="14492" max="14495" width="7.7109375" style="26" customWidth="1"/>
    <col min="14496" max="14496" width="10" style="26" customWidth="1"/>
    <col min="14497" max="14498" width="9.28515625" style="26" customWidth="1"/>
    <col min="14499" max="14499" width="8" style="26" customWidth="1"/>
    <col min="14500" max="14743" width="9.140625" style="26"/>
    <col min="14744" max="14744" width="20.140625" style="26" customWidth="1"/>
    <col min="14745" max="14745" width="4.28515625" style="26" customWidth="1"/>
    <col min="14746" max="14746" width="39" style="26" customWidth="1"/>
    <col min="14747" max="14747" width="53.5703125" style="26" customWidth="1"/>
    <col min="14748" max="14751" width="7.7109375" style="26" customWidth="1"/>
    <col min="14752" max="14752" width="10" style="26" customWidth="1"/>
    <col min="14753" max="14754" width="9.28515625" style="26" customWidth="1"/>
    <col min="14755" max="14755" width="8" style="26" customWidth="1"/>
    <col min="14756" max="14999" width="9.140625" style="26"/>
    <col min="15000" max="15000" width="20.140625" style="26" customWidth="1"/>
    <col min="15001" max="15001" width="4.28515625" style="26" customWidth="1"/>
    <col min="15002" max="15002" width="39" style="26" customWidth="1"/>
    <col min="15003" max="15003" width="53.5703125" style="26" customWidth="1"/>
    <col min="15004" max="15007" width="7.7109375" style="26" customWidth="1"/>
    <col min="15008" max="15008" width="10" style="26" customWidth="1"/>
    <col min="15009" max="15010" width="9.28515625" style="26" customWidth="1"/>
    <col min="15011" max="15011" width="8" style="26" customWidth="1"/>
    <col min="15012" max="15255" width="9.140625" style="26"/>
    <col min="15256" max="15256" width="20.140625" style="26" customWidth="1"/>
    <col min="15257" max="15257" width="4.28515625" style="26" customWidth="1"/>
    <col min="15258" max="15258" width="39" style="26" customWidth="1"/>
    <col min="15259" max="15259" width="53.5703125" style="26" customWidth="1"/>
    <col min="15260" max="15263" width="7.7109375" style="26" customWidth="1"/>
    <col min="15264" max="15264" width="10" style="26" customWidth="1"/>
    <col min="15265" max="15266" width="9.28515625" style="26" customWidth="1"/>
    <col min="15267" max="15267" width="8" style="26" customWidth="1"/>
    <col min="15268" max="15511" width="9.140625" style="26"/>
    <col min="15512" max="15512" width="20.140625" style="26" customWidth="1"/>
    <col min="15513" max="15513" width="4.28515625" style="26" customWidth="1"/>
    <col min="15514" max="15514" width="39" style="26" customWidth="1"/>
    <col min="15515" max="15515" width="53.5703125" style="26" customWidth="1"/>
    <col min="15516" max="15519" width="7.7109375" style="26" customWidth="1"/>
    <col min="15520" max="15520" width="10" style="26" customWidth="1"/>
    <col min="15521" max="15522" width="9.28515625" style="26" customWidth="1"/>
    <col min="15523" max="15523" width="8" style="26" customWidth="1"/>
    <col min="15524" max="15767" width="9.140625" style="26"/>
    <col min="15768" max="15768" width="20.140625" style="26" customWidth="1"/>
    <col min="15769" max="15769" width="4.28515625" style="26" customWidth="1"/>
    <col min="15770" max="15770" width="39" style="26" customWidth="1"/>
    <col min="15771" max="15771" width="53.5703125" style="26" customWidth="1"/>
    <col min="15772" max="15775" width="7.7109375" style="26" customWidth="1"/>
    <col min="15776" max="15776" width="10" style="26" customWidth="1"/>
    <col min="15777" max="15778" width="9.28515625" style="26" customWidth="1"/>
    <col min="15779" max="15779" width="8" style="26" customWidth="1"/>
    <col min="15780" max="16023" width="9.140625" style="26"/>
    <col min="16024" max="16024" width="20.140625" style="26" customWidth="1"/>
    <col min="16025" max="16025" width="4.28515625" style="26" customWidth="1"/>
    <col min="16026" max="16026" width="39" style="26" customWidth="1"/>
    <col min="16027" max="16027" width="53.5703125" style="26" customWidth="1"/>
    <col min="16028" max="16031" width="7.7109375" style="26" customWidth="1"/>
    <col min="16032" max="16032" width="10" style="26" customWidth="1"/>
    <col min="16033" max="16034" width="9.28515625" style="26" customWidth="1"/>
    <col min="16035" max="16035" width="8" style="26" customWidth="1"/>
    <col min="16036" max="16384" width="9.140625" style="26"/>
  </cols>
  <sheetData>
    <row r="1" spans="1:16" ht="27" customHeight="1">
      <c r="A1" s="3"/>
      <c r="B1" s="136" t="s">
        <v>216</v>
      </c>
      <c r="C1" s="136"/>
      <c r="D1" s="136"/>
      <c r="E1" s="136"/>
      <c r="F1" s="136"/>
      <c r="G1" s="136"/>
      <c r="H1" s="136"/>
      <c r="I1" s="136"/>
      <c r="J1" s="136"/>
      <c r="K1" s="136"/>
      <c r="L1" s="136"/>
      <c r="M1" s="136"/>
      <c r="N1" s="136"/>
      <c r="O1" s="136"/>
    </row>
    <row r="2" spans="1:16" ht="27" customHeight="1">
      <c r="A2" s="57"/>
      <c r="B2" s="137" t="s">
        <v>217</v>
      </c>
      <c r="C2" s="137"/>
      <c r="D2" s="137"/>
      <c r="E2" s="137"/>
      <c r="F2" s="137"/>
      <c r="G2" s="137"/>
      <c r="H2" s="137"/>
      <c r="I2" s="137"/>
      <c r="J2" s="137"/>
      <c r="K2" s="137"/>
      <c r="L2" s="137"/>
      <c r="M2" s="137"/>
      <c r="N2" s="137"/>
      <c r="O2" s="137"/>
    </row>
    <row r="3" spans="1:16" s="7" customFormat="1" ht="34.5" customHeight="1">
      <c r="A3" s="134" t="s">
        <v>134</v>
      </c>
      <c r="B3" s="134" t="s">
        <v>135</v>
      </c>
      <c r="C3" s="134" t="s">
        <v>213</v>
      </c>
      <c r="D3" s="134"/>
      <c r="E3" s="134" t="s">
        <v>120</v>
      </c>
      <c r="F3" s="135" t="s">
        <v>306</v>
      </c>
      <c r="G3" s="138" t="s">
        <v>136</v>
      </c>
      <c r="H3" s="135" t="s">
        <v>137</v>
      </c>
      <c r="I3" s="135" t="s">
        <v>214</v>
      </c>
      <c r="J3" s="135" t="s">
        <v>215</v>
      </c>
      <c r="K3" s="139" t="s">
        <v>305</v>
      </c>
      <c r="L3" s="139" t="s">
        <v>307</v>
      </c>
      <c r="M3" s="139" t="s">
        <v>308</v>
      </c>
      <c r="N3" s="139" t="s">
        <v>309</v>
      </c>
      <c r="O3" s="134" t="s">
        <v>304</v>
      </c>
      <c r="P3" s="6"/>
    </row>
    <row r="4" spans="1:16" s="7" customFormat="1" ht="25.5" customHeight="1">
      <c r="A4" s="134"/>
      <c r="B4" s="134"/>
      <c r="C4" s="134"/>
      <c r="D4" s="134"/>
      <c r="E4" s="134"/>
      <c r="F4" s="135"/>
      <c r="G4" s="138"/>
      <c r="H4" s="135"/>
      <c r="I4" s="135"/>
      <c r="J4" s="135"/>
      <c r="K4" s="139"/>
      <c r="L4" s="139"/>
      <c r="M4" s="139"/>
      <c r="N4" s="139"/>
      <c r="O4" s="134"/>
      <c r="P4" s="6"/>
    </row>
    <row r="5" spans="1:16" s="7" customFormat="1" ht="21" customHeight="1">
      <c r="A5" s="134"/>
      <c r="B5" s="134"/>
      <c r="C5" s="134"/>
      <c r="D5" s="134"/>
      <c r="E5" s="134"/>
      <c r="F5" s="135"/>
      <c r="G5" s="138"/>
      <c r="H5" s="135"/>
      <c r="I5" s="135"/>
      <c r="J5" s="135"/>
      <c r="K5" s="139"/>
      <c r="L5" s="139"/>
      <c r="M5" s="139"/>
      <c r="N5" s="139"/>
      <c r="O5" s="134"/>
      <c r="P5" s="6"/>
    </row>
    <row r="6" spans="1:16" s="7" customFormat="1" ht="24.75" customHeight="1">
      <c r="A6" s="40"/>
      <c r="B6" s="86"/>
      <c r="C6" s="27" t="s">
        <v>85</v>
      </c>
      <c r="D6" s="86" t="s">
        <v>88</v>
      </c>
      <c r="E6" s="27"/>
      <c r="F6" s="35"/>
      <c r="G6" s="35"/>
      <c r="H6" s="54"/>
      <c r="I6" s="86"/>
      <c r="J6" s="86"/>
      <c r="K6" s="16"/>
      <c r="L6" s="16"/>
      <c r="M6" s="16"/>
      <c r="N6" s="16"/>
      <c r="O6" s="28"/>
      <c r="P6" s="6"/>
    </row>
    <row r="7" spans="1:16" s="7" customFormat="1" ht="33" customHeight="1">
      <c r="A7" s="14"/>
      <c r="B7" s="86"/>
      <c r="C7" s="131" t="s">
        <v>310</v>
      </c>
      <c r="D7" s="131"/>
      <c r="E7" s="131"/>
      <c r="F7" s="131"/>
      <c r="G7" s="33"/>
      <c r="H7" s="29"/>
      <c r="I7" s="29"/>
      <c r="J7" s="29"/>
      <c r="K7" s="86"/>
      <c r="L7" s="86"/>
      <c r="M7" s="86"/>
      <c r="N7" s="86"/>
      <c r="O7" s="19"/>
    </row>
    <row r="8" spans="1:16" s="7" customFormat="1" ht="24.75" customHeight="1">
      <c r="A8" s="14"/>
      <c r="B8" s="86"/>
      <c r="C8" s="131" t="s">
        <v>65</v>
      </c>
      <c r="D8" s="131"/>
      <c r="E8" s="131"/>
      <c r="F8" s="131"/>
      <c r="G8" s="33"/>
      <c r="H8" s="29"/>
      <c r="I8" s="29"/>
      <c r="J8" s="29"/>
      <c r="K8" s="55"/>
      <c r="L8" s="55"/>
      <c r="M8" s="55"/>
      <c r="N8" s="55"/>
      <c r="O8" s="19"/>
    </row>
    <row r="9" spans="1:16" s="7" customFormat="1" ht="33" customHeight="1">
      <c r="A9" s="14"/>
      <c r="B9" s="86"/>
      <c r="C9" s="131" t="s">
        <v>104</v>
      </c>
      <c r="D9" s="131"/>
      <c r="E9" s="131"/>
      <c r="F9" s="131"/>
      <c r="G9" s="33"/>
      <c r="H9" s="29"/>
      <c r="I9" s="29"/>
      <c r="J9" s="29"/>
      <c r="K9" s="55"/>
      <c r="L9" s="55"/>
      <c r="M9" s="55"/>
      <c r="N9" s="55"/>
      <c r="O9" s="19"/>
    </row>
    <row r="10" spans="1:16" s="7" customFormat="1" ht="252" customHeight="1">
      <c r="A10" s="38">
        <v>2</v>
      </c>
      <c r="B10" s="85">
        <v>1</v>
      </c>
      <c r="C10" s="84" t="s">
        <v>0</v>
      </c>
      <c r="D10" s="82" t="s">
        <v>2</v>
      </c>
      <c r="E10" s="29"/>
      <c r="F10" s="83" t="s">
        <v>138</v>
      </c>
      <c r="G10" s="48" t="s">
        <v>139</v>
      </c>
      <c r="H10" s="17" t="s">
        <v>140</v>
      </c>
      <c r="I10" s="89" t="s">
        <v>245</v>
      </c>
      <c r="J10" s="89" t="s">
        <v>246</v>
      </c>
      <c r="K10" s="4" t="s">
        <v>249</v>
      </c>
      <c r="L10" s="4" t="s">
        <v>249</v>
      </c>
      <c r="M10" s="4" t="s">
        <v>249</v>
      </c>
      <c r="N10" s="4" t="s">
        <v>249</v>
      </c>
      <c r="O10" s="19"/>
    </row>
    <row r="11" spans="1:16" s="7" customFormat="1" ht="37.5" customHeight="1">
      <c r="A11" s="39"/>
      <c r="B11" s="86"/>
      <c r="C11" s="131" t="s">
        <v>66</v>
      </c>
      <c r="D11" s="131"/>
      <c r="E11" s="131"/>
      <c r="F11" s="131"/>
      <c r="G11" s="34"/>
      <c r="H11" s="55"/>
      <c r="I11" s="55"/>
      <c r="J11" s="55"/>
      <c r="K11" s="55"/>
      <c r="L11" s="55"/>
      <c r="M11" s="55"/>
      <c r="N11" s="55"/>
      <c r="O11" s="19"/>
    </row>
    <row r="12" spans="1:16" s="7" customFormat="1" ht="26.25" customHeight="1">
      <c r="A12" s="39"/>
      <c r="B12" s="86"/>
      <c r="C12" s="131" t="s">
        <v>129</v>
      </c>
      <c r="D12" s="131"/>
      <c r="E12" s="131"/>
      <c r="F12" s="131"/>
      <c r="G12" s="34"/>
      <c r="H12" s="55"/>
      <c r="I12" s="55"/>
      <c r="J12" s="55"/>
      <c r="K12" s="55"/>
      <c r="L12" s="55"/>
      <c r="M12" s="55"/>
      <c r="N12" s="55"/>
      <c r="O12" s="19"/>
    </row>
    <row r="13" spans="1:16" s="7" customFormat="1" ht="122.25" customHeight="1">
      <c r="A13" s="38">
        <v>15</v>
      </c>
      <c r="B13" s="85">
        <v>7</v>
      </c>
      <c r="C13" s="84" t="s">
        <v>6</v>
      </c>
      <c r="D13" s="82" t="s">
        <v>3</v>
      </c>
      <c r="E13" s="46"/>
      <c r="F13" s="83" t="s">
        <v>7</v>
      </c>
      <c r="G13" s="48" t="s">
        <v>141</v>
      </c>
      <c r="H13" s="46"/>
      <c r="I13" s="89" t="s">
        <v>245</v>
      </c>
      <c r="J13" s="89" t="s">
        <v>247</v>
      </c>
      <c r="K13" s="4" t="s">
        <v>250</v>
      </c>
      <c r="L13" s="4"/>
      <c r="M13" s="4"/>
      <c r="N13" s="4"/>
      <c r="O13" s="47"/>
    </row>
    <row r="14" spans="1:16" s="7" customFormat="1" ht="27.75" customHeight="1">
      <c r="A14" s="39"/>
      <c r="B14" s="86"/>
      <c r="C14" s="131" t="s">
        <v>130</v>
      </c>
      <c r="D14" s="131"/>
      <c r="E14" s="131"/>
      <c r="F14" s="131"/>
      <c r="G14" s="34"/>
      <c r="H14" s="55"/>
      <c r="I14" s="55"/>
      <c r="J14" s="55"/>
      <c r="K14" s="55"/>
      <c r="L14" s="55"/>
      <c r="M14" s="55"/>
      <c r="N14" s="55"/>
      <c r="O14" s="19"/>
    </row>
    <row r="15" spans="1:16" s="7" customFormat="1" ht="83.25" customHeight="1">
      <c r="A15" s="38">
        <v>39</v>
      </c>
      <c r="B15" s="85">
        <v>14</v>
      </c>
      <c r="C15" s="84" t="s">
        <v>1</v>
      </c>
      <c r="D15" s="82" t="s">
        <v>2</v>
      </c>
      <c r="E15" s="46"/>
      <c r="F15" s="83" t="s">
        <v>8</v>
      </c>
      <c r="G15" s="48" t="s">
        <v>142</v>
      </c>
      <c r="H15" s="46"/>
      <c r="I15" s="89" t="s">
        <v>245</v>
      </c>
      <c r="J15" s="89" t="s">
        <v>246</v>
      </c>
      <c r="K15" s="4"/>
      <c r="L15" s="4" t="s">
        <v>250</v>
      </c>
      <c r="M15" s="4"/>
      <c r="N15" s="4"/>
      <c r="O15" s="47"/>
    </row>
    <row r="16" spans="1:16" s="7" customFormat="1" ht="28.5" customHeight="1">
      <c r="A16" s="39"/>
      <c r="B16" s="86"/>
      <c r="C16" s="131" t="s">
        <v>133</v>
      </c>
      <c r="D16" s="131"/>
      <c r="E16" s="131"/>
      <c r="F16" s="131"/>
      <c r="G16" s="34"/>
      <c r="H16" s="55"/>
      <c r="I16" s="55"/>
      <c r="J16" s="55"/>
      <c r="K16" s="55"/>
      <c r="L16" s="55"/>
      <c r="M16" s="55"/>
      <c r="N16" s="55"/>
      <c r="O16" s="19"/>
    </row>
    <row r="17" spans="1:15" ht="70.5" customHeight="1">
      <c r="A17" s="45"/>
      <c r="B17" s="85">
        <v>19</v>
      </c>
      <c r="C17" s="56" t="s">
        <v>119</v>
      </c>
      <c r="D17" s="53" t="s">
        <v>4</v>
      </c>
      <c r="E17" s="71"/>
      <c r="F17" s="83" t="s">
        <v>143</v>
      </c>
      <c r="G17" s="48" t="s">
        <v>144</v>
      </c>
      <c r="H17" s="53"/>
      <c r="I17" s="89" t="s">
        <v>245</v>
      </c>
      <c r="J17" s="89" t="s">
        <v>247</v>
      </c>
      <c r="K17" s="4"/>
      <c r="L17" s="4" t="s">
        <v>250</v>
      </c>
      <c r="N17" s="4"/>
      <c r="O17" s="44"/>
    </row>
    <row r="18" spans="1:15" s="7" customFormat="1" ht="30.75" customHeight="1">
      <c r="A18" s="39"/>
      <c r="B18" s="86"/>
      <c r="C18" s="131" t="s">
        <v>131</v>
      </c>
      <c r="D18" s="131"/>
      <c r="E18" s="131"/>
      <c r="F18" s="131"/>
      <c r="G18" s="34"/>
      <c r="H18" s="55"/>
      <c r="I18" s="55"/>
      <c r="J18" s="55"/>
      <c r="K18" s="55"/>
      <c r="L18" s="55"/>
      <c r="M18" s="55"/>
      <c r="N18" s="55"/>
      <c r="O18" s="19"/>
    </row>
    <row r="19" spans="1:15" ht="162" customHeight="1">
      <c r="A19" s="38">
        <v>71</v>
      </c>
      <c r="B19" s="85">
        <v>24</v>
      </c>
      <c r="C19" s="84" t="s">
        <v>31</v>
      </c>
      <c r="D19" s="9" t="s">
        <v>4</v>
      </c>
      <c r="E19" s="9"/>
      <c r="F19" s="83" t="s">
        <v>145</v>
      </c>
      <c r="G19" s="48" t="s">
        <v>146</v>
      </c>
      <c r="H19" s="9"/>
      <c r="I19" s="89" t="s">
        <v>245</v>
      </c>
      <c r="J19" s="89" t="s">
        <v>247</v>
      </c>
      <c r="K19" s="4"/>
      <c r="L19" s="4"/>
      <c r="M19" s="4" t="s">
        <v>250</v>
      </c>
      <c r="N19" s="4"/>
      <c r="O19" s="44"/>
    </row>
    <row r="20" spans="1:15" ht="31.5" customHeight="1">
      <c r="A20" s="37"/>
      <c r="B20" s="51"/>
      <c r="C20" s="131" t="s">
        <v>132</v>
      </c>
      <c r="D20" s="131"/>
      <c r="E20" s="131"/>
      <c r="F20" s="131"/>
      <c r="G20" s="34"/>
      <c r="H20" s="55"/>
      <c r="I20" s="55"/>
      <c r="J20" s="55"/>
      <c r="K20" s="55"/>
      <c r="L20" s="55"/>
      <c r="M20" s="55"/>
      <c r="N20" s="55"/>
      <c r="O20" s="15"/>
    </row>
    <row r="21" spans="1:15" ht="171.75" customHeight="1">
      <c r="A21" s="38">
        <v>99</v>
      </c>
      <c r="B21" s="85">
        <v>32</v>
      </c>
      <c r="C21" s="84" t="s">
        <v>121</v>
      </c>
      <c r="D21" s="9" t="s">
        <v>4</v>
      </c>
      <c r="E21" s="47"/>
      <c r="F21" s="83" t="s">
        <v>147</v>
      </c>
      <c r="G21" s="48" t="s">
        <v>148</v>
      </c>
      <c r="H21" s="47"/>
      <c r="I21" s="89" t="s">
        <v>245</v>
      </c>
      <c r="J21" s="89" t="s">
        <v>247</v>
      </c>
      <c r="K21" s="4"/>
      <c r="L21" s="4"/>
      <c r="M21" s="4"/>
      <c r="N21" s="4" t="s">
        <v>250</v>
      </c>
      <c r="O21" s="44"/>
    </row>
    <row r="22" spans="1:15" ht="27" customHeight="1">
      <c r="A22" s="38"/>
      <c r="B22" s="85"/>
      <c r="C22" s="131" t="s">
        <v>122</v>
      </c>
      <c r="D22" s="131"/>
      <c r="E22" s="131"/>
      <c r="F22" s="131"/>
      <c r="G22" s="34"/>
      <c r="H22" s="55"/>
      <c r="I22" s="55"/>
      <c r="J22" s="55"/>
      <c r="K22" s="55"/>
      <c r="L22" s="55"/>
      <c r="M22" s="55"/>
      <c r="N22" s="55"/>
      <c r="O22" s="44"/>
    </row>
    <row r="23" spans="1:15" ht="370.5" customHeight="1">
      <c r="A23" s="38"/>
      <c r="B23" s="85">
        <v>38</v>
      </c>
      <c r="C23" s="49" t="s">
        <v>123</v>
      </c>
      <c r="D23" s="82" t="s">
        <v>5</v>
      </c>
      <c r="E23" s="55"/>
      <c r="F23" s="83" t="s">
        <v>124</v>
      </c>
      <c r="G23" s="43" t="s">
        <v>149</v>
      </c>
      <c r="H23" s="18" t="s">
        <v>150</v>
      </c>
      <c r="I23" s="89" t="s">
        <v>245</v>
      </c>
      <c r="J23" s="89" t="s">
        <v>246</v>
      </c>
      <c r="K23" s="4" t="s">
        <v>251</v>
      </c>
      <c r="L23" s="4" t="s">
        <v>251</v>
      </c>
      <c r="M23" s="4" t="s">
        <v>251</v>
      </c>
      <c r="N23" s="4" t="s">
        <v>251</v>
      </c>
      <c r="O23" s="44"/>
    </row>
    <row r="24" spans="1:15" ht="47.25" customHeight="1">
      <c r="A24" s="37"/>
      <c r="B24" s="51"/>
      <c r="C24" s="131" t="s">
        <v>67</v>
      </c>
      <c r="D24" s="131"/>
      <c r="E24" s="131"/>
      <c r="F24" s="131"/>
      <c r="G24" s="34"/>
      <c r="H24" s="55"/>
      <c r="I24" s="55"/>
      <c r="J24" s="55"/>
      <c r="K24" s="55"/>
      <c r="L24" s="55"/>
      <c r="M24" s="55"/>
      <c r="N24" s="55"/>
      <c r="O24" s="15"/>
    </row>
    <row r="25" spans="1:15" ht="169.5" customHeight="1">
      <c r="A25" s="38">
        <v>122</v>
      </c>
      <c r="B25" s="85">
        <v>42</v>
      </c>
      <c r="C25" s="84" t="s">
        <v>32</v>
      </c>
      <c r="D25" s="82" t="s">
        <v>2</v>
      </c>
      <c r="E25" s="10"/>
      <c r="F25" s="83" t="s">
        <v>151</v>
      </c>
      <c r="G25" s="48" t="s">
        <v>152</v>
      </c>
      <c r="H25" s="18" t="s">
        <v>153</v>
      </c>
      <c r="I25" s="89" t="s">
        <v>245</v>
      </c>
      <c r="J25" s="89" t="s">
        <v>246</v>
      </c>
      <c r="K25" s="4" t="s">
        <v>251</v>
      </c>
      <c r="L25" s="4" t="s">
        <v>251</v>
      </c>
      <c r="M25" s="4" t="s">
        <v>251</v>
      </c>
      <c r="N25" s="4" t="s">
        <v>251</v>
      </c>
      <c r="O25" s="44"/>
    </row>
    <row r="26" spans="1:15" s="7" customFormat="1" ht="169.5" customHeight="1">
      <c r="A26" s="38">
        <v>125</v>
      </c>
      <c r="B26" s="85">
        <v>43</v>
      </c>
      <c r="C26" s="84" t="s">
        <v>33</v>
      </c>
      <c r="D26" s="82" t="s">
        <v>2</v>
      </c>
      <c r="E26" s="46"/>
      <c r="F26" s="83" t="s">
        <v>154</v>
      </c>
      <c r="G26" s="18" t="s">
        <v>155</v>
      </c>
      <c r="H26" s="18"/>
      <c r="I26" s="89" t="s">
        <v>245</v>
      </c>
      <c r="J26" s="89" t="s">
        <v>246</v>
      </c>
      <c r="K26" s="4" t="s">
        <v>251</v>
      </c>
      <c r="L26" s="4" t="s">
        <v>251</v>
      </c>
      <c r="M26" s="4" t="s">
        <v>251</v>
      </c>
      <c r="N26" s="4" t="s">
        <v>251</v>
      </c>
      <c r="O26" s="47"/>
    </row>
    <row r="27" spans="1:15" s="7" customFormat="1" ht="147" customHeight="1">
      <c r="A27" s="38">
        <v>128</v>
      </c>
      <c r="B27" s="85">
        <v>44</v>
      </c>
      <c r="C27" s="84" t="s">
        <v>34</v>
      </c>
      <c r="D27" s="82" t="s">
        <v>2</v>
      </c>
      <c r="E27" s="46"/>
      <c r="F27" s="83" t="s">
        <v>156</v>
      </c>
      <c r="G27" s="18" t="s">
        <v>311</v>
      </c>
      <c r="H27" s="18"/>
      <c r="I27" s="89" t="s">
        <v>245</v>
      </c>
      <c r="J27" s="89" t="s">
        <v>248</v>
      </c>
      <c r="K27" s="4" t="s">
        <v>252</v>
      </c>
      <c r="L27" s="4" t="s">
        <v>252</v>
      </c>
      <c r="M27" s="4" t="s">
        <v>252</v>
      </c>
      <c r="N27" s="4" t="s">
        <v>252</v>
      </c>
      <c r="O27" s="47"/>
    </row>
    <row r="28" spans="1:15" s="7" customFormat="1" ht="30.75" customHeight="1">
      <c r="A28" s="39"/>
      <c r="B28" s="86"/>
      <c r="C28" s="131" t="s">
        <v>68</v>
      </c>
      <c r="D28" s="131"/>
      <c r="E28" s="131"/>
      <c r="F28" s="131"/>
      <c r="G28" s="34"/>
      <c r="H28" s="55"/>
      <c r="I28" s="55"/>
      <c r="J28" s="55"/>
      <c r="K28" s="55"/>
      <c r="L28" s="55"/>
      <c r="M28" s="55"/>
      <c r="N28" s="55"/>
      <c r="O28" s="19"/>
    </row>
    <row r="29" spans="1:15" s="7" customFormat="1" ht="49.5" customHeight="1">
      <c r="A29" s="39"/>
      <c r="B29" s="86"/>
      <c r="C29" s="131" t="s">
        <v>69</v>
      </c>
      <c r="D29" s="131"/>
      <c r="E29" s="131"/>
      <c r="F29" s="131"/>
      <c r="G29" s="34"/>
      <c r="H29" s="55"/>
      <c r="I29" s="55"/>
      <c r="J29" s="55"/>
      <c r="K29" s="55"/>
      <c r="L29" s="55"/>
      <c r="M29" s="55"/>
      <c r="N29" s="55"/>
      <c r="O29" s="19"/>
    </row>
    <row r="30" spans="1:15" s="7" customFormat="1" ht="168.75" customHeight="1">
      <c r="A30" s="38">
        <v>144</v>
      </c>
      <c r="B30" s="85">
        <v>49</v>
      </c>
      <c r="C30" s="84" t="s">
        <v>35</v>
      </c>
      <c r="D30" s="82" t="s">
        <v>4</v>
      </c>
      <c r="E30" s="55"/>
      <c r="F30" s="83" t="s">
        <v>36</v>
      </c>
      <c r="G30" s="18" t="s">
        <v>157</v>
      </c>
      <c r="H30" s="21" t="s">
        <v>158</v>
      </c>
      <c r="I30" s="89" t="s">
        <v>245</v>
      </c>
      <c r="J30" s="89" t="s">
        <v>248</v>
      </c>
      <c r="K30" s="4" t="s">
        <v>253</v>
      </c>
      <c r="L30" s="4" t="s">
        <v>253</v>
      </c>
      <c r="M30" s="4" t="s">
        <v>253</v>
      </c>
      <c r="N30" s="4" t="s">
        <v>253</v>
      </c>
      <c r="O30" s="19"/>
    </row>
    <row r="31" spans="1:15" s="7" customFormat="1" ht="166.5" customHeight="1">
      <c r="A31" s="38">
        <v>155</v>
      </c>
      <c r="B31" s="85">
        <v>54</v>
      </c>
      <c r="C31" s="84" t="s">
        <v>87</v>
      </c>
      <c r="D31" s="82" t="s">
        <v>2</v>
      </c>
      <c r="E31" s="46"/>
      <c r="F31" s="83" t="s">
        <v>37</v>
      </c>
      <c r="G31" s="18" t="s">
        <v>159</v>
      </c>
      <c r="H31" s="18" t="s">
        <v>160</v>
      </c>
      <c r="I31" s="89" t="s">
        <v>245</v>
      </c>
      <c r="J31" s="89" t="s">
        <v>248</v>
      </c>
      <c r="K31" s="4" t="s">
        <v>253</v>
      </c>
      <c r="L31" s="4" t="s">
        <v>253</v>
      </c>
      <c r="M31" s="4" t="s">
        <v>253</v>
      </c>
      <c r="N31" s="4" t="s">
        <v>253</v>
      </c>
      <c r="O31" s="47"/>
    </row>
    <row r="32" spans="1:15" s="7" customFormat="1" ht="228" customHeight="1">
      <c r="A32" s="38">
        <v>161</v>
      </c>
      <c r="B32" s="85">
        <v>56</v>
      </c>
      <c r="C32" s="49" t="s">
        <v>112</v>
      </c>
      <c r="D32" s="82" t="s">
        <v>5</v>
      </c>
      <c r="E32" s="46"/>
      <c r="F32" s="52" t="s">
        <v>116</v>
      </c>
      <c r="G32" s="18" t="s">
        <v>161</v>
      </c>
      <c r="H32" s="20" t="s">
        <v>162</v>
      </c>
      <c r="I32" s="89" t="s">
        <v>245</v>
      </c>
      <c r="J32" s="89" t="s">
        <v>248</v>
      </c>
      <c r="K32" s="4" t="s">
        <v>253</v>
      </c>
      <c r="L32" s="4" t="s">
        <v>253</v>
      </c>
      <c r="M32" s="4" t="s">
        <v>253</v>
      </c>
      <c r="N32" s="4" t="s">
        <v>253</v>
      </c>
      <c r="O32" s="47"/>
    </row>
    <row r="33" spans="1:15" s="7" customFormat="1" ht="33.75" customHeight="1">
      <c r="A33" s="39"/>
      <c r="B33" s="86"/>
      <c r="C33" s="131" t="s">
        <v>70</v>
      </c>
      <c r="D33" s="131"/>
      <c r="E33" s="131"/>
      <c r="F33" s="131"/>
      <c r="G33" s="34"/>
      <c r="H33" s="55"/>
      <c r="I33" s="55"/>
      <c r="J33" s="55"/>
      <c r="K33" s="55"/>
      <c r="L33" s="55"/>
      <c r="M33" s="55"/>
      <c r="N33" s="55"/>
      <c r="O33" s="19"/>
    </row>
    <row r="34" spans="1:15" s="7" customFormat="1" ht="146.25" customHeight="1">
      <c r="A34" s="38">
        <v>215</v>
      </c>
      <c r="B34" s="85">
        <v>80</v>
      </c>
      <c r="C34" s="84" t="s">
        <v>86</v>
      </c>
      <c r="D34" s="82" t="s">
        <v>2</v>
      </c>
      <c r="E34" s="42"/>
      <c r="F34" s="83" t="s">
        <v>38</v>
      </c>
      <c r="G34" s="18" t="s">
        <v>163</v>
      </c>
      <c r="H34" s="42"/>
      <c r="I34" s="89" t="s">
        <v>245</v>
      </c>
      <c r="J34" s="89" t="s">
        <v>248</v>
      </c>
      <c r="K34" s="4" t="s">
        <v>254</v>
      </c>
      <c r="L34" s="4" t="s">
        <v>254</v>
      </c>
      <c r="M34" s="4" t="s">
        <v>254</v>
      </c>
      <c r="N34" s="4" t="s">
        <v>254</v>
      </c>
      <c r="O34" s="47"/>
    </row>
    <row r="35" spans="1:15" s="7" customFormat="1" ht="31.5" customHeight="1">
      <c r="A35" s="39"/>
      <c r="B35" s="86"/>
      <c r="C35" s="131" t="s">
        <v>40</v>
      </c>
      <c r="D35" s="131"/>
      <c r="E35" s="131"/>
      <c r="F35" s="131"/>
      <c r="G35" s="35"/>
      <c r="H35" s="54"/>
      <c r="I35" s="86"/>
      <c r="J35" s="86"/>
      <c r="K35" s="55"/>
      <c r="L35" s="55"/>
      <c r="M35" s="55"/>
      <c r="N35" s="55"/>
      <c r="O35" s="19"/>
    </row>
    <row r="36" spans="1:15" s="7" customFormat="1" ht="21.75" customHeight="1">
      <c r="A36" s="39"/>
      <c r="B36" s="86"/>
      <c r="C36" s="131" t="s">
        <v>39</v>
      </c>
      <c r="D36" s="131"/>
      <c r="E36" s="131"/>
      <c r="F36" s="131"/>
      <c r="G36" s="34"/>
      <c r="H36" s="55"/>
      <c r="I36" s="55"/>
      <c r="J36" s="55"/>
      <c r="K36" s="55"/>
      <c r="L36" s="55"/>
      <c r="M36" s="55"/>
      <c r="N36" s="55"/>
      <c r="O36" s="19"/>
    </row>
    <row r="37" spans="1:15" ht="21.75" customHeight="1">
      <c r="A37" s="37"/>
      <c r="B37" s="51"/>
      <c r="C37" s="132" t="s">
        <v>111</v>
      </c>
      <c r="D37" s="132"/>
      <c r="E37" s="132"/>
      <c r="F37" s="132"/>
      <c r="G37" s="34"/>
      <c r="H37" s="55"/>
      <c r="I37" s="55"/>
      <c r="J37" s="55"/>
      <c r="K37" s="55"/>
      <c r="L37" s="55"/>
      <c r="M37" s="55"/>
      <c r="N37" s="55"/>
      <c r="O37" s="15"/>
    </row>
    <row r="38" spans="1:15" ht="21.75" customHeight="1">
      <c r="A38" s="37"/>
      <c r="B38" s="51"/>
      <c r="C38" s="132" t="s">
        <v>96</v>
      </c>
      <c r="D38" s="132"/>
      <c r="E38" s="132"/>
      <c r="F38" s="132"/>
      <c r="G38" s="34"/>
      <c r="H38" s="55"/>
      <c r="I38" s="55"/>
      <c r="J38" s="55"/>
      <c r="K38" s="55"/>
      <c r="L38" s="55"/>
      <c r="M38" s="55"/>
      <c r="N38" s="55"/>
      <c r="O38" s="15"/>
    </row>
    <row r="39" spans="1:15" ht="120" customHeight="1">
      <c r="A39" s="51"/>
      <c r="B39" s="79">
        <v>87</v>
      </c>
      <c r="C39" s="88" t="s">
        <v>42</v>
      </c>
      <c r="D39" s="80" t="s">
        <v>4</v>
      </c>
      <c r="E39" s="78"/>
      <c r="F39" s="81" t="s">
        <v>164</v>
      </c>
      <c r="G39" s="77" t="s">
        <v>277</v>
      </c>
      <c r="H39" s="55"/>
      <c r="I39" s="89" t="s">
        <v>245</v>
      </c>
      <c r="J39" s="89" t="s">
        <v>248</v>
      </c>
      <c r="K39" s="55"/>
      <c r="L39" s="4" t="s">
        <v>250</v>
      </c>
      <c r="M39" s="55"/>
      <c r="N39" s="55"/>
      <c r="O39" s="15"/>
    </row>
    <row r="40" spans="1:15" s="7" customFormat="1" ht="348.75" customHeight="1">
      <c r="A40" s="38">
        <v>235</v>
      </c>
      <c r="B40" s="85">
        <v>90</v>
      </c>
      <c r="C40" s="84" t="s">
        <v>18</v>
      </c>
      <c r="D40" s="82" t="s">
        <v>4</v>
      </c>
      <c r="E40" s="46"/>
      <c r="F40" s="83" t="s">
        <v>19</v>
      </c>
      <c r="G40" s="18" t="s">
        <v>285</v>
      </c>
      <c r="H40" s="46"/>
      <c r="I40" s="89" t="s">
        <v>245</v>
      </c>
      <c r="J40" s="89" t="s">
        <v>248</v>
      </c>
      <c r="K40" s="4"/>
      <c r="L40" s="4" t="s">
        <v>258</v>
      </c>
      <c r="M40" s="4"/>
      <c r="N40" s="4"/>
      <c r="O40" s="12"/>
    </row>
    <row r="41" spans="1:15" s="7" customFormat="1" ht="48" customHeight="1">
      <c r="A41" s="39"/>
      <c r="B41" s="86"/>
      <c r="C41" s="131" t="s">
        <v>20</v>
      </c>
      <c r="D41" s="131"/>
      <c r="E41" s="131"/>
      <c r="F41" s="131"/>
      <c r="G41" s="34"/>
      <c r="H41" s="55"/>
      <c r="I41" s="89"/>
      <c r="J41" s="89"/>
      <c r="K41" s="55"/>
      <c r="L41" s="55"/>
      <c r="M41" s="55"/>
      <c r="N41" s="55"/>
      <c r="O41" s="19"/>
    </row>
    <row r="42" spans="1:15" s="7" customFormat="1" ht="369" customHeight="1">
      <c r="A42" s="38">
        <v>244</v>
      </c>
      <c r="B42" s="85">
        <v>94</v>
      </c>
      <c r="C42" s="49" t="s">
        <v>126</v>
      </c>
      <c r="D42" s="8" t="s">
        <v>125</v>
      </c>
      <c r="E42" s="5"/>
      <c r="F42" s="52" t="s">
        <v>165</v>
      </c>
      <c r="G42" s="48" t="s">
        <v>283</v>
      </c>
      <c r="H42" s="17"/>
      <c r="I42" s="89" t="s">
        <v>245</v>
      </c>
      <c r="J42" s="89" t="s">
        <v>248</v>
      </c>
      <c r="K42" s="4" t="s">
        <v>255</v>
      </c>
      <c r="L42" s="4" t="s">
        <v>255</v>
      </c>
      <c r="M42" s="4" t="s">
        <v>255</v>
      </c>
      <c r="N42" s="4" t="s">
        <v>255</v>
      </c>
      <c r="O42" s="47"/>
    </row>
    <row r="43" spans="1:15" s="7" customFormat="1" ht="27" customHeight="1">
      <c r="A43" s="38"/>
      <c r="B43" s="85"/>
      <c r="C43" s="131" t="s">
        <v>21</v>
      </c>
      <c r="D43" s="131"/>
      <c r="E43" s="131"/>
      <c r="F43" s="131"/>
      <c r="G43" s="34"/>
      <c r="H43" s="55"/>
      <c r="I43" s="55"/>
      <c r="J43" s="55"/>
      <c r="K43" s="55"/>
      <c r="L43" s="55"/>
      <c r="M43" s="55"/>
      <c r="N43" s="55"/>
      <c r="O43" s="19"/>
    </row>
    <row r="44" spans="1:15" s="7" customFormat="1" ht="347.25" customHeight="1">
      <c r="A44" s="38">
        <v>256</v>
      </c>
      <c r="B44" s="85">
        <v>102</v>
      </c>
      <c r="C44" s="84" t="s">
        <v>106</v>
      </c>
      <c r="D44" s="82" t="s">
        <v>4</v>
      </c>
      <c r="E44" s="46"/>
      <c r="F44" s="83" t="s">
        <v>105</v>
      </c>
      <c r="G44" s="48" t="s">
        <v>166</v>
      </c>
      <c r="H44" s="46"/>
      <c r="I44" s="89" t="s">
        <v>245</v>
      </c>
      <c r="J44" s="89" t="s">
        <v>246</v>
      </c>
      <c r="K44" s="4" t="s">
        <v>251</v>
      </c>
      <c r="L44" s="4" t="s">
        <v>251</v>
      </c>
      <c r="M44" s="4" t="s">
        <v>251</v>
      </c>
      <c r="N44" s="4" t="s">
        <v>251</v>
      </c>
      <c r="O44" s="47"/>
    </row>
    <row r="45" spans="1:15" s="7" customFormat="1" ht="24" customHeight="1">
      <c r="A45" s="39"/>
      <c r="B45" s="86"/>
      <c r="C45" s="131" t="s">
        <v>211</v>
      </c>
      <c r="D45" s="131"/>
      <c r="E45" s="131"/>
      <c r="F45" s="131"/>
      <c r="G45" s="34"/>
      <c r="H45" s="55"/>
      <c r="I45" s="55"/>
      <c r="J45" s="55"/>
      <c r="K45" s="55"/>
      <c r="L45" s="55"/>
      <c r="M45" s="55"/>
      <c r="N45" s="55"/>
      <c r="O45" s="19"/>
    </row>
    <row r="46" spans="1:15" s="7" customFormat="1" ht="24" customHeight="1">
      <c r="A46" s="39"/>
      <c r="B46" s="86"/>
      <c r="C46" s="131" t="s">
        <v>97</v>
      </c>
      <c r="D46" s="131"/>
      <c r="E46" s="131"/>
      <c r="F46" s="131"/>
      <c r="G46" s="34"/>
      <c r="H46" s="55"/>
      <c r="I46" s="55"/>
      <c r="J46" s="55"/>
      <c r="K46" s="55"/>
      <c r="L46" s="55"/>
      <c r="M46" s="55"/>
      <c r="N46" s="55"/>
      <c r="O46" s="19"/>
    </row>
    <row r="47" spans="1:15" s="7" customFormat="1" ht="355.5" customHeight="1">
      <c r="A47" s="41">
        <v>265</v>
      </c>
      <c r="B47" s="85">
        <v>105</v>
      </c>
      <c r="C47" s="84" t="s">
        <v>22</v>
      </c>
      <c r="D47" s="82" t="s">
        <v>4</v>
      </c>
      <c r="E47" s="55"/>
      <c r="F47" s="83" t="s">
        <v>23</v>
      </c>
      <c r="G47" s="18" t="s">
        <v>167</v>
      </c>
      <c r="H47" s="55"/>
      <c r="I47" s="89" t="s">
        <v>245</v>
      </c>
      <c r="J47" s="89" t="s">
        <v>246</v>
      </c>
      <c r="K47" s="4" t="s">
        <v>251</v>
      </c>
      <c r="L47" s="4" t="s">
        <v>251</v>
      </c>
      <c r="M47" s="4" t="s">
        <v>251</v>
      </c>
      <c r="N47" s="4" t="s">
        <v>251</v>
      </c>
      <c r="O47" s="19"/>
    </row>
    <row r="48" spans="1:15" s="7" customFormat="1" ht="39.75" customHeight="1">
      <c r="A48" s="39"/>
      <c r="B48" s="86"/>
      <c r="C48" s="131" t="s">
        <v>24</v>
      </c>
      <c r="D48" s="131"/>
      <c r="E48" s="131"/>
      <c r="F48" s="131"/>
      <c r="G48" s="34"/>
      <c r="H48" s="55"/>
      <c r="I48" s="55"/>
      <c r="J48" s="55"/>
      <c r="K48" s="55"/>
      <c r="L48" s="55"/>
      <c r="M48" s="55"/>
      <c r="N48" s="55"/>
      <c r="O48" s="19"/>
    </row>
    <row r="49" spans="1:15" s="7" customFormat="1" ht="260.25" customHeight="1">
      <c r="A49" s="38">
        <v>277</v>
      </c>
      <c r="B49" s="85">
        <v>109</v>
      </c>
      <c r="C49" s="84" t="s">
        <v>25</v>
      </c>
      <c r="D49" s="82" t="s">
        <v>4</v>
      </c>
      <c r="E49" s="46"/>
      <c r="F49" s="83" t="s">
        <v>26</v>
      </c>
      <c r="G49" s="18" t="s">
        <v>168</v>
      </c>
      <c r="H49" s="18"/>
      <c r="I49" s="89" t="s">
        <v>245</v>
      </c>
      <c r="J49" s="89" t="s">
        <v>246</v>
      </c>
      <c r="K49" s="4" t="s">
        <v>251</v>
      </c>
      <c r="L49" s="4" t="s">
        <v>251</v>
      </c>
      <c r="M49" s="4" t="s">
        <v>251</v>
      </c>
      <c r="N49" s="4" t="s">
        <v>251</v>
      </c>
      <c r="O49" s="47"/>
    </row>
    <row r="50" spans="1:15" s="7" customFormat="1" ht="21.75" customHeight="1">
      <c r="A50" s="39"/>
      <c r="B50" s="86"/>
      <c r="C50" s="140" t="s">
        <v>47</v>
      </c>
      <c r="D50" s="131"/>
      <c r="E50" s="55"/>
      <c r="F50" s="34"/>
      <c r="G50" s="34"/>
      <c r="H50" s="55"/>
      <c r="I50" s="55"/>
      <c r="J50" s="55"/>
      <c r="K50" s="55"/>
      <c r="L50" s="55"/>
      <c r="M50" s="55"/>
      <c r="N50" s="55"/>
      <c r="O50" s="19"/>
    </row>
    <row r="51" spans="1:15" s="7" customFormat="1" ht="112.5" customHeight="1">
      <c r="A51" s="38">
        <v>287</v>
      </c>
      <c r="B51" s="85">
        <v>114</v>
      </c>
      <c r="C51" s="49" t="s">
        <v>117</v>
      </c>
      <c r="D51" s="82" t="s">
        <v>5</v>
      </c>
      <c r="E51" s="55"/>
      <c r="F51" s="52" t="s">
        <v>89</v>
      </c>
      <c r="G51" s="48" t="s">
        <v>169</v>
      </c>
      <c r="H51" s="55"/>
      <c r="I51" s="89" t="s">
        <v>245</v>
      </c>
      <c r="J51" s="89" t="s">
        <v>248</v>
      </c>
      <c r="K51" s="4" t="s">
        <v>256</v>
      </c>
      <c r="L51" s="4" t="s">
        <v>256</v>
      </c>
      <c r="M51" s="4" t="s">
        <v>256</v>
      </c>
      <c r="N51" s="4" t="s">
        <v>256</v>
      </c>
      <c r="O51" s="19"/>
    </row>
    <row r="52" spans="1:15" s="7" customFormat="1" ht="35.25" customHeight="1">
      <c r="A52" s="39"/>
      <c r="B52" s="86"/>
      <c r="C52" s="131" t="s">
        <v>27</v>
      </c>
      <c r="D52" s="131"/>
      <c r="E52" s="131"/>
      <c r="F52" s="131"/>
      <c r="G52" s="34"/>
      <c r="H52" s="55"/>
      <c r="I52" s="55"/>
      <c r="J52" s="55"/>
      <c r="K52" s="55"/>
      <c r="L52" s="55"/>
      <c r="M52" s="55"/>
      <c r="N52" s="55"/>
      <c r="O52" s="19"/>
    </row>
    <row r="53" spans="1:15" s="7" customFormat="1" ht="35.25" customHeight="1">
      <c r="A53" s="39"/>
      <c r="B53" s="86"/>
      <c r="C53" s="131" t="s">
        <v>98</v>
      </c>
      <c r="D53" s="131"/>
      <c r="E53" s="131"/>
      <c r="F53" s="131"/>
      <c r="G53" s="34"/>
      <c r="H53" s="55"/>
      <c r="I53" s="55"/>
      <c r="J53" s="55"/>
      <c r="K53" s="55"/>
      <c r="L53" s="55"/>
      <c r="M53" s="55"/>
      <c r="N53" s="55"/>
      <c r="O53" s="19"/>
    </row>
    <row r="54" spans="1:15" s="7" customFormat="1" ht="198.75" customHeight="1">
      <c r="A54" s="38">
        <v>307</v>
      </c>
      <c r="B54" s="85">
        <v>119</v>
      </c>
      <c r="C54" s="56" t="s">
        <v>127</v>
      </c>
      <c r="D54" s="53" t="s">
        <v>2</v>
      </c>
      <c r="E54" s="46"/>
      <c r="F54" s="83" t="s">
        <v>170</v>
      </c>
      <c r="G54" s="48" t="s">
        <v>257</v>
      </c>
      <c r="H54" s="46"/>
      <c r="I54" s="89" t="s">
        <v>245</v>
      </c>
      <c r="J54" s="89" t="s">
        <v>248</v>
      </c>
      <c r="K54" s="4" t="s">
        <v>252</v>
      </c>
      <c r="L54" s="4" t="s">
        <v>252</v>
      </c>
      <c r="M54" s="4" t="s">
        <v>252</v>
      </c>
      <c r="N54" s="4" t="s">
        <v>252</v>
      </c>
      <c r="O54" s="44"/>
    </row>
    <row r="55" spans="1:15" s="7" customFormat="1" ht="15.75" customHeight="1">
      <c r="A55" s="39"/>
      <c r="B55" s="86"/>
      <c r="C55" s="131" t="s">
        <v>71</v>
      </c>
      <c r="D55" s="131"/>
      <c r="E55" s="131"/>
      <c r="F55" s="131"/>
      <c r="G55" s="34"/>
      <c r="H55" s="55"/>
      <c r="I55" s="55"/>
      <c r="J55" s="55"/>
      <c r="K55" s="55"/>
      <c r="L55" s="55"/>
      <c r="M55" s="55"/>
      <c r="N55" s="55"/>
      <c r="O55" s="19"/>
    </row>
    <row r="56" spans="1:15" s="7" customFormat="1" ht="108.75" customHeight="1">
      <c r="A56" s="38">
        <v>335</v>
      </c>
      <c r="B56" s="85">
        <v>127</v>
      </c>
      <c r="C56" s="84" t="s">
        <v>43</v>
      </c>
      <c r="D56" s="82" t="s">
        <v>2</v>
      </c>
      <c r="E56" s="55"/>
      <c r="F56" s="83" t="s">
        <v>290</v>
      </c>
      <c r="G56" s="11" t="s">
        <v>289</v>
      </c>
      <c r="H56" s="55"/>
      <c r="I56" s="89" t="s">
        <v>245</v>
      </c>
      <c r="J56" s="89" t="s">
        <v>248</v>
      </c>
      <c r="K56" s="4" t="s">
        <v>250</v>
      </c>
      <c r="L56" s="55"/>
      <c r="M56" s="55"/>
      <c r="N56" s="55"/>
      <c r="O56" s="19"/>
    </row>
    <row r="57" spans="1:15" s="7" customFormat="1" ht="30" customHeight="1">
      <c r="A57" s="39"/>
      <c r="B57" s="86"/>
      <c r="C57" s="131" t="s">
        <v>72</v>
      </c>
      <c r="D57" s="131"/>
      <c r="E57" s="131"/>
      <c r="F57" s="131"/>
      <c r="G57" s="34"/>
      <c r="H57" s="55"/>
      <c r="I57" s="55"/>
      <c r="J57" s="55"/>
      <c r="K57" s="55"/>
      <c r="L57" s="55"/>
      <c r="M57" s="55"/>
      <c r="N57" s="55"/>
      <c r="O57" s="19"/>
    </row>
    <row r="58" spans="1:15" s="7" customFormat="1" ht="126" customHeight="1">
      <c r="A58" s="38">
        <v>340</v>
      </c>
      <c r="B58" s="85">
        <v>128</v>
      </c>
      <c r="C58" s="84" t="s">
        <v>16</v>
      </c>
      <c r="D58" s="82" t="s">
        <v>2</v>
      </c>
      <c r="E58" s="55"/>
      <c r="F58" s="83" t="s">
        <v>17</v>
      </c>
      <c r="G58" s="48" t="s">
        <v>281</v>
      </c>
      <c r="H58" s="55"/>
      <c r="I58" s="89" t="s">
        <v>245</v>
      </c>
      <c r="J58" s="89" t="s">
        <v>248</v>
      </c>
      <c r="K58" s="55"/>
      <c r="M58" s="4" t="s">
        <v>250</v>
      </c>
      <c r="N58" s="55"/>
      <c r="O58" s="19"/>
    </row>
    <row r="59" spans="1:15" ht="27" customHeight="1">
      <c r="A59" s="37"/>
      <c r="B59" s="51"/>
      <c r="C59" s="132" t="s">
        <v>99</v>
      </c>
      <c r="D59" s="132"/>
      <c r="E59" s="132"/>
      <c r="F59" s="132"/>
      <c r="G59" s="34"/>
      <c r="H59" s="55"/>
      <c r="I59" s="55"/>
      <c r="J59" s="55"/>
      <c r="K59" s="55"/>
      <c r="L59" s="55"/>
      <c r="M59" s="55"/>
      <c r="N59" s="55"/>
      <c r="O59" s="15"/>
    </row>
    <row r="60" spans="1:15" s="7" customFormat="1" ht="146.25" customHeight="1">
      <c r="A60" s="38">
        <v>346</v>
      </c>
      <c r="B60" s="85">
        <v>130</v>
      </c>
      <c r="C60" s="84" t="s">
        <v>107</v>
      </c>
      <c r="D60" s="82" t="s">
        <v>2</v>
      </c>
      <c r="E60" s="46"/>
      <c r="F60" s="83" t="s">
        <v>108</v>
      </c>
      <c r="G60" s="48" t="s">
        <v>286</v>
      </c>
      <c r="H60" s="46"/>
      <c r="I60" s="89" t="s">
        <v>245</v>
      </c>
      <c r="J60" s="89" t="s">
        <v>248</v>
      </c>
      <c r="K60" s="4"/>
      <c r="L60" s="4" t="s">
        <v>258</v>
      </c>
      <c r="M60" s="4" t="s">
        <v>258</v>
      </c>
      <c r="N60" s="4"/>
      <c r="O60" s="47"/>
    </row>
    <row r="61" spans="1:15" s="7" customFormat="1" ht="21" customHeight="1">
      <c r="A61" s="39"/>
      <c r="B61" s="86"/>
      <c r="C61" s="131" t="s">
        <v>28</v>
      </c>
      <c r="D61" s="131"/>
      <c r="E61" s="131"/>
      <c r="F61" s="131"/>
      <c r="G61" s="50"/>
      <c r="H61" s="19"/>
      <c r="I61" s="19"/>
      <c r="J61" s="19"/>
      <c r="K61" s="55"/>
      <c r="L61" s="55"/>
      <c r="M61" s="55"/>
      <c r="N61" s="55"/>
      <c r="O61" s="19"/>
    </row>
    <row r="62" spans="1:15" s="7" customFormat="1" ht="46.5" customHeight="1">
      <c r="A62" s="39"/>
      <c r="B62" s="86"/>
      <c r="C62" s="131" t="s">
        <v>29</v>
      </c>
      <c r="D62" s="131"/>
      <c r="E62" s="131"/>
      <c r="F62" s="131"/>
      <c r="G62" s="34"/>
      <c r="H62" s="55"/>
      <c r="I62" s="55"/>
      <c r="J62" s="55"/>
      <c r="K62" s="55"/>
      <c r="L62" s="55"/>
      <c r="M62" s="55"/>
      <c r="N62" s="55"/>
      <c r="O62" s="19"/>
    </row>
    <row r="63" spans="1:15" s="7" customFormat="1" ht="96" customHeight="1">
      <c r="A63" s="75"/>
      <c r="B63" s="93">
        <v>141</v>
      </c>
      <c r="C63" s="95" t="s">
        <v>44</v>
      </c>
      <c r="D63" s="97" t="s">
        <v>4</v>
      </c>
      <c r="E63" s="99"/>
      <c r="F63" s="101" t="s">
        <v>312</v>
      </c>
      <c r="G63" s="18" t="s">
        <v>318</v>
      </c>
      <c r="H63" s="55"/>
      <c r="I63" s="89" t="s">
        <v>245</v>
      </c>
      <c r="J63" s="89" t="s">
        <v>248</v>
      </c>
      <c r="K63" s="55"/>
      <c r="L63" s="55"/>
      <c r="M63" s="55"/>
      <c r="N63" s="4" t="s">
        <v>258</v>
      </c>
      <c r="O63" s="19"/>
    </row>
    <row r="64" spans="1:15" s="7" customFormat="1" ht="96" customHeight="1">
      <c r="A64" s="38">
        <v>374</v>
      </c>
      <c r="B64" s="94"/>
      <c r="C64" s="96"/>
      <c r="D64" s="98"/>
      <c r="E64" s="100"/>
      <c r="F64" s="102"/>
      <c r="G64" s="48" t="s">
        <v>292</v>
      </c>
      <c r="H64" s="46"/>
      <c r="I64" s="89" t="s">
        <v>245</v>
      </c>
      <c r="J64" s="89" t="s">
        <v>248</v>
      </c>
      <c r="K64" s="4"/>
      <c r="L64" s="4" t="s">
        <v>258</v>
      </c>
      <c r="M64" s="4"/>
      <c r="N64" s="4"/>
      <c r="O64" s="47"/>
    </row>
    <row r="65" spans="1:15" s="7" customFormat="1" ht="34.5" customHeight="1">
      <c r="A65" s="39"/>
      <c r="B65" s="86"/>
      <c r="C65" s="131" t="s">
        <v>30</v>
      </c>
      <c r="D65" s="131"/>
      <c r="E65" s="131"/>
      <c r="F65" s="131"/>
      <c r="G65" s="34"/>
      <c r="H65" s="55"/>
      <c r="I65" s="55"/>
      <c r="J65" s="55"/>
      <c r="K65" s="55"/>
      <c r="L65" s="55"/>
      <c r="M65" s="55"/>
      <c r="N65" s="55"/>
      <c r="O65" s="19"/>
    </row>
    <row r="66" spans="1:15" s="7" customFormat="1" ht="67.5" customHeight="1">
      <c r="A66" s="86"/>
      <c r="B66" s="93">
        <v>142</v>
      </c>
      <c r="C66" s="95" t="s">
        <v>45</v>
      </c>
      <c r="D66" s="97" t="s">
        <v>4</v>
      </c>
      <c r="E66" s="99"/>
      <c r="F66" s="101" t="s">
        <v>46</v>
      </c>
      <c r="G66" s="83" t="s">
        <v>300</v>
      </c>
      <c r="H66" s="55"/>
      <c r="I66" s="89" t="s">
        <v>245</v>
      </c>
      <c r="J66" s="89" t="s">
        <v>248</v>
      </c>
      <c r="K66" s="4" t="s">
        <v>259</v>
      </c>
      <c r="L66" s="55"/>
      <c r="M66" s="55"/>
      <c r="N66" s="55"/>
      <c r="O66" s="19"/>
    </row>
    <row r="67" spans="1:15" s="7" customFormat="1" ht="67.5" customHeight="1">
      <c r="A67" s="38">
        <v>377</v>
      </c>
      <c r="B67" s="94"/>
      <c r="C67" s="96"/>
      <c r="D67" s="98"/>
      <c r="E67" s="100"/>
      <c r="F67" s="102"/>
      <c r="G67" s="48" t="s">
        <v>301</v>
      </c>
      <c r="H67" s="55"/>
      <c r="I67" s="89" t="s">
        <v>245</v>
      </c>
      <c r="J67" s="89" t="s">
        <v>248</v>
      </c>
      <c r="L67" s="55"/>
      <c r="M67" s="55"/>
      <c r="N67" s="4" t="s">
        <v>259</v>
      </c>
      <c r="O67" s="19"/>
    </row>
    <row r="68" spans="1:15" s="7" customFormat="1" ht="36" customHeight="1">
      <c r="A68" s="39"/>
      <c r="B68" s="86"/>
      <c r="C68" s="131" t="s">
        <v>41</v>
      </c>
      <c r="D68" s="131"/>
      <c r="E68" s="131"/>
      <c r="F68" s="131"/>
      <c r="G68" s="34"/>
      <c r="H68" s="55"/>
      <c r="I68" s="55"/>
      <c r="J68" s="55"/>
      <c r="K68" s="55"/>
      <c r="L68" s="55"/>
      <c r="M68" s="55"/>
      <c r="N68" s="55"/>
      <c r="O68" s="19"/>
    </row>
    <row r="69" spans="1:15" s="7" customFormat="1" ht="36" customHeight="1">
      <c r="A69" s="39"/>
      <c r="B69" s="86"/>
      <c r="C69" s="131" t="s">
        <v>73</v>
      </c>
      <c r="D69" s="131"/>
      <c r="E69" s="131"/>
      <c r="F69" s="131"/>
      <c r="G69" s="34"/>
      <c r="H69" s="55"/>
      <c r="I69" s="55"/>
      <c r="J69" s="55"/>
      <c r="K69" s="55"/>
      <c r="L69" s="55"/>
      <c r="M69" s="55"/>
      <c r="N69" s="55"/>
      <c r="O69" s="19"/>
    </row>
    <row r="70" spans="1:15" s="7" customFormat="1" ht="90" customHeight="1">
      <c r="A70" s="74"/>
      <c r="B70" s="93">
        <v>149</v>
      </c>
      <c r="C70" s="95" t="s">
        <v>90</v>
      </c>
      <c r="D70" s="97" t="s">
        <v>4</v>
      </c>
      <c r="E70" s="99"/>
      <c r="F70" s="101" t="s">
        <v>171</v>
      </c>
      <c r="G70" s="77" t="s">
        <v>260</v>
      </c>
      <c r="H70" s="55"/>
      <c r="I70" s="89" t="s">
        <v>245</v>
      </c>
      <c r="J70" s="89" t="s">
        <v>248</v>
      </c>
      <c r="K70" s="4" t="s">
        <v>258</v>
      </c>
      <c r="L70" s="55"/>
      <c r="M70" s="55"/>
      <c r="N70" s="55"/>
      <c r="O70" s="19"/>
    </row>
    <row r="71" spans="1:15" s="7" customFormat="1" ht="90" customHeight="1">
      <c r="A71" s="74"/>
      <c r="B71" s="103"/>
      <c r="C71" s="104"/>
      <c r="D71" s="105"/>
      <c r="E71" s="116"/>
      <c r="F71" s="109"/>
      <c r="G71" s="77" t="s">
        <v>261</v>
      </c>
      <c r="H71" s="55"/>
      <c r="I71" s="89" t="s">
        <v>245</v>
      </c>
      <c r="J71" s="89" t="s">
        <v>248</v>
      </c>
      <c r="K71" s="55"/>
      <c r="L71" s="4" t="s">
        <v>258</v>
      </c>
      <c r="M71" s="55"/>
      <c r="N71" s="55"/>
      <c r="O71" s="19"/>
    </row>
    <row r="72" spans="1:15" s="7" customFormat="1" ht="90" customHeight="1">
      <c r="A72" s="74"/>
      <c r="B72" s="103"/>
      <c r="C72" s="104"/>
      <c r="D72" s="105"/>
      <c r="E72" s="116"/>
      <c r="F72" s="109"/>
      <c r="G72" s="77" t="s">
        <v>299</v>
      </c>
      <c r="H72" s="55"/>
      <c r="I72" s="89" t="s">
        <v>245</v>
      </c>
      <c r="J72" s="89" t="s">
        <v>248</v>
      </c>
      <c r="K72" s="55"/>
      <c r="L72" s="55"/>
      <c r="M72" s="4" t="s">
        <v>258</v>
      </c>
      <c r="N72" s="55"/>
      <c r="O72" s="19"/>
    </row>
    <row r="73" spans="1:15" s="7" customFormat="1" ht="90" customHeight="1">
      <c r="A73" s="38">
        <v>396</v>
      </c>
      <c r="B73" s="94"/>
      <c r="C73" s="96"/>
      <c r="D73" s="98"/>
      <c r="E73" s="100"/>
      <c r="F73" s="102"/>
      <c r="G73" s="18" t="s">
        <v>303</v>
      </c>
      <c r="H73" s="20" t="s">
        <v>172</v>
      </c>
      <c r="I73" s="89" t="s">
        <v>245</v>
      </c>
      <c r="J73" s="89" t="s">
        <v>248</v>
      </c>
      <c r="K73" s="4"/>
      <c r="L73" s="4"/>
      <c r="M73" s="4"/>
      <c r="N73" s="4" t="s">
        <v>258</v>
      </c>
      <c r="O73" s="47"/>
    </row>
    <row r="74" spans="1:15" s="7" customFormat="1" ht="53.25" customHeight="1">
      <c r="A74" s="73"/>
      <c r="B74" s="93">
        <v>150</v>
      </c>
      <c r="C74" s="95" t="s">
        <v>91</v>
      </c>
      <c r="D74" s="97" t="s">
        <v>4</v>
      </c>
      <c r="E74" s="99"/>
      <c r="F74" s="101" t="s">
        <v>173</v>
      </c>
      <c r="G74" s="18" t="s">
        <v>262</v>
      </c>
      <c r="H74" s="20"/>
      <c r="I74" s="89" t="s">
        <v>245</v>
      </c>
      <c r="J74" s="89" t="s">
        <v>248</v>
      </c>
      <c r="K74" s="4" t="s">
        <v>258</v>
      </c>
      <c r="L74" s="4"/>
      <c r="M74" s="4"/>
      <c r="N74" s="4"/>
      <c r="O74" s="73"/>
    </row>
    <row r="75" spans="1:15" s="7" customFormat="1" ht="100.5" customHeight="1">
      <c r="A75" s="73"/>
      <c r="B75" s="103"/>
      <c r="C75" s="104"/>
      <c r="D75" s="105"/>
      <c r="E75" s="116"/>
      <c r="F75" s="109"/>
      <c r="G75" s="18" t="s">
        <v>297</v>
      </c>
      <c r="H75" s="20"/>
      <c r="I75" s="89" t="s">
        <v>245</v>
      </c>
      <c r="J75" s="89" t="s">
        <v>248</v>
      </c>
      <c r="K75" s="4"/>
      <c r="L75" s="4" t="s">
        <v>258</v>
      </c>
      <c r="M75" s="4"/>
      <c r="N75" s="4"/>
      <c r="O75" s="73"/>
    </row>
    <row r="76" spans="1:15" s="7" customFormat="1" ht="100.5" customHeight="1">
      <c r="A76" s="73"/>
      <c r="B76" s="103"/>
      <c r="C76" s="104"/>
      <c r="D76" s="105"/>
      <c r="E76" s="116"/>
      <c r="F76" s="109"/>
      <c r="G76" s="18" t="s">
        <v>298</v>
      </c>
      <c r="H76" s="20"/>
      <c r="I76" s="89" t="s">
        <v>245</v>
      </c>
      <c r="J76" s="89" t="s">
        <v>248</v>
      </c>
      <c r="K76" s="4"/>
      <c r="L76" s="4"/>
      <c r="M76" s="4" t="s">
        <v>258</v>
      </c>
      <c r="N76" s="4"/>
      <c r="O76" s="73"/>
    </row>
    <row r="77" spans="1:15" s="7" customFormat="1" ht="53.25" customHeight="1">
      <c r="A77" s="38">
        <v>397</v>
      </c>
      <c r="B77" s="94"/>
      <c r="C77" s="96"/>
      <c r="D77" s="98"/>
      <c r="E77" s="100"/>
      <c r="F77" s="102"/>
      <c r="G77" s="18" t="s">
        <v>267</v>
      </c>
      <c r="H77" s="18" t="s">
        <v>174</v>
      </c>
      <c r="I77" s="89" t="s">
        <v>245</v>
      </c>
      <c r="J77" s="89" t="s">
        <v>248</v>
      </c>
      <c r="K77" s="4"/>
      <c r="L77" s="4"/>
      <c r="M77" s="4"/>
      <c r="N77" s="4" t="s">
        <v>258</v>
      </c>
      <c r="O77" s="47"/>
    </row>
    <row r="78" spans="1:15" s="7" customFormat="1" ht="85.5" customHeight="1">
      <c r="A78" s="38">
        <v>401</v>
      </c>
      <c r="B78" s="85">
        <v>152</v>
      </c>
      <c r="C78" s="84" t="s">
        <v>48</v>
      </c>
      <c r="D78" s="82" t="s">
        <v>2</v>
      </c>
      <c r="E78" s="47"/>
      <c r="F78" s="83" t="s">
        <v>49</v>
      </c>
      <c r="G78" s="18" t="s">
        <v>175</v>
      </c>
      <c r="H78" s="22"/>
      <c r="I78" s="89" t="s">
        <v>245</v>
      </c>
      <c r="J78" s="89" t="s">
        <v>246</v>
      </c>
      <c r="K78" s="4" t="s">
        <v>251</v>
      </c>
      <c r="L78" s="4" t="s">
        <v>251</v>
      </c>
      <c r="M78" s="4" t="s">
        <v>251</v>
      </c>
      <c r="N78" s="4" t="s">
        <v>251</v>
      </c>
      <c r="O78" s="47"/>
    </row>
    <row r="79" spans="1:15" s="7" customFormat="1" ht="21" customHeight="1">
      <c r="A79" s="39"/>
      <c r="B79" s="86"/>
      <c r="C79" s="131" t="s">
        <v>74</v>
      </c>
      <c r="D79" s="131"/>
      <c r="E79" s="131"/>
      <c r="F79" s="131"/>
      <c r="G79" s="34"/>
      <c r="H79" s="55"/>
      <c r="I79" s="55"/>
      <c r="J79" s="55"/>
      <c r="K79" s="55"/>
      <c r="L79" s="55"/>
      <c r="M79" s="55"/>
      <c r="N79" s="55"/>
      <c r="O79" s="19"/>
    </row>
    <row r="80" spans="1:15" s="7" customFormat="1" ht="145.5" customHeight="1">
      <c r="A80" s="38">
        <v>406</v>
      </c>
      <c r="B80" s="85">
        <v>154</v>
      </c>
      <c r="C80" s="84" t="s">
        <v>50</v>
      </c>
      <c r="D80" s="82" t="s">
        <v>2</v>
      </c>
      <c r="E80" s="46"/>
      <c r="F80" s="83" t="s">
        <v>51</v>
      </c>
      <c r="G80" s="18" t="s">
        <v>176</v>
      </c>
      <c r="H80" s="46"/>
      <c r="I80" s="89" t="s">
        <v>245</v>
      </c>
      <c r="J80" s="89" t="s">
        <v>248</v>
      </c>
      <c r="K80" s="4" t="s">
        <v>254</v>
      </c>
      <c r="L80" s="4" t="s">
        <v>254</v>
      </c>
      <c r="M80" s="4" t="s">
        <v>254</v>
      </c>
      <c r="N80" s="4" t="s">
        <v>254</v>
      </c>
      <c r="O80" s="47"/>
    </row>
    <row r="81" spans="1:15" s="7" customFormat="1" ht="57" customHeight="1">
      <c r="A81" s="73"/>
      <c r="B81" s="93">
        <v>157</v>
      </c>
      <c r="C81" s="95" t="s">
        <v>109</v>
      </c>
      <c r="D81" s="97" t="s">
        <v>2</v>
      </c>
      <c r="E81" s="97"/>
      <c r="F81" s="101" t="s">
        <v>177</v>
      </c>
      <c r="G81" s="18" t="s">
        <v>291</v>
      </c>
      <c r="H81" s="72"/>
      <c r="I81" s="89" t="s">
        <v>245</v>
      </c>
      <c r="J81" s="89" t="s">
        <v>248</v>
      </c>
      <c r="K81" s="4" t="s">
        <v>266</v>
      </c>
      <c r="L81" s="4"/>
      <c r="M81" s="4"/>
      <c r="N81" s="4"/>
      <c r="O81" s="73"/>
    </row>
    <row r="82" spans="1:15" s="7" customFormat="1" ht="57" customHeight="1">
      <c r="A82" s="73"/>
      <c r="B82" s="103"/>
      <c r="C82" s="104"/>
      <c r="D82" s="105"/>
      <c r="E82" s="105"/>
      <c r="F82" s="109"/>
      <c r="G82" s="18" t="s">
        <v>263</v>
      </c>
      <c r="H82" s="72"/>
      <c r="I82" s="89" t="s">
        <v>245</v>
      </c>
      <c r="J82" s="89" t="s">
        <v>248</v>
      </c>
      <c r="K82" s="4"/>
      <c r="L82" s="4" t="s">
        <v>266</v>
      </c>
      <c r="M82" s="4"/>
      <c r="N82" s="4"/>
      <c r="O82" s="73"/>
    </row>
    <row r="83" spans="1:15" s="7" customFormat="1" ht="57" customHeight="1">
      <c r="A83" s="73"/>
      <c r="B83" s="103"/>
      <c r="C83" s="104"/>
      <c r="D83" s="105"/>
      <c r="E83" s="105"/>
      <c r="F83" s="109"/>
      <c r="G83" s="18" t="s">
        <v>264</v>
      </c>
      <c r="H83" s="72"/>
      <c r="I83" s="89" t="s">
        <v>245</v>
      </c>
      <c r="J83" s="89" t="s">
        <v>248</v>
      </c>
      <c r="K83" s="4"/>
      <c r="L83" s="4"/>
      <c r="M83" s="4" t="s">
        <v>266</v>
      </c>
      <c r="N83" s="4"/>
      <c r="O83" s="73"/>
    </row>
    <row r="84" spans="1:15" s="7" customFormat="1" ht="57" customHeight="1">
      <c r="A84" s="38">
        <v>415</v>
      </c>
      <c r="B84" s="94"/>
      <c r="C84" s="96"/>
      <c r="D84" s="98"/>
      <c r="E84" s="98"/>
      <c r="F84" s="102"/>
      <c r="G84" s="18" t="s">
        <v>265</v>
      </c>
      <c r="H84" s="46"/>
      <c r="I84" s="89" t="s">
        <v>245</v>
      </c>
      <c r="J84" s="89" t="s">
        <v>248</v>
      </c>
      <c r="K84" s="4"/>
      <c r="L84" s="4"/>
      <c r="M84" s="4"/>
      <c r="N84" s="4" t="s">
        <v>266</v>
      </c>
      <c r="O84" s="47"/>
    </row>
    <row r="85" spans="1:15" s="7" customFormat="1" ht="156" customHeight="1">
      <c r="A85" s="38">
        <v>417</v>
      </c>
      <c r="B85" s="85">
        <v>158</v>
      </c>
      <c r="C85" s="84" t="s">
        <v>52</v>
      </c>
      <c r="D85" s="82" t="s">
        <v>2</v>
      </c>
      <c r="E85" s="46"/>
      <c r="F85" s="83" t="s">
        <v>53</v>
      </c>
      <c r="G85" s="2" t="s">
        <v>287</v>
      </c>
      <c r="H85" s="46"/>
      <c r="I85" s="89" t="s">
        <v>245</v>
      </c>
      <c r="J85" s="89" t="s">
        <v>248</v>
      </c>
      <c r="K85" s="4" t="s">
        <v>252</v>
      </c>
      <c r="L85" s="4" t="s">
        <v>252</v>
      </c>
      <c r="M85" s="4" t="s">
        <v>252</v>
      </c>
      <c r="N85" s="4" t="s">
        <v>252</v>
      </c>
      <c r="O85" s="47"/>
    </row>
    <row r="86" spans="1:15" s="7" customFormat="1" ht="64.5" customHeight="1">
      <c r="A86" s="73"/>
      <c r="B86" s="93">
        <v>159</v>
      </c>
      <c r="C86" s="95" t="s">
        <v>92</v>
      </c>
      <c r="D86" s="97" t="s">
        <v>2</v>
      </c>
      <c r="E86" s="97"/>
      <c r="F86" s="101" t="s">
        <v>178</v>
      </c>
      <c r="G86" s="2" t="s">
        <v>278</v>
      </c>
      <c r="H86" s="72"/>
      <c r="I86" s="89" t="s">
        <v>245</v>
      </c>
      <c r="J86" s="89" t="s">
        <v>248</v>
      </c>
      <c r="K86" s="4"/>
      <c r="L86" s="4" t="s">
        <v>250</v>
      </c>
      <c r="M86" s="4"/>
      <c r="N86" s="4"/>
      <c r="O86" s="73"/>
    </row>
    <row r="87" spans="1:15" s="7" customFormat="1" ht="174.75" customHeight="1">
      <c r="A87" s="38">
        <v>419</v>
      </c>
      <c r="B87" s="94"/>
      <c r="C87" s="96"/>
      <c r="D87" s="98"/>
      <c r="E87" s="98"/>
      <c r="F87" s="102"/>
      <c r="G87" s="18" t="s">
        <v>268</v>
      </c>
      <c r="H87" s="46"/>
      <c r="I87" s="89" t="s">
        <v>245</v>
      </c>
      <c r="J87" s="89" t="s">
        <v>248</v>
      </c>
      <c r="K87" s="4" t="s">
        <v>252</v>
      </c>
      <c r="L87" s="4" t="s">
        <v>252</v>
      </c>
      <c r="M87" s="4" t="s">
        <v>252</v>
      </c>
      <c r="N87" s="4" t="s">
        <v>252</v>
      </c>
      <c r="O87" s="47"/>
    </row>
    <row r="88" spans="1:15" s="7" customFormat="1" ht="166.5" customHeight="1">
      <c r="A88" s="38">
        <v>422</v>
      </c>
      <c r="B88" s="85">
        <v>161</v>
      </c>
      <c r="C88" s="84" t="s">
        <v>101</v>
      </c>
      <c r="D88" s="82" t="s">
        <v>2</v>
      </c>
      <c r="E88" s="46"/>
      <c r="F88" s="83" t="s">
        <v>93</v>
      </c>
      <c r="G88" s="18" t="s">
        <v>179</v>
      </c>
      <c r="H88" s="18" t="s">
        <v>180</v>
      </c>
      <c r="I88" s="89" t="s">
        <v>245</v>
      </c>
      <c r="J88" s="89" t="s">
        <v>248</v>
      </c>
      <c r="K88" s="4" t="s">
        <v>255</v>
      </c>
      <c r="L88" s="4" t="s">
        <v>255</v>
      </c>
      <c r="M88" s="4" t="s">
        <v>255</v>
      </c>
      <c r="N88" s="4" t="s">
        <v>255</v>
      </c>
      <c r="O88" s="47"/>
    </row>
    <row r="89" spans="1:15" s="7" customFormat="1" ht="21" customHeight="1">
      <c r="A89" s="39"/>
      <c r="B89" s="86"/>
      <c r="C89" s="131" t="s">
        <v>75</v>
      </c>
      <c r="D89" s="131"/>
      <c r="E89" s="131"/>
      <c r="F89" s="131"/>
      <c r="G89" s="34"/>
      <c r="H89" s="55"/>
      <c r="I89" s="55"/>
      <c r="J89" s="55"/>
      <c r="K89" s="55"/>
      <c r="L89" s="55"/>
      <c r="M89" s="55"/>
      <c r="N89" s="55"/>
      <c r="O89" s="19"/>
    </row>
    <row r="90" spans="1:15" s="7" customFormat="1" ht="203.25" customHeight="1">
      <c r="A90" s="38">
        <v>435</v>
      </c>
      <c r="B90" s="85">
        <v>165</v>
      </c>
      <c r="C90" s="84" t="s">
        <v>54</v>
      </c>
      <c r="D90" s="82" t="s">
        <v>2</v>
      </c>
      <c r="E90" s="46"/>
      <c r="F90" s="83" t="s">
        <v>55</v>
      </c>
      <c r="G90" s="18" t="s">
        <v>181</v>
      </c>
      <c r="H90" s="46"/>
      <c r="I90" s="89" t="s">
        <v>245</v>
      </c>
      <c r="J90" s="89" t="s">
        <v>248</v>
      </c>
      <c r="K90" s="4" t="s">
        <v>252</v>
      </c>
      <c r="L90" s="4" t="s">
        <v>252</v>
      </c>
      <c r="M90" s="4" t="s">
        <v>252</v>
      </c>
      <c r="N90" s="4" t="s">
        <v>252</v>
      </c>
      <c r="O90" s="47"/>
    </row>
    <row r="91" spans="1:15" s="7" customFormat="1" ht="36" customHeight="1">
      <c r="A91" s="39"/>
      <c r="B91" s="86"/>
      <c r="C91" s="131" t="s">
        <v>76</v>
      </c>
      <c r="D91" s="131"/>
      <c r="E91" s="131"/>
      <c r="F91" s="131"/>
      <c r="G91" s="34"/>
      <c r="H91" s="55"/>
      <c r="I91" s="55"/>
      <c r="J91" s="55"/>
      <c r="K91" s="55"/>
      <c r="L91" s="55"/>
      <c r="M91" s="55"/>
      <c r="N91" s="55"/>
      <c r="O91" s="19"/>
    </row>
    <row r="92" spans="1:15" s="7" customFormat="1" ht="25.5" customHeight="1">
      <c r="A92" s="39"/>
      <c r="B92" s="86"/>
      <c r="C92" s="131" t="s">
        <v>77</v>
      </c>
      <c r="D92" s="131"/>
      <c r="E92" s="131"/>
      <c r="F92" s="131"/>
      <c r="G92" s="34"/>
      <c r="H92" s="55"/>
      <c r="I92" s="55"/>
      <c r="J92" s="55"/>
      <c r="K92" s="55"/>
      <c r="L92" s="55"/>
      <c r="M92" s="55"/>
      <c r="N92" s="55"/>
      <c r="O92" s="19"/>
    </row>
    <row r="93" spans="1:15" s="7" customFormat="1" ht="25.5" customHeight="1">
      <c r="A93" s="39"/>
      <c r="B93" s="86"/>
      <c r="C93" s="131" t="s">
        <v>78</v>
      </c>
      <c r="D93" s="131"/>
      <c r="E93" s="131"/>
      <c r="F93" s="131"/>
      <c r="G93" s="34"/>
      <c r="H93" s="55"/>
      <c r="I93" s="55"/>
      <c r="J93" s="55"/>
      <c r="K93" s="55"/>
      <c r="L93" s="55"/>
      <c r="M93" s="55"/>
      <c r="N93" s="55"/>
      <c r="O93" s="19"/>
    </row>
    <row r="94" spans="1:15" s="7" customFormat="1" ht="108.75" customHeight="1">
      <c r="A94" s="38">
        <v>476</v>
      </c>
      <c r="B94" s="85">
        <v>175</v>
      </c>
      <c r="C94" s="84" t="s">
        <v>56</v>
      </c>
      <c r="D94" s="82" t="s">
        <v>2</v>
      </c>
      <c r="E94" s="46"/>
      <c r="F94" s="83" t="s">
        <v>182</v>
      </c>
      <c r="G94" s="30" t="s">
        <v>183</v>
      </c>
      <c r="H94" s="46"/>
      <c r="I94" s="89" t="s">
        <v>245</v>
      </c>
      <c r="J94" s="89" t="s">
        <v>248</v>
      </c>
      <c r="K94" s="4"/>
      <c r="L94" s="4" t="s">
        <v>250</v>
      </c>
      <c r="M94" s="4"/>
      <c r="N94" s="4"/>
      <c r="O94" s="47"/>
    </row>
    <row r="95" spans="1:15" s="7" customFormat="1" ht="99" customHeight="1">
      <c r="A95" s="38">
        <v>492</v>
      </c>
      <c r="B95" s="85">
        <v>179</v>
      </c>
      <c r="C95" s="84" t="s">
        <v>57</v>
      </c>
      <c r="D95" s="82" t="s">
        <v>2</v>
      </c>
      <c r="E95" s="46"/>
      <c r="F95" s="83" t="s">
        <v>113</v>
      </c>
      <c r="G95" s="48" t="s">
        <v>184</v>
      </c>
      <c r="H95" s="18" t="s">
        <v>185</v>
      </c>
      <c r="I95" s="89" t="s">
        <v>245</v>
      </c>
      <c r="J95" s="89" t="s">
        <v>248</v>
      </c>
      <c r="K95" s="4"/>
      <c r="L95" s="4" t="s">
        <v>258</v>
      </c>
      <c r="M95" s="4"/>
      <c r="N95" s="4"/>
      <c r="O95" s="47"/>
    </row>
    <row r="96" spans="1:15" s="7" customFormat="1" ht="99" customHeight="1">
      <c r="A96" s="38">
        <v>494</v>
      </c>
      <c r="B96" s="85">
        <v>181</v>
      </c>
      <c r="C96" s="84" t="s">
        <v>57</v>
      </c>
      <c r="D96" s="82" t="s">
        <v>2</v>
      </c>
      <c r="E96" s="46"/>
      <c r="F96" s="83" t="s">
        <v>114</v>
      </c>
      <c r="G96" s="48" t="s">
        <v>186</v>
      </c>
      <c r="H96" s="18" t="s">
        <v>187</v>
      </c>
      <c r="I96" s="89" t="s">
        <v>245</v>
      </c>
      <c r="J96" s="89" t="s">
        <v>248</v>
      </c>
      <c r="K96" s="4"/>
      <c r="L96" s="4"/>
      <c r="M96" s="4" t="s">
        <v>258</v>
      </c>
      <c r="N96" s="4"/>
      <c r="O96" s="47"/>
    </row>
    <row r="97" spans="1:15" s="7" customFormat="1" ht="34.5" customHeight="1">
      <c r="A97" s="39"/>
      <c r="B97" s="86"/>
      <c r="C97" s="131" t="s">
        <v>79</v>
      </c>
      <c r="D97" s="131"/>
      <c r="E97" s="131"/>
      <c r="F97" s="131"/>
      <c r="G97" s="34"/>
      <c r="H97" s="55"/>
      <c r="I97" s="55"/>
      <c r="J97" s="55"/>
      <c r="K97" s="55"/>
      <c r="L97" s="55"/>
      <c r="M97" s="55"/>
      <c r="N97" s="55"/>
      <c r="O97" s="19"/>
    </row>
    <row r="98" spans="1:15" s="7" customFormat="1" ht="180.75" customHeight="1">
      <c r="A98" s="86"/>
      <c r="B98" s="93">
        <v>189</v>
      </c>
      <c r="C98" s="110" t="s">
        <v>118</v>
      </c>
      <c r="D98" s="112" t="s">
        <v>5</v>
      </c>
      <c r="E98" s="99"/>
      <c r="F98" s="114" t="s">
        <v>188</v>
      </c>
      <c r="G98" s="90" t="s">
        <v>313</v>
      </c>
      <c r="H98" s="55"/>
      <c r="I98" s="55"/>
      <c r="J98" s="55"/>
      <c r="K98" s="4" t="s">
        <v>258</v>
      </c>
      <c r="L98" s="55"/>
      <c r="M98" s="55"/>
      <c r="N98" s="55"/>
      <c r="O98" s="19"/>
    </row>
    <row r="99" spans="1:15" s="7" customFormat="1" ht="180.75" customHeight="1">
      <c r="A99" s="38">
        <v>516</v>
      </c>
      <c r="B99" s="94"/>
      <c r="C99" s="111"/>
      <c r="D99" s="113"/>
      <c r="E99" s="100"/>
      <c r="F99" s="115"/>
      <c r="G99" s="90" t="s">
        <v>314</v>
      </c>
      <c r="H99" s="22"/>
      <c r="I99" s="89" t="s">
        <v>245</v>
      </c>
      <c r="J99" s="89" t="s">
        <v>248</v>
      </c>
      <c r="L99" s="4"/>
      <c r="M99" s="4"/>
      <c r="N99" s="4" t="s">
        <v>258</v>
      </c>
      <c r="O99" s="47"/>
    </row>
    <row r="100" spans="1:15" s="7" customFormat="1" ht="20.25" customHeight="1">
      <c r="A100" s="39"/>
      <c r="B100" s="86"/>
      <c r="C100" s="131" t="s">
        <v>80</v>
      </c>
      <c r="D100" s="131"/>
      <c r="E100" s="131"/>
      <c r="F100" s="131"/>
      <c r="G100" s="11"/>
      <c r="H100" s="55"/>
      <c r="I100" s="55"/>
      <c r="J100" s="55"/>
      <c r="K100" s="55"/>
      <c r="L100" s="55"/>
      <c r="M100" s="55"/>
      <c r="N100" s="55"/>
      <c r="O100" s="19"/>
    </row>
    <row r="101" spans="1:15" s="7" customFormat="1" ht="20.25" customHeight="1">
      <c r="A101" s="39"/>
      <c r="B101" s="86"/>
      <c r="C101" s="131" t="s">
        <v>81</v>
      </c>
      <c r="D101" s="131"/>
      <c r="E101" s="131"/>
      <c r="F101" s="131"/>
      <c r="G101" s="34"/>
      <c r="H101" s="55"/>
      <c r="I101" s="55"/>
      <c r="J101" s="55"/>
      <c r="K101" s="55"/>
      <c r="L101" s="55"/>
      <c r="M101" s="55"/>
      <c r="N101" s="55"/>
      <c r="O101" s="19"/>
    </row>
    <row r="102" spans="1:15" s="7" customFormat="1" ht="196.5" customHeight="1">
      <c r="A102" s="38">
        <v>518</v>
      </c>
      <c r="B102" s="85">
        <v>190</v>
      </c>
      <c r="C102" s="84" t="s">
        <v>102</v>
      </c>
      <c r="D102" s="82" t="s">
        <v>2</v>
      </c>
      <c r="E102" s="55"/>
      <c r="F102" s="91" t="s">
        <v>189</v>
      </c>
      <c r="G102" s="18" t="s">
        <v>190</v>
      </c>
      <c r="H102" s="18"/>
      <c r="I102" s="89" t="s">
        <v>245</v>
      </c>
      <c r="J102" s="89" t="s">
        <v>248</v>
      </c>
      <c r="K102" s="4" t="s">
        <v>253</v>
      </c>
      <c r="L102" s="4" t="s">
        <v>253</v>
      </c>
      <c r="M102" s="4" t="s">
        <v>253</v>
      </c>
      <c r="N102" s="4" t="s">
        <v>253</v>
      </c>
      <c r="O102" s="19"/>
    </row>
    <row r="103" spans="1:15" s="7" customFormat="1" ht="158.25" customHeight="1">
      <c r="A103" s="38">
        <v>529</v>
      </c>
      <c r="B103" s="85">
        <v>192</v>
      </c>
      <c r="C103" s="84" t="s">
        <v>58</v>
      </c>
      <c r="D103" s="82" t="s">
        <v>2</v>
      </c>
      <c r="E103" s="46"/>
      <c r="F103" s="83" t="s">
        <v>94</v>
      </c>
      <c r="G103" s="18" t="s">
        <v>284</v>
      </c>
      <c r="H103" s="18"/>
      <c r="I103" s="89" t="s">
        <v>245</v>
      </c>
      <c r="J103" s="89" t="s">
        <v>248</v>
      </c>
      <c r="K103" s="4" t="s">
        <v>252</v>
      </c>
      <c r="L103" s="4" t="s">
        <v>252</v>
      </c>
      <c r="M103" s="4" t="s">
        <v>252</v>
      </c>
      <c r="N103" s="4" t="s">
        <v>252</v>
      </c>
      <c r="O103" s="47"/>
    </row>
    <row r="104" spans="1:15" s="7" customFormat="1" ht="115.5" customHeight="1">
      <c r="A104" s="38">
        <v>538</v>
      </c>
      <c r="B104" s="85">
        <v>195</v>
      </c>
      <c r="C104" s="84" t="s">
        <v>95</v>
      </c>
      <c r="D104" s="82" t="s">
        <v>4</v>
      </c>
      <c r="E104" s="46"/>
      <c r="F104" s="83" t="s">
        <v>192</v>
      </c>
      <c r="G104" s="18" t="s">
        <v>282</v>
      </c>
      <c r="H104" s="18" t="s">
        <v>191</v>
      </c>
      <c r="I104" s="89" t="s">
        <v>245</v>
      </c>
      <c r="J104" s="89" t="s">
        <v>248</v>
      </c>
      <c r="K104" s="4"/>
      <c r="L104" s="4"/>
      <c r="M104" s="4"/>
      <c r="N104" s="4" t="s">
        <v>250</v>
      </c>
      <c r="O104" s="47"/>
    </row>
    <row r="105" spans="1:15" s="7" customFormat="1" ht="34.5" customHeight="1">
      <c r="A105" s="39"/>
      <c r="B105" s="86"/>
      <c r="C105" s="131" t="s">
        <v>82</v>
      </c>
      <c r="D105" s="131"/>
      <c r="E105" s="131"/>
      <c r="F105" s="131"/>
      <c r="G105" s="34"/>
      <c r="H105" s="55"/>
      <c r="I105" s="55"/>
      <c r="J105" s="55"/>
      <c r="K105" s="55"/>
      <c r="L105" s="55"/>
      <c r="M105" s="55"/>
      <c r="N105" s="55"/>
      <c r="O105" s="19"/>
    </row>
    <row r="106" spans="1:15" s="7" customFormat="1" ht="163.5" customHeight="1">
      <c r="A106" s="38">
        <v>545</v>
      </c>
      <c r="B106" s="85">
        <v>197</v>
      </c>
      <c r="C106" s="84" t="s">
        <v>110</v>
      </c>
      <c r="D106" s="82" t="s">
        <v>2</v>
      </c>
      <c r="E106" s="46"/>
      <c r="F106" s="83" t="s">
        <v>115</v>
      </c>
      <c r="G106" s="18" t="s">
        <v>193</v>
      </c>
      <c r="H106" s="18"/>
      <c r="I106" s="89" t="s">
        <v>245</v>
      </c>
      <c r="J106" s="89" t="s">
        <v>248</v>
      </c>
      <c r="K106" s="4" t="s">
        <v>251</v>
      </c>
      <c r="L106" s="4" t="s">
        <v>251</v>
      </c>
      <c r="M106" s="4" t="s">
        <v>251</v>
      </c>
      <c r="N106" s="4" t="s">
        <v>251</v>
      </c>
      <c r="O106" s="47"/>
    </row>
    <row r="107" spans="1:15" s="7" customFormat="1" ht="30" customHeight="1">
      <c r="A107" s="39"/>
      <c r="B107" s="86"/>
      <c r="C107" s="117" t="s">
        <v>315</v>
      </c>
      <c r="D107" s="118"/>
      <c r="E107" s="118"/>
      <c r="F107" s="119"/>
      <c r="G107" s="34"/>
      <c r="H107" s="55"/>
      <c r="I107" s="55"/>
      <c r="J107" s="55"/>
      <c r="K107" s="55"/>
      <c r="L107" s="55"/>
      <c r="M107" s="55"/>
      <c r="N107" s="55"/>
      <c r="O107" s="19"/>
    </row>
    <row r="108" spans="1:15" s="7" customFormat="1" ht="52.5" customHeight="1">
      <c r="A108" s="39"/>
      <c r="B108" s="86"/>
      <c r="C108" s="117" t="s">
        <v>83</v>
      </c>
      <c r="D108" s="118"/>
      <c r="E108" s="118"/>
      <c r="F108" s="119"/>
      <c r="G108" s="34"/>
      <c r="H108" s="55"/>
      <c r="I108" s="55"/>
      <c r="J108" s="55"/>
      <c r="K108" s="55"/>
      <c r="L108" s="55"/>
      <c r="M108" s="55"/>
      <c r="N108" s="55"/>
      <c r="O108" s="19"/>
    </row>
    <row r="109" spans="1:15" s="7" customFormat="1" ht="232.5" customHeight="1">
      <c r="A109" s="38">
        <v>557</v>
      </c>
      <c r="B109" s="85">
        <v>202</v>
      </c>
      <c r="C109" s="84" t="s">
        <v>100</v>
      </c>
      <c r="D109" s="82" t="s">
        <v>2</v>
      </c>
      <c r="E109" s="42"/>
      <c r="F109" s="83" t="s">
        <v>194</v>
      </c>
      <c r="G109" s="2" t="s">
        <v>195</v>
      </c>
      <c r="H109" s="48" t="s">
        <v>196</v>
      </c>
      <c r="I109" s="89" t="s">
        <v>245</v>
      </c>
      <c r="J109" s="89" t="s">
        <v>248</v>
      </c>
      <c r="K109" s="4" t="s">
        <v>255</v>
      </c>
      <c r="L109" s="4" t="s">
        <v>255</v>
      </c>
      <c r="M109" s="4" t="s">
        <v>255</v>
      </c>
      <c r="N109" s="4" t="s">
        <v>255</v>
      </c>
      <c r="O109" s="47"/>
    </row>
    <row r="110" spans="1:15" s="7" customFormat="1" ht="163.5" customHeight="1">
      <c r="A110" s="38">
        <v>558</v>
      </c>
      <c r="B110" s="85">
        <v>203</v>
      </c>
      <c r="C110" s="84" t="s">
        <v>60</v>
      </c>
      <c r="D110" s="82" t="s">
        <v>2</v>
      </c>
      <c r="E110" s="46"/>
      <c r="F110" s="83" t="s">
        <v>59</v>
      </c>
      <c r="G110" s="18" t="s">
        <v>269</v>
      </c>
      <c r="H110" s="46"/>
      <c r="I110" s="89" t="s">
        <v>245</v>
      </c>
      <c r="J110" s="89" t="s">
        <v>248</v>
      </c>
      <c r="K110" s="4"/>
      <c r="L110" s="4" t="s">
        <v>258</v>
      </c>
      <c r="M110" s="4"/>
      <c r="N110" s="4"/>
      <c r="O110" s="47"/>
    </row>
    <row r="111" spans="1:15" s="7" customFormat="1" ht="44.25" customHeight="1">
      <c r="A111" s="39"/>
      <c r="B111" s="86"/>
      <c r="C111" s="117" t="s">
        <v>84</v>
      </c>
      <c r="D111" s="118"/>
      <c r="E111" s="118"/>
      <c r="F111" s="119"/>
      <c r="G111" s="34"/>
      <c r="H111" s="55"/>
      <c r="I111" s="55"/>
      <c r="J111" s="55"/>
      <c r="K111" s="55"/>
      <c r="L111" s="55"/>
      <c r="M111" s="55"/>
      <c r="N111" s="55"/>
      <c r="O111" s="19"/>
    </row>
    <row r="112" spans="1:15" s="7" customFormat="1" ht="349.5" customHeight="1">
      <c r="A112" s="38">
        <v>560</v>
      </c>
      <c r="B112" s="85">
        <v>204</v>
      </c>
      <c r="C112" s="84" t="s">
        <v>61</v>
      </c>
      <c r="D112" s="82" t="s">
        <v>4</v>
      </c>
      <c r="E112" s="55"/>
      <c r="F112" s="83" t="s">
        <v>9</v>
      </c>
      <c r="G112" s="23" t="s">
        <v>197</v>
      </c>
      <c r="H112" s="55"/>
      <c r="I112" s="89" t="s">
        <v>245</v>
      </c>
      <c r="J112" s="89" t="s">
        <v>248</v>
      </c>
      <c r="K112" s="4" t="s">
        <v>255</v>
      </c>
      <c r="L112" s="4" t="s">
        <v>255</v>
      </c>
      <c r="M112" s="4" t="s">
        <v>255</v>
      </c>
      <c r="N112" s="4" t="s">
        <v>255</v>
      </c>
      <c r="O112" s="19"/>
    </row>
    <row r="113" spans="1:15" s="7" customFormat="1" ht="30.75" customHeight="1">
      <c r="A113" s="73"/>
      <c r="B113" s="93">
        <v>205</v>
      </c>
      <c r="C113" s="95" t="s">
        <v>10</v>
      </c>
      <c r="D113" s="97" t="s">
        <v>2</v>
      </c>
      <c r="E113" s="106"/>
      <c r="F113" s="101" t="s">
        <v>198</v>
      </c>
      <c r="G113" s="23" t="s">
        <v>270</v>
      </c>
      <c r="H113" s="55"/>
      <c r="I113" s="89" t="s">
        <v>245</v>
      </c>
      <c r="J113" s="89" t="s">
        <v>248</v>
      </c>
      <c r="K113" s="4" t="s">
        <v>266</v>
      </c>
      <c r="L113" s="4"/>
      <c r="M113" s="4"/>
      <c r="N113" s="4"/>
      <c r="O113" s="19"/>
    </row>
    <row r="114" spans="1:15" s="7" customFormat="1" ht="47.25" customHeight="1">
      <c r="A114" s="73"/>
      <c r="B114" s="103"/>
      <c r="C114" s="104"/>
      <c r="D114" s="105"/>
      <c r="E114" s="107"/>
      <c r="F114" s="109"/>
      <c r="G114" s="23" t="s">
        <v>271</v>
      </c>
      <c r="H114" s="55"/>
      <c r="I114" s="89" t="s">
        <v>245</v>
      </c>
      <c r="J114" s="89" t="s">
        <v>248</v>
      </c>
      <c r="K114" s="4"/>
      <c r="L114" s="4" t="s">
        <v>266</v>
      </c>
      <c r="M114" s="4"/>
      <c r="N114" s="4"/>
      <c r="O114" s="19"/>
    </row>
    <row r="115" spans="1:15" s="7" customFormat="1" ht="61.5" customHeight="1">
      <c r="A115" s="73"/>
      <c r="B115" s="103"/>
      <c r="C115" s="104"/>
      <c r="D115" s="105"/>
      <c r="E115" s="107"/>
      <c r="F115" s="109"/>
      <c r="G115" s="23" t="s">
        <v>272</v>
      </c>
      <c r="H115" s="55"/>
      <c r="I115" s="89" t="s">
        <v>245</v>
      </c>
      <c r="J115" s="89" t="s">
        <v>248</v>
      </c>
      <c r="K115" s="4"/>
      <c r="L115" s="4"/>
      <c r="M115" s="4" t="s">
        <v>266</v>
      </c>
      <c r="N115" s="4"/>
      <c r="O115" s="19"/>
    </row>
    <row r="116" spans="1:15" s="7" customFormat="1" ht="62.25" customHeight="1">
      <c r="A116" s="73"/>
      <c r="B116" s="103"/>
      <c r="C116" s="104"/>
      <c r="D116" s="105"/>
      <c r="E116" s="107"/>
      <c r="F116" s="109"/>
      <c r="G116" s="23" t="s">
        <v>273</v>
      </c>
      <c r="H116" s="55"/>
      <c r="I116" s="89" t="s">
        <v>245</v>
      </c>
      <c r="J116" s="89" t="s">
        <v>248</v>
      </c>
      <c r="K116" s="4"/>
      <c r="L116" s="4"/>
      <c r="M116" s="4"/>
      <c r="N116" s="4" t="s">
        <v>250</v>
      </c>
      <c r="O116" s="19"/>
    </row>
    <row r="117" spans="1:15" s="7" customFormat="1" ht="90.75" customHeight="1">
      <c r="A117" s="85"/>
      <c r="B117" s="103"/>
      <c r="C117" s="104"/>
      <c r="D117" s="105"/>
      <c r="E117" s="107"/>
      <c r="F117" s="109"/>
      <c r="G117" s="23" t="s">
        <v>294</v>
      </c>
      <c r="H117" s="55"/>
      <c r="I117" s="89" t="s">
        <v>245</v>
      </c>
      <c r="J117" s="89" t="s">
        <v>248</v>
      </c>
      <c r="K117" s="4"/>
      <c r="L117" s="4" t="s">
        <v>258</v>
      </c>
      <c r="M117" s="4"/>
      <c r="N117" s="4"/>
      <c r="O117" s="19"/>
    </row>
    <row r="118" spans="1:15" s="7" customFormat="1" ht="58.5" customHeight="1">
      <c r="A118" s="85"/>
      <c r="B118" s="103"/>
      <c r="C118" s="104"/>
      <c r="D118" s="105"/>
      <c r="E118" s="107"/>
      <c r="F118" s="109"/>
      <c r="G118" s="23" t="s">
        <v>293</v>
      </c>
      <c r="H118" s="55"/>
      <c r="I118" s="89" t="s">
        <v>245</v>
      </c>
      <c r="J118" s="89" t="s">
        <v>248</v>
      </c>
      <c r="K118" s="4"/>
      <c r="L118" s="4"/>
      <c r="M118" s="4" t="s">
        <v>258</v>
      </c>
      <c r="N118" s="4"/>
      <c r="O118" s="19"/>
    </row>
    <row r="119" spans="1:15" s="7" customFormat="1" ht="45" customHeight="1">
      <c r="A119" s="38">
        <v>564</v>
      </c>
      <c r="B119" s="94"/>
      <c r="C119" s="96"/>
      <c r="D119" s="98"/>
      <c r="E119" s="108"/>
      <c r="F119" s="102"/>
      <c r="G119" s="11" t="s">
        <v>295</v>
      </c>
      <c r="H119" s="18" t="s">
        <v>199</v>
      </c>
      <c r="I119" s="89" t="s">
        <v>245</v>
      </c>
      <c r="J119" s="89" t="s">
        <v>248</v>
      </c>
      <c r="K119" s="4"/>
      <c r="L119" s="4"/>
      <c r="M119" s="4"/>
      <c r="N119" s="4" t="s">
        <v>258</v>
      </c>
      <c r="O119" s="47"/>
    </row>
    <row r="120" spans="1:15" s="7" customFormat="1" ht="78.75" customHeight="1">
      <c r="A120" s="133">
        <v>567</v>
      </c>
      <c r="B120" s="133">
        <v>206</v>
      </c>
      <c r="C120" s="130" t="s">
        <v>11</v>
      </c>
      <c r="D120" s="126" t="s">
        <v>2</v>
      </c>
      <c r="E120" s="126"/>
      <c r="F120" s="129" t="s">
        <v>201</v>
      </c>
      <c r="G120" s="87" t="s">
        <v>274</v>
      </c>
      <c r="H120" s="18"/>
      <c r="I120" s="89" t="s">
        <v>245</v>
      </c>
      <c r="J120" s="89" t="s">
        <v>248</v>
      </c>
      <c r="K120" s="4"/>
      <c r="L120" s="4" t="s">
        <v>250</v>
      </c>
      <c r="M120" s="4"/>
      <c r="N120" s="4"/>
      <c r="O120" s="47"/>
    </row>
    <row r="121" spans="1:15" s="7" customFormat="1" ht="318" customHeight="1">
      <c r="A121" s="133"/>
      <c r="B121" s="133"/>
      <c r="C121" s="130"/>
      <c r="D121" s="126"/>
      <c r="E121" s="126"/>
      <c r="F121" s="129"/>
      <c r="G121" s="24" t="s">
        <v>200</v>
      </c>
      <c r="H121" s="18"/>
      <c r="I121" s="89" t="s">
        <v>245</v>
      </c>
      <c r="J121" s="89" t="s">
        <v>246</v>
      </c>
      <c r="K121" s="89" t="s">
        <v>251</v>
      </c>
      <c r="L121" s="89" t="s">
        <v>251</v>
      </c>
      <c r="M121" s="89" t="s">
        <v>251</v>
      </c>
      <c r="N121" s="89" t="s">
        <v>251</v>
      </c>
      <c r="O121" s="47"/>
    </row>
    <row r="122" spans="1:15" s="7" customFormat="1" ht="84.75" customHeight="1">
      <c r="A122" s="38">
        <v>570</v>
      </c>
      <c r="B122" s="93">
        <v>207</v>
      </c>
      <c r="C122" s="95" t="s">
        <v>12</v>
      </c>
      <c r="D122" s="97" t="s">
        <v>2</v>
      </c>
      <c r="E122" s="97"/>
      <c r="F122" s="101" t="s">
        <v>202</v>
      </c>
      <c r="G122" s="18" t="s">
        <v>275</v>
      </c>
      <c r="H122" s="18" t="s">
        <v>203</v>
      </c>
      <c r="I122" s="89" t="s">
        <v>245</v>
      </c>
      <c r="J122" s="89" t="s">
        <v>248</v>
      </c>
      <c r="K122" s="4"/>
      <c r="L122" s="4" t="s">
        <v>250</v>
      </c>
      <c r="M122" s="4"/>
      <c r="N122" s="4"/>
      <c r="O122" s="47"/>
    </row>
    <row r="123" spans="1:15" s="7" customFormat="1" ht="84.75" customHeight="1">
      <c r="A123" s="73"/>
      <c r="B123" s="94"/>
      <c r="C123" s="96"/>
      <c r="D123" s="98"/>
      <c r="E123" s="98"/>
      <c r="F123" s="102"/>
      <c r="G123" s="18" t="s">
        <v>279</v>
      </c>
      <c r="H123" s="18"/>
      <c r="I123" s="89" t="s">
        <v>245</v>
      </c>
      <c r="J123" s="89" t="s">
        <v>248</v>
      </c>
      <c r="K123" s="4" t="s">
        <v>250</v>
      </c>
      <c r="L123" s="4"/>
      <c r="M123" s="4"/>
      <c r="N123" s="4"/>
      <c r="O123" s="73"/>
    </row>
    <row r="124" spans="1:15" s="7" customFormat="1" ht="48.75" customHeight="1">
      <c r="A124" s="76"/>
      <c r="B124" s="93">
        <v>208</v>
      </c>
      <c r="C124" s="95" t="s">
        <v>13</v>
      </c>
      <c r="D124" s="97" t="s">
        <v>2</v>
      </c>
      <c r="E124" s="97"/>
      <c r="F124" s="101" t="s">
        <v>204</v>
      </c>
      <c r="G124" s="18" t="s">
        <v>280</v>
      </c>
      <c r="H124" s="18"/>
      <c r="I124" s="89" t="s">
        <v>245</v>
      </c>
      <c r="J124" s="89" t="s">
        <v>248</v>
      </c>
      <c r="K124" s="4"/>
      <c r="L124" s="4" t="s">
        <v>250</v>
      </c>
      <c r="M124" s="4"/>
      <c r="N124" s="4"/>
      <c r="O124" s="76"/>
    </row>
    <row r="125" spans="1:15" s="7" customFormat="1" ht="48" customHeight="1">
      <c r="A125" s="73"/>
      <c r="B125" s="103"/>
      <c r="C125" s="104"/>
      <c r="D125" s="105"/>
      <c r="E125" s="105"/>
      <c r="F125" s="109"/>
      <c r="G125" s="18" t="s">
        <v>317</v>
      </c>
      <c r="H125" s="18"/>
      <c r="I125" s="89" t="s">
        <v>245</v>
      </c>
      <c r="J125" s="89" t="s">
        <v>248</v>
      </c>
      <c r="K125" s="4"/>
      <c r="L125" s="4"/>
      <c r="M125" s="4" t="s">
        <v>250</v>
      </c>
      <c r="N125" s="4"/>
      <c r="O125" s="73"/>
    </row>
    <row r="126" spans="1:15" s="7" customFormat="1" ht="131.25" customHeight="1">
      <c r="A126" s="38">
        <v>574</v>
      </c>
      <c r="B126" s="94"/>
      <c r="C126" s="96"/>
      <c r="D126" s="98"/>
      <c r="E126" s="98"/>
      <c r="F126" s="102"/>
      <c r="G126" s="25" t="s">
        <v>302</v>
      </c>
      <c r="H126" s="18" t="s">
        <v>205</v>
      </c>
      <c r="I126" s="89" t="s">
        <v>245</v>
      </c>
      <c r="J126" s="89" t="s">
        <v>248</v>
      </c>
      <c r="K126" s="4" t="s">
        <v>252</v>
      </c>
      <c r="L126" s="4" t="s">
        <v>258</v>
      </c>
      <c r="M126" s="4" t="s">
        <v>258</v>
      </c>
      <c r="N126" s="4" t="s">
        <v>252</v>
      </c>
      <c r="O126" s="47"/>
    </row>
    <row r="127" spans="1:15" s="7" customFormat="1" ht="56.25" customHeight="1">
      <c r="A127" s="92"/>
      <c r="B127" s="93">
        <v>209</v>
      </c>
      <c r="C127" s="141" t="s">
        <v>14</v>
      </c>
      <c r="D127" s="97" t="s">
        <v>2</v>
      </c>
      <c r="E127" s="97"/>
      <c r="F127" s="101" t="s">
        <v>206</v>
      </c>
      <c r="G127" s="25" t="s">
        <v>319</v>
      </c>
      <c r="H127" s="18"/>
      <c r="I127" s="89" t="s">
        <v>245</v>
      </c>
      <c r="J127" s="89" t="s">
        <v>248</v>
      </c>
      <c r="K127" s="4"/>
      <c r="L127" s="4"/>
      <c r="M127" s="4"/>
      <c r="N127" s="4" t="s">
        <v>250</v>
      </c>
      <c r="O127" s="92"/>
    </row>
    <row r="128" spans="1:15" s="7" customFormat="1" ht="143.25" customHeight="1">
      <c r="A128" s="38">
        <v>578</v>
      </c>
      <c r="B128" s="94"/>
      <c r="C128" s="142"/>
      <c r="D128" s="98"/>
      <c r="E128" s="98"/>
      <c r="F128" s="102"/>
      <c r="G128" s="25" t="s">
        <v>288</v>
      </c>
      <c r="H128" s="13"/>
      <c r="I128" s="89" t="s">
        <v>245</v>
      </c>
      <c r="J128" s="89" t="s">
        <v>248</v>
      </c>
      <c r="K128" s="4" t="s">
        <v>252</v>
      </c>
      <c r="L128" s="4" t="s">
        <v>252</v>
      </c>
      <c r="M128" s="4" t="s">
        <v>258</v>
      </c>
      <c r="N128" s="4" t="s">
        <v>252</v>
      </c>
      <c r="O128" s="47"/>
    </row>
    <row r="129" spans="1:15" s="7" customFormat="1" ht="195.75" customHeight="1">
      <c r="A129" s="38">
        <v>581</v>
      </c>
      <c r="B129" s="85">
        <v>210</v>
      </c>
      <c r="C129" s="84" t="s">
        <v>62</v>
      </c>
      <c r="D129" s="82" t="s">
        <v>2</v>
      </c>
      <c r="E129" s="46"/>
      <c r="F129" s="83" t="s">
        <v>207</v>
      </c>
      <c r="G129" s="25" t="s">
        <v>296</v>
      </c>
      <c r="H129" s="18"/>
      <c r="I129" s="89" t="s">
        <v>245</v>
      </c>
      <c r="J129" s="89" t="s">
        <v>248</v>
      </c>
      <c r="K129" s="4" t="s">
        <v>252</v>
      </c>
      <c r="L129" s="4" t="s">
        <v>258</v>
      </c>
      <c r="M129" s="4" t="s">
        <v>252</v>
      </c>
      <c r="N129" s="4" t="s">
        <v>252</v>
      </c>
      <c r="O129" s="47"/>
    </row>
    <row r="130" spans="1:15" s="7" customFormat="1" ht="96.75" customHeight="1">
      <c r="A130" s="38">
        <v>589</v>
      </c>
      <c r="B130" s="85">
        <v>213</v>
      </c>
      <c r="C130" s="84" t="s">
        <v>63</v>
      </c>
      <c r="D130" s="82" t="s">
        <v>2</v>
      </c>
      <c r="E130" s="46"/>
      <c r="F130" s="83" t="s">
        <v>15</v>
      </c>
      <c r="G130" s="18" t="s">
        <v>276</v>
      </c>
      <c r="H130" s="18"/>
      <c r="I130" s="89" t="s">
        <v>245</v>
      </c>
      <c r="J130" s="89" t="s">
        <v>248</v>
      </c>
      <c r="K130" s="4"/>
      <c r="L130" s="4" t="s">
        <v>258</v>
      </c>
      <c r="M130" s="4" t="s">
        <v>258</v>
      </c>
      <c r="N130" s="4"/>
      <c r="O130" s="47"/>
    </row>
    <row r="131" spans="1:15" s="7" customFormat="1" ht="35.25" customHeight="1">
      <c r="A131" s="39"/>
      <c r="B131" s="86"/>
      <c r="C131" s="117" t="s">
        <v>103</v>
      </c>
      <c r="D131" s="118"/>
      <c r="E131" s="118"/>
      <c r="F131" s="119"/>
      <c r="G131" s="34"/>
      <c r="H131" s="55"/>
      <c r="I131" s="55"/>
      <c r="J131" s="55"/>
      <c r="K131" s="55"/>
      <c r="L131" s="55"/>
      <c r="M131" s="55"/>
      <c r="N131" s="55"/>
      <c r="O131" s="19"/>
    </row>
    <row r="132" spans="1:15" s="7" customFormat="1" ht="150.75" customHeight="1">
      <c r="A132" s="38">
        <v>599</v>
      </c>
      <c r="B132" s="85">
        <v>216</v>
      </c>
      <c r="C132" s="84" t="s">
        <v>64</v>
      </c>
      <c r="D132" s="82" t="s">
        <v>4</v>
      </c>
      <c r="E132" s="46"/>
      <c r="F132" s="83" t="s">
        <v>208</v>
      </c>
      <c r="G132" s="31" t="s">
        <v>316</v>
      </c>
      <c r="H132" s="18"/>
      <c r="I132" s="89" t="s">
        <v>245</v>
      </c>
      <c r="J132" s="89" t="s">
        <v>248</v>
      </c>
      <c r="K132" s="4" t="s">
        <v>252</v>
      </c>
      <c r="L132" s="4" t="s">
        <v>252</v>
      </c>
      <c r="M132" s="4" t="s">
        <v>252</v>
      </c>
      <c r="N132" s="4" t="s">
        <v>252</v>
      </c>
      <c r="O132" s="47"/>
    </row>
    <row r="133" spans="1:15" s="7" customFormat="1" ht="114.75" customHeight="1">
      <c r="A133" s="38">
        <v>603</v>
      </c>
      <c r="B133" s="85">
        <v>218</v>
      </c>
      <c r="C133" s="84" t="s">
        <v>128</v>
      </c>
      <c r="D133" s="82" t="s">
        <v>2</v>
      </c>
      <c r="E133" s="46"/>
      <c r="F133" s="2" t="s">
        <v>209</v>
      </c>
      <c r="G133" s="18" t="s">
        <v>210</v>
      </c>
      <c r="H133" s="46"/>
      <c r="I133" s="89" t="s">
        <v>245</v>
      </c>
      <c r="J133" s="89" t="s">
        <v>248</v>
      </c>
      <c r="K133" s="4"/>
      <c r="L133" s="4" t="s">
        <v>258</v>
      </c>
      <c r="M133" s="4"/>
      <c r="N133" s="4"/>
      <c r="O133" s="47"/>
    </row>
    <row r="134" spans="1:15">
      <c r="B134" s="58"/>
      <c r="C134" s="127" t="s">
        <v>218</v>
      </c>
      <c r="D134" s="127"/>
      <c r="E134" s="127"/>
      <c r="F134" s="127"/>
      <c r="G134" s="127"/>
      <c r="H134" s="127"/>
      <c r="I134" s="59"/>
      <c r="J134" s="59"/>
      <c r="K134" s="60">
        <f t="shared" ref="K134:N134" si="0">SUM(K135:K139)</f>
        <v>40</v>
      </c>
      <c r="L134" s="60">
        <f t="shared" si="0"/>
        <v>51</v>
      </c>
      <c r="M134" s="60">
        <f t="shared" si="0"/>
        <v>42</v>
      </c>
      <c r="N134" s="60">
        <f t="shared" si="0"/>
        <v>42</v>
      </c>
      <c r="O134" s="70"/>
    </row>
    <row r="135" spans="1:15">
      <c r="B135" s="58"/>
      <c r="C135" s="128" t="s">
        <v>219</v>
      </c>
      <c r="D135" s="128"/>
      <c r="E135" s="128"/>
      <c r="F135" s="128"/>
      <c r="G135" s="128"/>
      <c r="H135" s="128"/>
      <c r="I135" s="59"/>
      <c r="J135" s="59"/>
      <c r="K135" s="61">
        <f>SUM(COUNTIFS(K$8:K$34,{"ĐTT","ĐTT+VS-AN","ĐTT+HĐC","TDS","HĐH","HĐG","HĐNT","VS-AN","HĐC","TQDN","LH","HĐH+HĐC","LH+HĐC","HĐG+HĐC","HĐH+HĐNT","HĐH+HĐG","HĐC+HĐNT","SHHN"}))</f>
        <v>10</v>
      </c>
      <c r="L135" s="61">
        <f>SUM(COUNTIFS(L$8:L$34,{"ĐTT","ĐTT+VS-AN","ĐTT+HĐC","TDS","HĐH","HĐG","HĐNT","VS-AN","HĐC","TQDN","LH","HĐH+HĐC","LH+HĐC","HĐG+HĐC","HĐH+HĐNT","HĐH+HĐG","HĐC+HĐNT","SHHN"}))</f>
        <v>11</v>
      </c>
      <c r="M135" s="61">
        <f>SUM(COUNTIFS(M$8:M$34,{"ĐTT","ĐTT+VS-AN","ĐTT+HĐC","TDS","HĐH","HĐG","HĐNT","VS-AN","HĐC","TQDN","LH","HĐH+HĐC","LH+HĐC","HĐG+HĐC","HĐH+HĐNT","HĐH+HĐG","HĐC+HĐNT","SHHN"}))</f>
        <v>10</v>
      </c>
      <c r="N135" s="61">
        <f>SUM(COUNTIFS(N$8:N$34,{"ĐTT","ĐTT+VS-AN","ĐTT+HĐC","TDS","HĐH","HĐG","HĐNT","VS-AN","HĐC","TQDN","LH","HĐH+HĐC","LH+HĐC","HĐG+HĐC","HĐH+HĐNT","HĐH+HĐG","HĐC+HĐNT","SHHN"}))</f>
        <v>10</v>
      </c>
      <c r="O135" s="70"/>
    </row>
    <row r="136" spans="1:15">
      <c r="B136" s="58"/>
      <c r="C136" s="128" t="s">
        <v>220</v>
      </c>
      <c r="D136" s="128"/>
      <c r="E136" s="128"/>
      <c r="F136" s="128"/>
      <c r="G136" s="128"/>
      <c r="H136" s="128"/>
      <c r="I136" s="59"/>
      <c r="J136" s="59"/>
      <c r="K136" s="61">
        <f>SUM(COUNTIFS(K$35:K$67,{"ĐTT","ĐTT+VS-AN","ĐTT+HĐC","TDS","HĐH","HĐG","HĐNT","VS-AN","HĐC","TQDN","LH","HĐG+HĐC","HĐH+HĐC","HĐH+HĐNT","HĐH+HĐG","SHHN","HĐC+HĐNT"}))</f>
        <v>8</v>
      </c>
      <c r="L136" s="61">
        <f>SUM(COUNTIFS(L$35:L$67,{"ĐTT","ĐTT+VS-AN","ĐTT+HĐC","TDS","HĐH","HĐG","HĐNT","VS-AN","HĐC","TQDN","LH","HĐG+HĐC","HĐH+HĐC","HĐH+HĐNT","HĐH+HĐG","SHHN","HĐC+HĐNT"}))</f>
        <v>10</v>
      </c>
      <c r="M136" s="61">
        <f>SUM(COUNTIFS(M$35:M$67,{"ĐTT","ĐTT+VS-AN","ĐTT+HĐC","TDS","HĐH","HĐG","HĐNT","VS-AN","HĐC","TQDN","LH","HĐG+HĐC","HĐH+HĐC","HĐH+HĐNT","HĐH+HĐG","SHHN","HĐC+HĐNT"}))</f>
        <v>8</v>
      </c>
      <c r="N136" s="61">
        <f>SUM(COUNTIFS(N$35:N$67,{"ĐTT","ĐTT+VS-AN","ĐTT+HĐC","TDS","HĐH","HĐG","HĐNT","VS-AN","HĐC","TQDN","LH","HĐG+HĐC","HĐH+HĐC","HĐH+HĐNT","HĐH+HĐG","SHHN","HĐC+HĐNT"}))</f>
        <v>8</v>
      </c>
      <c r="O136" s="70"/>
    </row>
    <row r="137" spans="1:15">
      <c r="B137" s="58"/>
      <c r="C137" s="128" t="s">
        <v>221</v>
      </c>
      <c r="D137" s="128"/>
      <c r="E137" s="128"/>
      <c r="F137" s="128"/>
      <c r="G137" s="128"/>
      <c r="H137" s="128"/>
      <c r="I137" s="59"/>
      <c r="J137" s="59"/>
      <c r="K137" s="61">
        <f>SUM(COUNTIFS(K$68:K$90,{"ĐTT","ĐTT+VS-AN","ĐTT+HĐC","TDS","HĐH","HĐG","HĐNT","VS-AN","HĐC","TQDN","LH","HĐG+HĐC","HĐH+HĐC","HĐH+HĐNT","HĐH+HĐG","SHHN","HĐC+HĐNT"}))</f>
        <v>9</v>
      </c>
      <c r="L137" s="61">
        <f>SUM(COUNTIFS(L$68:L$90,{"ĐTT","ĐTT+VS-AN","ĐTT+HĐC","TDS","HĐH","HĐG","HĐNT","VS-AN","HĐC","TQDN","LH","HĐG+HĐC","HĐH+HĐC","HĐH+HĐNT","HĐH+HĐG","SHHN","HĐC+HĐNT"}))</f>
        <v>10</v>
      </c>
      <c r="M137" s="61">
        <f>SUM(COUNTIFS(M$68:M$90,{"ĐTT","ĐTT+VS-AN","ĐTT+HĐC","TDS","HĐH","HĐG","HĐNT","VS-AN","HĐC","TQDN","LH","HĐG+HĐC","HĐH+HĐC","HĐH+HĐNT","HĐH+HĐG","SHHN","HĐC+HĐNT"}))</f>
        <v>9</v>
      </c>
      <c r="N137" s="61">
        <f>SUM(COUNTIFS(N$68:N$90,{"ĐTT","ĐTT+VS-AN","ĐTT+HĐC","TDS","HĐH","HĐG","HĐNT","VS-AN","HĐC","TQDN","LH","HĐG+HĐC","HĐH+HĐC","HĐH+HĐNT","HĐH+HĐG","SHHN","HĐC+HĐNT"}))</f>
        <v>9</v>
      </c>
      <c r="O137" s="70"/>
    </row>
    <row r="138" spans="1:15">
      <c r="B138" s="58"/>
      <c r="C138" s="128" t="s">
        <v>222</v>
      </c>
      <c r="D138" s="128"/>
      <c r="E138" s="128"/>
      <c r="F138" s="128"/>
      <c r="G138" s="128"/>
      <c r="H138" s="128"/>
      <c r="I138" s="59"/>
      <c r="J138" s="59"/>
      <c r="K138" s="61">
        <f>SUM(COUNTIFS(K$91:K$106,{"ĐTT","ĐTT+VS-AN","ĐTT+HĐC","TDS","HĐH","HĐG","HĐNT","VS-AN","HĐC","TQDN","LH","LH+HĐC","HĐG+HĐC","HĐH+HĐC","HĐH+HĐNT","HĐH+HĐG","SHHN","HĐC+HĐNT"}))</f>
        <v>4</v>
      </c>
      <c r="L138" s="61">
        <f>SUM(COUNTIFS(L$91:L$106,{"ĐTT","ĐTT+VS-AN","ĐTT+HĐC","TDS","HĐH","HĐG","HĐNT","VS-AN","HĐC","TQDN","LH","LH+HĐC","HĐG+HĐC","HĐH+HĐC","HĐH+HĐNT","HĐH+HĐG","SHHN","HĐC+HĐNT"}))</f>
        <v>5</v>
      </c>
      <c r="M138" s="61">
        <f>SUM(COUNTIFS(M$91:M$106,{"ĐTT","ĐTT+VS-AN","ĐTT+HĐC","TDS","HĐH","HĐG","HĐNT","VS-AN","HĐC","TQDN","LH","LH+HĐC","HĐG+HĐC","HĐH+HĐC","HĐH+HĐNT","HĐH+HĐG","SHHN","HĐC+HĐNT"}))</f>
        <v>4</v>
      </c>
      <c r="N138" s="61">
        <f>SUM(COUNTIFS(N$91:N$106,{"ĐTT","ĐTT+VS-AN","ĐTT+HĐC","TDS","HĐH","HĐG","HĐNT","VS-AN","HĐC","TQDN","LH","LH+HĐC","HĐG+HĐC","HĐH+HĐC","HĐH+HĐNT","HĐH+HĐG","SHHN","HĐC+HĐNT"}))</f>
        <v>5</v>
      </c>
      <c r="O138" s="70"/>
    </row>
    <row r="139" spans="1:15">
      <c r="B139" s="58"/>
      <c r="C139" s="128" t="s">
        <v>223</v>
      </c>
      <c r="D139" s="128"/>
      <c r="E139" s="128"/>
      <c r="F139" s="128"/>
      <c r="G139" s="128"/>
      <c r="H139" s="128"/>
      <c r="I139" s="59"/>
      <c r="J139" s="59"/>
      <c r="K139" s="61">
        <f>SUM(COUNTIFS(K$107:K$133,{"ĐTT","ĐTT+VS-AN","ĐTT+HĐC","TDS","HĐH","HĐG","HĐNT","VS-AN","HĐC","TQDN","LH","HĐG+HĐC","HĐH+HĐC","HĐH+HĐNT","HĐH+HĐG","SHHN","HĐC+HĐNT"}))</f>
        <v>9</v>
      </c>
      <c r="L139" s="61">
        <f>SUM(COUNTIFS(L$107:L$133,{"ĐTT","ĐTT+VS-AN","ĐTT+HĐC","TDS","HĐH","HĐG","HĐNT","VS-AN","HĐC","TQDN","LH","HĐG+HĐC","HĐH+HĐC","HĐH+HĐNT","HĐH+HĐG","SHHN","HĐC+HĐNT"}))</f>
        <v>15</v>
      </c>
      <c r="M139" s="61">
        <f>SUM(COUNTIFS(M$107:M$133,{"ĐTT","ĐTT+VS-AN","ĐTT+HĐC","TDS","HĐH","HĐG","HĐNT","VS-AN","HĐC","TQDN","LH","HĐG+HĐC","HĐH+HĐC","HĐH+HĐNT","HĐH+HĐG","SHHN","HĐC+HĐNT"}))</f>
        <v>11</v>
      </c>
      <c r="N139" s="61">
        <f>SUM(COUNTIFS(N$107:N$133,{"ĐTT","ĐTT+VS-AN","ĐTT+HĐC","TDS","HĐH","HĐG","HĐNT","VS-AN","HĐC","TQDN","LH","HĐG+HĐC","HĐH+HĐC","HĐH+HĐNT","HĐH+HĐG","SHHN","HĐC+HĐNT"}))</f>
        <v>10</v>
      </c>
      <c r="O139" s="70"/>
    </row>
    <row r="140" spans="1:15">
      <c r="B140" s="58"/>
      <c r="C140" s="124" t="s">
        <v>224</v>
      </c>
      <c r="D140" s="124"/>
      <c r="E140" s="124"/>
      <c r="F140" s="124"/>
      <c r="G140" s="124"/>
      <c r="H140" s="124"/>
      <c r="I140" s="59"/>
      <c r="J140" s="59"/>
      <c r="K140" s="60">
        <f t="shared" ref="K140:N140" si="1">SUM(K141:K150)</f>
        <v>43</v>
      </c>
      <c r="L140" s="60">
        <f t="shared" si="1"/>
        <v>54</v>
      </c>
      <c r="M140" s="60">
        <f t="shared" si="1"/>
        <v>45</v>
      </c>
      <c r="N140" s="60">
        <f t="shared" si="1"/>
        <v>44</v>
      </c>
      <c r="O140" s="70"/>
    </row>
    <row r="141" spans="1:15">
      <c r="B141" s="58"/>
      <c r="C141" s="123" t="s">
        <v>225</v>
      </c>
      <c r="D141" s="123"/>
      <c r="E141" s="123"/>
      <c r="F141" s="123"/>
      <c r="G141" s="123"/>
      <c r="H141" s="123"/>
      <c r="I141" s="59"/>
      <c r="J141" s="59"/>
      <c r="K141" s="61">
        <f>SUM(COUNTIFS(K$8:K$133,{"ĐTT","ĐTT+SHHN","ĐTT+VS-AN","ĐTT+HĐG","ĐTT+VS-AN","ĐTT+HĐC"}))</f>
        <v>4</v>
      </c>
      <c r="L141" s="61">
        <f>SUM(COUNTIFS(L$8:L$133,{"ĐTT","ĐTT+SHHN","ĐTT+VS-AN","ĐTT+HĐG","ĐTT+VS-AN","ĐTT+HĐC"}))</f>
        <v>4</v>
      </c>
      <c r="M141" s="61">
        <f>SUM(COUNTIFS(M$8:M$133,{"ĐTT","ĐTT+SHHN","ĐTT+VS-AN","ĐTT+HĐG","ĐTT+VS-AN","ĐTT+HĐC"}))</f>
        <v>4</v>
      </c>
      <c r="N141" s="61">
        <f>SUM(COUNTIFS(N$8:N$133,{"ĐTT","ĐTT+SHHN","ĐTT+VS-AN","ĐTT+HĐG","ĐTT+VS-AN","ĐTT+HĐC"}))</f>
        <v>4</v>
      </c>
      <c r="O141" s="70"/>
    </row>
    <row r="142" spans="1:15">
      <c r="B142" s="58"/>
      <c r="C142" s="123" t="s">
        <v>226</v>
      </c>
      <c r="D142" s="123"/>
      <c r="E142" s="123"/>
      <c r="F142" s="123"/>
      <c r="G142" s="123"/>
      <c r="H142" s="123"/>
      <c r="I142" s="59"/>
      <c r="J142" s="59"/>
      <c r="K142" s="61">
        <f>SUM(COUNTIFS(K$7:K$133,{"TDS"}))</f>
        <v>1</v>
      </c>
      <c r="L142" s="61">
        <f>SUM(COUNTIFS(L$7:L$133,{"TDS"}))</f>
        <v>1</v>
      </c>
      <c r="M142" s="61">
        <f>SUM(COUNTIFS(M$7:M$133,{"TDS"}))</f>
        <v>1</v>
      </c>
      <c r="N142" s="61">
        <f>SUM(COUNTIFS(N$7:N$133,{"TDS"}))</f>
        <v>1</v>
      </c>
      <c r="O142" s="70"/>
    </row>
    <row r="143" spans="1:15">
      <c r="B143" s="58"/>
      <c r="C143" s="123" t="s">
        <v>227</v>
      </c>
      <c r="D143" s="123"/>
      <c r="E143" s="123"/>
      <c r="F143" s="123"/>
      <c r="G143" s="123"/>
      <c r="H143" s="123"/>
      <c r="I143" s="59"/>
      <c r="J143" s="59"/>
      <c r="K143" s="61">
        <f>SUM(COUNTIFS(K$7:K$133,{"ĐTT+HĐG","HĐG","HĐH+HĐG","HĐG+HĐNT","HĐG+HĐC"}))</f>
        <v>11</v>
      </c>
      <c r="L143" s="61">
        <f>SUM(COUNTIFS(L$7:L$133,{"ĐTT+HĐG","HĐG","HĐH+HĐG","HĐG+HĐNT","HĐG+HĐC"}))</f>
        <v>9</v>
      </c>
      <c r="M143" s="61">
        <f>SUM(COUNTIFS(M$7:M$133,{"ĐTT+HĐG","HĐG","HĐH+HĐG","HĐG+HĐNT","HĐG+HĐC"}))</f>
        <v>9</v>
      </c>
      <c r="N143" s="61">
        <f>SUM(COUNTIFS(N$7:N$133,{"ĐTT+HĐG","HĐG","HĐH+HĐG","HĐG+HĐNT","HĐG+HĐC"}))</f>
        <v>11</v>
      </c>
      <c r="O143" s="70"/>
    </row>
    <row r="144" spans="1:15">
      <c r="B144" s="58"/>
      <c r="C144" s="123" t="s">
        <v>228</v>
      </c>
      <c r="D144" s="123"/>
      <c r="E144" s="123"/>
      <c r="F144" s="123"/>
      <c r="G144" s="123"/>
      <c r="H144" s="123"/>
      <c r="I144" s="59"/>
      <c r="J144" s="59"/>
      <c r="K144" s="61">
        <f>SUM(COUNTIFS(K$7:K$133,{"HĐNT","HĐH+HĐNT","HĐG+HĐNT","HĐNT+HĐC"}))</f>
        <v>9</v>
      </c>
      <c r="L144" s="61">
        <f>SUM(COUNTIFS(L$7:L$133,{"HĐNT","HĐH+HĐNT","HĐG+HĐNT","HĐNT+HĐC"}))</f>
        <v>9</v>
      </c>
      <c r="M144" s="61">
        <f>SUM(COUNTIFS(M$7:M$133,{"HĐNT","HĐH+HĐNT","HĐG+HĐNT","HĐNT+HĐC"}))</f>
        <v>9</v>
      </c>
      <c r="N144" s="61">
        <f>SUM(COUNTIFS(N$7:N$133,{"HĐNT","HĐH+HĐNT","HĐG+HĐNT","HĐNT+HĐC"}))</f>
        <v>9</v>
      </c>
      <c r="O144" s="70"/>
    </row>
    <row r="145" spans="2:16">
      <c r="B145" s="58"/>
      <c r="C145" s="123" t="s">
        <v>229</v>
      </c>
      <c r="D145" s="123"/>
      <c r="E145" s="123"/>
      <c r="F145" s="123"/>
      <c r="G145" s="123"/>
      <c r="H145" s="123"/>
      <c r="I145" s="59"/>
      <c r="J145" s="59"/>
      <c r="K145" s="61">
        <f>SUM(COUNTIFS(K$7:K$133,{"ĐTT+VS-AN","VS-AN","VS-AN+HĐC","SHHN+VS-AN"}))</f>
        <v>4</v>
      </c>
      <c r="L145" s="61">
        <f>SUM(COUNTIFS(L$7:L$133,{"ĐTT+VS-AN","VS-AN","VS-AN+HĐC","SHHN+VS-AN"}))</f>
        <v>4</v>
      </c>
      <c r="M145" s="61">
        <f>SUM(COUNTIFS(M$7:M$133,{"ĐTT+VS-AN","VS-AN","VS-AN+HĐC","SHHN+VS-AN"}))</f>
        <v>4</v>
      </c>
      <c r="N145" s="61">
        <f>SUM(COUNTIFS(N$7:N$133,{"ĐTT+VS-AN","VS-AN","VS-AN+HĐC","SHHN+VS-AN"}))</f>
        <v>4</v>
      </c>
      <c r="O145" s="70"/>
    </row>
    <row r="146" spans="2:16">
      <c r="B146" s="58"/>
      <c r="C146" s="123" t="s">
        <v>230</v>
      </c>
      <c r="D146" s="123"/>
      <c r="E146" s="123"/>
      <c r="F146" s="123"/>
      <c r="G146" s="123"/>
      <c r="H146" s="123"/>
      <c r="I146" s="59"/>
      <c r="J146" s="59"/>
      <c r="K146" s="61">
        <f>SUM(COUNTIFS(K$7:K$133,{"HĐC","ĐTT+HĐC","HĐG+HĐC","HĐH+HĐC","VS-AN+HĐC","HĐNT+HĐC"}))</f>
        <v>6</v>
      </c>
      <c r="L146" s="61">
        <f>SUM(COUNTIFS(L$7:L$133,{"HĐC","ĐTT+HĐC","HĐG+HĐC","HĐH+HĐC","VS-AN+HĐC","HĐNT+HĐC"}))</f>
        <v>15</v>
      </c>
      <c r="M146" s="61">
        <f>SUM(COUNTIFS(M$7:M$133,{"HĐC","ĐTT+HĐC","HĐG+HĐC","HĐH+HĐC","VS-AN+HĐC","HĐNT+HĐC"}))</f>
        <v>11</v>
      </c>
      <c r="N146" s="61">
        <f>SUM(COUNTIFS(N$7:N$133,{"HĐC","ĐTT+HĐC","HĐG+HĐC","HĐH+HĐC","VS-AN+HĐC","HĐNT+HĐC"}))</f>
        <v>7</v>
      </c>
      <c r="O146" s="70"/>
    </row>
    <row r="147" spans="2:16">
      <c r="B147" s="58"/>
      <c r="C147" s="123" t="s">
        <v>231</v>
      </c>
      <c r="D147" s="123"/>
      <c r="E147" s="123"/>
      <c r="F147" s="123"/>
      <c r="G147" s="123"/>
      <c r="H147" s="123"/>
      <c r="I147" s="59"/>
      <c r="J147" s="59"/>
      <c r="K147" s="61">
        <f>SUM(COUNTIFS(K$7:K$133,{"SHHN","SHHN+VS-AN","ĐTT+SHHN"}))</f>
        <v>2</v>
      </c>
      <c r="L147" s="61">
        <f>SUM(COUNTIFS(L$7:L$133,{"SHHN","SHHN+VS-AN","ĐTT+SHHN"}))</f>
        <v>2</v>
      </c>
      <c r="M147" s="61">
        <f>SUM(COUNTIFS(M$7:M$133,{"SHHN","SHHN+VS-AN","ĐTT+SHHN"}))</f>
        <v>2</v>
      </c>
      <c r="N147" s="61">
        <f>SUM(COUNTIFS(N$7:N$133,{"SHHN","SHHN+VS-AN","ĐTT+SHHN"}))</f>
        <v>2</v>
      </c>
      <c r="O147" s="70"/>
    </row>
    <row r="148" spans="2:16">
      <c r="B148" s="58"/>
      <c r="C148" s="123" t="s">
        <v>232</v>
      </c>
      <c r="D148" s="123"/>
      <c r="E148" s="123"/>
      <c r="F148" s="123"/>
      <c r="G148" s="123"/>
      <c r="H148" s="123"/>
      <c r="I148" s="59"/>
      <c r="J148" s="59"/>
      <c r="K148" s="61">
        <f>SUM(COUNTIFS(K$7:K$133,{"TQ"}))</f>
        <v>0</v>
      </c>
      <c r="L148" s="61">
        <f>SUM(COUNTIFS(L$7:L$133,{"TQ"}))</f>
        <v>0</v>
      </c>
      <c r="M148" s="61">
        <f>SUM(COUNTIFS(M$7:M$133,{"TQ"}))</f>
        <v>0</v>
      </c>
      <c r="N148" s="61">
        <f>SUM(COUNTIFS(N$7:N$133,{"TQ"}))</f>
        <v>0</v>
      </c>
      <c r="O148" s="70"/>
    </row>
    <row r="149" spans="2:16">
      <c r="B149" s="58"/>
      <c r="C149" s="123" t="s">
        <v>233</v>
      </c>
      <c r="D149" s="123"/>
      <c r="E149" s="123"/>
      <c r="F149" s="123"/>
      <c r="G149" s="123"/>
      <c r="H149" s="123"/>
      <c r="I149" s="59"/>
      <c r="J149" s="59"/>
      <c r="K149" s="61">
        <f>SUM(COUNTIFS(K$7:K$133,{"LH","LH+HĐC"}))</f>
        <v>1</v>
      </c>
      <c r="L149" s="61">
        <f>SUM(COUNTIFS(L$7:L$133,{"LH","LH+HĐC"}))</f>
        <v>0</v>
      </c>
      <c r="M149" s="61">
        <f>SUM(COUNTIFS(M$7:M$133,{"LH","LH+HĐC"}))</f>
        <v>0</v>
      </c>
      <c r="N149" s="61">
        <f>SUM(COUNTIFS(N$7:N$133,{"LH","LH+HĐC"}))</f>
        <v>1</v>
      </c>
      <c r="O149" s="70"/>
    </row>
    <row r="150" spans="2:16">
      <c r="B150" s="58"/>
      <c r="C150" s="124" t="s">
        <v>234</v>
      </c>
      <c r="D150" s="124"/>
      <c r="E150" s="124"/>
      <c r="F150" s="124"/>
      <c r="G150" s="124"/>
      <c r="H150" s="124"/>
      <c r="I150" s="59"/>
      <c r="J150" s="59"/>
      <c r="K150" s="60">
        <f t="shared" ref="K150:N150" si="2">SUM(K151:K155)</f>
        <v>5</v>
      </c>
      <c r="L150" s="60">
        <f t="shared" si="2"/>
        <v>10</v>
      </c>
      <c r="M150" s="60">
        <f t="shared" si="2"/>
        <v>5</v>
      </c>
      <c r="N150" s="60">
        <f t="shared" si="2"/>
        <v>5</v>
      </c>
      <c r="O150" s="70"/>
    </row>
    <row r="151" spans="2:16">
      <c r="B151" s="58"/>
      <c r="C151" s="125" t="s">
        <v>235</v>
      </c>
      <c r="D151" s="125"/>
      <c r="E151" s="125"/>
      <c r="F151" s="125"/>
      <c r="G151" s="125"/>
      <c r="H151" s="125"/>
      <c r="I151" s="59"/>
      <c r="J151" s="59"/>
      <c r="K151" s="61">
        <f>SUM(COUNTIFS(K$8:K$34,{"HĐH","HĐH+HĐG","HĐH+HĐC","HĐH+HĐNT"}))</f>
        <v>1</v>
      </c>
      <c r="L151" s="61">
        <f>SUM(COUNTIFS(L$8:L$34,{"HĐH","HĐH+HĐG","HĐH+HĐC","HĐH+HĐNT"}))</f>
        <v>2</v>
      </c>
      <c r="M151" s="61">
        <f>SUM(COUNTIFS(M$8:M$34,{"HĐH","HĐH+HĐG","HĐH+HĐC","HĐH+HĐNT"}))</f>
        <v>1</v>
      </c>
      <c r="N151" s="61">
        <f>SUM(COUNTIFS(N$8:N$34,{"HĐH","HĐH+HĐG","HĐH+HĐC","HĐH+HĐNT"}))</f>
        <v>1</v>
      </c>
      <c r="O151" s="70"/>
    </row>
    <row r="152" spans="2:16">
      <c r="B152" s="58"/>
      <c r="C152" s="125" t="s">
        <v>236</v>
      </c>
      <c r="D152" s="125"/>
      <c r="E152" s="125"/>
      <c r="F152" s="125"/>
      <c r="G152" s="125"/>
      <c r="H152" s="125"/>
      <c r="I152" s="59"/>
      <c r="J152" s="59"/>
      <c r="K152" s="61">
        <f>SUM(COUNTIFS(K$35:K$67,{"HĐH","HĐH+HĐG","HĐH+HĐC","HĐH+HĐNT"}))</f>
        <v>1</v>
      </c>
      <c r="L152" s="61">
        <f>SUM(COUNTIFS(L$35:L$67,{"HĐH","HĐH+HĐG","HĐH+HĐC","HĐH+HĐNT"}))</f>
        <v>1</v>
      </c>
      <c r="M152" s="61">
        <f>SUM(COUNTIFS(M$35:M$67,{"HĐH","HĐH+HĐG","HĐH+HĐC","HĐH+HĐNT"}))</f>
        <v>1</v>
      </c>
      <c r="N152" s="61">
        <f>SUM(COUNTIFS(N$35:N$67,{"HĐH","HĐH+HĐG","HĐH+HĐC","HĐH+HĐNT"}))</f>
        <v>0</v>
      </c>
      <c r="O152" s="70"/>
    </row>
    <row r="153" spans="2:16">
      <c r="B153" s="58"/>
      <c r="C153" s="125" t="s">
        <v>237</v>
      </c>
      <c r="D153" s="125"/>
      <c r="E153" s="125"/>
      <c r="F153" s="125"/>
      <c r="G153" s="125"/>
      <c r="H153" s="125"/>
      <c r="I153" s="59"/>
      <c r="J153" s="59"/>
      <c r="K153" s="61">
        <f>SUM(COUNTIFS(K$68:K$90,{"HĐH","HĐH+HĐG","HĐH+HĐC","HĐH+HĐNT"}))</f>
        <v>1</v>
      </c>
      <c r="L153" s="61">
        <f>SUM(COUNTIFS(L$68:L$90,{"HĐH","HĐH+HĐG","HĐH+HĐC","HĐH+HĐNT"}))</f>
        <v>2</v>
      </c>
      <c r="M153" s="61">
        <f>SUM(COUNTIFS(M$68:M$90,{"HĐH","HĐH+HĐG","HĐH+HĐC","HĐH+HĐNT"}))</f>
        <v>1</v>
      </c>
      <c r="N153" s="61">
        <f>SUM(COUNTIFS(N$68:N$90,{"HĐH","HĐH+HĐG","HĐH+HĐC","HĐH+HĐNT"}))</f>
        <v>1</v>
      </c>
      <c r="O153" s="70"/>
    </row>
    <row r="154" spans="2:16">
      <c r="B154" s="58"/>
      <c r="C154" s="125" t="s">
        <v>238</v>
      </c>
      <c r="D154" s="125"/>
      <c r="E154" s="125"/>
      <c r="F154" s="125"/>
      <c r="G154" s="125"/>
      <c r="H154" s="125"/>
      <c r="I154" s="59"/>
      <c r="J154" s="59"/>
      <c r="K154" s="61">
        <f>SUM(COUNTIFS(K$91:K106,{"HĐH","HĐH+HĐG","HĐH+HĐC","HĐH+HĐNT"}))</f>
        <v>0</v>
      </c>
      <c r="L154" s="61">
        <f>SUM(COUNTIFS(L$91:L106,{"HĐH","HĐH+HĐG","HĐH+HĐC","HĐH+HĐNT"}))</f>
        <v>1</v>
      </c>
      <c r="M154" s="61">
        <f>SUM(COUNTIFS(M$91:M106,{"HĐH","HĐH+HĐG","HĐH+HĐC","HĐH+HĐNT"}))</f>
        <v>0</v>
      </c>
      <c r="N154" s="61">
        <f>SUM(COUNTIFS(N$91:N106,{"HĐH","HĐH+HĐG","HĐH+HĐC","HĐH+HĐNT"}))</f>
        <v>1</v>
      </c>
      <c r="O154" s="70"/>
    </row>
    <row r="155" spans="2:16">
      <c r="B155" s="58"/>
      <c r="C155" s="125" t="s">
        <v>239</v>
      </c>
      <c r="D155" s="125"/>
      <c r="E155" s="125"/>
      <c r="F155" s="125"/>
      <c r="G155" s="125"/>
      <c r="H155" s="125"/>
      <c r="I155" s="59"/>
      <c r="J155" s="59"/>
      <c r="K155" s="61">
        <f>SUM(COUNTIFS(K$107:K$133,{"HĐH","HĐH+HĐG","HĐH+HĐC","HĐH+HĐNT"}))</f>
        <v>2</v>
      </c>
      <c r="L155" s="61">
        <f>SUM(COUNTIFS(L$107:L$133,{"HĐH","HĐH+HĐG","HĐH+HĐC","HĐH+HĐNT"}))</f>
        <v>4</v>
      </c>
      <c r="M155" s="61">
        <f>SUM(COUNTIFS(M$107:M$133,{"HĐH","HĐH+HĐG","HĐH+HĐC","HĐH+HĐNT"}))</f>
        <v>2</v>
      </c>
      <c r="N155" s="61">
        <f>SUM(COUNTIFS(N$107:N$133,{"HĐH","HĐH+HĐG","HĐH+HĐC","HĐH+HĐNT"}))</f>
        <v>2</v>
      </c>
      <c r="O155" s="70"/>
    </row>
    <row r="156" spans="2:16">
      <c r="B156" s="122" t="s">
        <v>240</v>
      </c>
      <c r="C156" s="122"/>
      <c r="D156" s="122"/>
      <c r="E156" s="122"/>
      <c r="F156" s="62"/>
      <c r="G156" s="122" t="s">
        <v>241</v>
      </c>
      <c r="H156" s="122"/>
      <c r="I156" s="122"/>
      <c r="J156" s="122"/>
      <c r="M156" s="121" t="s">
        <v>242</v>
      </c>
      <c r="N156" s="121"/>
      <c r="O156" s="121"/>
      <c r="P156" s="69"/>
    </row>
    <row r="157" spans="2:16">
      <c r="B157" s="64"/>
      <c r="C157" s="67"/>
      <c r="D157" s="65"/>
      <c r="E157" s="66"/>
      <c r="F157" s="62"/>
      <c r="G157" s="67"/>
      <c r="H157" s="66"/>
      <c r="I157" s="63"/>
      <c r="J157" s="63"/>
      <c r="N157" s="63"/>
      <c r="O157" s="63"/>
      <c r="P157" s="66"/>
    </row>
    <row r="158" spans="2:16">
      <c r="B158" s="120" t="s">
        <v>243</v>
      </c>
      <c r="C158" s="120"/>
      <c r="D158" s="120"/>
      <c r="E158" s="120"/>
      <c r="F158" s="62"/>
      <c r="G158" s="120" t="s">
        <v>212</v>
      </c>
      <c r="H158" s="120"/>
      <c r="I158" s="120"/>
      <c r="J158" s="120"/>
      <c r="M158" s="120" t="s">
        <v>244</v>
      </c>
      <c r="N158" s="120"/>
      <c r="O158" s="120"/>
      <c r="P158" s="68"/>
    </row>
  </sheetData>
  <autoFilter ref="A6:P156" xr:uid="{E62A1EA2-0BD2-4ACE-82AF-C5FF6EFA335C}"/>
  <mergeCells count="152">
    <mergeCell ref="B127:B128"/>
    <mergeCell ref="C127:C128"/>
    <mergeCell ref="D127:D128"/>
    <mergeCell ref="E127:E128"/>
    <mergeCell ref="F127:F128"/>
    <mergeCell ref="C35:F35"/>
    <mergeCell ref="C36:F36"/>
    <mergeCell ref="C37:F37"/>
    <mergeCell ref="C50:D50"/>
    <mergeCell ref="C38:F38"/>
    <mergeCell ref="C41:F41"/>
    <mergeCell ref="C43:F43"/>
    <mergeCell ref="C45:F45"/>
    <mergeCell ref="C46:F46"/>
    <mergeCell ref="C48:F48"/>
    <mergeCell ref="C29:F29"/>
    <mergeCell ref="C33:F33"/>
    <mergeCell ref="C52:F52"/>
    <mergeCell ref="C53:F53"/>
    <mergeCell ref="C55:F55"/>
    <mergeCell ref="C11:F11"/>
    <mergeCell ref="B1:O1"/>
    <mergeCell ref="B2:O2"/>
    <mergeCell ref="C7:F7"/>
    <mergeCell ref="C8:F8"/>
    <mergeCell ref="C9:F9"/>
    <mergeCell ref="G3:G5"/>
    <mergeCell ref="E3:E5"/>
    <mergeCell ref="H3:H5"/>
    <mergeCell ref="I3:I5"/>
    <mergeCell ref="J3:J5"/>
    <mergeCell ref="C12:F12"/>
    <mergeCell ref="C14:F14"/>
    <mergeCell ref="C16:F16"/>
    <mergeCell ref="O3:O5"/>
    <mergeCell ref="K3:K5"/>
    <mergeCell ref="L3:L5"/>
    <mergeCell ref="M3:M5"/>
    <mergeCell ref="N3:N5"/>
    <mergeCell ref="A3:A5"/>
    <mergeCell ref="C3:D5"/>
    <mergeCell ref="B3:B5"/>
    <mergeCell ref="F3:F5"/>
    <mergeCell ref="C18:F18"/>
    <mergeCell ref="C20:F20"/>
    <mergeCell ref="C22:F22"/>
    <mergeCell ref="C24:F24"/>
    <mergeCell ref="C28:F28"/>
    <mergeCell ref="C57:F57"/>
    <mergeCell ref="C59:F59"/>
    <mergeCell ref="A120:A121"/>
    <mergeCell ref="C62:F62"/>
    <mergeCell ref="C65:F65"/>
    <mergeCell ref="C68:F68"/>
    <mergeCell ref="C69:F69"/>
    <mergeCell ref="C79:F79"/>
    <mergeCell ref="C89:F89"/>
    <mergeCell ref="C91:F91"/>
    <mergeCell ref="C92:F92"/>
    <mergeCell ref="C93:F93"/>
    <mergeCell ref="C97:F97"/>
    <mergeCell ref="C100:F100"/>
    <mergeCell ref="C101:F101"/>
    <mergeCell ref="C105:F105"/>
    <mergeCell ref="C61:F61"/>
    <mergeCell ref="B63:B64"/>
    <mergeCell ref="C63:C64"/>
    <mergeCell ref="D63:D64"/>
    <mergeCell ref="E63:E64"/>
    <mergeCell ref="F63:F64"/>
    <mergeCell ref="B120:B121"/>
    <mergeCell ref="E74:E77"/>
    <mergeCell ref="B122:B123"/>
    <mergeCell ref="C122:C123"/>
    <mergeCell ref="D122:D123"/>
    <mergeCell ref="E122:E123"/>
    <mergeCell ref="F122:F123"/>
    <mergeCell ref="B124:B126"/>
    <mergeCell ref="C124:C126"/>
    <mergeCell ref="D124:D126"/>
    <mergeCell ref="E124:E126"/>
    <mergeCell ref="F124:F126"/>
    <mergeCell ref="C147:H147"/>
    <mergeCell ref="E120:E121"/>
    <mergeCell ref="C134:H134"/>
    <mergeCell ref="C135:H135"/>
    <mergeCell ref="C136:H136"/>
    <mergeCell ref="C137:H137"/>
    <mergeCell ref="C138:H138"/>
    <mergeCell ref="C131:F131"/>
    <mergeCell ref="F120:F121"/>
    <mergeCell ref="C120:C121"/>
    <mergeCell ref="D120:D121"/>
    <mergeCell ref="C139:H139"/>
    <mergeCell ref="C140:H140"/>
    <mergeCell ref="C141:H141"/>
    <mergeCell ref="C142:H142"/>
    <mergeCell ref="C143:H143"/>
    <mergeCell ref="C144:H144"/>
    <mergeCell ref="C145:H145"/>
    <mergeCell ref="C146:H146"/>
    <mergeCell ref="B158:E158"/>
    <mergeCell ref="M156:O156"/>
    <mergeCell ref="M158:O158"/>
    <mergeCell ref="G156:J156"/>
    <mergeCell ref="G158:J158"/>
    <mergeCell ref="C148:H148"/>
    <mergeCell ref="C149:H149"/>
    <mergeCell ref="C150:H150"/>
    <mergeCell ref="C151:H151"/>
    <mergeCell ref="C152:H152"/>
    <mergeCell ref="C153:H153"/>
    <mergeCell ref="C154:H154"/>
    <mergeCell ref="C155:H155"/>
    <mergeCell ref="B156:E156"/>
    <mergeCell ref="E70:E73"/>
    <mergeCell ref="F70:F73"/>
    <mergeCell ref="C108:F108"/>
    <mergeCell ref="C107:F107"/>
    <mergeCell ref="C111:F111"/>
    <mergeCell ref="B81:B84"/>
    <mergeCell ref="C81:C84"/>
    <mergeCell ref="D81:D84"/>
    <mergeCell ref="E81:E84"/>
    <mergeCell ref="F81:F84"/>
    <mergeCell ref="B74:B77"/>
    <mergeCell ref="C74:C77"/>
    <mergeCell ref="D74:D77"/>
    <mergeCell ref="B66:B67"/>
    <mergeCell ref="C66:C67"/>
    <mergeCell ref="D66:D67"/>
    <mergeCell ref="E66:E67"/>
    <mergeCell ref="F66:F67"/>
    <mergeCell ref="B113:B119"/>
    <mergeCell ref="C113:C119"/>
    <mergeCell ref="D113:D119"/>
    <mergeCell ref="E113:E119"/>
    <mergeCell ref="F113:F119"/>
    <mergeCell ref="B86:B87"/>
    <mergeCell ref="C86:C87"/>
    <mergeCell ref="D86:D87"/>
    <mergeCell ref="E86:E87"/>
    <mergeCell ref="F86:F87"/>
    <mergeCell ref="B98:B99"/>
    <mergeCell ref="C98:C99"/>
    <mergeCell ref="D98:D99"/>
    <mergeCell ref="E98:E99"/>
    <mergeCell ref="F98:F99"/>
    <mergeCell ref="F74:F77"/>
    <mergeCell ref="B70:B73"/>
    <mergeCell ref="C70:C73"/>
    <mergeCell ref="D70:D73"/>
  </mergeCells>
  <dataValidations count="4">
    <dataValidation type="list" allowBlank="1" showInputMessage="1" showErrorMessage="1" sqref="E42" xr:uid="{00000000-0002-0000-0200-000003000000}">
      <formula1>"x"</formula1>
    </dataValidation>
    <dataValidation type="list" allowBlank="1" showInputMessage="1" showErrorMessage="1" sqref="E78" xr:uid="{00000000-0002-0000-0200-000004000000}">
      <formula1>"x,#"</formula1>
    </dataValidation>
    <dataValidation type="list" allowBlank="1" showInputMessage="1" showErrorMessage="1" sqref="H54 D21 D56 D60:E60 H60 H80:H87 H94 D10 D13:E13 H110 H13 D15:E15 H15 D19:E19 H17 D23 E26:E27 D25:D27 E31:E32 D30:D32 H19 D34:E34 D39 H34 D40:E40 H40 D44:E44 D47 D49:E49 D51 D54:E54 H44 D58 D66 H64 D74 D90:E90 D94:E96 D98 D102 D103:E104 D106:E106 D109:E110 H90 D120:E120 D132:E133 D17 H133 D70 D78 D80:E81 D112:D113 D88:E88 D85:E86 D122:E122 D124 D63 D127 D129:E130" xr:uid="{00000000-0002-0000-0200-000006000000}">
      <formula1>"KQMĐ, NDCT, TLHD, BC, ĐP"</formula1>
    </dataValidation>
    <dataValidation type="list" allowBlank="1" showInputMessage="1" showErrorMessage="1" sqref="D42" xr:uid="{00000000-0002-0000-0200-000002000000}">
      <formula1>"KQMĐ, NDCT, TLHD, BC, ĐP, ATGT"</formula1>
    </dataValidation>
  </dataValidations>
  <hyperlinks>
    <hyperlink ref="H32" r:id="rId1" xr:uid="{1F8A9EE3-9C14-4F76-BBE5-687C03553411}"/>
    <hyperlink ref="H73" r:id="rId2" xr:uid="{746BC747-9DAE-406F-8EDE-297A4B07222E}"/>
  </hyperlinks>
  <pageMargins left="0.39370078740157483" right="0.39370078740157483" top="0.74803149606299213" bottom="0.74803149606299213" header="0.31496062992125984" footer="0.31496062992125984"/>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4T</vt:lpstr>
      <vt:lpstr>'4T'!Print_Area</vt:lpstr>
      <vt:lpstr>'4T'!Print_Titles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2025-11-06T04:19:20Z</cp:lastPrinted>
  <dcterms:created xsi:type="dcterms:W3CDTF">2019-07-05T03:48:23Z</dcterms:created>
  <dcterms:modified xsi:type="dcterms:W3CDTF">2025-11-06T04:19:47Z</dcterms:modified>
</cp:coreProperties>
</file>