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730"/>
  <workbookPr defaultThemeVersion="124226"/>
  <mc:AlternateContent xmlns:mc="http://schemas.openxmlformats.org/markup-compatibility/2006">
    <mc:Choice Requires="x15">
      <x15ac:absPath xmlns:x15ac="http://schemas.microsoft.com/office/spreadsheetml/2010/11/ac" url="D:\Năm học 2025-2026\4. CĐ TC\"/>
    </mc:Choice>
  </mc:AlternateContent>
  <xr:revisionPtr revIDLastSave="0" documentId="13_ncr:1_{31ED5D1A-D35C-4D87-B941-B27A28FCA6C9}" xr6:coauthVersionLast="36" xr6:coauthVersionMax="47" xr10:uidLastSave="{00000000-0000-0000-0000-000000000000}"/>
  <bookViews>
    <workbookView xWindow="-105" yWindow="-105" windowWidth="23250" windowHeight="12450" tabRatio="770" xr2:uid="{00000000-000D-0000-FFFF-FFFF00000000}"/>
  </bookViews>
  <sheets>
    <sheet name="4T" sheetId="38" r:id="rId1"/>
    <sheet name="Sheet1" sheetId="39" r:id="rId2"/>
  </sheets>
  <definedNames>
    <definedName name="_xlnm._FilterDatabase" localSheetId="0" hidden="1">'4T'!$A$6:$WRQ$118</definedName>
    <definedName name="_xlnm.Print_Area" localSheetId="0">'4T'!$A$1:$M$120</definedName>
    <definedName name="_xlnm.Print_Titles" localSheetId="0">'4T'!$3:$6</definedName>
  </definedNames>
  <calcPr calcId="179021" iterateCount="1"/>
</workbook>
</file>

<file path=xl/calcChain.xml><?xml version="1.0" encoding="utf-8"?>
<calcChain xmlns="http://schemas.openxmlformats.org/spreadsheetml/2006/main">
  <c r="L108" i="38" l="1"/>
  <c r="K108" i="38"/>
  <c r="L106" i="38"/>
  <c r="K106" i="38"/>
  <c r="L117" i="38" l="1"/>
  <c r="L116" i="38"/>
  <c r="L115" i="38"/>
  <c r="L114" i="38"/>
  <c r="L113" i="38"/>
  <c r="L111" i="38"/>
  <c r="L110" i="38"/>
  <c r="L109" i="38"/>
  <c r="L107" i="38"/>
  <c r="L105" i="38"/>
  <c r="L104" i="38"/>
  <c r="L103" i="38"/>
  <c r="L101" i="38"/>
  <c r="L100" i="38"/>
  <c r="L99" i="38"/>
  <c r="L98" i="38"/>
  <c r="L97" i="38"/>
  <c r="K117" i="38"/>
  <c r="K116" i="38"/>
  <c r="K115" i="38"/>
  <c r="K114" i="38"/>
  <c r="K113" i="38"/>
  <c r="K111" i="38"/>
  <c r="K110" i="38"/>
  <c r="K109" i="38"/>
  <c r="K107" i="38"/>
  <c r="K105" i="38"/>
  <c r="K104" i="38"/>
  <c r="K103" i="38"/>
  <c r="K101" i="38"/>
  <c r="K100" i="38"/>
  <c r="K99" i="38"/>
  <c r="K98" i="38"/>
  <c r="K97" i="38"/>
  <c r="L112" i="38" l="1"/>
  <c r="L96" i="38"/>
  <c r="L102" i="38"/>
  <c r="K96" i="38"/>
  <c r="K112" i="38"/>
  <c r="K102" i="38" s="1"/>
</calcChain>
</file>

<file path=xl/sharedStrings.xml><?xml version="1.0" encoding="utf-8"?>
<sst xmlns="http://schemas.openxmlformats.org/spreadsheetml/2006/main" count="457" uniqueCount="251">
  <si>
    <t>Thực hiện đúng, đủ, nhịp nhàng các động tác trong bài tập thể dục theo hiệu lệnh</t>
  </si>
  <si>
    <t>KQMĐ</t>
  </si>
  <si>
    <t>TLHD</t>
  </si>
  <si>
    <t>NDCT</t>
  </si>
  <si>
    <t>ĐP</t>
  </si>
  <si>
    <t>BC</t>
  </si>
  <si>
    <t>Nghe và nhận ra các loại nhạc khác nhau (nhạc thiếu nhi, dân ca)</t>
  </si>
  <si>
    <t>Có khả năng hát đúng giai điệu, lời ca, hát rõ lời và thể hiện sắc thái của bài hát qua giọng hát, nét mặt, điệu bộ…</t>
  </si>
  <si>
    <t>Có khả năng vận động nhịp nhàng theo nhịp điệu các bài hát, bản nhạc với các hình thức (vỗ tay theo nhịp, tiết tấu, múa)</t>
  </si>
  <si>
    <t>Biết phối hợp các nguyên vật liệu tạo hình để tạo ra sản phẩm</t>
  </si>
  <si>
    <t>Biết vẽ phối hợp các nét thẳng, xiên ngang, cong tròn tạo thành bức tranh có màu sắc và bố cục</t>
  </si>
  <si>
    <t>Biết xé, cắt theo đường thẳng, đường cong… và dán thành sản phẩm có màu sắc, bố cục</t>
  </si>
  <si>
    <t>Lựa chọn, thể hiện các hình thức vận động theo nhạc</t>
  </si>
  <si>
    <t>Biết phân biệt hành vi  " đúng" - " sai", " tốt" - " xấu"</t>
  </si>
  <si>
    <t>Biết phân loại đồ dùng, đồ chơi theo 1-2 dấu hiệu</t>
  </si>
  <si>
    <t>Phân loại đồ dùng, đồ chơi theo 1-2 dấu hiệu</t>
  </si>
  <si>
    <t>* Phương tiện giao thông</t>
  </si>
  <si>
    <t>3. Động vật và thực vật</t>
  </si>
  <si>
    <t>Biết một số hiện tượng thời tiết theo mùa và ảnh hưởng của nó đến sinh hoạt của con nguời</t>
  </si>
  <si>
    <t>Thời tiết theo mùa và ảnh hưởng của nó đến sinh hoạt của con nguời</t>
  </si>
  <si>
    <t>*Nước</t>
  </si>
  <si>
    <t>Biết các nguồn nước trong môi trường sống. Ích lợi của nước với đời sống con người con vật và cây. Một số đặc điểm, tính chất của nước và hiểu được nguyên nhân gây ô nhiễm nguồn nước và cách bảo vệ nguồn nước</t>
  </si>
  <si>
    <t>Một số đặc điểm, tính chất của nước</t>
  </si>
  <si>
    <t>* Đất, đá, cát, sỏi</t>
  </si>
  <si>
    <t>Biết một vài đặc điểm, tính chất của đất,đá, cát, sỏi</t>
  </si>
  <si>
    <t>B. Làm quen với một số khái niệm sơ đẳng về toán</t>
  </si>
  <si>
    <t>I. LĨNH VỰC GIÁO DỤC PHÁT TRIỂN THỂ CHẤT</t>
  </si>
  <si>
    <t>Tung bắt bóng 3 lần liền với cô/bạn ở khoảng cách 3m không làm rơi bóng</t>
  </si>
  <si>
    <t>Xếp chồng được 10-12 khối</t>
  </si>
  <si>
    <t>Biết một số hành vi văn minh, thói quen tốt trong ăn uống. Biết thực hiện khi được yêu cầu.</t>
  </si>
  <si>
    <t>Ăn từ tốn, không đùa nghịch làm đổ vãi thức ăn, không vừa nhai vừa nói</t>
  </si>
  <si>
    <t>Đi vệ sinh đúng nơi quy định</t>
  </si>
  <si>
    <t>A. Khám phá khoa học</t>
  </si>
  <si>
    <t>II. LĨNH VỰC GIÁO DỤC PHÁT TRIỂN NHẬN THỨC</t>
  </si>
  <si>
    <t>III. LĨNH VỰC GIÁO DỤC PHÁT TRIỂN NGÔN NGỮ</t>
  </si>
  <si>
    <t>Có một số hành vi tốt trong vệ sinh phòng bệnh</t>
  </si>
  <si>
    <t>Biết chấp nhận và thực hiện được một số hành vi tốt trong vệ sinh phòng bệnh khi được nhắc nhở</t>
  </si>
  <si>
    <t>x</t>
  </si>
  <si>
    <t>Biết một số đặc điểm nổi bật và cách sử dụng đồ dùng, đồ chơi quen thuộc</t>
  </si>
  <si>
    <t>5. Công nghệ</t>
  </si>
  <si>
    <t>Biết lắng nghe và trao đổi với người đối thoại</t>
  </si>
  <si>
    <t>Lắng nghe và trao đổi với người đối thoại</t>
  </si>
  <si>
    <t>Biết kể chuyện có mở đầu, kết thúc</t>
  </si>
  <si>
    <t>Kể lại chuyện đã được nghe</t>
  </si>
  <si>
    <t>Có khả năng nhận ra kí hiệu thông thường trong cuộc sống</t>
  </si>
  <si>
    <t>Làm quen với một số kí hiệu thông thường ở gia đình, trường lớp, nơi công cộng</t>
  </si>
  <si>
    <t>Biết chủ động làm một số công việc đơn giản hàng ngày</t>
  </si>
  <si>
    <t xml:space="preserve">Biết trao đổi, thỏa thuận với bạn để cùng thực hiện hoạt động chung (chơi, trực nhật) </t>
  </si>
  <si>
    <t>Thích nghe và nhận ra các loại nhạc khác nhau (nhạc thiếu nhi, dân ca)</t>
  </si>
  <si>
    <t>Biết làm lõm, dỗ bẹt, bẻ loe, vuốt nhọn, uốn cong đất nặn để nặn thành sản phẩm có nhiều chi tiết</t>
  </si>
  <si>
    <t>Có khả năng lựa chọn và tự thể hiện hình thức vận động theo bài hát, bản nhạc</t>
  </si>
  <si>
    <t>Có khả năng tự chọn dụng cụ, vật liệu để tạo ra sản phẩm theo ý thích</t>
  </si>
  <si>
    <t>A. Phát triển vận động</t>
  </si>
  <si>
    <t>2. Thể hiện kỹ năng vận động cơ bản và các tố chất trong vận động</t>
  </si>
  <si>
    <t>3. Thực hiện và phối hợp được các cử động của bàn tay, ngón tay, phối hợp tay - mắt</t>
  </si>
  <si>
    <t>B. Giáo dục dinh dưỡng và sức khỏe</t>
  </si>
  <si>
    <t>1. Nhận biết một số món ăn, thực phẩm thông thường và ích lợi của chúng đối với sức khỏe</t>
  </si>
  <si>
    <t>3. Hành vi và thói quen tốt trong sinh hoạt, giữ gìn sức khỏe</t>
  </si>
  <si>
    <t>A. Nghe hiểu lời nói</t>
  </si>
  <si>
    <t>B. Sử dụng lời nói trong cuộc sống hằng ngày</t>
  </si>
  <si>
    <t>C. Làm quen với việc đọc - viết</t>
  </si>
  <si>
    <t>IV. LĨNH VỰC TÌNH CẢM - KỸ NĂNG XÃ HỘI</t>
  </si>
  <si>
    <t>A. Phát triển tình cảm</t>
  </si>
  <si>
    <t>1. Thể hiện ý thức về bản thân</t>
  </si>
  <si>
    <t>B. Phát triển kỹ năng xã hội</t>
  </si>
  <si>
    <t>1. Hành vi và quy tắc ứng xử xã hội</t>
  </si>
  <si>
    <t>2. Quan tâm đến môi trường</t>
  </si>
  <si>
    <t>A. Cảm nhận và thể hiện cảm xúc trước vẻ đẹp của thiên nhiên, cuộc sống và các tác phẩm nghệ thuật</t>
  </si>
  <si>
    <t>B. Một số kĩ năng trong hoạt động âm nhạc và hoạt động tạo hình</t>
  </si>
  <si>
    <t>Mục tiêu</t>
  </si>
  <si>
    <t>Hình thành thói quen ăn uống tốt, biết ăn nhiều loại thức ăn khác nhau</t>
  </si>
  <si>
    <t>Thói quen ăn uống tốt</t>
  </si>
  <si>
    <t>Nguồn</t>
  </si>
  <si>
    <t>Biết sử dụng đúng cách một số văn phòng phẩm thông thường</t>
  </si>
  <si>
    <t>Một số thao tác cơ bản với máy tính: tắt, mở, di chuyển chuột, kích chuột (kích đơn)</t>
  </si>
  <si>
    <t>Có khả năng nghe hiểu nội dung truyện kể, truyện đọc phù hợp với độ tuổi và chủ đề thực hiện</t>
  </si>
  <si>
    <t>Có khả năng nghe các bài hát, bài thơ, ca dao, đồng dao, tục ngữ, câu đố, hò, vè phù hợp với độ tuổi và chủ đề thực hiện</t>
  </si>
  <si>
    <t>Bắt chước được giọng nói, điệu bộ của nhân vật trong truyện</t>
  </si>
  <si>
    <t>Phối hợp cùng bạn trong chơi, trực nhật</t>
  </si>
  <si>
    <t>* Đồ dùng, đồ chơi</t>
  </si>
  <si>
    <t>* Thời tiết, mùa</t>
  </si>
  <si>
    <t>1. Nhận biết tập hợp, số lượng, số thứ tự, đếm</t>
  </si>
  <si>
    <t>5. Hình dạng</t>
  </si>
  <si>
    <t>Thực hiện được một số quy định ở lớp, gia đình và nơi công cộng phù hợp độ tuổi</t>
  </si>
  <si>
    <t>C. Thể hiện sự sáng tạo khi tham gia các hoạt động nghệ thuật (âm nhạc, tạo hình)</t>
  </si>
  <si>
    <t>1. Thực hiện các động tác phát triển các nhóm cơ và hô hấp (Thể dục sáng)</t>
  </si>
  <si>
    <t xml:space="preserve"> So sánh, phân loại  cây, hoa, quả theo 1-2 dấu hiệu</t>
  </si>
  <si>
    <t xml:space="preserve"> Biết so sánh, phân loại  cây, hoa, quả theo 1-2 dấu hiệu</t>
  </si>
  <si>
    <t>Quan tâm đến số lượng, nhận biết chữ số 4,  đếm trên các đối tượng giống nhau, đếm đến 4 và đếm theo khả năng</t>
  </si>
  <si>
    <t xml:space="preserve"> Nhận biết chữ số 4,  đếm trên các đối tượng giống nhau, đếm đến 4 và đếm theo khả năng</t>
  </si>
  <si>
    <t>Chỉ ra được các điểm giống, khác nhau giữa hai hình (tròn và tam giác)</t>
  </si>
  <si>
    <t>So sánh sự khác nhau và giống nhau của các hình:  hình tam giác, hình tròn.</t>
  </si>
  <si>
    <t>Có khả năng đọc thuộc bài thơ, ca dao, đồng dao phù hợp độ tuổi và chủ đề thực hiện. Có khả năng đọc biểu cảm bài thơ, ca dao, đồng dao phù hợp độ tuổi</t>
  </si>
  <si>
    <t>Thích chăm sóc cây</t>
  </si>
  <si>
    <t>2. Đồ vật</t>
  </si>
  <si>
    <t>Bảo vệ, chăm sóc cây</t>
  </si>
  <si>
    <t>Biết đội mũ bảo hiểm khi ngồi trên xe máy, ngồi yên trên ô tô, không thò đầu ra ngoài</t>
  </si>
  <si>
    <t>Đội mũ bảo hiểm khi ngồi trên xe máy, ngồi yên trên ô tô, không thò đầu ra ngoài</t>
  </si>
  <si>
    <t>Chủ động tương tác với các phần mềm trò chơi trên máy tính</t>
  </si>
  <si>
    <t>Giữ được thăng bằng cơ thể khi thực hiện vận động đi nối tiếp bàn chân.</t>
  </si>
  <si>
    <t>PTCT</t>
  </si>
  <si>
    <t>* Trò chơi vận động.</t>
  </si>
  <si>
    <t>Thích chơi các trò chơi vận động. Biết luật chơi, cách chơi. Phối hợp với bạn trọng khi chơi.</t>
  </si>
  <si>
    <t>Chơi trò chơi vận động</t>
  </si>
  <si>
    <t>Thực hiện được vận động vo, xoáy, xoắn, vặn.</t>
  </si>
  <si>
    <t>Sử dụng một số thiết bị văn phòng phẩm:  kéo, bút chì, bút lông, hồ dán, băng keo 2 mặt, ghim bấm...</t>
  </si>
  <si>
    <t>ATGT</t>
  </si>
  <si>
    <t>Đặc điểm, tính chất của đất, đá, cát, sỏi</t>
  </si>
  <si>
    <t>Biết sử dụng các số từ 1 - 5 để chỉ số lượng, số thứ tự.</t>
  </si>
  <si>
    <t xml:space="preserve">Biết chia sẻ, nhận xét, đánh giá và  đặt tên cho sản phẩm tạo hình. </t>
  </si>
  <si>
    <t>* Vận động: Đi</t>
  </si>
  <si>
    <t>* Vận động: Tung, ném, bắt</t>
  </si>
  <si>
    <t>TT
HP</t>
  </si>
  <si>
    <t>TT
MT</t>
  </si>
  <si>
    <t>Nội dung chủ đề</t>
  </si>
  <si>
    <t>Hoạt động chủ đề</t>
  </si>
  <si>
    <t>Tài nguyên học liệu</t>
  </si>
  <si>
    <t>Tập kết hợp 5 động tác cơ bản trong bài tập thể dục kết hợp với nhạc bài hát theo chủ đề "Tái chế"</t>
  </si>
  <si>
    <t>TDS: Hô hấp: Thổi bóng  bay 
- Tay: 2 tay đưa ra trước và vỗ vào nhau
- Lưng, bụng: Quay người sang 2 bên
- Chân: Đứng, 1 chân nâng cao, gập gối
- Bật: Bật chân trước chân sau.</t>
  </si>
  <si>
    <t>Đi nối tiếp bàn chân</t>
  </si>
  <si>
    <t xml:space="preserve">HĐH: Đi nối tiếp bàn chân.          </t>
  </si>
  <si>
    <t>Tung bắt bóng với người đối diện</t>
  </si>
  <si>
    <t>HĐH: Tung bắt bóng với người đối diện</t>
  </si>
  <si>
    <t>HĐNT: Chơi trò chơi vận động: Rồng rắn lên mấy; Đá cầu; Nhảy dây; Nhảy bao bố; Kéo co;  Đá bóng; Ném vòng cổ chai; Đập chuột; Xay lúa giã gạo; Đánh bắt cá; Tát nước; Lăn bóng với cô; Chơi trò chơi: Ô ăn quan; Rềnh rênh ràng ràng; Bàn tay nắm lại; Tạo bóng hình bàn tay, cắp cua, buộc gối 2 đầu.. Cuộn - xoay tròn cổ tay, vo, xoáy, xoắn. Vẽ mô phỏng, vẽ các hình trên sân trường; Đi trên dây; Đi theo hình chỉ dẫn. Nhảy bao bố, nhảy dây, kéo co, …</t>
  </si>
  <si>
    <t>https://www.youtube.com/watch?v=5EMxIqcVtTA</t>
  </si>
  <si>
    <t>Vo, xoáy, xoắn, vặn trong các hoạt động của chủ đề "Tái chế"</t>
  </si>
  <si>
    <t>https://www.youtube.com/watch?v=uo9hmwQNC8A</t>
  </si>
  <si>
    <t>Xếp chồng các hình khối chủ đề Tái chế</t>
  </si>
  <si>
    <t>SHHN:- Bé làm quen với kéo
- Sử dụng hồ dán đúng cách
- Tìm hiểu về cách sử dụng của một số văn phòng phẩm.</t>
  </si>
  <si>
    <t>https://www.youtube.com/watch?v=OJKX7fgyfrE</t>
  </si>
  <si>
    <t>Đeo khẩu trang khi ra khỏi nhà</t>
  </si>
  <si>
    <t>HĐG:
- Gạch bỏ đối tượng không cùng loại.
- Phân loại một số đồ dùng, đò chơi về màu sắc, kích thước.</t>
  </si>
  <si>
    <t>HĐNT:
- Thực hành kĩ năng đội mũ bảo hiểm khi ngồi trên xe máy, ngồi yên trên ô tô, không thò đầu ra ngoài</t>
  </si>
  <si>
    <t>C:\Users\admin\Desktop\MN VINH LONG 5 TUOI.mp4</t>
  </si>
  <si>
    <t>HĐNT:
Quan sát thân cây vú sữa; Quan sát cây vú sữa, cây sấu; Đo chiều cao của cây và bán kính thân cây vú sữa, cây sấu; QS sự phát triển của lá cây sấu; QS sự thay đổi của hoa tóc tiên; QS sự thay đổi màu của lá cây vú sữa, lá cây sấu; Chồi non trên cây mít.
Thực hành chăm sóc cây.</t>
  </si>
  <si>
    <t>HĐNT:
- Quan sát sự thay đổi của thời tiết (trời nắng, trời mưa); Quan sát ông mặt trời; Quan sát đám mây trôi; Gió ở hướng nào? Vì sao có mưa? Quan sát chiếc bóng ngộ nghĩnh.</t>
  </si>
  <si>
    <t>HĐNT:
- Quan sát sự bay hơi, dòng chảy của nước, sự đổi màu của nước…Quan sát vật chìm, nổi trong nước.
 - Chơi với cát, nước, thả thuyền giấy. Đong đo nước , pha màu nước.</t>
  </si>
  <si>
    <t>HĐNT:
- Trò chơi với đất, cát, sỏi, đá: vật chìm, vật nổi, đi trên con đường đá, xếp hình, nặn, vo, nhuộm màu cát, tranh cát, ...</t>
  </si>
  <si>
    <t>HĐG/HĐC:
- Bé vui học kid smart</t>
  </si>
  <si>
    <t>Chữ số, số lượng và số thứ tự trong phạm vi 5</t>
  </si>
  <si>
    <t>Nghe hiểu nội dung truyện kể, truyện đọc chủ đề Tái chế</t>
  </si>
  <si>
    <t>Nghe các bài hát, bài thơ, ca dao, đồng dao, tục ngữ, câu đố, hò, vè chủ đề Tái chế</t>
  </si>
  <si>
    <t>HĐNT:
- Tiệm Spa
- Tiệm Nail
- Cửa hàng may đo</t>
  </si>
  <si>
    <t>Đọc bài thơ, ca dao đồng dao chủ đề "Tái chế"</t>
  </si>
  <si>
    <t>HĐG:
- Dạy  trẻ kể lại truyện 
-TC: Bé tập kể lại truyện</t>
  </si>
  <si>
    <t>Tập đóng kịch theo nội dung chuyện chủ đề "Tái chế"</t>
  </si>
  <si>
    <t>ĐTT/SHHN:
- Trò chuyện, quan sát, xem tranh ảnh của một số ký hiệu thông thường ở gia đình, trường lớp, nơi công cộng</t>
  </si>
  <si>
    <t>Chủ động và độc lập trong một số hoạt động chủ đề Tái chế</t>
  </si>
  <si>
    <t>Thực hiện một số quy định ở lớp và gia đình: Dọn dẹp và sắp xếp đồ dùng, sau khi chơi cất đồ chơi vào nơi quy định, giờ ngủ không làm ồn, vâng lời ông bà, bố mẹ, đi bên phải lề đường.</t>
  </si>
  <si>
    <t>SHHN:
- Thực hành kỹ năng dọn dẹp và sắp xếp đồ dùng sau khi chơi, cất đồ chơi đúng nơi quy định.</t>
  </si>
  <si>
    <t>Phân biệt hành vi" đúng" - " sai", " tốt" - " xấu" chủ đề Tái chế</t>
  </si>
  <si>
    <t>https://www.youtube.com/watch?v=MMCTJ7fXxHk</t>
  </si>
  <si>
    <t>HĐNT:
- Quan sát sự lớn lên của cây, bảo vệ và chăm sóc cây: nhặt lá rụng, nhổ cỏ, bắt sâu, tưới nước cho cây.</t>
  </si>
  <si>
    <t>Nghe bài hát, bản nhạc; thơ, đồng dao, ca dao, tục ngữ; kể chuyện phù hợp với chủ đề Tái chế</t>
  </si>
  <si>
    <t>ĐTT/HN: 
- Không xả rác
- Cháu yêu cô thợ dệt</t>
  </si>
  <si>
    <t>ĐTT:
-  Nghe và nhận biết các thể loại âm nhạc khác nhau (nhạc thiếu nhi, dân ca, nhạc cổ điển)
- Khuyến khích trẻ chú ý lắng nghe, thích thú vỗ tay, làm động tác mô phỏng và sử dụng các từ gợi cảm khi nghe âm thanh gợi cảm.</t>
  </si>
  <si>
    <t>Hát đúng giai điệu, lời ca và thể hiện sắc thái, tình cảm của bài hát theo chủ đề Tái chế</t>
  </si>
  <si>
    <t>Vận động nhịp nhàng theo giai điệu, nhịp điệu của các bài hát, bản nhạc / Sử dụng các dụng cụ gõ đệm theo tiết tấu theo chủ đề "Tái chế"</t>
  </si>
  <si>
    <t>Phối hợp các nguyên vật liệu tạo hình, vật liệu trong thiên nhiên, nguyên vật liệu phế thải…. để tạo ra các sản phẩm theo chủ đề Tái chế</t>
  </si>
  <si>
    <t>Vẽ phối hợp các nét thẳng, xiên ngang, cong tròn tạo thành bức tranh có màu sắc và bố cục theo chủ đề Tái chế</t>
  </si>
  <si>
    <t xml:space="preserve"> Xé, cắt theo đường thẳng, đường cong… và dán thành sản phẩm có màu sắc, bố cục theo chủ đề Tái chế</t>
  </si>
  <si>
    <t>HĐH/HĐG:
- Nặn áo mưa
- Nặn khẩu trang</t>
  </si>
  <si>
    <t>Làm lõm, dỗ bẹt, bẻ loe, vuốt nhọn, uốn cong đất nặn để nặn thành sản phẩm có nhiều chi tiết theo chủ đề Tái chế</t>
  </si>
  <si>
    <t>HĐC:
- Làm quen với việc  lựa chọn, thể hiện các hình thức vận động theo nhạc</t>
  </si>
  <si>
    <t>Làm đồ chơi chủ đề Tái chế</t>
  </si>
  <si>
    <t xml:space="preserve">HĐG/HĐC: Trò chuyện, quan sát, nhận xét sản phẩm và đặt tên cho sản phẩm đó </t>
  </si>
  <si>
    <t>Đặc điểm nổi bật, công dụng, cách sử dụng đồ dùng, đồ chơi chủ đề Tái chế</t>
  </si>
  <si>
    <t>4. Một số hiện tượng tự nhiên</t>
  </si>
  <si>
    <t>HIỆU PHÓ CM DUYỆT</t>
  </si>
  <si>
    <t>Lưu Thị Thắm</t>
  </si>
  <si>
    <t>HĐH/HĐG:  
- Làm trang phục từ giấy, túi nilon (EDP)
- Làm khẩu trang (EDP)</t>
  </si>
  <si>
    <t>Bùi Thị Mến</t>
  </si>
  <si>
    <t>Phạm vi thực hiện</t>
  </si>
  <si>
    <t>Địa điểm tổ chức</t>
  </si>
  <si>
    <t>Ghi chú về sự điều chỉnh trong CĐ (nếu có)</t>
  </si>
  <si>
    <t>Nhánh 1: Điều kì diệu của giấy</t>
  </si>
  <si>
    <t>Nhánh 2: Tái chế túi nilon</t>
  </si>
  <si>
    <t>Cộng tổng số nội dung phân bổ vào lĩnh vực</t>
  </si>
  <si>
    <t>Trong đó: - Lĩnh vực thể chất</t>
  </si>
  <si>
    <t xml:space="preserve">                       - Lĩnh vực nhận thức</t>
  </si>
  <si>
    <t xml:space="preserve">                       - Lĩnh vực ngôn ngữ</t>
  </si>
  <si>
    <t xml:space="preserve">                       - Lĩnh vực tình cảm kỹ năng xã hội.</t>
  </si>
  <si>
    <t xml:space="preserve">                       - Lĩnh vực thẩm mỹ</t>
  </si>
  <si>
    <t>Cộng tổng số nội dung phân bổ vào chủ đề</t>
  </si>
  <si>
    <t>Trong đó:  - Đón trả trẻ</t>
  </si>
  <si>
    <t xml:space="preserve">                 - Thể dục sáng</t>
  </si>
  <si>
    <t xml:space="preserve">                 - Hoạt động góc</t>
  </si>
  <si>
    <t xml:space="preserve">                 - Hoạt động ngoài trời</t>
  </si>
  <si>
    <t xml:space="preserve">                 - Vệ sinh - ăn ngủ</t>
  </si>
  <si>
    <t xml:space="preserve">                 - Hoạt động chiều</t>
  </si>
  <si>
    <t xml:space="preserve">                 - Sinh hoạt hàng ngày </t>
  </si>
  <si>
    <t xml:space="preserve">                 - Thăm quan dã ngoại</t>
  </si>
  <si>
    <t xml:space="preserve">                 -  Lễ hội</t>
  </si>
  <si>
    <t xml:space="preserve">                 - Hoạt động học</t>
  </si>
  <si>
    <t>Chia ra: + Giờ thể chất</t>
  </si>
  <si>
    <t xml:space="preserve">                 + Giờ nhận thức</t>
  </si>
  <si>
    <t xml:space="preserve">                + Giờ ngôn ngữ</t>
  </si>
  <si>
    <t xml:space="preserve">                 + Giờ TC-KNXH</t>
  </si>
  <si>
    <t xml:space="preserve">              + Giờ thẩm mỹ</t>
  </si>
  <si>
    <t>NGƯỜI XÂY DỰNG KẾ HOẠCH</t>
  </si>
  <si>
    <t xml:space="preserve">TTCM DUYỆT </t>
  </si>
  <si>
    <t>Lê Thị Quý</t>
  </si>
  <si>
    <t>KẾ HOẠCH CHĂM SÓC GIÁO DỤC TRẺ CHỦ ĐỀ TÁI CHẾ</t>
  </si>
  <si>
    <t>Thời gian thực hiện 2 tuần (Từ ngày 03/11-15/11/2025)</t>
  </si>
  <si>
    <t>TDS</t>
  </si>
  <si>
    <t>HĐH</t>
  </si>
  <si>
    <t>HĐNT</t>
  </si>
  <si>
    <r>
      <rPr>
        <b/>
        <sz val="12"/>
        <rFont val="Times New Roman"/>
        <family val="1"/>
      </rPr>
      <t>Chia sẻ, nhận xét, đánh giá</t>
    </r>
    <r>
      <rPr>
        <sz val="12"/>
        <rFont val="Times New Roman"/>
        <family val="1"/>
      </rPr>
      <t xml:space="preserve"> và đặt tên cho sản phẩm tạo hình của mình, của bạn.</t>
    </r>
  </si>
  <si>
    <t>HĐG</t>
  </si>
  <si>
    <t>SHHN</t>
  </si>
  <si>
    <t>VS-AN</t>
  </si>
  <si>
    <t>HĐG+HĐC</t>
  </si>
  <si>
    <t>HĐH+HĐC</t>
  </si>
  <si>
    <t>HĐC: Kể chuyện:
- Túi nilon phiêu lưu kí
- Chiếc khẩu trang ngầu nhất.</t>
  </si>
  <si>
    <t>HĐC</t>
  </si>
  <si>
    <t>HĐC: Bài thơ:
- Chung tay
- Thổ cẩm.</t>
  </si>
  <si>
    <t>HĐC: Bài thơ:
- Nói không với nilon</t>
  </si>
  <si>
    <t>HĐH: Bài thơ:
- Không dùng túi nilon</t>
  </si>
  <si>
    <t xml:space="preserve"> HĐH: Kể chuyện:
- Tâm sự của vỏ hộp</t>
  </si>
  <si>
    <t>HĐH: 
- Dạy trẻ hạn chế sử dụng túi nilon</t>
  </si>
  <si>
    <t>ĐTT</t>
  </si>
  <si>
    <t>Bài hát: Sắc màu của giấy</t>
  </si>
  <si>
    <t>HĐH:
- Làm quả cầu giấy</t>
  </si>
  <si>
    <t>HĐH/HĐG:
- Vẽ áo mưa
- Vẽ diều</t>
  </si>
  <si>
    <t>HĐH/HĐG:
- Xé dán áo mưa
- Xé dán khẩu trang</t>
  </si>
  <si>
    <t>HĐH:
- Điều kì diệu từ giấy (5E)</t>
  </si>
  <si>
    <t>Lớp</t>
  </si>
  <si>
    <t>Sân chơi</t>
  </si>
  <si>
    <t>PCN</t>
  </si>
  <si>
    <t>Lớp học</t>
  </si>
  <si>
    <t xml:space="preserve"> HĐH/HĐC: Đếm đến 4, nhận biết chữ số 4</t>
  </si>
  <si>
    <t>VS-AN/SHHN:
- TC với trẻ về tác dụng đeo khẩu trang khi ra khỏi nhà</t>
  </si>
  <si>
    <t>HĐG:
- Siêu thị của bé
- Bé chơi nấu ăn</t>
  </si>
  <si>
    <t>HĐG:
- Bé nối đúng số lượng
- Bé thêm bớt cho đủ số lượng là 4
- Bé gắn đúng số lượng.
- Bé chọn cho đủ
- Khoanh nhóm có số lượng 4</t>
  </si>
  <si>
    <t>Tập đóng kịch các câu chuyện trong chủ đề: Tâm sự của vỏ hộp; Túi nilon phiêu lưu kí.</t>
  </si>
  <si>
    <t>HĐH:
- Làm áo mưa (EDP)</t>
  </si>
  <si>
    <t>VS-AN/HĐC: Trò chuyện về thói quen ăn uống tốt,  không tốt
Thực hành:  Tổ chức giờ ăn cho trẻ.</t>
  </si>
  <si>
    <t>VS-AN+HĐC</t>
  </si>
  <si>
    <t>VS-AN/HĐC
- Trò chuyện với trẻ về quy định khi đi vệ sinh
- Cho trẻ xem tranh ảnh hành vi đúng - sai khi đi vệ sinh
- Thực hành trong giờ VS</t>
  </si>
  <si>
    <t>HĐC:
- Không xả rác</t>
  </si>
  <si>
    <t>HĐG/HĐC: 
- So sánh sự khác nhau và giống nhau của các hình:  hình tam giác, hình tròn.</t>
  </si>
  <si>
    <t>HĐC: Trò chuyện với trẻ về một sô việc chủ động và độc lập trong cuộc sống hàng ngày: vệ sinh thân thể, bỏ rác đún nơi quy định</t>
  </si>
  <si>
    <t>HĐNT+HĐC</t>
  </si>
  <si>
    <t>HĐNT: Bé chơi với giấy (vo giấy, xoắn giấy)
- TC: Tháo vặn nút chai</t>
  </si>
  <si>
    <t>HĐC: Kể chuyện:
- Chuyện của năm thùng rác
- Hãy bỏ rác vào thùng</t>
  </si>
  <si>
    <t>Mục tiêu chủ đề</t>
  </si>
  <si>
    <t>HĐG:
- Xây khu vườn sinh thái
- Xây xưởng làm giấy
- Xây xưởng sản xuất khẩu trang.</t>
  </si>
  <si>
    <t>VS-AN/HĐC
- Trò chuyện với trẻ về thói quen tốt trong khi ăn:
- Ăn từ tốn, không đùa nghịch làm đổ vãi thức ăn, không vừa nhai vừa nói</t>
  </si>
  <si>
    <t>V. LĨNH VỰC GIÁO DỤC PT THẨM MỸ</t>
  </si>
  <si>
    <t xml:space="preserve">Chăm chú lắng nghe, và hưởng ứng cảm xúc (hát theo, vỗ tay, nhún nhảy, lắc lư, thể hiện động tác minh họa) theo bài hát, bản nhạc; thích nghe đọc thơ, đồng dao, ca dao, tục ngữ; thích nghe kể câu chuyện phù hợp với độ tuổi </t>
  </si>
  <si>
    <t>HĐNT: Bé làm ca sĩ. Chơi tự do với các đồ chơi âm nhạc: trống tây, đàn, sáo, ken, trống, nơ, hoa, quạt, trang phục biểu diễn. Sử dụng các dụng cụ gỗ gõ, xắc xô, trống, phách… thể hiện các bài hát trong chủ đề. Vận động sáng tạo theo ý thích bài hát về chủ đề.</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</si>
</sst>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quot;$&quot;* #,##0.00_);_(&quot;$&quot;* \(#,##0.00\);_(&quot;$&quot;* &quot;-&quot;??_);_(@_)"/>
    <numFmt numFmtId="164" formatCode="0.000%"/>
    <numFmt numFmtId="165" formatCode="_-* #,##0_-;\-* #,##0_-;_-* &quot;-&quot;_-;_-@_-"/>
    <numFmt numFmtId="166" formatCode="_-* #,##0.00_-;\-* #,##0.00_-;_-* &quot;-&quot;??_-;_-@_-"/>
    <numFmt numFmtId="167" formatCode="_-&quot;$&quot;* #,##0_-;\-&quot;$&quot;* #,##0_-;_-&quot;$&quot;* &quot;-&quot;_-;_-@_-"/>
    <numFmt numFmtId="168" formatCode="_-&quot;$&quot;* #,##0.00_-;\-&quot;$&quot;* #,##0.00_-;_-&quot;$&quot;* &quot;-&quot;??_-;_-@_-"/>
    <numFmt numFmtId="169" formatCode="00.000"/>
    <numFmt numFmtId="170" formatCode="&quot;￥&quot;#,##0;&quot;￥&quot;\-#,##0"/>
    <numFmt numFmtId="171" formatCode="#,##0\ &quot;DM&quot;;\-#,##0\ &quot;DM&quot;"/>
  </numFmts>
  <fonts count="24">
    <font>
      <sz val="11"/>
      <color theme="1"/>
      <name val="Calibri"/>
      <family val="2"/>
      <scheme val="minor"/>
    </font>
    <font>
      <sz val="11"/>
      <color indexed="8"/>
      <name val="Calibri"/>
      <family val="2"/>
    </font>
    <font>
      <sz val="10"/>
      <name val="Arial"/>
      <family val="2"/>
    </font>
    <font>
      <b/>
      <sz val="12"/>
      <name val="Arial"/>
      <family val="2"/>
    </font>
    <font>
      <sz val="14"/>
      <name val="뼻뮝"/>
      <family val="3"/>
    </font>
    <font>
      <sz val="12"/>
      <name val="바탕체"/>
      <family val="3"/>
    </font>
    <font>
      <sz val="12"/>
      <name val="뼻뮝"/>
      <family val="3"/>
    </font>
    <font>
      <sz val="12"/>
      <name val="新細明體"/>
      <charset val="136"/>
    </font>
    <font>
      <sz val="11"/>
      <name val="돋움"/>
      <family val="3"/>
    </font>
    <font>
      <sz val="10"/>
      <name val="굴림체"/>
      <family val="3"/>
    </font>
    <font>
      <sz val="12"/>
      <name val="Times New Roman"/>
      <family val="1"/>
    </font>
    <font>
      <sz val="10"/>
      <name val="Arial"/>
      <family val="2"/>
      <charset val="163"/>
    </font>
    <font>
      <sz val="9"/>
      <name val="Times New Roman"/>
      <family val="1"/>
    </font>
    <font>
      <b/>
      <i/>
      <sz val="9"/>
      <name val="Times New Roman"/>
      <family val="1"/>
    </font>
    <font>
      <b/>
      <sz val="12"/>
      <name val="Times New Roman"/>
      <family val="1"/>
    </font>
    <font>
      <b/>
      <i/>
      <sz val="12"/>
      <name val="Times New Roman"/>
      <family val="1"/>
    </font>
    <font>
      <i/>
      <sz val="12"/>
      <name val="Times New Roman"/>
      <family val="1"/>
    </font>
    <font>
      <sz val="8"/>
      <name val="Times New Roman"/>
      <family val="1"/>
    </font>
    <font>
      <b/>
      <sz val="14"/>
      <name val="Times New Roman"/>
      <family val="1"/>
    </font>
    <font>
      <u/>
      <sz val="11"/>
      <color theme="10"/>
      <name val="Calibri"/>
      <family val="2"/>
      <scheme val="minor"/>
    </font>
    <font>
      <sz val="10"/>
      <name val="Times New Roman"/>
      <family val="1"/>
    </font>
    <font>
      <b/>
      <sz val="10"/>
      <name val="Times New Roman"/>
      <family val="1"/>
    </font>
    <font>
      <sz val="11"/>
      <name val="Times New Roman"/>
      <family val="1"/>
    </font>
    <font>
      <u/>
      <sz val="12"/>
      <name val="Times New Roman"/>
      <family val="1"/>
    </font>
  </fonts>
  <fills count="3">
    <fill>
      <patternFill patternType="none"/>
    </fill>
    <fill>
      <patternFill patternType="gray125"/>
    </fill>
    <fill>
      <patternFill patternType="solid">
        <fgColor theme="0"/>
        <bgColor indexed="64"/>
      </patternFill>
    </fill>
  </fills>
  <borders count="9">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s>
  <cellStyleXfs count="31">
    <xf numFmtId="0" fontId="0" fillId="0" borderId="0"/>
    <xf numFmtId="44" fontId="2" fillId="0" borderId="0" applyFont="0" applyFill="0" applyBorder="0" applyAlignment="0" applyProtection="0"/>
    <xf numFmtId="0" fontId="3" fillId="0" borderId="1" applyNumberFormat="0" applyAlignment="0" applyProtection="0">
      <alignment horizontal="left" vertical="center"/>
    </xf>
    <xf numFmtId="0" fontId="3" fillId="0" borderId="2">
      <alignment horizontal="left" vertical="center"/>
    </xf>
    <xf numFmtId="0" fontId="2" fillId="0" borderId="0"/>
    <xf numFmtId="0" fontId="2" fillId="0" borderId="0"/>
    <xf numFmtId="0" fontId="2" fillId="0" borderId="0"/>
    <xf numFmtId="0" fontId="2" fillId="0" borderId="0"/>
    <xf numFmtId="0" fontId="2" fillId="0" borderId="0"/>
    <xf numFmtId="0" fontId="2" fillId="0" borderId="0"/>
    <xf numFmtId="9" fontId="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2" fillId="0" borderId="0" applyFont="0" applyFill="0" applyBorder="0" applyAlignment="0" applyProtection="0"/>
    <xf numFmtId="40" fontId="4" fillId="0" borderId="0" applyFont="0" applyFill="0" applyBorder="0" applyAlignment="0" applyProtection="0"/>
    <xf numFmtId="38"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9" fontId="5" fillId="0" borderId="0" applyFont="0" applyFill="0" applyBorder="0" applyAlignment="0" applyProtection="0"/>
    <xf numFmtId="0" fontId="6" fillId="0" borderId="0"/>
    <xf numFmtId="0" fontId="7" fillId="0" borderId="0"/>
    <xf numFmtId="165" fontId="7" fillId="0" borderId="0" applyFont="0" applyFill="0" applyBorder="0" applyAlignment="0" applyProtection="0"/>
    <xf numFmtId="166" fontId="7" fillId="0" borderId="0" applyFont="0" applyFill="0" applyBorder="0" applyAlignment="0" applyProtection="0"/>
    <xf numFmtId="171" fontId="8" fillId="0" borderId="0" applyFont="0" applyFill="0" applyBorder="0" applyAlignment="0" applyProtection="0"/>
    <xf numFmtId="164" fontId="8" fillId="0" borderId="0" applyFont="0" applyFill="0" applyBorder="0" applyAlignment="0" applyProtection="0"/>
    <xf numFmtId="170" fontId="8" fillId="0" borderId="0" applyFont="0" applyFill="0" applyBorder="0" applyAlignment="0" applyProtection="0"/>
    <xf numFmtId="169" fontId="8" fillId="0" borderId="0" applyFont="0" applyFill="0" applyBorder="0" applyAlignment="0" applyProtection="0"/>
    <xf numFmtId="0" fontId="9" fillId="0" borderId="0"/>
    <xf numFmtId="167" fontId="7" fillId="0" borderId="0" applyFont="0" applyFill="0" applyBorder="0" applyAlignment="0" applyProtection="0"/>
    <xf numFmtId="168" fontId="7" fillId="0" borderId="0" applyFont="0" applyFill="0" applyBorder="0" applyAlignment="0" applyProtection="0"/>
    <xf numFmtId="0" fontId="19" fillId="0" borderId="0" applyNumberFormat="0" applyFill="0" applyBorder="0" applyAlignment="0" applyProtection="0"/>
  </cellStyleXfs>
  <cellXfs count="78">
    <xf numFmtId="0" fontId="0" fillId="0" borderId="0" xfId="0"/>
    <xf numFmtId="49" fontId="10" fillId="2" borderId="3" xfId="0" applyNumberFormat="1" applyFont="1" applyFill="1" applyBorder="1" applyAlignment="1">
      <alignment horizontal="left" vertical="center" wrapText="1"/>
    </xf>
    <xf numFmtId="1" fontId="10" fillId="2" borderId="3" xfId="0" applyNumberFormat="1" applyFont="1" applyFill="1" applyBorder="1" applyAlignment="1">
      <alignment horizontal="center" vertical="center" wrapText="1"/>
    </xf>
    <xf numFmtId="49" fontId="10" fillId="2" borderId="3" xfId="0" applyNumberFormat="1" applyFont="1" applyFill="1" applyBorder="1" applyAlignment="1">
      <alignment horizontal="center" vertical="center" wrapText="1"/>
    </xf>
    <xf numFmtId="0" fontId="10" fillId="2" borderId="0" xfId="0" applyFont="1" applyFill="1" applyAlignment="1">
      <alignment vertical="center" wrapText="1"/>
    </xf>
    <xf numFmtId="0" fontId="10" fillId="2" borderId="0" xfId="0" applyFont="1" applyFill="1" applyAlignment="1">
      <alignment horizontal="center" vertical="center" wrapText="1"/>
    </xf>
    <xf numFmtId="49" fontId="16" fillId="2" borderId="3" xfId="0" applyNumberFormat="1" applyFont="1" applyFill="1" applyBorder="1" applyAlignment="1">
      <alignment horizontal="center" vertical="center" wrapText="1"/>
    </xf>
    <xf numFmtId="49" fontId="17" fillId="2" borderId="3" xfId="0" applyNumberFormat="1" applyFont="1" applyFill="1" applyBorder="1" applyAlignment="1">
      <alignment horizontal="center" vertical="center" wrapText="1"/>
    </xf>
    <xf numFmtId="49" fontId="15" fillId="2" borderId="3" xfId="0" applyNumberFormat="1" applyFont="1" applyFill="1" applyBorder="1" applyAlignment="1">
      <alignment horizontal="left" vertical="center" wrapText="1"/>
    </xf>
    <xf numFmtId="0" fontId="10" fillId="2" borderId="3" xfId="0" applyFont="1" applyFill="1" applyBorder="1" applyAlignment="1">
      <alignment horizontal="left" vertical="center" wrapText="1"/>
    </xf>
    <xf numFmtId="0" fontId="10" fillId="2" borderId="3" xfId="0" applyFont="1" applyFill="1" applyBorder="1" applyAlignment="1">
      <alignment vertical="center" wrapText="1"/>
    </xf>
    <xf numFmtId="0" fontId="14" fillId="2" borderId="6" xfId="0" applyFont="1" applyFill="1" applyBorder="1" applyAlignment="1">
      <alignment horizontal="center" vertical="center" wrapText="1"/>
    </xf>
    <xf numFmtId="49" fontId="14" fillId="2" borderId="3" xfId="0" applyNumberFormat="1" applyFont="1" applyFill="1" applyBorder="1" applyAlignment="1">
      <alignment horizontal="center" vertical="center" wrapText="1"/>
    </xf>
    <xf numFmtId="49" fontId="10" fillId="2" borderId="3" xfId="0" applyNumberFormat="1" applyFont="1" applyFill="1" applyBorder="1" applyAlignment="1" applyProtection="1">
      <alignment horizontal="left" vertical="center" wrapText="1"/>
      <protection locked="0"/>
    </xf>
    <xf numFmtId="0" fontId="14" fillId="2" borderId="3" xfId="0" applyFont="1" applyFill="1" applyBorder="1" applyAlignment="1">
      <alignment vertical="center" wrapText="1"/>
    </xf>
    <xf numFmtId="0" fontId="14" fillId="2" borderId="3" xfId="6" applyFont="1" applyFill="1" applyBorder="1" applyAlignment="1">
      <alignment horizontal="center" vertical="center" wrapText="1"/>
    </xf>
    <xf numFmtId="0" fontId="10" fillId="2" borderId="3" xfId="0" applyNumberFormat="1" applyFont="1" applyFill="1" applyBorder="1" applyAlignment="1">
      <alignment horizontal="left" vertical="center" wrapText="1"/>
    </xf>
    <xf numFmtId="1" fontId="10" fillId="2" borderId="0" xfId="0" applyNumberFormat="1" applyFont="1" applyFill="1" applyAlignment="1">
      <alignment horizontal="center" vertical="center" wrapText="1"/>
    </xf>
    <xf numFmtId="1" fontId="14" fillId="2" borderId="3" xfId="0" applyNumberFormat="1" applyFont="1" applyFill="1" applyBorder="1" applyAlignment="1">
      <alignment horizontal="left" vertical="center" wrapText="1"/>
    </xf>
    <xf numFmtId="0" fontId="14" fillId="2" borderId="3" xfId="0" applyFont="1" applyFill="1" applyBorder="1" applyAlignment="1">
      <alignment horizontal="left" vertical="center" wrapText="1"/>
    </xf>
    <xf numFmtId="49" fontId="12" fillId="2" borderId="3" xfId="0" applyNumberFormat="1" applyFont="1" applyFill="1" applyBorder="1" applyAlignment="1">
      <alignment vertical="center" wrapText="1"/>
    </xf>
    <xf numFmtId="49" fontId="13" fillId="2" borderId="3" xfId="0" applyNumberFormat="1" applyFont="1" applyFill="1" applyBorder="1" applyAlignment="1">
      <alignment horizontal="center" vertical="center" wrapText="1"/>
    </xf>
    <xf numFmtId="49" fontId="15" fillId="2" borderId="3" xfId="0" applyNumberFormat="1" applyFont="1" applyFill="1" applyBorder="1" applyAlignment="1">
      <alignment vertical="center" wrapText="1"/>
    </xf>
    <xf numFmtId="1" fontId="14" fillId="2" borderId="3" xfId="0" applyNumberFormat="1" applyFont="1" applyFill="1" applyBorder="1" applyAlignment="1">
      <alignment horizontal="center" vertical="center" wrapText="1"/>
    </xf>
    <xf numFmtId="49" fontId="12" fillId="2" borderId="3" xfId="0" applyNumberFormat="1" applyFont="1" applyFill="1" applyBorder="1" applyAlignment="1">
      <alignment horizontal="center" vertical="center" wrapText="1"/>
    </xf>
    <xf numFmtId="0" fontId="10" fillId="2" borderId="3" xfId="0" applyFont="1" applyFill="1" applyBorder="1" applyAlignment="1">
      <alignment horizontal="center" vertical="center" wrapText="1"/>
    </xf>
    <xf numFmtId="49" fontId="10" fillId="2" borderId="3" xfId="0" applyNumberFormat="1" applyFont="1" applyFill="1" applyBorder="1" applyAlignment="1">
      <alignment vertical="center" wrapText="1"/>
    </xf>
    <xf numFmtId="0" fontId="14" fillId="2" borderId="3" xfId="0" applyFont="1" applyFill="1" applyBorder="1" applyAlignment="1">
      <alignment horizontal="center" vertical="center" wrapText="1"/>
    </xf>
    <xf numFmtId="0" fontId="20" fillId="0" borderId="3" xfId="0" applyFont="1" applyBorder="1" applyAlignment="1">
      <alignment horizontal="center" vertical="center"/>
    </xf>
    <xf numFmtId="0" fontId="20" fillId="0" borderId="3" xfId="0" applyFont="1" applyBorder="1" applyAlignment="1">
      <alignment horizontal="center"/>
    </xf>
    <xf numFmtId="0" fontId="21" fillId="2" borderId="3" xfId="0" applyFont="1" applyFill="1" applyBorder="1" applyAlignment="1">
      <alignment horizontal="center" vertical="center" wrapText="1"/>
    </xf>
    <xf numFmtId="0" fontId="20" fillId="0" borderId="3" xfId="0" applyFont="1" applyBorder="1"/>
    <xf numFmtId="0" fontId="20" fillId="2" borderId="3" xfId="0" applyFont="1" applyFill="1" applyBorder="1" applyAlignment="1">
      <alignment horizontal="center" vertical="center" wrapText="1"/>
    </xf>
    <xf numFmtId="0" fontId="21" fillId="0" borderId="3" xfId="0" applyFont="1" applyBorder="1" applyAlignment="1"/>
    <xf numFmtId="0" fontId="20" fillId="0" borderId="0" xfId="0" applyFont="1" applyAlignment="1">
      <alignment horizontal="left" vertical="center"/>
    </xf>
    <xf numFmtId="0" fontId="20" fillId="0" borderId="0" xfId="0" applyFont="1" applyAlignment="1">
      <alignment horizontal="center"/>
    </xf>
    <xf numFmtId="0" fontId="20" fillId="0" borderId="0" xfId="0" applyFont="1" applyAlignment="1">
      <alignment horizontal="center" vertical="center"/>
    </xf>
    <xf numFmtId="0" fontId="17" fillId="0" borderId="0" xfId="0" applyFont="1" applyAlignment="1">
      <alignment horizontal="center" vertical="center"/>
    </xf>
    <xf numFmtId="0" fontId="20" fillId="0" borderId="0" xfId="0" applyFont="1"/>
    <xf numFmtId="0" fontId="20" fillId="0" borderId="0" xfId="0" applyFont="1" applyAlignment="1">
      <alignment vertical="center"/>
    </xf>
    <xf numFmtId="0" fontId="10" fillId="2" borderId="3" xfId="0" applyFont="1" applyFill="1" applyBorder="1" applyAlignment="1">
      <alignment horizontal="center" vertical="center" wrapText="1"/>
    </xf>
    <xf numFmtId="49" fontId="10" fillId="2" borderId="3" xfId="0" applyNumberFormat="1" applyFont="1" applyFill="1" applyBorder="1" applyAlignment="1">
      <alignment vertical="center" wrapText="1"/>
    </xf>
    <xf numFmtId="49" fontId="22" fillId="2" borderId="3" xfId="0" applyNumberFormat="1" applyFont="1" applyFill="1" applyBorder="1" applyAlignment="1">
      <alignment horizontal="left" vertical="center" wrapText="1"/>
    </xf>
    <xf numFmtId="49" fontId="23" fillId="2" borderId="3" xfId="30" applyNumberFormat="1" applyFont="1" applyFill="1" applyBorder="1" applyAlignment="1">
      <alignment horizontal="left" vertical="center" wrapText="1"/>
    </xf>
    <xf numFmtId="0" fontId="20" fillId="2" borderId="0" xfId="0" applyFont="1" applyFill="1" applyAlignment="1">
      <alignment horizontal="center" vertical="center" wrapText="1"/>
    </xf>
    <xf numFmtId="0" fontId="20" fillId="2" borderId="0" xfId="0" applyFont="1" applyFill="1" applyAlignment="1">
      <alignment horizontal="left" vertical="center" wrapText="1"/>
    </xf>
    <xf numFmtId="1" fontId="10" fillId="2" borderId="3" xfId="0" applyNumberFormat="1" applyFont="1" applyFill="1" applyBorder="1" applyAlignment="1">
      <alignment horizontal="left" vertical="center" wrapText="1"/>
    </xf>
    <xf numFmtId="49" fontId="12" fillId="2" borderId="5" xfId="0" applyNumberFormat="1" applyFont="1" applyFill="1" applyBorder="1" applyAlignment="1">
      <alignment vertical="center" wrapText="1"/>
    </xf>
    <xf numFmtId="0" fontId="14" fillId="2" borderId="3" xfId="0" applyFont="1" applyFill="1" applyBorder="1" applyAlignment="1">
      <alignment horizontal="center" vertical="center" wrapText="1"/>
    </xf>
    <xf numFmtId="0" fontId="10" fillId="2" borderId="5" xfId="0" applyFont="1" applyFill="1" applyBorder="1" applyAlignment="1">
      <alignment horizontal="center" vertical="center" wrapText="1"/>
    </xf>
    <xf numFmtId="0" fontId="10" fillId="2" borderId="4" xfId="0" applyFont="1" applyFill="1" applyBorder="1" applyAlignment="1">
      <alignment horizontal="center" vertical="center" wrapText="1"/>
    </xf>
    <xf numFmtId="49" fontId="10" fillId="2" borderId="3" xfId="0" applyNumberFormat="1" applyFont="1" applyFill="1" applyBorder="1" applyAlignment="1">
      <alignment horizontal="left" vertical="center" wrapText="1"/>
    </xf>
    <xf numFmtId="49" fontId="12" fillId="2" borderId="3" xfId="0" applyNumberFormat="1" applyFont="1" applyFill="1" applyBorder="1" applyAlignment="1">
      <alignment horizontal="left" vertical="center" wrapText="1"/>
    </xf>
    <xf numFmtId="49" fontId="14" fillId="2" borderId="3" xfId="0" applyNumberFormat="1" applyFont="1" applyFill="1" applyBorder="1" applyAlignment="1">
      <alignment horizontal="left" vertical="center" wrapText="1"/>
    </xf>
    <xf numFmtId="49" fontId="14" fillId="2" borderId="6" xfId="0" applyNumberFormat="1" applyFont="1" applyFill="1" applyBorder="1" applyAlignment="1">
      <alignment horizontal="left" vertical="center" wrapText="1"/>
    </xf>
    <xf numFmtId="49" fontId="14" fillId="2" borderId="2" xfId="0" applyNumberFormat="1" applyFont="1" applyFill="1" applyBorder="1" applyAlignment="1">
      <alignment horizontal="left" vertical="center" wrapText="1"/>
    </xf>
    <xf numFmtId="49" fontId="14" fillId="2" borderId="7" xfId="0" applyNumberFormat="1" applyFont="1" applyFill="1" applyBorder="1" applyAlignment="1">
      <alignment horizontal="left" vertical="center" wrapText="1"/>
    </xf>
    <xf numFmtId="0" fontId="18" fillId="0" borderId="0" xfId="0" applyFont="1" applyAlignment="1">
      <alignment horizontal="center" vertical="center"/>
    </xf>
    <xf numFmtId="0" fontId="18" fillId="0" borderId="0" xfId="0" applyFont="1" applyBorder="1" applyAlignment="1">
      <alignment horizontal="center" vertical="center"/>
    </xf>
    <xf numFmtId="0" fontId="14" fillId="2" borderId="3" xfId="0" applyFont="1" applyFill="1" applyBorder="1" applyAlignment="1" applyProtection="1">
      <alignment horizontal="center" vertical="center" wrapText="1"/>
      <protection locked="0"/>
    </xf>
    <xf numFmtId="0" fontId="14" fillId="2" borderId="3" xfId="0" applyFont="1" applyFill="1" applyBorder="1" applyAlignment="1">
      <alignment horizontal="center" vertical="center" wrapText="1"/>
    </xf>
    <xf numFmtId="0" fontId="21" fillId="0" borderId="8" xfId="0" applyFont="1" applyBorder="1" applyAlignment="1">
      <alignment horizontal="center"/>
    </xf>
    <xf numFmtId="0" fontId="21" fillId="0" borderId="0" xfId="0" applyFont="1" applyAlignment="1">
      <alignment horizontal="center"/>
    </xf>
    <xf numFmtId="0" fontId="14" fillId="2" borderId="3" xfId="0" applyFont="1" applyFill="1" applyBorder="1" applyAlignment="1" applyProtection="1">
      <alignment horizontal="left" vertical="center" wrapText="1"/>
      <protection locked="0"/>
    </xf>
    <xf numFmtId="0" fontId="10" fillId="2" borderId="3" xfId="0" applyFont="1" applyFill="1" applyBorder="1" applyAlignment="1" applyProtection="1">
      <alignment horizontal="left" vertical="center" wrapText="1"/>
      <protection locked="0"/>
    </xf>
    <xf numFmtId="0" fontId="14" fillId="2" borderId="3" xfId="0" applyFont="1" applyFill="1" applyBorder="1" applyAlignment="1" applyProtection="1">
      <alignment horizontal="left" vertical="center"/>
      <protection locked="0"/>
    </xf>
    <xf numFmtId="0" fontId="16" fillId="2" borderId="3" xfId="0" applyFont="1" applyFill="1" applyBorder="1" applyAlignment="1" applyProtection="1">
      <alignment horizontal="center" vertical="center"/>
      <protection locked="0"/>
    </xf>
    <xf numFmtId="0" fontId="10" fillId="2" borderId="3" xfId="0" applyFont="1" applyFill="1" applyBorder="1" applyAlignment="1" applyProtection="1">
      <alignment horizontal="left" vertical="center"/>
      <protection locked="0"/>
    </xf>
    <xf numFmtId="0" fontId="21" fillId="0" borderId="8" xfId="0" applyFont="1" applyBorder="1" applyAlignment="1">
      <alignment horizontal="center" vertical="center"/>
    </xf>
    <xf numFmtId="0" fontId="21" fillId="0" borderId="0" xfId="0" applyFont="1" applyBorder="1" applyAlignment="1">
      <alignment horizontal="center" vertical="center"/>
    </xf>
    <xf numFmtId="49" fontId="10" fillId="2" borderId="5" xfId="0" applyNumberFormat="1" applyFont="1" applyFill="1" applyBorder="1" applyAlignment="1">
      <alignment horizontal="center" vertical="center" wrapText="1"/>
    </xf>
    <xf numFmtId="49" fontId="10" fillId="2" borderId="4" xfId="0" applyNumberFormat="1" applyFont="1" applyFill="1" applyBorder="1" applyAlignment="1">
      <alignment horizontal="center" vertical="center" wrapText="1"/>
    </xf>
    <xf numFmtId="49" fontId="12" fillId="2" borderId="5" xfId="0" applyNumberFormat="1" applyFont="1" applyFill="1" applyBorder="1" applyAlignment="1">
      <alignment horizontal="center" vertical="center" wrapText="1"/>
    </xf>
    <xf numFmtId="49" fontId="12" fillId="2" borderId="4" xfId="0" applyNumberFormat="1" applyFont="1" applyFill="1" applyBorder="1" applyAlignment="1">
      <alignment horizontal="center" vertical="center" wrapText="1"/>
    </xf>
    <xf numFmtId="1" fontId="14" fillId="2" borderId="5" xfId="0" applyNumberFormat="1" applyFont="1" applyFill="1" applyBorder="1" applyAlignment="1">
      <alignment horizontal="center" vertical="center" wrapText="1"/>
    </xf>
    <xf numFmtId="1" fontId="14" fillId="2" borderId="4" xfId="0" applyNumberFormat="1" applyFont="1" applyFill="1" applyBorder="1" applyAlignment="1">
      <alignment horizontal="center" vertical="center" wrapText="1"/>
    </xf>
    <xf numFmtId="49" fontId="10" fillId="2" borderId="5" xfId="0" applyNumberFormat="1" applyFont="1" applyFill="1" applyBorder="1" applyAlignment="1">
      <alignment horizontal="left" vertical="center" wrapText="1"/>
    </xf>
    <xf numFmtId="49" fontId="10" fillId="2" borderId="4" xfId="0" applyNumberFormat="1" applyFont="1" applyFill="1" applyBorder="1" applyAlignment="1">
      <alignment horizontal="left" vertical="center" wrapText="1"/>
    </xf>
  </cellXfs>
  <cellStyles count="31">
    <cellStyle name="Currency 3" xfId="1" xr:uid="{00000000-0005-0000-0000-000000000000}"/>
    <cellStyle name="Header1" xfId="2" xr:uid="{00000000-0005-0000-0000-000001000000}"/>
    <cellStyle name="Header2" xfId="3" xr:uid="{00000000-0005-0000-0000-000002000000}"/>
    <cellStyle name="Hyperlink" xfId="30" builtinId="8"/>
    <cellStyle name="Normal" xfId="0" builtinId="0"/>
    <cellStyle name="Normal 2" xfId="4" xr:uid="{00000000-0005-0000-0000-000004000000}"/>
    <cellStyle name="Normal 3" xfId="5" xr:uid="{00000000-0005-0000-0000-000005000000}"/>
    <cellStyle name="Normal 4" xfId="6" xr:uid="{00000000-0005-0000-0000-000006000000}"/>
    <cellStyle name="Normal 4 2" xfId="7" xr:uid="{00000000-0005-0000-0000-000007000000}"/>
    <cellStyle name="Normal 4 3" xfId="8" xr:uid="{00000000-0005-0000-0000-000008000000}"/>
    <cellStyle name="Normal 6" xfId="9" xr:uid="{00000000-0005-0000-0000-000009000000}"/>
    <cellStyle name="Percent 2" xfId="11" xr:uid="{00000000-0005-0000-0000-00000A000000}"/>
    <cellStyle name="Percent 3" xfId="12" xr:uid="{00000000-0005-0000-0000-00000B000000}"/>
    <cellStyle name="Percent 4" xfId="13" xr:uid="{00000000-0005-0000-0000-00000C000000}"/>
    <cellStyle name="Percent 5" xfId="10" xr:uid="{00000000-0005-0000-0000-00000D000000}"/>
    <cellStyle name="똿뗦먛귟 [0.00]_PRODUCT DETAIL Q1" xfId="14" xr:uid="{00000000-0005-0000-0000-00000E000000}"/>
    <cellStyle name="똿뗦먛귟_PRODUCT DETAIL Q1" xfId="15" xr:uid="{00000000-0005-0000-0000-00000F000000}"/>
    <cellStyle name="믅됞 [0.00]_PRODUCT DETAIL Q1" xfId="16" xr:uid="{00000000-0005-0000-0000-000010000000}"/>
    <cellStyle name="믅됞_PRODUCT DETAIL Q1" xfId="17" xr:uid="{00000000-0005-0000-0000-000011000000}"/>
    <cellStyle name="백분율_95" xfId="18" xr:uid="{00000000-0005-0000-0000-000012000000}"/>
    <cellStyle name="뷭?_BOOKSHIP" xfId="19" xr:uid="{00000000-0005-0000-0000-000013000000}"/>
    <cellStyle name="콤마 [0]_1202" xfId="23" xr:uid="{00000000-0005-0000-0000-000014000000}"/>
    <cellStyle name="콤마_1202" xfId="24" xr:uid="{00000000-0005-0000-0000-000015000000}"/>
    <cellStyle name="통화 [0]_1202" xfId="25" xr:uid="{00000000-0005-0000-0000-000016000000}"/>
    <cellStyle name="통화_1202" xfId="26" xr:uid="{00000000-0005-0000-0000-000017000000}"/>
    <cellStyle name="표준_(정보부문)월별인원계획" xfId="27" xr:uid="{00000000-0005-0000-0000-000018000000}"/>
    <cellStyle name="一般_Book1" xfId="20" xr:uid="{00000000-0005-0000-0000-000019000000}"/>
    <cellStyle name="千分位[0]_Book1" xfId="21" xr:uid="{00000000-0005-0000-0000-00001A000000}"/>
    <cellStyle name="千分位_Book1" xfId="22" xr:uid="{00000000-0005-0000-0000-00001B000000}"/>
    <cellStyle name="貨幣 [0]_Book1" xfId="28" xr:uid="{00000000-0005-0000-0000-00001C000000}"/>
    <cellStyle name="貨幣_Book1" xfId="29" xr:uid="{00000000-0005-0000-0000-00001D000000}"/>
  </cellStyles>
  <dxfs count="0"/>
  <tableStyles count="0" defaultTableStyle="TableStyleMedium2" defaultPivotStyle="PivotStyleLight16"/>
  <colors>
    <mruColors>
      <color rgb="FFFFCCCC"/>
      <color rgb="FF00FF00"/>
      <color rgb="FF66FFFF"/>
      <color rgb="FFFFFFCC"/>
      <color rgb="FFFFFF00"/>
      <color rgb="FFFF9900"/>
      <color rgb="FFFFFF99"/>
      <color rgb="FFFFCC66"/>
      <color rgb="FFCCFF33"/>
      <color rgb="FF99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Administrator/admin/Desktop/MN%20VINH%20LONG%205%20TUOI.mp4"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120"/>
  <sheetViews>
    <sheetView tabSelected="1" topLeftCell="B1" zoomScale="80" zoomScaleNormal="80" workbookViewId="0">
      <pane ySplit="5" topLeftCell="A102" activePane="bottomLeft" state="frozen"/>
      <selection pane="bottomLeft" activeCell="F119" sqref="F119"/>
    </sheetView>
  </sheetViews>
  <sheetFormatPr defaultRowHeight="15.75"/>
  <cols>
    <col min="1" max="1" width="5.5703125" style="5" hidden="1" customWidth="1"/>
    <col min="2" max="2" width="5.5703125" style="5" customWidth="1"/>
    <col min="3" max="3" width="17.140625" style="4" customWidth="1"/>
    <col min="4" max="5" width="7.42578125" style="44" customWidth="1"/>
    <col min="6" max="7" width="17.7109375" style="45" customWidth="1"/>
    <col min="8" max="8" width="11.28515625" style="44" customWidth="1"/>
    <col min="9" max="10" width="8.42578125" style="44" customWidth="1"/>
    <col min="11" max="12" width="9.85546875" style="17" customWidth="1"/>
    <col min="13" max="13" width="12.85546875" style="5" customWidth="1"/>
    <col min="14" max="14" width="9.85546875" style="5" customWidth="1"/>
    <col min="15" max="149" width="9.140625" style="5"/>
    <col min="150" max="150" width="20.140625" style="5" customWidth="1"/>
    <col min="151" max="151" width="4.28515625" style="5" customWidth="1"/>
    <col min="152" max="152" width="39" style="5" customWidth="1"/>
    <col min="153" max="153" width="53.5703125" style="5" customWidth="1"/>
    <col min="154" max="157" width="7.7109375" style="5" customWidth="1"/>
    <col min="158" max="158" width="10" style="5" customWidth="1"/>
    <col min="159" max="160" width="9.28515625" style="5" customWidth="1"/>
    <col min="161" max="161" width="8" style="5" customWidth="1"/>
    <col min="162" max="405" width="9.140625" style="5"/>
    <col min="406" max="406" width="20.140625" style="5" customWidth="1"/>
    <col min="407" max="407" width="4.28515625" style="5" customWidth="1"/>
    <col min="408" max="408" width="39" style="5" customWidth="1"/>
    <col min="409" max="409" width="53.5703125" style="5" customWidth="1"/>
    <col min="410" max="413" width="7.7109375" style="5" customWidth="1"/>
    <col min="414" max="414" width="10" style="5" customWidth="1"/>
    <col min="415" max="416" width="9.28515625" style="5" customWidth="1"/>
    <col min="417" max="417" width="8" style="5" customWidth="1"/>
    <col min="418" max="661" width="9.140625" style="5"/>
    <col min="662" max="662" width="20.140625" style="5" customWidth="1"/>
    <col min="663" max="663" width="4.28515625" style="5" customWidth="1"/>
    <col min="664" max="664" width="39" style="5" customWidth="1"/>
    <col min="665" max="665" width="53.5703125" style="5" customWidth="1"/>
    <col min="666" max="669" width="7.7109375" style="5" customWidth="1"/>
    <col min="670" max="670" width="10" style="5" customWidth="1"/>
    <col min="671" max="672" width="9.28515625" style="5" customWidth="1"/>
    <col min="673" max="673" width="8" style="5" customWidth="1"/>
    <col min="674" max="917" width="9.140625" style="5"/>
    <col min="918" max="918" width="20.140625" style="5" customWidth="1"/>
    <col min="919" max="919" width="4.28515625" style="5" customWidth="1"/>
    <col min="920" max="920" width="39" style="5" customWidth="1"/>
    <col min="921" max="921" width="53.5703125" style="5" customWidth="1"/>
    <col min="922" max="925" width="7.7109375" style="5" customWidth="1"/>
    <col min="926" max="926" width="10" style="5" customWidth="1"/>
    <col min="927" max="928" width="9.28515625" style="5" customWidth="1"/>
    <col min="929" max="929" width="8" style="5" customWidth="1"/>
    <col min="930" max="1173" width="9.140625" style="5"/>
    <col min="1174" max="1174" width="20.140625" style="5" customWidth="1"/>
    <col min="1175" max="1175" width="4.28515625" style="5" customWidth="1"/>
    <col min="1176" max="1176" width="39" style="5" customWidth="1"/>
    <col min="1177" max="1177" width="53.5703125" style="5" customWidth="1"/>
    <col min="1178" max="1181" width="7.7109375" style="5" customWidth="1"/>
    <col min="1182" max="1182" width="10" style="5" customWidth="1"/>
    <col min="1183" max="1184" width="9.28515625" style="5" customWidth="1"/>
    <col min="1185" max="1185" width="8" style="5" customWidth="1"/>
    <col min="1186" max="1429" width="9.140625" style="5"/>
    <col min="1430" max="1430" width="20.140625" style="5" customWidth="1"/>
    <col min="1431" max="1431" width="4.28515625" style="5" customWidth="1"/>
    <col min="1432" max="1432" width="39" style="5" customWidth="1"/>
    <col min="1433" max="1433" width="53.5703125" style="5" customWidth="1"/>
    <col min="1434" max="1437" width="7.7109375" style="5" customWidth="1"/>
    <col min="1438" max="1438" width="10" style="5" customWidth="1"/>
    <col min="1439" max="1440" width="9.28515625" style="5" customWidth="1"/>
    <col min="1441" max="1441" width="8" style="5" customWidth="1"/>
    <col min="1442" max="1685" width="9.140625" style="5"/>
    <col min="1686" max="1686" width="20.140625" style="5" customWidth="1"/>
    <col min="1687" max="1687" width="4.28515625" style="5" customWidth="1"/>
    <col min="1688" max="1688" width="39" style="5" customWidth="1"/>
    <col min="1689" max="1689" width="53.5703125" style="5" customWidth="1"/>
    <col min="1690" max="1693" width="7.7109375" style="5" customWidth="1"/>
    <col min="1694" max="1694" width="10" style="5" customWidth="1"/>
    <col min="1695" max="1696" width="9.28515625" style="5" customWidth="1"/>
    <col min="1697" max="1697" width="8" style="5" customWidth="1"/>
    <col min="1698" max="1941" width="9.140625" style="5"/>
    <col min="1942" max="1942" width="20.140625" style="5" customWidth="1"/>
    <col min="1943" max="1943" width="4.28515625" style="5" customWidth="1"/>
    <col min="1944" max="1944" width="39" style="5" customWidth="1"/>
    <col min="1945" max="1945" width="53.5703125" style="5" customWidth="1"/>
    <col min="1946" max="1949" width="7.7109375" style="5" customWidth="1"/>
    <col min="1950" max="1950" width="10" style="5" customWidth="1"/>
    <col min="1951" max="1952" width="9.28515625" style="5" customWidth="1"/>
    <col min="1953" max="1953" width="8" style="5" customWidth="1"/>
    <col min="1954" max="2197" width="9.140625" style="5"/>
    <col min="2198" max="2198" width="20.140625" style="5" customWidth="1"/>
    <col min="2199" max="2199" width="4.28515625" style="5" customWidth="1"/>
    <col min="2200" max="2200" width="39" style="5" customWidth="1"/>
    <col min="2201" max="2201" width="53.5703125" style="5" customWidth="1"/>
    <col min="2202" max="2205" width="7.7109375" style="5" customWidth="1"/>
    <col min="2206" max="2206" width="10" style="5" customWidth="1"/>
    <col min="2207" max="2208" width="9.28515625" style="5" customWidth="1"/>
    <col min="2209" max="2209" width="8" style="5" customWidth="1"/>
    <col min="2210" max="2453" width="9.140625" style="5"/>
    <col min="2454" max="2454" width="20.140625" style="5" customWidth="1"/>
    <col min="2455" max="2455" width="4.28515625" style="5" customWidth="1"/>
    <col min="2456" max="2456" width="39" style="5" customWidth="1"/>
    <col min="2457" max="2457" width="53.5703125" style="5" customWidth="1"/>
    <col min="2458" max="2461" width="7.7109375" style="5" customWidth="1"/>
    <col min="2462" max="2462" width="10" style="5" customWidth="1"/>
    <col min="2463" max="2464" width="9.28515625" style="5" customWidth="1"/>
    <col min="2465" max="2465" width="8" style="5" customWidth="1"/>
    <col min="2466" max="2709" width="9.140625" style="5"/>
    <col min="2710" max="2710" width="20.140625" style="5" customWidth="1"/>
    <col min="2711" max="2711" width="4.28515625" style="5" customWidth="1"/>
    <col min="2712" max="2712" width="39" style="5" customWidth="1"/>
    <col min="2713" max="2713" width="53.5703125" style="5" customWidth="1"/>
    <col min="2714" max="2717" width="7.7109375" style="5" customWidth="1"/>
    <col min="2718" max="2718" width="10" style="5" customWidth="1"/>
    <col min="2719" max="2720" width="9.28515625" style="5" customWidth="1"/>
    <col min="2721" max="2721" width="8" style="5" customWidth="1"/>
    <col min="2722" max="2965" width="9.140625" style="5"/>
    <col min="2966" max="2966" width="20.140625" style="5" customWidth="1"/>
    <col min="2967" max="2967" width="4.28515625" style="5" customWidth="1"/>
    <col min="2968" max="2968" width="39" style="5" customWidth="1"/>
    <col min="2969" max="2969" width="53.5703125" style="5" customWidth="1"/>
    <col min="2970" max="2973" width="7.7109375" style="5" customWidth="1"/>
    <col min="2974" max="2974" width="10" style="5" customWidth="1"/>
    <col min="2975" max="2976" width="9.28515625" style="5" customWidth="1"/>
    <col min="2977" max="2977" width="8" style="5" customWidth="1"/>
    <col min="2978" max="3221" width="9.140625" style="5"/>
    <col min="3222" max="3222" width="20.140625" style="5" customWidth="1"/>
    <col min="3223" max="3223" width="4.28515625" style="5" customWidth="1"/>
    <col min="3224" max="3224" width="39" style="5" customWidth="1"/>
    <col min="3225" max="3225" width="53.5703125" style="5" customWidth="1"/>
    <col min="3226" max="3229" width="7.7109375" style="5" customWidth="1"/>
    <col min="3230" max="3230" width="10" style="5" customWidth="1"/>
    <col min="3231" max="3232" width="9.28515625" style="5" customWidth="1"/>
    <col min="3233" max="3233" width="8" style="5" customWidth="1"/>
    <col min="3234" max="3477" width="9.140625" style="5"/>
    <col min="3478" max="3478" width="20.140625" style="5" customWidth="1"/>
    <col min="3479" max="3479" width="4.28515625" style="5" customWidth="1"/>
    <col min="3480" max="3480" width="39" style="5" customWidth="1"/>
    <col min="3481" max="3481" width="53.5703125" style="5" customWidth="1"/>
    <col min="3482" max="3485" width="7.7109375" style="5" customWidth="1"/>
    <col min="3486" max="3486" width="10" style="5" customWidth="1"/>
    <col min="3487" max="3488" width="9.28515625" style="5" customWidth="1"/>
    <col min="3489" max="3489" width="8" style="5" customWidth="1"/>
    <col min="3490" max="3733" width="9.140625" style="5"/>
    <col min="3734" max="3734" width="20.140625" style="5" customWidth="1"/>
    <col min="3735" max="3735" width="4.28515625" style="5" customWidth="1"/>
    <col min="3736" max="3736" width="39" style="5" customWidth="1"/>
    <col min="3737" max="3737" width="53.5703125" style="5" customWidth="1"/>
    <col min="3738" max="3741" width="7.7109375" style="5" customWidth="1"/>
    <col min="3742" max="3742" width="10" style="5" customWidth="1"/>
    <col min="3743" max="3744" width="9.28515625" style="5" customWidth="1"/>
    <col min="3745" max="3745" width="8" style="5" customWidth="1"/>
    <col min="3746" max="3989" width="9.140625" style="5"/>
    <col min="3990" max="3990" width="20.140625" style="5" customWidth="1"/>
    <col min="3991" max="3991" width="4.28515625" style="5" customWidth="1"/>
    <col min="3992" max="3992" width="39" style="5" customWidth="1"/>
    <col min="3993" max="3993" width="53.5703125" style="5" customWidth="1"/>
    <col min="3994" max="3997" width="7.7109375" style="5" customWidth="1"/>
    <col min="3998" max="3998" width="10" style="5" customWidth="1"/>
    <col min="3999" max="4000" width="9.28515625" style="5" customWidth="1"/>
    <col min="4001" max="4001" width="8" style="5" customWidth="1"/>
    <col min="4002" max="4245" width="9.140625" style="5"/>
    <col min="4246" max="4246" width="20.140625" style="5" customWidth="1"/>
    <col min="4247" max="4247" width="4.28515625" style="5" customWidth="1"/>
    <col min="4248" max="4248" width="39" style="5" customWidth="1"/>
    <col min="4249" max="4249" width="53.5703125" style="5" customWidth="1"/>
    <col min="4250" max="4253" width="7.7109375" style="5" customWidth="1"/>
    <col min="4254" max="4254" width="10" style="5" customWidth="1"/>
    <col min="4255" max="4256" width="9.28515625" style="5" customWidth="1"/>
    <col min="4257" max="4257" width="8" style="5" customWidth="1"/>
    <col min="4258" max="4501" width="9.140625" style="5"/>
    <col min="4502" max="4502" width="20.140625" style="5" customWidth="1"/>
    <col min="4503" max="4503" width="4.28515625" style="5" customWidth="1"/>
    <col min="4504" max="4504" width="39" style="5" customWidth="1"/>
    <col min="4505" max="4505" width="53.5703125" style="5" customWidth="1"/>
    <col min="4506" max="4509" width="7.7109375" style="5" customWidth="1"/>
    <col min="4510" max="4510" width="10" style="5" customWidth="1"/>
    <col min="4511" max="4512" width="9.28515625" style="5" customWidth="1"/>
    <col min="4513" max="4513" width="8" style="5" customWidth="1"/>
    <col min="4514" max="4757" width="9.140625" style="5"/>
    <col min="4758" max="4758" width="20.140625" style="5" customWidth="1"/>
    <col min="4759" max="4759" width="4.28515625" style="5" customWidth="1"/>
    <col min="4760" max="4760" width="39" style="5" customWidth="1"/>
    <col min="4761" max="4761" width="53.5703125" style="5" customWidth="1"/>
    <col min="4762" max="4765" width="7.7109375" style="5" customWidth="1"/>
    <col min="4766" max="4766" width="10" style="5" customWidth="1"/>
    <col min="4767" max="4768" width="9.28515625" style="5" customWidth="1"/>
    <col min="4769" max="4769" width="8" style="5" customWidth="1"/>
    <col min="4770" max="5013" width="9.140625" style="5"/>
    <col min="5014" max="5014" width="20.140625" style="5" customWidth="1"/>
    <col min="5015" max="5015" width="4.28515625" style="5" customWidth="1"/>
    <col min="5016" max="5016" width="39" style="5" customWidth="1"/>
    <col min="5017" max="5017" width="53.5703125" style="5" customWidth="1"/>
    <col min="5018" max="5021" width="7.7109375" style="5" customWidth="1"/>
    <col min="5022" max="5022" width="10" style="5" customWidth="1"/>
    <col min="5023" max="5024" width="9.28515625" style="5" customWidth="1"/>
    <col min="5025" max="5025" width="8" style="5" customWidth="1"/>
    <col min="5026" max="5269" width="9.140625" style="5"/>
    <col min="5270" max="5270" width="20.140625" style="5" customWidth="1"/>
    <col min="5271" max="5271" width="4.28515625" style="5" customWidth="1"/>
    <col min="5272" max="5272" width="39" style="5" customWidth="1"/>
    <col min="5273" max="5273" width="53.5703125" style="5" customWidth="1"/>
    <col min="5274" max="5277" width="7.7109375" style="5" customWidth="1"/>
    <col min="5278" max="5278" width="10" style="5" customWidth="1"/>
    <col min="5279" max="5280" width="9.28515625" style="5" customWidth="1"/>
    <col min="5281" max="5281" width="8" style="5" customWidth="1"/>
    <col min="5282" max="5525" width="9.140625" style="5"/>
    <col min="5526" max="5526" width="20.140625" style="5" customWidth="1"/>
    <col min="5527" max="5527" width="4.28515625" style="5" customWidth="1"/>
    <col min="5528" max="5528" width="39" style="5" customWidth="1"/>
    <col min="5529" max="5529" width="53.5703125" style="5" customWidth="1"/>
    <col min="5530" max="5533" width="7.7109375" style="5" customWidth="1"/>
    <col min="5534" max="5534" width="10" style="5" customWidth="1"/>
    <col min="5535" max="5536" width="9.28515625" style="5" customWidth="1"/>
    <col min="5537" max="5537" width="8" style="5" customWidth="1"/>
    <col min="5538" max="5781" width="9.140625" style="5"/>
    <col min="5782" max="5782" width="20.140625" style="5" customWidth="1"/>
    <col min="5783" max="5783" width="4.28515625" style="5" customWidth="1"/>
    <col min="5784" max="5784" width="39" style="5" customWidth="1"/>
    <col min="5785" max="5785" width="53.5703125" style="5" customWidth="1"/>
    <col min="5786" max="5789" width="7.7109375" style="5" customWidth="1"/>
    <col min="5790" max="5790" width="10" style="5" customWidth="1"/>
    <col min="5791" max="5792" width="9.28515625" style="5" customWidth="1"/>
    <col min="5793" max="5793" width="8" style="5" customWidth="1"/>
    <col min="5794" max="6037" width="9.140625" style="5"/>
    <col min="6038" max="6038" width="20.140625" style="5" customWidth="1"/>
    <col min="6039" max="6039" width="4.28515625" style="5" customWidth="1"/>
    <col min="6040" max="6040" width="39" style="5" customWidth="1"/>
    <col min="6041" max="6041" width="53.5703125" style="5" customWidth="1"/>
    <col min="6042" max="6045" width="7.7109375" style="5" customWidth="1"/>
    <col min="6046" max="6046" width="10" style="5" customWidth="1"/>
    <col min="6047" max="6048" width="9.28515625" style="5" customWidth="1"/>
    <col min="6049" max="6049" width="8" style="5" customWidth="1"/>
    <col min="6050" max="6293" width="9.140625" style="5"/>
    <col min="6294" max="6294" width="20.140625" style="5" customWidth="1"/>
    <col min="6295" max="6295" width="4.28515625" style="5" customWidth="1"/>
    <col min="6296" max="6296" width="39" style="5" customWidth="1"/>
    <col min="6297" max="6297" width="53.5703125" style="5" customWidth="1"/>
    <col min="6298" max="6301" width="7.7109375" style="5" customWidth="1"/>
    <col min="6302" max="6302" width="10" style="5" customWidth="1"/>
    <col min="6303" max="6304" width="9.28515625" style="5" customWidth="1"/>
    <col min="6305" max="6305" width="8" style="5" customWidth="1"/>
    <col min="6306" max="6549" width="9.140625" style="5"/>
    <col min="6550" max="6550" width="20.140625" style="5" customWidth="1"/>
    <col min="6551" max="6551" width="4.28515625" style="5" customWidth="1"/>
    <col min="6552" max="6552" width="39" style="5" customWidth="1"/>
    <col min="6553" max="6553" width="53.5703125" style="5" customWidth="1"/>
    <col min="6554" max="6557" width="7.7109375" style="5" customWidth="1"/>
    <col min="6558" max="6558" width="10" style="5" customWidth="1"/>
    <col min="6559" max="6560" width="9.28515625" style="5" customWidth="1"/>
    <col min="6561" max="6561" width="8" style="5" customWidth="1"/>
    <col min="6562" max="6805" width="9.140625" style="5"/>
    <col min="6806" max="6806" width="20.140625" style="5" customWidth="1"/>
    <col min="6807" max="6807" width="4.28515625" style="5" customWidth="1"/>
    <col min="6808" max="6808" width="39" style="5" customWidth="1"/>
    <col min="6809" max="6809" width="53.5703125" style="5" customWidth="1"/>
    <col min="6810" max="6813" width="7.7109375" style="5" customWidth="1"/>
    <col min="6814" max="6814" width="10" style="5" customWidth="1"/>
    <col min="6815" max="6816" width="9.28515625" style="5" customWidth="1"/>
    <col min="6817" max="6817" width="8" style="5" customWidth="1"/>
    <col min="6818" max="7061" width="9.140625" style="5"/>
    <col min="7062" max="7062" width="20.140625" style="5" customWidth="1"/>
    <col min="7063" max="7063" width="4.28515625" style="5" customWidth="1"/>
    <col min="7064" max="7064" width="39" style="5" customWidth="1"/>
    <col min="7065" max="7065" width="53.5703125" style="5" customWidth="1"/>
    <col min="7066" max="7069" width="7.7109375" style="5" customWidth="1"/>
    <col min="7070" max="7070" width="10" style="5" customWidth="1"/>
    <col min="7071" max="7072" width="9.28515625" style="5" customWidth="1"/>
    <col min="7073" max="7073" width="8" style="5" customWidth="1"/>
    <col min="7074" max="7317" width="9.140625" style="5"/>
    <col min="7318" max="7318" width="20.140625" style="5" customWidth="1"/>
    <col min="7319" max="7319" width="4.28515625" style="5" customWidth="1"/>
    <col min="7320" max="7320" width="39" style="5" customWidth="1"/>
    <col min="7321" max="7321" width="53.5703125" style="5" customWidth="1"/>
    <col min="7322" max="7325" width="7.7109375" style="5" customWidth="1"/>
    <col min="7326" max="7326" width="10" style="5" customWidth="1"/>
    <col min="7327" max="7328" width="9.28515625" style="5" customWidth="1"/>
    <col min="7329" max="7329" width="8" style="5" customWidth="1"/>
    <col min="7330" max="7573" width="9.140625" style="5"/>
    <col min="7574" max="7574" width="20.140625" style="5" customWidth="1"/>
    <col min="7575" max="7575" width="4.28515625" style="5" customWidth="1"/>
    <col min="7576" max="7576" width="39" style="5" customWidth="1"/>
    <col min="7577" max="7577" width="53.5703125" style="5" customWidth="1"/>
    <col min="7578" max="7581" width="7.7109375" style="5" customWidth="1"/>
    <col min="7582" max="7582" width="10" style="5" customWidth="1"/>
    <col min="7583" max="7584" width="9.28515625" style="5" customWidth="1"/>
    <col min="7585" max="7585" width="8" style="5" customWidth="1"/>
    <col min="7586" max="7829" width="9.140625" style="5"/>
    <col min="7830" max="7830" width="20.140625" style="5" customWidth="1"/>
    <col min="7831" max="7831" width="4.28515625" style="5" customWidth="1"/>
    <col min="7832" max="7832" width="39" style="5" customWidth="1"/>
    <col min="7833" max="7833" width="53.5703125" style="5" customWidth="1"/>
    <col min="7834" max="7837" width="7.7109375" style="5" customWidth="1"/>
    <col min="7838" max="7838" width="10" style="5" customWidth="1"/>
    <col min="7839" max="7840" width="9.28515625" style="5" customWidth="1"/>
    <col min="7841" max="7841" width="8" style="5" customWidth="1"/>
    <col min="7842" max="8085" width="9.140625" style="5"/>
    <col min="8086" max="8086" width="20.140625" style="5" customWidth="1"/>
    <col min="8087" max="8087" width="4.28515625" style="5" customWidth="1"/>
    <col min="8088" max="8088" width="39" style="5" customWidth="1"/>
    <col min="8089" max="8089" width="53.5703125" style="5" customWidth="1"/>
    <col min="8090" max="8093" width="7.7109375" style="5" customWidth="1"/>
    <col min="8094" max="8094" width="10" style="5" customWidth="1"/>
    <col min="8095" max="8096" width="9.28515625" style="5" customWidth="1"/>
    <col min="8097" max="8097" width="8" style="5" customWidth="1"/>
    <col min="8098" max="8341" width="9.140625" style="5"/>
    <col min="8342" max="8342" width="20.140625" style="5" customWidth="1"/>
    <col min="8343" max="8343" width="4.28515625" style="5" customWidth="1"/>
    <col min="8344" max="8344" width="39" style="5" customWidth="1"/>
    <col min="8345" max="8345" width="53.5703125" style="5" customWidth="1"/>
    <col min="8346" max="8349" width="7.7109375" style="5" customWidth="1"/>
    <col min="8350" max="8350" width="10" style="5" customWidth="1"/>
    <col min="8351" max="8352" width="9.28515625" style="5" customWidth="1"/>
    <col min="8353" max="8353" width="8" style="5" customWidth="1"/>
    <col min="8354" max="8597" width="9.140625" style="5"/>
    <col min="8598" max="8598" width="20.140625" style="5" customWidth="1"/>
    <col min="8599" max="8599" width="4.28515625" style="5" customWidth="1"/>
    <col min="8600" max="8600" width="39" style="5" customWidth="1"/>
    <col min="8601" max="8601" width="53.5703125" style="5" customWidth="1"/>
    <col min="8602" max="8605" width="7.7109375" style="5" customWidth="1"/>
    <col min="8606" max="8606" width="10" style="5" customWidth="1"/>
    <col min="8607" max="8608" width="9.28515625" style="5" customWidth="1"/>
    <col min="8609" max="8609" width="8" style="5" customWidth="1"/>
    <col min="8610" max="8853" width="9.140625" style="5"/>
    <col min="8854" max="8854" width="20.140625" style="5" customWidth="1"/>
    <col min="8855" max="8855" width="4.28515625" style="5" customWidth="1"/>
    <col min="8856" max="8856" width="39" style="5" customWidth="1"/>
    <col min="8857" max="8857" width="53.5703125" style="5" customWidth="1"/>
    <col min="8858" max="8861" width="7.7109375" style="5" customWidth="1"/>
    <col min="8862" max="8862" width="10" style="5" customWidth="1"/>
    <col min="8863" max="8864" width="9.28515625" style="5" customWidth="1"/>
    <col min="8865" max="8865" width="8" style="5" customWidth="1"/>
    <col min="8866" max="9109" width="9.140625" style="5"/>
    <col min="9110" max="9110" width="20.140625" style="5" customWidth="1"/>
    <col min="9111" max="9111" width="4.28515625" style="5" customWidth="1"/>
    <col min="9112" max="9112" width="39" style="5" customWidth="1"/>
    <col min="9113" max="9113" width="53.5703125" style="5" customWidth="1"/>
    <col min="9114" max="9117" width="7.7109375" style="5" customWidth="1"/>
    <col min="9118" max="9118" width="10" style="5" customWidth="1"/>
    <col min="9119" max="9120" width="9.28515625" style="5" customWidth="1"/>
    <col min="9121" max="9121" width="8" style="5" customWidth="1"/>
    <col min="9122" max="9365" width="9.140625" style="5"/>
    <col min="9366" max="9366" width="20.140625" style="5" customWidth="1"/>
    <col min="9367" max="9367" width="4.28515625" style="5" customWidth="1"/>
    <col min="9368" max="9368" width="39" style="5" customWidth="1"/>
    <col min="9369" max="9369" width="53.5703125" style="5" customWidth="1"/>
    <col min="9370" max="9373" width="7.7109375" style="5" customWidth="1"/>
    <col min="9374" max="9374" width="10" style="5" customWidth="1"/>
    <col min="9375" max="9376" width="9.28515625" style="5" customWidth="1"/>
    <col min="9377" max="9377" width="8" style="5" customWidth="1"/>
    <col min="9378" max="9621" width="9.140625" style="5"/>
    <col min="9622" max="9622" width="20.140625" style="5" customWidth="1"/>
    <col min="9623" max="9623" width="4.28515625" style="5" customWidth="1"/>
    <col min="9624" max="9624" width="39" style="5" customWidth="1"/>
    <col min="9625" max="9625" width="53.5703125" style="5" customWidth="1"/>
    <col min="9626" max="9629" width="7.7109375" style="5" customWidth="1"/>
    <col min="9630" max="9630" width="10" style="5" customWidth="1"/>
    <col min="9631" max="9632" width="9.28515625" style="5" customWidth="1"/>
    <col min="9633" max="9633" width="8" style="5" customWidth="1"/>
    <col min="9634" max="9877" width="9.140625" style="5"/>
    <col min="9878" max="9878" width="20.140625" style="5" customWidth="1"/>
    <col min="9879" max="9879" width="4.28515625" style="5" customWidth="1"/>
    <col min="9880" max="9880" width="39" style="5" customWidth="1"/>
    <col min="9881" max="9881" width="53.5703125" style="5" customWidth="1"/>
    <col min="9882" max="9885" width="7.7109375" style="5" customWidth="1"/>
    <col min="9886" max="9886" width="10" style="5" customWidth="1"/>
    <col min="9887" max="9888" width="9.28515625" style="5" customWidth="1"/>
    <col min="9889" max="9889" width="8" style="5" customWidth="1"/>
    <col min="9890" max="10133" width="9.140625" style="5"/>
    <col min="10134" max="10134" width="20.140625" style="5" customWidth="1"/>
    <col min="10135" max="10135" width="4.28515625" style="5" customWidth="1"/>
    <col min="10136" max="10136" width="39" style="5" customWidth="1"/>
    <col min="10137" max="10137" width="53.5703125" style="5" customWidth="1"/>
    <col min="10138" max="10141" width="7.7109375" style="5" customWidth="1"/>
    <col min="10142" max="10142" width="10" style="5" customWidth="1"/>
    <col min="10143" max="10144" width="9.28515625" style="5" customWidth="1"/>
    <col min="10145" max="10145" width="8" style="5" customWidth="1"/>
    <col min="10146" max="10389" width="9.140625" style="5"/>
    <col min="10390" max="10390" width="20.140625" style="5" customWidth="1"/>
    <col min="10391" max="10391" width="4.28515625" style="5" customWidth="1"/>
    <col min="10392" max="10392" width="39" style="5" customWidth="1"/>
    <col min="10393" max="10393" width="53.5703125" style="5" customWidth="1"/>
    <col min="10394" max="10397" width="7.7109375" style="5" customWidth="1"/>
    <col min="10398" max="10398" width="10" style="5" customWidth="1"/>
    <col min="10399" max="10400" width="9.28515625" style="5" customWidth="1"/>
    <col min="10401" max="10401" width="8" style="5" customWidth="1"/>
    <col min="10402" max="10645" width="9.140625" style="5"/>
    <col min="10646" max="10646" width="20.140625" style="5" customWidth="1"/>
    <col min="10647" max="10647" width="4.28515625" style="5" customWidth="1"/>
    <col min="10648" max="10648" width="39" style="5" customWidth="1"/>
    <col min="10649" max="10649" width="53.5703125" style="5" customWidth="1"/>
    <col min="10650" max="10653" width="7.7109375" style="5" customWidth="1"/>
    <col min="10654" max="10654" width="10" style="5" customWidth="1"/>
    <col min="10655" max="10656" width="9.28515625" style="5" customWidth="1"/>
    <col min="10657" max="10657" width="8" style="5" customWidth="1"/>
    <col min="10658" max="10901" width="9.140625" style="5"/>
    <col min="10902" max="10902" width="20.140625" style="5" customWidth="1"/>
    <col min="10903" max="10903" width="4.28515625" style="5" customWidth="1"/>
    <col min="10904" max="10904" width="39" style="5" customWidth="1"/>
    <col min="10905" max="10905" width="53.5703125" style="5" customWidth="1"/>
    <col min="10906" max="10909" width="7.7109375" style="5" customWidth="1"/>
    <col min="10910" max="10910" width="10" style="5" customWidth="1"/>
    <col min="10911" max="10912" width="9.28515625" style="5" customWidth="1"/>
    <col min="10913" max="10913" width="8" style="5" customWidth="1"/>
    <col min="10914" max="11157" width="9.140625" style="5"/>
    <col min="11158" max="11158" width="20.140625" style="5" customWidth="1"/>
    <col min="11159" max="11159" width="4.28515625" style="5" customWidth="1"/>
    <col min="11160" max="11160" width="39" style="5" customWidth="1"/>
    <col min="11161" max="11161" width="53.5703125" style="5" customWidth="1"/>
    <col min="11162" max="11165" width="7.7109375" style="5" customWidth="1"/>
    <col min="11166" max="11166" width="10" style="5" customWidth="1"/>
    <col min="11167" max="11168" width="9.28515625" style="5" customWidth="1"/>
    <col min="11169" max="11169" width="8" style="5" customWidth="1"/>
    <col min="11170" max="11413" width="9.140625" style="5"/>
    <col min="11414" max="11414" width="20.140625" style="5" customWidth="1"/>
    <col min="11415" max="11415" width="4.28515625" style="5" customWidth="1"/>
    <col min="11416" max="11416" width="39" style="5" customWidth="1"/>
    <col min="11417" max="11417" width="53.5703125" style="5" customWidth="1"/>
    <col min="11418" max="11421" width="7.7109375" style="5" customWidth="1"/>
    <col min="11422" max="11422" width="10" style="5" customWidth="1"/>
    <col min="11423" max="11424" width="9.28515625" style="5" customWidth="1"/>
    <col min="11425" max="11425" width="8" style="5" customWidth="1"/>
    <col min="11426" max="11669" width="9.140625" style="5"/>
    <col min="11670" max="11670" width="20.140625" style="5" customWidth="1"/>
    <col min="11671" max="11671" width="4.28515625" style="5" customWidth="1"/>
    <col min="11672" max="11672" width="39" style="5" customWidth="1"/>
    <col min="11673" max="11673" width="53.5703125" style="5" customWidth="1"/>
    <col min="11674" max="11677" width="7.7109375" style="5" customWidth="1"/>
    <col min="11678" max="11678" width="10" style="5" customWidth="1"/>
    <col min="11679" max="11680" width="9.28515625" style="5" customWidth="1"/>
    <col min="11681" max="11681" width="8" style="5" customWidth="1"/>
    <col min="11682" max="11925" width="9.140625" style="5"/>
    <col min="11926" max="11926" width="20.140625" style="5" customWidth="1"/>
    <col min="11927" max="11927" width="4.28515625" style="5" customWidth="1"/>
    <col min="11928" max="11928" width="39" style="5" customWidth="1"/>
    <col min="11929" max="11929" width="53.5703125" style="5" customWidth="1"/>
    <col min="11930" max="11933" width="7.7109375" style="5" customWidth="1"/>
    <col min="11934" max="11934" width="10" style="5" customWidth="1"/>
    <col min="11935" max="11936" width="9.28515625" style="5" customWidth="1"/>
    <col min="11937" max="11937" width="8" style="5" customWidth="1"/>
    <col min="11938" max="12181" width="9.140625" style="5"/>
    <col min="12182" max="12182" width="20.140625" style="5" customWidth="1"/>
    <col min="12183" max="12183" width="4.28515625" style="5" customWidth="1"/>
    <col min="12184" max="12184" width="39" style="5" customWidth="1"/>
    <col min="12185" max="12185" width="53.5703125" style="5" customWidth="1"/>
    <col min="12186" max="12189" width="7.7109375" style="5" customWidth="1"/>
    <col min="12190" max="12190" width="10" style="5" customWidth="1"/>
    <col min="12191" max="12192" width="9.28515625" style="5" customWidth="1"/>
    <col min="12193" max="12193" width="8" style="5" customWidth="1"/>
    <col min="12194" max="12437" width="9.140625" style="5"/>
    <col min="12438" max="12438" width="20.140625" style="5" customWidth="1"/>
    <col min="12439" max="12439" width="4.28515625" style="5" customWidth="1"/>
    <col min="12440" max="12440" width="39" style="5" customWidth="1"/>
    <col min="12441" max="12441" width="53.5703125" style="5" customWidth="1"/>
    <col min="12442" max="12445" width="7.7109375" style="5" customWidth="1"/>
    <col min="12446" max="12446" width="10" style="5" customWidth="1"/>
    <col min="12447" max="12448" width="9.28515625" style="5" customWidth="1"/>
    <col min="12449" max="12449" width="8" style="5" customWidth="1"/>
    <col min="12450" max="12693" width="9.140625" style="5"/>
    <col min="12694" max="12694" width="20.140625" style="5" customWidth="1"/>
    <col min="12695" max="12695" width="4.28515625" style="5" customWidth="1"/>
    <col min="12696" max="12696" width="39" style="5" customWidth="1"/>
    <col min="12697" max="12697" width="53.5703125" style="5" customWidth="1"/>
    <col min="12698" max="12701" width="7.7109375" style="5" customWidth="1"/>
    <col min="12702" max="12702" width="10" style="5" customWidth="1"/>
    <col min="12703" max="12704" width="9.28515625" style="5" customWidth="1"/>
    <col min="12705" max="12705" width="8" style="5" customWidth="1"/>
    <col min="12706" max="12949" width="9.140625" style="5"/>
    <col min="12950" max="12950" width="20.140625" style="5" customWidth="1"/>
    <col min="12951" max="12951" width="4.28515625" style="5" customWidth="1"/>
    <col min="12952" max="12952" width="39" style="5" customWidth="1"/>
    <col min="12953" max="12953" width="53.5703125" style="5" customWidth="1"/>
    <col min="12954" max="12957" width="7.7109375" style="5" customWidth="1"/>
    <col min="12958" max="12958" width="10" style="5" customWidth="1"/>
    <col min="12959" max="12960" width="9.28515625" style="5" customWidth="1"/>
    <col min="12961" max="12961" width="8" style="5" customWidth="1"/>
    <col min="12962" max="13205" width="9.140625" style="5"/>
    <col min="13206" max="13206" width="20.140625" style="5" customWidth="1"/>
    <col min="13207" max="13207" width="4.28515625" style="5" customWidth="1"/>
    <col min="13208" max="13208" width="39" style="5" customWidth="1"/>
    <col min="13209" max="13209" width="53.5703125" style="5" customWidth="1"/>
    <col min="13210" max="13213" width="7.7109375" style="5" customWidth="1"/>
    <col min="13214" max="13214" width="10" style="5" customWidth="1"/>
    <col min="13215" max="13216" width="9.28515625" style="5" customWidth="1"/>
    <col min="13217" max="13217" width="8" style="5" customWidth="1"/>
    <col min="13218" max="13461" width="9.140625" style="5"/>
    <col min="13462" max="13462" width="20.140625" style="5" customWidth="1"/>
    <col min="13463" max="13463" width="4.28515625" style="5" customWidth="1"/>
    <col min="13464" max="13464" width="39" style="5" customWidth="1"/>
    <col min="13465" max="13465" width="53.5703125" style="5" customWidth="1"/>
    <col min="13466" max="13469" width="7.7109375" style="5" customWidth="1"/>
    <col min="13470" max="13470" width="10" style="5" customWidth="1"/>
    <col min="13471" max="13472" width="9.28515625" style="5" customWidth="1"/>
    <col min="13473" max="13473" width="8" style="5" customWidth="1"/>
    <col min="13474" max="13717" width="9.140625" style="5"/>
    <col min="13718" max="13718" width="20.140625" style="5" customWidth="1"/>
    <col min="13719" max="13719" width="4.28515625" style="5" customWidth="1"/>
    <col min="13720" max="13720" width="39" style="5" customWidth="1"/>
    <col min="13721" max="13721" width="53.5703125" style="5" customWidth="1"/>
    <col min="13722" max="13725" width="7.7109375" style="5" customWidth="1"/>
    <col min="13726" max="13726" width="10" style="5" customWidth="1"/>
    <col min="13727" max="13728" width="9.28515625" style="5" customWidth="1"/>
    <col min="13729" max="13729" width="8" style="5" customWidth="1"/>
    <col min="13730" max="13973" width="9.140625" style="5"/>
    <col min="13974" max="13974" width="20.140625" style="5" customWidth="1"/>
    <col min="13975" max="13975" width="4.28515625" style="5" customWidth="1"/>
    <col min="13976" max="13976" width="39" style="5" customWidth="1"/>
    <col min="13977" max="13977" width="53.5703125" style="5" customWidth="1"/>
    <col min="13978" max="13981" width="7.7109375" style="5" customWidth="1"/>
    <col min="13982" max="13982" width="10" style="5" customWidth="1"/>
    <col min="13983" max="13984" width="9.28515625" style="5" customWidth="1"/>
    <col min="13985" max="13985" width="8" style="5" customWidth="1"/>
    <col min="13986" max="14229" width="9.140625" style="5"/>
    <col min="14230" max="14230" width="20.140625" style="5" customWidth="1"/>
    <col min="14231" max="14231" width="4.28515625" style="5" customWidth="1"/>
    <col min="14232" max="14232" width="39" style="5" customWidth="1"/>
    <col min="14233" max="14233" width="53.5703125" style="5" customWidth="1"/>
    <col min="14234" max="14237" width="7.7109375" style="5" customWidth="1"/>
    <col min="14238" max="14238" width="10" style="5" customWidth="1"/>
    <col min="14239" max="14240" width="9.28515625" style="5" customWidth="1"/>
    <col min="14241" max="14241" width="8" style="5" customWidth="1"/>
    <col min="14242" max="14485" width="9.140625" style="5"/>
    <col min="14486" max="14486" width="20.140625" style="5" customWidth="1"/>
    <col min="14487" max="14487" width="4.28515625" style="5" customWidth="1"/>
    <col min="14488" max="14488" width="39" style="5" customWidth="1"/>
    <col min="14489" max="14489" width="53.5703125" style="5" customWidth="1"/>
    <col min="14490" max="14493" width="7.7109375" style="5" customWidth="1"/>
    <col min="14494" max="14494" width="10" style="5" customWidth="1"/>
    <col min="14495" max="14496" width="9.28515625" style="5" customWidth="1"/>
    <col min="14497" max="14497" width="8" style="5" customWidth="1"/>
    <col min="14498" max="14741" width="9.140625" style="5"/>
    <col min="14742" max="14742" width="20.140625" style="5" customWidth="1"/>
    <col min="14743" max="14743" width="4.28515625" style="5" customWidth="1"/>
    <col min="14744" max="14744" width="39" style="5" customWidth="1"/>
    <col min="14745" max="14745" width="53.5703125" style="5" customWidth="1"/>
    <col min="14746" max="14749" width="7.7109375" style="5" customWidth="1"/>
    <col min="14750" max="14750" width="10" style="5" customWidth="1"/>
    <col min="14751" max="14752" width="9.28515625" style="5" customWidth="1"/>
    <col min="14753" max="14753" width="8" style="5" customWidth="1"/>
    <col min="14754" max="14997" width="9.140625" style="5"/>
    <col min="14998" max="14998" width="20.140625" style="5" customWidth="1"/>
    <col min="14999" max="14999" width="4.28515625" style="5" customWidth="1"/>
    <col min="15000" max="15000" width="39" style="5" customWidth="1"/>
    <col min="15001" max="15001" width="53.5703125" style="5" customWidth="1"/>
    <col min="15002" max="15005" width="7.7109375" style="5" customWidth="1"/>
    <col min="15006" max="15006" width="10" style="5" customWidth="1"/>
    <col min="15007" max="15008" width="9.28515625" style="5" customWidth="1"/>
    <col min="15009" max="15009" width="8" style="5" customWidth="1"/>
    <col min="15010" max="15253" width="9.140625" style="5"/>
    <col min="15254" max="15254" width="20.140625" style="5" customWidth="1"/>
    <col min="15255" max="15255" width="4.28515625" style="5" customWidth="1"/>
    <col min="15256" max="15256" width="39" style="5" customWidth="1"/>
    <col min="15257" max="15257" width="53.5703125" style="5" customWidth="1"/>
    <col min="15258" max="15261" width="7.7109375" style="5" customWidth="1"/>
    <col min="15262" max="15262" width="10" style="5" customWidth="1"/>
    <col min="15263" max="15264" width="9.28515625" style="5" customWidth="1"/>
    <col min="15265" max="15265" width="8" style="5" customWidth="1"/>
    <col min="15266" max="15509" width="9.140625" style="5"/>
    <col min="15510" max="15510" width="20.140625" style="5" customWidth="1"/>
    <col min="15511" max="15511" width="4.28515625" style="5" customWidth="1"/>
    <col min="15512" max="15512" width="39" style="5" customWidth="1"/>
    <col min="15513" max="15513" width="53.5703125" style="5" customWidth="1"/>
    <col min="15514" max="15517" width="7.7109375" style="5" customWidth="1"/>
    <col min="15518" max="15518" width="10" style="5" customWidth="1"/>
    <col min="15519" max="15520" width="9.28515625" style="5" customWidth="1"/>
    <col min="15521" max="15521" width="8" style="5" customWidth="1"/>
    <col min="15522" max="15765" width="9.140625" style="5"/>
    <col min="15766" max="15766" width="20.140625" style="5" customWidth="1"/>
    <col min="15767" max="15767" width="4.28515625" style="5" customWidth="1"/>
    <col min="15768" max="15768" width="39" style="5" customWidth="1"/>
    <col min="15769" max="15769" width="53.5703125" style="5" customWidth="1"/>
    <col min="15770" max="15773" width="7.7109375" style="5" customWidth="1"/>
    <col min="15774" max="15774" width="10" style="5" customWidth="1"/>
    <col min="15775" max="15776" width="9.28515625" style="5" customWidth="1"/>
    <col min="15777" max="15777" width="8" style="5" customWidth="1"/>
    <col min="15778" max="16021" width="9.140625" style="5"/>
    <col min="16022" max="16022" width="20.140625" style="5" customWidth="1"/>
    <col min="16023" max="16023" width="4.28515625" style="5" customWidth="1"/>
    <col min="16024" max="16024" width="39" style="5" customWidth="1"/>
    <col min="16025" max="16025" width="53.5703125" style="5" customWidth="1"/>
    <col min="16026" max="16029" width="7.7109375" style="5" customWidth="1"/>
    <col min="16030" max="16030" width="10" style="5" customWidth="1"/>
    <col min="16031" max="16032" width="9.28515625" style="5" customWidth="1"/>
    <col min="16033" max="16033" width="8" style="5" customWidth="1"/>
    <col min="16034" max="16384" width="9.140625" style="5"/>
  </cols>
  <sheetData>
    <row r="1" spans="1:14" ht="25.5" customHeight="1">
      <c r="B1" s="57" t="s">
        <v>202</v>
      </c>
      <c r="C1" s="57"/>
      <c r="D1" s="57"/>
      <c r="E1" s="57"/>
      <c r="F1" s="57"/>
      <c r="G1" s="57"/>
      <c r="H1" s="57"/>
      <c r="I1" s="57"/>
      <c r="J1" s="57"/>
      <c r="K1" s="57"/>
      <c r="L1" s="57"/>
      <c r="M1" s="57"/>
    </row>
    <row r="2" spans="1:14" ht="25.5" customHeight="1">
      <c r="B2" s="58" t="s">
        <v>203</v>
      </c>
      <c r="C2" s="58"/>
      <c r="D2" s="58"/>
      <c r="E2" s="58"/>
      <c r="F2" s="58"/>
      <c r="G2" s="58"/>
      <c r="H2" s="58"/>
      <c r="I2" s="58"/>
      <c r="J2" s="58"/>
      <c r="K2" s="58"/>
      <c r="L2" s="58"/>
      <c r="M2" s="58"/>
    </row>
    <row r="3" spans="1:14" ht="34.5" customHeight="1">
      <c r="A3" s="60" t="s">
        <v>112</v>
      </c>
      <c r="B3" s="60" t="s">
        <v>113</v>
      </c>
      <c r="C3" s="60" t="s">
        <v>245</v>
      </c>
      <c r="D3" s="60"/>
      <c r="E3" s="60" t="s">
        <v>100</v>
      </c>
      <c r="F3" s="59" t="s">
        <v>114</v>
      </c>
      <c r="G3" s="59" t="s">
        <v>115</v>
      </c>
      <c r="H3" s="59" t="s">
        <v>116</v>
      </c>
      <c r="I3" s="59" t="s">
        <v>172</v>
      </c>
      <c r="J3" s="59" t="s">
        <v>173</v>
      </c>
      <c r="K3" s="59" t="s">
        <v>175</v>
      </c>
      <c r="L3" s="59" t="s">
        <v>176</v>
      </c>
      <c r="M3" s="60" t="s">
        <v>174</v>
      </c>
      <c r="N3" s="4"/>
    </row>
    <row r="4" spans="1:14" ht="25.5" customHeight="1">
      <c r="A4" s="60"/>
      <c r="B4" s="60"/>
      <c r="C4" s="60"/>
      <c r="D4" s="60"/>
      <c r="E4" s="60"/>
      <c r="F4" s="59"/>
      <c r="G4" s="59"/>
      <c r="H4" s="59"/>
      <c r="I4" s="59"/>
      <c r="J4" s="59"/>
      <c r="K4" s="59"/>
      <c r="L4" s="59"/>
      <c r="M4" s="60"/>
      <c r="N4" s="4"/>
    </row>
    <row r="5" spans="1:14" ht="21" customHeight="1">
      <c r="A5" s="60"/>
      <c r="B5" s="60"/>
      <c r="C5" s="60"/>
      <c r="D5" s="60"/>
      <c r="E5" s="60"/>
      <c r="F5" s="59"/>
      <c r="G5" s="59"/>
      <c r="H5" s="59"/>
      <c r="I5" s="59"/>
      <c r="J5" s="59"/>
      <c r="K5" s="59"/>
      <c r="L5" s="59"/>
      <c r="M5" s="60"/>
      <c r="N5" s="4"/>
    </row>
    <row r="6" spans="1:14" ht="24.75" customHeight="1">
      <c r="A6" s="27"/>
      <c r="B6" s="48"/>
      <c r="C6" s="48" t="s">
        <v>69</v>
      </c>
      <c r="D6" s="48" t="s">
        <v>72</v>
      </c>
      <c r="E6" s="14"/>
      <c r="F6" s="19"/>
      <c r="G6" s="19"/>
      <c r="H6" s="48"/>
      <c r="I6" s="48"/>
      <c r="J6" s="48"/>
      <c r="K6" s="3"/>
      <c r="L6" s="3"/>
      <c r="M6" s="15"/>
      <c r="N6" s="4"/>
    </row>
    <row r="7" spans="1:14" ht="39.75" customHeight="1">
      <c r="A7" s="27"/>
      <c r="B7" s="11"/>
      <c r="C7" s="54" t="s">
        <v>26</v>
      </c>
      <c r="D7" s="55"/>
      <c r="E7" s="55"/>
      <c r="F7" s="56"/>
      <c r="G7" s="18"/>
      <c r="H7" s="23"/>
      <c r="I7" s="23"/>
      <c r="J7" s="23"/>
      <c r="K7" s="27"/>
      <c r="L7" s="27"/>
      <c r="M7" s="12"/>
    </row>
    <row r="8" spans="1:14" ht="30.75" customHeight="1">
      <c r="A8" s="27"/>
      <c r="B8" s="11"/>
      <c r="C8" s="54" t="s">
        <v>52</v>
      </c>
      <c r="D8" s="55"/>
      <c r="E8" s="55"/>
      <c r="F8" s="56"/>
      <c r="G8" s="18"/>
      <c r="H8" s="23"/>
      <c r="I8" s="23"/>
      <c r="J8" s="23"/>
      <c r="K8" s="23"/>
      <c r="L8" s="23"/>
      <c r="M8" s="12"/>
    </row>
    <row r="9" spans="1:14" ht="39.75" customHeight="1">
      <c r="A9" s="27"/>
      <c r="B9" s="11"/>
      <c r="C9" s="54" t="s">
        <v>85</v>
      </c>
      <c r="D9" s="55"/>
      <c r="E9" s="55"/>
      <c r="F9" s="56"/>
      <c r="G9" s="18"/>
      <c r="H9" s="23"/>
      <c r="I9" s="23"/>
      <c r="J9" s="23"/>
      <c r="K9" s="23"/>
      <c r="L9" s="23"/>
      <c r="M9" s="12"/>
    </row>
    <row r="10" spans="1:14" ht="192.75" customHeight="1">
      <c r="A10" s="25">
        <v>2</v>
      </c>
      <c r="B10" s="25">
        <v>1</v>
      </c>
      <c r="C10" s="26" t="s">
        <v>0</v>
      </c>
      <c r="D10" s="24" t="s">
        <v>1</v>
      </c>
      <c r="E10" s="23"/>
      <c r="F10" s="1" t="s">
        <v>117</v>
      </c>
      <c r="G10" s="1" t="s">
        <v>118</v>
      </c>
      <c r="H10" s="25"/>
      <c r="I10" s="25" t="s">
        <v>226</v>
      </c>
      <c r="J10" s="25" t="s">
        <v>227</v>
      </c>
      <c r="K10" s="2" t="s">
        <v>204</v>
      </c>
      <c r="L10" s="2" t="s">
        <v>204</v>
      </c>
      <c r="M10" s="12"/>
    </row>
    <row r="11" spans="1:14" ht="41.25" customHeight="1">
      <c r="A11" s="27"/>
      <c r="B11" s="27"/>
      <c r="C11" s="54" t="s">
        <v>53</v>
      </c>
      <c r="D11" s="55"/>
      <c r="E11" s="55"/>
      <c r="F11" s="56"/>
      <c r="G11" s="18"/>
      <c r="H11" s="23"/>
      <c r="I11" s="23"/>
      <c r="J11" s="23"/>
      <c r="K11" s="23"/>
      <c r="L11" s="23"/>
      <c r="M11" s="12"/>
    </row>
    <row r="12" spans="1:14" ht="33" customHeight="1">
      <c r="A12" s="27"/>
      <c r="B12" s="27"/>
      <c r="C12" s="54" t="s">
        <v>110</v>
      </c>
      <c r="D12" s="55"/>
      <c r="E12" s="55"/>
      <c r="F12" s="56"/>
      <c r="G12" s="18"/>
      <c r="H12" s="23"/>
      <c r="I12" s="23"/>
      <c r="J12" s="23"/>
      <c r="K12" s="23"/>
      <c r="L12" s="23"/>
      <c r="M12" s="12"/>
    </row>
    <row r="13" spans="1:14" ht="162.75" customHeight="1">
      <c r="A13" s="25">
        <v>14</v>
      </c>
      <c r="B13" s="25">
        <v>6</v>
      </c>
      <c r="C13" s="26" t="s">
        <v>99</v>
      </c>
      <c r="D13" s="7" t="s">
        <v>1</v>
      </c>
      <c r="E13" s="7"/>
      <c r="F13" s="1" t="s">
        <v>119</v>
      </c>
      <c r="G13" s="1" t="s">
        <v>120</v>
      </c>
      <c r="H13" s="7"/>
      <c r="I13" s="40" t="s">
        <v>226</v>
      </c>
      <c r="J13" s="40" t="s">
        <v>228</v>
      </c>
      <c r="K13" s="2" t="s">
        <v>205</v>
      </c>
      <c r="L13" s="2"/>
      <c r="M13" s="25"/>
    </row>
    <row r="14" spans="1:14" ht="42" customHeight="1">
      <c r="A14" s="27"/>
      <c r="B14" s="27"/>
      <c r="C14" s="54" t="s">
        <v>111</v>
      </c>
      <c r="D14" s="55"/>
      <c r="E14" s="55"/>
      <c r="F14" s="56"/>
      <c r="G14" s="18"/>
      <c r="H14" s="23"/>
      <c r="I14" s="23"/>
      <c r="J14" s="23"/>
      <c r="K14" s="23"/>
      <c r="L14" s="23"/>
      <c r="M14" s="12"/>
    </row>
    <row r="15" spans="1:14" ht="159.75" customHeight="1">
      <c r="A15" s="25">
        <v>70</v>
      </c>
      <c r="B15" s="25">
        <v>23</v>
      </c>
      <c r="C15" s="26" t="s">
        <v>27</v>
      </c>
      <c r="D15" s="7" t="s">
        <v>1</v>
      </c>
      <c r="E15" s="7"/>
      <c r="F15" s="1" t="s">
        <v>121</v>
      </c>
      <c r="G15" s="1" t="s">
        <v>122</v>
      </c>
      <c r="H15" s="7"/>
      <c r="I15" s="40" t="s">
        <v>226</v>
      </c>
      <c r="J15" s="40" t="s">
        <v>228</v>
      </c>
      <c r="K15" s="2"/>
      <c r="L15" s="2" t="s">
        <v>205</v>
      </c>
      <c r="M15" s="25"/>
    </row>
    <row r="16" spans="1:14" ht="34.5" customHeight="1">
      <c r="A16" s="25"/>
      <c r="B16" s="25"/>
      <c r="C16" s="54" t="s">
        <v>101</v>
      </c>
      <c r="D16" s="55"/>
      <c r="E16" s="55"/>
      <c r="F16" s="56"/>
      <c r="G16" s="18"/>
      <c r="H16" s="23"/>
      <c r="I16" s="23"/>
      <c r="J16" s="23"/>
      <c r="K16" s="23"/>
      <c r="L16" s="23"/>
      <c r="M16" s="25"/>
    </row>
    <row r="17" spans="1:13" ht="359.25" customHeight="1">
      <c r="A17" s="25"/>
      <c r="B17" s="25">
        <v>38</v>
      </c>
      <c r="C17" s="22" t="s">
        <v>102</v>
      </c>
      <c r="D17" s="24" t="s">
        <v>4</v>
      </c>
      <c r="E17" s="23"/>
      <c r="F17" s="1" t="s">
        <v>103</v>
      </c>
      <c r="G17" s="42" t="s">
        <v>123</v>
      </c>
      <c r="H17" s="9" t="s">
        <v>124</v>
      </c>
      <c r="I17" s="40" t="s">
        <v>226</v>
      </c>
      <c r="J17" s="40" t="s">
        <v>227</v>
      </c>
      <c r="K17" s="2" t="s">
        <v>206</v>
      </c>
      <c r="L17" s="2" t="s">
        <v>206</v>
      </c>
      <c r="M17" s="25"/>
    </row>
    <row r="18" spans="1:13" ht="30" customHeight="1">
      <c r="A18" s="27"/>
      <c r="B18" s="27"/>
      <c r="C18" s="54" t="s">
        <v>54</v>
      </c>
      <c r="D18" s="55"/>
      <c r="E18" s="55"/>
      <c r="F18" s="56"/>
      <c r="G18" s="18"/>
      <c r="H18" s="23"/>
      <c r="I18" s="23"/>
      <c r="J18" s="23"/>
      <c r="K18" s="23"/>
      <c r="L18" s="23"/>
      <c r="M18" s="12"/>
    </row>
    <row r="19" spans="1:13" ht="113.25" customHeight="1">
      <c r="A19" s="25">
        <v>119</v>
      </c>
      <c r="B19" s="25">
        <v>40</v>
      </c>
      <c r="C19" s="26" t="s">
        <v>104</v>
      </c>
      <c r="D19" s="7" t="s">
        <v>3</v>
      </c>
      <c r="E19" s="25"/>
      <c r="F19" s="1" t="s">
        <v>125</v>
      </c>
      <c r="G19" s="1" t="s">
        <v>243</v>
      </c>
      <c r="H19" s="9" t="s">
        <v>126</v>
      </c>
      <c r="I19" s="40" t="s">
        <v>226</v>
      </c>
      <c r="J19" s="40" t="s">
        <v>227</v>
      </c>
      <c r="K19" s="2" t="s">
        <v>242</v>
      </c>
      <c r="L19" s="2" t="s">
        <v>206</v>
      </c>
      <c r="M19" s="25"/>
    </row>
    <row r="20" spans="1:13" ht="113.25" customHeight="1">
      <c r="A20" s="25">
        <v>128</v>
      </c>
      <c r="B20" s="25">
        <v>44</v>
      </c>
      <c r="C20" s="26" t="s">
        <v>28</v>
      </c>
      <c r="D20" s="24" t="s">
        <v>1</v>
      </c>
      <c r="E20" s="24"/>
      <c r="F20" s="1" t="s">
        <v>127</v>
      </c>
      <c r="G20" s="9" t="s">
        <v>246</v>
      </c>
      <c r="H20" s="9"/>
      <c r="I20" s="40" t="s">
        <v>226</v>
      </c>
      <c r="J20" s="40" t="s">
        <v>229</v>
      </c>
      <c r="K20" s="2" t="s">
        <v>208</v>
      </c>
      <c r="L20" s="2" t="s">
        <v>208</v>
      </c>
      <c r="M20" s="25"/>
    </row>
    <row r="21" spans="1:13" ht="139.5" customHeight="1">
      <c r="A21" s="25">
        <v>141</v>
      </c>
      <c r="B21" s="25">
        <v>48</v>
      </c>
      <c r="C21" s="22" t="s">
        <v>73</v>
      </c>
      <c r="D21" s="24" t="s">
        <v>4</v>
      </c>
      <c r="E21" s="25" t="s">
        <v>37</v>
      </c>
      <c r="F21" s="8" t="s">
        <v>105</v>
      </c>
      <c r="G21" s="1" t="s">
        <v>128</v>
      </c>
      <c r="H21" s="25"/>
      <c r="I21" s="40" t="s">
        <v>226</v>
      </c>
      <c r="J21" s="40" t="s">
        <v>229</v>
      </c>
      <c r="K21" s="2" t="s">
        <v>209</v>
      </c>
      <c r="L21" s="2" t="s">
        <v>209</v>
      </c>
      <c r="M21" s="25"/>
    </row>
    <row r="22" spans="1:13" ht="30.75" customHeight="1">
      <c r="A22" s="27"/>
      <c r="B22" s="27"/>
      <c r="C22" s="54" t="s">
        <v>55</v>
      </c>
      <c r="D22" s="55"/>
      <c r="E22" s="55"/>
      <c r="F22" s="56"/>
      <c r="G22" s="18"/>
      <c r="H22" s="23"/>
      <c r="I22" s="23"/>
      <c r="J22" s="23"/>
      <c r="K22" s="23"/>
      <c r="L22" s="23"/>
      <c r="M22" s="12"/>
    </row>
    <row r="23" spans="1:13" ht="49.5" customHeight="1">
      <c r="A23" s="27"/>
      <c r="B23" s="27"/>
      <c r="C23" s="54" t="s">
        <v>56</v>
      </c>
      <c r="D23" s="55"/>
      <c r="E23" s="55"/>
      <c r="F23" s="56"/>
      <c r="G23" s="18"/>
      <c r="H23" s="23"/>
      <c r="I23" s="23"/>
      <c r="J23" s="23"/>
      <c r="K23" s="23"/>
      <c r="L23" s="23"/>
      <c r="M23" s="12"/>
    </row>
    <row r="24" spans="1:13" ht="131.25" customHeight="1">
      <c r="A24" s="25">
        <v>157</v>
      </c>
      <c r="B24" s="25">
        <v>55</v>
      </c>
      <c r="C24" s="26" t="s">
        <v>70</v>
      </c>
      <c r="D24" s="24" t="s">
        <v>2</v>
      </c>
      <c r="E24" s="24"/>
      <c r="F24" s="1" t="s">
        <v>71</v>
      </c>
      <c r="G24" s="9" t="s">
        <v>236</v>
      </c>
      <c r="H24" s="9"/>
      <c r="I24" s="9" t="s">
        <v>226</v>
      </c>
      <c r="J24" s="9" t="s">
        <v>229</v>
      </c>
      <c r="K24" s="2" t="s">
        <v>237</v>
      </c>
      <c r="L24" s="2" t="s">
        <v>210</v>
      </c>
      <c r="M24" s="25"/>
    </row>
    <row r="25" spans="1:13" ht="36" customHeight="1">
      <c r="A25" s="27"/>
      <c r="B25" s="27"/>
      <c r="C25" s="54" t="s">
        <v>57</v>
      </c>
      <c r="D25" s="55"/>
      <c r="E25" s="55"/>
      <c r="F25" s="56"/>
      <c r="G25" s="18"/>
      <c r="H25" s="23"/>
      <c r="I25" s="23"/>
      <c r="J25" s="23"/>
      <c r="K25" s="23"/>
      <c r="L25" s="23"/>
      <c r="M25" s="12"/>
    </row>
    <row r="26" spans="1:13" ht="146.25" customHeight="1">
      <c r="A26" s="25">
        <v>184</v>
      </c>
      <c r="B26" s="25">
        <v>64</v>
      </c>
      <c r="C26" s="26" t="s">
        <v>29</v>
      </c>
      <c r="D26" s="24" t="s">
        <v>1</v>
      </c>
      <c r="E26" s="24"/>
      <c r="F26" s="1" t="s">
        <v>30</v>
      </c>
      <c r="G26" s="1" t="s">
        <v>247</v>
      </c>
      <c r="H26" s="9"/>
      <c r="I26" s="40" t="s">
        <v>226</v>
      </c>
      <c r="J26" s="40" t="s">
        <v>229</v>
      </c>
      <c r="K26" s="2" t="s">
        <v>210</v>
      </c>
      <c r="L26" s="2" t="s">
        <v>237</v>
      </c>
      <c r="M26" s="25"/>
    </row>
    <row r="27" spans="1:13" ht="158.25" customHeight="1">
      <c r="A27" s="25">
        <v>196</v>
      </c>
      <c r="B27" s="25">
        <v>71</v>
      </c>
      <c r="C27" s="22" t="s">
        <v>36</v>
      </c>
      <c r="D27" s="21" t="s">
        <v>4</v>
      </c>
      <c r="E27" s="25" t="s">
        <v>37</v>
      </c>
      <c r="F27" s="8" t="s">
        <v>31</v>
      </c>
      <c r="G27" s="9" t="s">
        <v>238</v>
      </c>
      <c r="H27" s="9" t="s">
        <v>129</v>
      </c>
      <c r="I27" s="40" t="s">
        <v>226</v>
      </c>
      <c r="J27" s="40" t="s">
        <v>229</v>
      </c>
      <c r="K27" s="2" t="s">
        <v>237</v>
      </c>
      <c r="L27" s="2" t="s">
        <v>210</v>
      </c>
      <c r="M27" s="25"/>
    </row>
    <row r="28" spans="1:13" ht="147" customHeight="1">
      <c r="A28" s="25">
        <v>199</v>
      </c>
      <c r="B28" s="25">
        <v>74</v>
      </c>
      <c r="C28" s="22" t="s">
        <v>35</v>
      </c>
      <c r="D28" s="21" t="s">
        <v>4</v>
      </c>
      <c r="E28" s="25" t="s">
        <v>37</v>
      </c>
      <c r="F28" s="8" t="s">
        <v>130</v>
      </c>
      <c r="G28" s="9" t="s">
        <v>231</v>
      </c>
      <c r="H28" s="25"/>
      <c r="I28" s="40" t="s">
        <v>226</v>
      </c>
      <c r="J28" s="40" t="s">
        <v>229</v>
      </c>
      <c r="K28" s="2"/>
      <c r="L28" s="2" t="s">
        <v>237</v>
      </c>
      <c r="M28" s="25"/>
    </row>
    <row r="29" spans="1:13" ht="33" customHeight="1">
      <c r="A29" s="27"/>
      <c r="B29" s="27"/>
      <c r="C29" s="54" t="s">
        <v>33</v>
      </c>
      <c r="D29" s="55"/>
      <c r="E29" s="55"/>
      <c r="F29" s="56"/>
      <c r="G29" s="19"/>
      <c r="H29" s="27"/>
      <c r="I29" s="27"/>
      <c r="J29" s="27"/>
      <c r="K29" s="23"/>
      <c r="L29" s="23"/>
      <c r="M29" s="12"/>
    </row>
    <row r="30" spans="1:13" ht="28.5" customHeight="1">
      <c r="A30" s="27"/>
      <c r="B30" s="27"/>
      <c r="C30" s="54" t="s">
        <v>32</v>
      </c>
      <c r="D30" s="55"/>
      <c r="E30" s="55"/>
      <c r="F30" s="56"/>
      <c r="G30" s="18"/>
      <c r="H30" s="23"/>
      <c r="I30" s="23"/>
      <c r="J30" s="23"/>
      <c r="K30" s="23"/>
      <c r="L30" s="23"/>
      <c r="M30" s="12"/>
    </row>
    <row r="31" spans="1:13" ht="28.5" customHeight="1">
      <c r="A31" s="27"/>
      <c r="B31" s="27"/>
      <c r="C31" s="54" t="s">
        <v>94</v>
      </c>
      <c r="D31" s="55"/>
      <c r="E31" s="55"/>
      <c r="F31" s="56"/>
      <c r="G31" s="18"/>
      <c r="H31" s="23"/>
      <c r="I31" s="23"/>
      <c r="J31" s="23"/>
      <c r="K31" s="23"/>
      <c r="L31" s="23"/>
      <c r="M31" s="12"/>
    </row>
    <row r="32" spans="1:13" ht="33.75" customHeight="1">
      <c r="A32" s="27"/>
      <c r="B32" s="27"/>
      <c r="C32" s="54" t="s">
        <v>79</v>
      </c>
      <c r="D32" s="55"/>
      <c r="E32" s="55"/>
      <c r="F32" s="56"/>
      <c r="G32" s="18"/>
      <c r="H32" s="23"/>
      <c r="I32" s="23"/>
      <c r="J32" s="23"/>
      <c r="K32" s="23"/>
      <c r="L32" s="23"/>
      <c r="M32" s="12"/>
    </row>
    <row r="33" spans="1:13" ht="78.75">
      <c r="A33" s="25">
        <v>232</v>
      </c>
      <c r="B33" s="25">
        <v>87</v>
      </c>
      <c r="C33" s="26" t="s">
        <v>38</v>
      </c>
      <c r="D33" s="24" t="s">
        <v>3</v>
      </c>
      <c r="E33" s="23"/>
      <c r="F33" s="1" t="s">
        <v>166</v>
      </c>
      <c r="G33" s="9" t="s">
        <v>225</v>
      </c>
      <c r="H33" s="23"/>
      <c r="I33" s="40" t="s">
        <v>226</v>
      </c>
      <c r="J33" s="40" t="s">
        <v>229</v>
      </c>
      <c r="K33" s="2" t="s">
        <v>205</v>
      </c>
      <c r="L33" s="23"/>
      <c r="M33" s="12"/>
    </row>
    <row r="34" spans="1:13" ht="129.75" customHeight="1">
      <c r="A34" s="25">
        <v>235</v>
      </c>
      <c r="B34" s="25">
        <v>90</v>
      </c>
      <c r="C34" s="26" t="s">
        <v>14</v>
      </c>
      <c r="D34" s="24" t="s">
        <v>3</v>
      </c>
      <c r="E34" s="24"/>
      <c r="F34" s="1" t="s">
        <v>15</v>
      </c>
      <c r="G34" s="9" t="s">
        <v>131</v>
      </c>
      <c r="H34" s="24"/>
      <c r="I34" s="40" t="s">
        <v>226</v>
      </c>
      <c r="J34" s="40" t="s">
        <v>229</v>
      </c>
      <c r="K34" s="2" t="s">
        <v>208</v>
      </c>
      <c r="L34" s="2" t="s">
        <v>208</v>
      </c>
      <c r="M34" s="10"/>
    </row>
    <row r="35" spans="1:13" ht="27.75" customHeight="1">
      <c r="A35" s="27"/>
      <c r="B35" s="27"/>
      <c r="C35" s="54" t="s">
        <v>16</v>
      </c>
      <c r="D35" s="55"/>
      <c r="E35" s="55"/>
      <c r="F35" s="56"/>
      <c r="G35" s="18"/>
      <c r="H35" s="23"/>
      <c r="I35" s="23"/>
      <c r="J35" s="23"/>
      <c r="K35" s="23"/>
      <c r="L35" s="23"/>
      <c r="M35" s="12"/>
    </row>
    <row r="36" spans="1:13" ht="124.5" customHeight="1">
      <c r="A36" s="25">
        <v>243</v>
      </c>
      <c r="B36" s="25">
        <v>93</v>
      </c>
      <c r="C36" s="22" t="s">
        <v>96</v>
      </c>
      <c r="D36" s="6" t="s">
        <v>106</v>
      </c>
      <c r="E36" s="3" t="s">
        <v>37</v>
      </c>
      <c r="F36" s="8" t="s">
        <v>97</v>
      </c>
      <c r="G36" s="1" t="s">
        <v>132</v>
      </c>
      <c r="H36" s="43" t="s">
        <v>133</v>
      </c>
      <c r="I36" s="40" t="s">
        <v>226</v>
      </c>
      <c r="J36" s="40" t="s">
        <v>227</v>
      </c>
      <c r="K36" s="2" t="s">
        <v>206</v>
      </c>
      <c r="L36" s="2" t="s">
        <v>206</v>
      </c>
      <c r="M36" s="25"/>
    </row>
    <row r="37" spans="1:13" ht="38.25" customHeight="1">
      <c r="A37" s="25"/>
      <c r="B37" s="25"/>
      <c r="C37" s="54" t="s">
        <v>17</v>
      </c>
      <c r="D37" s="55"/>
      <c r="E37" s="55"/>
      <c r="F37" s="56"/>
      <c r="G37" s="18"/>
      <c r="H37" s="23"/>
      <c r="I37" s="23"/>
      <c r="J37" s="23"/>
      <c r="K37" s="23"/>
      <c r="L37" s="23"/>
      <c r="M37" s="12"/>
    </row>
    <row r="38" spans="1:13" ht="282" customHeight="1">
      <c r="A38" s="25">
        <v>256</v>
      </c>
      <c r="B38" s="25">
        <v>102</v>
      </c>
      <c r="C38" s="26" t="s">
        <v>87</v>
      </c>
      <c r="D38" s="24" t="s">
        <v>3</v>
      </c>
      <c r="E38" s="24"/>
      <c r="F38" s="1" t="s">
        <v>86</v>
      </c>
      <c r="G38" s="1" t="s">
        <v>134</v>
      </c>
      <c r="H38" s="24"/>
      <c r="I38" s="40" t="s">
        <v>226</v>
      </c>
      <c r="J38" s="40" t="s">
        <v>227</v>
      </c>
      <c r="K38" s="2" t="s">
        <v>206</v>
      </c>
      <c r="L38" s="2" t="s">
        <v>206</v>
      </c>
      <c r="M38" s="25"/>
    </row>
    <row r="39" spans="1:13" ht="37.5" customHeight="1">
      <c r="A39" s="27"/>
      <c r="B39" s="27"/>
      <c r="C39" s="54" t="s">
        <v>167</v>
      </c>
      <c r="D39" s="55"/>
      <c r="E39" s="55"/>
      <c r="F39" s="56"/>
      <c r="G39" s="18"/>
      <c r="H39" s="23"/>
      <c r="I39" s="23"/>
      <c r="J39" s="23"/>
      <c r="K39" s="23"/>
      <c r="L39" s="23"/>
      <c r="M39" s="12"/>
    </row>
    <row r="40" spans="1:13" ht="37.5" customHeight="1">
      <c r="A40" s="27"/>
      <c r="B40" s="27"/>
      <c r="C40" s="54" t="s">
        <v>80</v>
      </c>
      <c r="D40" s="55"/>
      <c r="E40" s="55"/>
      <c r="F40" s="56"/>
      <c r="G40" s="18"/>
      <c r="H40" s="23"/>
      <c r="I40" s="23"/>
      <c r="J40" s="23"/>
      <c r="K40" s="23"/>
      <c r="L40" s="23"/>
      <c r="M40" s="12"/>
    </row>
    <row r="41" spans="1:13" ht="168" customHeight="1">
      <c r="A41" s="25">
        <v>265</v>
      </c>
      <c r="B41" s="25">
        <v>105</v>
      </c>
      <c r="C41" s="26" t="s">
        <v>18</v>
      </c>
      <c r="D41" s="24" t="s">
        <v>3</v>
      </c>
      <c r="E41" s="23"/>
      <c r="F41" s="1" t="s">
        <v>19</v>
      </c>
      <c r="G41" s="9" t="s">
        <v>135</v>
      </c>
      <c r="H41" s="23"/>
      <c r="I41" s="40" t="s">
        <v>226</v>
      </c>
      <c r="J41" s="40" t="s">
        <v>227</v>
      </c>
      <c r="K41" s="2" t="s">
        <v>206</v>
      </c>
      <c r="L41" s="2" t="s">
        <v>206</v>
      </c>
      <c r="M41" s="12"/>
    </row>
    <row r="42" spans="1:13" ht="21" customHeight="1">
      <c r="A42" s="27"/>
      <c r="B42" s="27"/>
      <c r="C42" s="54" t="s">
        <v>20</v>
      </c>
      <c r="D42" s="55"/>
      <c r="E42" s="55"/>
      <c r="F42" s="56"/>
      <c r="G42" s="18"/>
      <c r="H42" s="23"/>
      <c r="I42" s="23"/>
      <c r="J42" s="23"/>
      <c r="K42" s="23"/>
      <c r="L42" s="23"/>
      <c r="M42" s="12"/>
    </row>
    <row r="43" spans="1:13" ht="203.25" customHeight="1">
      <c r="A43" s="25">
        <v>277</v>
      </c>
      <c r="B43" s="25">
        <v>109</v>
      </c>
      <c r="C43" s="26" t="s">
        <v>21</v>
      </c>
      <c r="D43" s="20" t="s">
        <v>3</v>
      </c>
      <c r="E43" s="24"/>
      <c r="F43" s="1" t="s">
        <v>22</v>
      </c>
      <c r="G43" s="9" t="s">
        <v>136</v>
      </c>
      <c r="H43" s="9"/>
      <c r="I43" s="40" t="s">
        <v>226</v>
      </c>
      <c r="J43" s="40" t="s">
        <v>227</v>
      </c>
      <c r="K43" s="2" t="s">
        <v>206</v>
      </c>
      <c r="L43" s="2" t="s">
        <v>206</v>
      </c>
      <c r="M43" s="25"/>
    </row>
    <row r="44" spans="1:13" ht="15.75" customHeight="1">
      <c r="A44" s="27"/>
      <c r="B44" s="27"/>
      <c r="C44" s="54" t="s">
        <v>23</v>
      </c>
      <c r="D44" s="55"/>
      <c r="E44" s="55"/>
      <c r="F44" s="56"/>
      <c r="G44" s="18"/>
      <c r="H44" s="23"/>
      <c r="I44" s="23"/>
      <c r="J44" s="23"/>
      <c r="K44" s="23"/>
      <c r="L44" s="23"/>
      <c r="M44" s="12"/>
    </row>
    <row r="45" spans="1:13" ht="149.25" customHeight="1">
      <c r="A45" s="25">
        <v>286</v>
      </c>
      <c r="B45" s="25">
        <v>113</v>
      </c>
      <c r="C45" s="26" t="s">
        <v>24</v>
      </c>
      <c r="D45" s="24" t="s">
        <v>3</v>
      </c>
      <c r="E45" s="23"/>
      <c r="F45" s="1" t="s">
        <v>107</v>
      </c>
      <c r="G45" s="9" t="s">
        <v>137</v>
      </c>
      <c r="H45" s="23"/>
      <c r="I45" s="40" t="s">
        <v>226</v>
      </c>
      <c r="J45" s="40" t="s">
        <v>227</v>
      </c>
      <c r="K45" s="2" t="s">
        <v>206</v>
      </c>
      <c r="L45" s="2" t="s">
        <v>206</v>
      </c>
      <c r="M45" s="12"/>
    </row>
    <row r="46" spans="1:13" ht="18" customHeight="1">
      <c r="A46" s="27"/>
      <c r="B46" s="27"/>
      <c r="C46" s="54" t="s">
        <v>39</v>
      </c>
      <c r="D46" s="55"/>
      <c r="E46" s="55"/>
      <c r="F46" s="56"/>
      <c r="G46" s="18"/>
      <c r="H46" s="23"/>
      <c r="I46" s="23"/>
      <c r="J46" s="23"/>
      <c r="K46" s="23"/>
      <c r="L46" s="23"/>
      <c r="M46" s="12"/>
    </row>
    <row r="47" spans="1:13" ht="160.5" customHeight="1">
      <c r="A47" s="25">
        <v>287</v>
      </c>
      <c r="B47" s="25">
        <v>114</v>
      </c>
      <c r="C47" s="22" t="s">
        <v>98</v>
      </c>
      <c r="D47" s="24" t="s">
        <v>4</v>
      </c>
      <c r="E47" s="23"/>
      <c r="F47" s="8" t="s">
        <v>74</v>
      </c>
      <c r="G47" s="1" t="s">
        <v>138</v>
      </c>
      <c r="H47" s="23"/>
      <c r="I47" s="40" t="s">
        <v>226</v>
      </c>
      <c r="J47" s="40" t="s">
        <v>229</v>
      </c>
      <c r="K47" s="2" t="s">
        <v>211</v>
      </c>
      <c r="L47" s="2" t="s">
        <v>211</v>
      </c>
      <c r="M47" s="12"/>
    </row>
    <row r="48" spans="1:13" ht="45" customHeight="1">
      <c r="A48" s="27"/>
      <c r="B48" s="27"/>
      <c r="C48" s="54" t="s">
        <v>25</v>
      </c>
      <c r="D48" s="55"/>
      <c r="E48" s="55"/>
      <c r="F48" s="56"/>
      <c r="G48" s="18"/>
      <c r="H48" s="23"/>
      <c r="I48" s="23"/>
      <c r="J48" s="23"/>
      <c r="K48" s="23"/>
      <c r="L48" s="23"/>
      <c r="M48" s="12"/>
    </row>
    <row r="49" spans="1:13" ht="45" customHeight="1">
      <c r="A49" s="27"/>
      <c r="B49" s="27"/>
      <c r="C49" s="54" t="s">
        <v>81</v>
      </c>
      <c r="D49" s="55"/>
      <c r="E49" s="55"/>
      <c r="F49" s="56"/>
      <c r="G49" s="18"/>
      <c r="H49" s="23"/>
      <c r="I49" s="23"/>
      <c r="J49" s="23"/>
      <c r="K49" s="23"/>
      <c r="L49" s="23"/>
      <c r="M49" s="12"/>
    </row>
    <row r="50" spans="1:13" ht="146.25" customHeight="1">
      <c r="A50" s="25">
        <v>297</v>
      </c>
      <c r="B50" s="25">
        <v>117</v>
      </c>
      <c r="C50" s="26" t="s">
        <v>88</v>
      </c>
      <c r="D50" s="24" t="s">
        <v>1</v>
      </c>
      <c r="E50" s="24"/>
      <c r="F50" s="1" t="s">
        <v>89</v>
      </c>
      <c r="G50" s="9" t="s">
        <v>230</v>
      </c>
      <c r="H50" s="24"/>
      <c r="I50" s="40" t="s">
        <v>226</v>
      </c>
      <c r="J50" s="40" t="s">
        <v>229</v>
      </c>
      <c r="K50" s="2"/>
      <c r="L50" s="2" t="s">
        <v>212</v>
      </c>
      <c r="M50" s="25"/>
    </row>
    <row r="51" spans="1:13" ht="204" customHeight="1">
      <c r="A51" s="25">
        <v>307</v>
      </c>
      <c r="B51" s="25">
        <v>119</v>
      </c>
      <c r="C51" s="26" t="s">
        <v>108</v>
      </c>
      <c r="D51" s="7" t="s">
        <v>1</v>
      </c>
      <c r="E51" s="24"/>
      <c r="F51" s="1" t="s">
        <v>139</v>
      </c>
      <c r="G51" s="1" t="s">
        <v>233</v>
      </c>
      <c r="H51" s="24"/>
      <c r="I51" s="40" t="s">
        <v>226</v>
      </c>
      <c r="J51" s="40" t="s">
        <v>229</v>
      </c>
      <c r="K51" s="2" t="s">
        <v>208</v>
      </c>
      <c r="L51" s="2" t="s">
        <v>208</v>
      </c>
      <c r="M51" s="25"/>
    </row>
    <row r="52" spans="1:13" ht="24.75" customHeight="1">
      <c r="A52" s="27"/>
      <c r="B52" s="27"/>
      <c r="C52" s="54" t="s">
        <v>82</v>
      </c>
      <c r="D52" s="55"/>
      <c r="E52" s="55"/>
      <c r="F52" s="56"/>
      <c r="G52" s="18"/>
      <c r="H52" s="23"/>
      <c r="I52" s="23"/>
      <c r="J52" s="23"/>
      <c r="K52" s="23"/>
      <c r="L52" s="23"/>
      <c r="M52" s="12"/>
    </row>
    <row r="53" spans="1:13" ht="126.75" customHeight="1">
      <c r="A53" s="25">
        <v>347</v>
      </c>
      <c r="B53" s="25">
        <v>131</v>
      </c>
      <c r="C53" s="26" t="s">
        <v>90</v>
      </c>
      <c r="D53" s="24" t="s">
        <v>1</v>
      </c>
      <c r="E53" s="24"/>
      <c r="F53" s="1" t="s">
        <v>91</v>
      </c>
      <c r="G53" s="1" t="s">
        <v>240</v>
      </c>
      <c r="H53" s="24"/>
      <c r="I53" s="40" t="s">
        <v>226</v>
      </c>
      <c r="J53" s="40" t="s">
        <v>229</v>
      </c>
      <c r="K53" s="2"/>
      <c r="L53" s="2" t="s">
        <v>214</v>
      </c>
      <c r="M53" s="25"/>
    </row>
    <row r="54" spans="1:13" ht="37.5" customHeight="1">
      <c r="A54" s="27"/>
      <c r="B54" s="27"/>
      <c r="C54" s="54" t="s">
        <v>34</v>
      </c>
      <c r="D54" s="55"/>
      <c r="E54" s="55"/>
      <c r="F54" s="56"/>
      <c r="G54" s="18"/>
      <c r="H54" s="23"/>
      <c r="I54" s="23"/>
      <c r="J54" s="23"/>
      <c r="K54" s="23"/>
      <c r="L54" s="23"/>
      <c r="M54" s="12"/>
    </row>
    <row r="55" spans="1:13" ht="28.5" customHeight="1">
      <c r="A55" s="27"/>
      <c r="B55" s="27"/>
      <c r="C55" s="54" t="s">
        <v>58</v>
      </c>
      <c r="D55" s="55"/>
      <c r="E55" s="55"/>
      <c r="F55" s="56"/>
      <c r="G55" s="18"/>
      <c r="H55" s="23"/>
      <c r="I55" s="23"/>
      <c r="J55" s="23"/>
      <c r="K55" s="23"/>
      <c r="L55" s="23"/>
      <c r="M55" s="12"/>
    </row>
    <row r="56" spans="1:13" ht="83.25" customHeight="1">
      <c r="A56" s="27"/>
      <c r="B56" s="49">
        <v>149</v>
      </c>
      <c r="C56" s="51" t="s">
        <v>75</v>
      </c>
      <c r="D56" s="52" t="s">
        <v>3</v>
      </c>
      <c r="E56" s="53"/>
      <c r="F56" s="51" t="s">
        <v>140</v>
      </c>
      <c r="G56" s="46" t="s">
        <v>244</v>
      </c>
      <c r="H56" s="23"/>
      <c r="I56" s="40" t="s">
        <v>226</v>
      </c>
      <c r="J56" s="40" t="s">
        <v>229</v>
      </c>
      <c r="K56" s="2" t="s">
        <v>214</v>
      </c>
      <c r="L56" s="2"/>
      <c r="M56" s="12"/>
    </row>
    <row r="57" spans="1:13" ht="95.25" customHeight="1">
      <c r="A57" s="25">
        <v>396</v>
      </c>
      <c r="B57" s="50"/>
      <c r="C57" s="51"/>
      <c r="D57" s="52"/>
      <c r="E57" s="53"/>
      <c r="F57" s="51"/>
      <c r="G57" s="9" t="s">
        <v>213</v>
      </c>
      <c r="H57" s="25"/>
      <c r="I57" s="40" t="s">
        <v>226</v>
      </c>
      <c r="J57" s="40" t="s">
        <v>229</v>
      </c>
      <c r="K57" s="2"/>
      <c r="L57" s="2" t="s">
        <v>214</v>
      </c>
      <c r="M57" s="25"/>
    </row>
    <row r="58" spans="1:13" ht="114.75" customHeight="1">
      <c r="A58" s="25"/>
      <c r="B58" s="49">
        <v>150</v>
      </c>
      <c r="C58" s="51" t="s">
        <v>76</v>
      </c>
      <c r="D58" s="52" t="s">
        <v>3</v>
      </c>
      <c r="E58" s="53"/>
      <c r="F58" s="51" t="s">
        <v>141</v>
      </c>
      <c r="G58" s="9" t="s">
        <v>215</v>
      </c>
      <c r="H58" s="25"/>
      <c r="I58" s="40" t="s">
        <v>226</v>
      </c>
      <c r="J58" s="40" t="s">
        <v>229</v>
      </c>
      <c r="K58" s="2" t="s">
        <v>214</v>
      </c>
      <c r="L58" s="2"/>
      <c r="M58" s="25"/>
    </row>
    <row r="59" spans="1:13" ht="114.75" customHeight="1">
      <c r="A59" s="25">
        <v>397</v>
      </c>
      <c r="B59" s="50"/>
      <c r="C59" s="51"/>
      <c r="D59" s="52"/>
      <c r="E59" s="53"/>
      <c r="F59" s="51"/>
      <c r="G59" s="9" t="s">
        <v>216</v>
      </c>
      <c r="H59" s="25"/>
      <c r="I59" s="40" t="s">
        <v>226</v>
      </c>
      <c r="J59" s="40" t="s">
        <v>229</v>
      </c>
      <c r="K59" s="25"/>
      <c r="L59" s="2" t="s">
        <v>214</v>
      </c>
      <c r="M59" s="25"/>
    </row>
    <row r="60" spans="1:13" ht="113.25" customHeight="1">
      <c r="A60" s="25">
        <v>401</v>
      </c>
      <c r="B60" s="25">
        <v>152</v>
      </c>
      <c r="C60" s="26" t="s">
        <v>40</v>
      </c>
      <c r="D60" s="24" t="s">
        <v>1</v>
      </c>
      <c r="E60" s="25"/>
      <c r="F60" s="1" t="s">
        <v>41</v>
      </c>
      <c r="G60" s="9" t="s">
        <v>142</v>
      </c>
      <c r="H60" s="16"/>
      <c r="I60" s="40" t="s">
        <v>226</v>
      </c>
      <c r="J60" s="40" t="s">
        <v>229</v>
      </c>
      <c r="K60" s="2" t="s">
        <v>206</v>
      </c>
      <c r="L60" s="2" t="s">
        <v>206</v>
      </c>
      <c r="M60" s="25"/>
    </row>
    <row r="61" spans="1:13" ht="52.5" customHeight="1">
      <c r="A61" s="27"/>
      <c r="B61" s="27"/>
      <c r="C61" s="54" t="s">
        <v>59</v>
      </c>
      <c r="D61" s="55"/>
      <c r="E61" s="55"/>
      <c r="F61" s="56"/>
      <c r="G61" s="18"/>
      <c r="H61" s="23"/>
      <c r="I61" s="23"/>
      <c r="J61" s="23"/>
      <c r="K61" s="23"/>
      <c r="L61" s="23"/>
      <c r="M61" s="12"/>
    </row>
    <row r="62" spans="1:13" ht="155.25" customHeight="1">
      <c r="A62" s="25">
        <v>415</v>
      </c>
      <c r="B62" s="25">
        <v>157</v>
      </c>
      <c r="C62" s="26" t="s">
        <v>92</v>
      </c>
      <c r="D62" s="24" t="s">
        <v>1</v>
      </c>
      <c r="E62" s="24"/>
      <c r="F62" s="1" t="s">
        <v>143</v>
      </c>
      <c r="G62" s="9" t="s">
        <v>217</v>
      </c>
      <c r="H62" s="24"/>
      <c r="I62" s="40" t="s">
        <v>226</v>
      </c>
      <c r="J62" s="40" t="s">
        <v>229</v>
      </c>
      <c r="K62" s="2"/>
      <c r="L62" s="2" t="s">
        <v>212</v>
      </c>
      <c r="M62" s="25"/>
    </row>
    <row r="63" spans="1:13" ht="80.25" customHeight="1">
      <c r="A63" s="25">
        <v>417</v>
      </c>
      <c r="B63" s="25">
        <v>158</v>
      </c>
      <c r="C63" s="26" t="s">
        <v>42</v>
      </c>
      <c r="D63" s="24" t="s">
        <v>1</v>
      </c>
      <c r="E63" s="24"/>
      <c r="F63" s="1" t="s">
        <v>43</v>
      </c>
      <c r="G63" s="1" t="s">
        <v>144</v>
      </c>
      <c r="H63" s="24"/>
      <c r="I63" s="40" t="s">
        <v>226</v>
      </c>
      <c r="J63" s="40" t="s">
        <v>229</v>
      </c>
      <c r="K63" s="2" t="s">
        <v>208</v>
      </c>
      <c r="L63" s="2" t="s">
        <v>208</v>
      </c>
      <c r="M63" s="25"/>
    </row>
    <row r="64" spans="1:13" ht="64.5" customHeight="1">
      <c r="A64" s="25">
        <v>419</v>
      </c>
      <c r="B64" s="49">
        <v>159</v>
      </c>
      <c r="C64" s="51" t="s">
        <v>77</v>
      </c>
      <c r="D64" s="52" t="s">
        <v>1</v>
      </c>
      <c r="E64" s="52"/>
      <c r="F64" s="51" t="s">
        <v>145</v>
      </c>
      <c r="G64" s="9" t="s">
        <v>218</v>
      </c>
      <c r="H64" s="24"/>
      <c r="I64" s="40" t="s">
        <v>226</v>
      </c>
      <c r="J64" s="40" t="s">
        <v>229</v>
      </c>
      <c r="K64" s="2" t="s">
        <v>205</v>
      </c>
      <c r="L64" s="2"/>
      <c r="M64" s="25"/>
    </row>
    <row r="65" spans="1:13" ht="96" customHeight="1">
      <c r="A65" s="40"/>
      <c r="B65" s="50"/>
      <c r="C65" s="51"/>
      <c r="D65" s="52"/>
      <c r="E65" s="52"/>
      <c r="F65" s="51"/>
      <c r="G65" s="9" t="s">
        <v>234</v>
      </c>
      <c r="H65" s="24"/>
      <c r="I65" s="40" t="s">
        <v>226</v>
      </c>
      <c r="J65" s="40" t="s">
        <v>229</v>
      </c>
      <c r="K65" s="2" t="s">
        <v>208</v>
      </c>
      <c r="L65" s="2" t="s">
        <v>208</v>
      </c>
      <c r="M65" s="40"/>
    </row>
    <row r="66" spans="1:13" ht="24" customHeight="1">
      <c r="A66" s="27"/>
      <c r="B66" s="27"/>
      <c r="C66" s="54" t="s">
        <v>60</v>
      </c>
      <c r="D66" s="55"/>
      <c r="E66" s="55"/>
      <c r="F66" s="56"/>
      <c r="G66" s="18"/>
      <c r="H66" s="23"/>
      <c r="I66" s="23"/>
      <c r="J66" s="23"/>
      <c r="K66" s="23"/>
      <c r="L66" s="23"/>
      <c r="M66" s="12"/>
    </row>
    <row r="67" spans="1:13" ht="143.25" customHeight="1">
      <c r="A67" s="25">
        <v>443</v>
      </c>
      <c r="B67" s="25">
        <v>169</v>
      </c>
      <c r="C67" s="26" t="s">
        <v>44</v>
      </c>
      <c r="D67" s="24" t="s">
        <v>1</v>
      </c>
      <c r="E67" s="24"/>
      <c r="F67" s="1" t="s">
        <v>45</v>
      </c>
      <c r="G67" s="9" t="s">
        <v>146</v>
      </c>
      <c r="H67" s="24"/>
      <c r="I67" s="40" t="s">
        <v>226</v>
      </c>
      <c r="J67" s="40" t="s">
        <v>229</v>
      </c>
      <c r="K67" s="2" t="s">
        <v>209</v>
      </c>
      <c r="L67" s="2" t="s">
        <v>209</v>
      </c>
      <c r="M67" s="25"/>
    </row>
    <row r="68" spans="1:13" ht="29.25" customHeight="1">
      <c r="A68" s="27"/>
      <c r="B68" s="27"/>
      <c r="C68" s="54" t="s">
        <v>61</v>
      </c>
      <c r="D68" s="55"/>
      <c r="E68" s="55"/>
      <c r="F68" s="56"/>
      <c r="G68" s="18"/>
      <c r="H68" s="23"/>
      <c r="I68" s="23"/>
      <c r="J68" s="23"/>
      <c r="K68" s="23"/>
      <c r="L68" s="23"/>
      <c r="M68" s="12"/>
    </row>
    <row r="69" spans="1:13" ht="23.25" customHeight="1">
      <c r="A69" s="27"/>
      <c r="B69" s="27"/>
      <c r="C69" s="54" t="s">
        <v>62</v>
      </c>
      <c r="D69" s="55"/>
      <c r="E69" s="55"/>
      <c r="F69" s="56"/>
      <c r="G69" s="18"/>
      <c r="H69" s="23"/>
      <c r="I69" s="23"/>
      <c r="J69" s="23"/>
      <c r="K69" s="23"/>
      <c r="L69" s="23"/>
      <c r="M69" s="12"/>
    </row>
    <row r="70" spans="1:13" ht="23.25" customHeight="1">
      <c r="A70" s="27"/>
      <c r="B70" s="27"/>
      <c r="C70" s="54" t="s">
        <v>63</v>
      </c>
      <c r="D70" s="55"/>
      <c r="E70" s="55"/>
      <c r="F70" s="56"/>
      <c r="G70" s="18"/>
      <c r="H70" s="23"/>
      <c r="I70" s="23"/>
      <c r="J70" s="23"/>
      <c r="K70" s="23"/>
      <c r="L70" s="23"/>
      <c r="M70" s="12"/>
    </row>
    <row r="71" spans="1:13" ht="152.25" customHeight="1">
      <c r="A71" s="25">
        <v>473</v>
      </c>
      <c r="B71" s="25">
        <v>174</v>
      </c>
      <c r="C71" s="26" t="s">
        <v>46</v>
      </c>
      <c r="D71" s="24" t="s">
        <v>5</v>
      </c>
      <c r="E71" s="24"/>
      <c r="F71" s="1" t="s">
        <v>147</v>
      </c>
      <c r="G71" s="9" t="s">
        <v>241</v>
      </c>
      <c r="H71" s="24"/>
      <c r="I71" s="40" t="s">
        <v>226</v>
      </c>
      <c r="J71" s="40" t="s">
        <v>229</v>
      </c>
      <c r="K71" s="2" t="s">
        <v>214</v>
      </c>
      <c r="L71" s="2"/>
      <c r="M71" s="25"/>
    </row>
    <row r="72" spans="1:13" ht="25.5" customHeight="1">
      <c r="A72" s="27"/>
      <c r="B72" s="27"/>
      <c r="C72" s="54" t="s">
        <v>64</v>
      </c>
      <c r="D72" s="55"/>
      <c r="E72" s="55"/>
      <c r="F72" s="56"/>
      <c r="G72" s="9"/>
      <c r="H72" s="23"/>
      <c r="I72" s="23"/>
      <c r="J72" s="23"/>
      <c r="K72" s="23"/>
      <c r="L72" s="23"/>
      <c r="M72" s="12"/>
    </row>
    <row r="73" spans="1:13" ht="25.5" customHeight="1">
      <c r="A73" s="27"/>
      <c r="B73" s="27"/>
      <c r="C73" s="54" t="s">
        <v>65</v>
      </c>
      <c r="D73" s="55"/>
      <c r="E73" s="55"/>
      <c r="F73" s="56"/>
      <c r="G73" s="18"/>
      <c r="H73" s="23"/>
      <c r="I73" s="23"/>
      <c r="J73" s="23"/>
      <c r="K73" s="23"/>
      <c r="L73" s="23"/>
      <c r="M73" s="12"/>
    </row>
    <row r="74" spans="1:13" ht="177.75" customHeight="1">
      <c r="A74" s="25">
        <v>518</v>
      </c>
      <c r="B74" s="25">
        <v>190</v>
      </c>
      <c r="C74" s="26" t="s">
        <v>83</v>
      </c>
      <c r="D74" s="24" t="s">
        <v>1</v>
      </c>
      <c r="E74" s="23"/>
      <c r="F74" s="1" t="s">
        <v>148</v>
      </c>
      <c r="G74" s="9" t="s">
        <v>149</v>
      </c>
      <c r="H74" s="9"/>
      <c r="I74" s="40" t="s">
        <v>226</v>
      </c>
      <c r="J74" s="40" t="s">
        <v>229</v>
      </c>
      <c r="K74" s="2" t="s">
        <v>209</v>
      </c>
      <c r="L74" s="2" t="s">
        <v>209</v>
      </c>
      <c r="M74" s="12"/>
    </row>
    <row r="75" spans="1:13" ht="87" customHeight="1">
      <c r="A75" s="25">
        <v>529</v>
      </c>
      <c r="B75" s="25">
        <v>192</v>
      </c>
      <c r="C75" s="26" t="s">
        <v>47</v>
      </c>
      <c r="D75" s="24" t="s">
        <v>1</v>
      </c>
      <c r="E75" s="24"/>
      <c r="F75" s="1" t="s">
        <v>78</v>
      </c>
      <c r="G75" s="9" t="s">
        <v>232</v>
      </c>
      <c r="H75" s="9"/>
      <c r="I75" s="40" t="s">
        <v>226</v>
      </c>
      <c r="J75" s="40" t="s">
        <v>229</v>
      </c>
      <c r="K75" s="2" t="s">
        <v>208</v>
      </c>
      <c r="L75" s="2" t="s">
        <v>208</v>
      </c>
      <c r="M75" s="25"/>
    </row>
    <row r="76" spans="1:13" ht="79.5" customHeight="1">
      <c r="A76" s="25">
        <v>534</v>
      </c>
      <c r="B76" s="25">
        <v>194</v>
      </c>
      <c r="C76" s="26" t="s">
        <v>13</v>
      </c>
      <c r="D76" s="24" t="s">
        <v>3</v>
      </c>
      <c r="E76" s="24"/>
      <c r="F76" s="1" t="s">
        <v>150</v>
      </c>
      <c r="G76" s="9" t="s">
        <v>219</v>
      </c>
      <c r="H76" s="9" t="s">
        <v>151</v>
      </c>
      <c r="I76" s="40" t="s">
        <v>226</v>
      </c>
      <c r="J76" s="40" t="s">
        <v>229</v>
      </c>
      <c r="K76" s="2"/>
      <c r="L76" s="2" t="s">
        <v>205</v>
      </c>
      <c r="M76" s="25"/>
    </row>
    <row r="77" spans="1:13" ht="27.75" customHeight="1">
      <c r="A77" s="27"/>
      <c r="B77" s="27"/>
      <c r="C77" s="54" t="s">
        <v>66</v>
      </c>
      <c r="D77" s="55"/>
      <c r="E77" s="55"/>
      <c r="F77" s="56"/>
      <c r="G77" s="18"/>
      <c r="H77" s="23"/>
      <c r="I77" s="23"/>
      <c r="J77" s="23"/>
      <c r="K77" s="23"/>
      <c r="L77" s="23"/>
      <c r="M77" s="12"/>
    </row>
    <row r="78" spans="1:13" ht="108" customHeight="1">
      <c r="A78" s="25">
        <v>545</v>
      </c>
      <c r="B78" s="25">
        <v>197</v>
      </c>
      <c r="C78" s="26" t="s">
        <v>93</v>
      </c>
      <c r="D78" s="24" t="s">
        <v>1</v>
      </c>
      <c r="E78" s="24"/>
      <c r="F78" s="1" t="s">
        <v>95</v>
      </c>
      <c r="G78" s="9" t="s">
        <v>152</v>
      </c>
      <c r="H78" s="9"/>
      <c r="I78" s="40" t="s">
        <v>226</v>
      </c>
      <c r="J78" s="40" t="s">
        <v>229</v>
      </c>
      <c r="K78" s="2" t="s">
        <v>206</v>
      </c>
      <c r="L78" s="2" t="s">
        <v>206</v>
      </c>
      <c r="M78" s="25"/>
    </row>
    <row r="79" spans="1:13" ht="21.75" customHeight="1">
      <c r="A79" s="27"/>
      <c r="B79" s="27"/>
      <c r="C79" s="54" t="s">
        <v>248</v>
      </c>
      <c r="D79" s="55"/>
      <c r="E79" s="55"/>
      <c r="F79" s="56"/>
      <c r="G79" s="18"/>
      <c r="H79" s="23"/>
      <c r="I79" s="23"/>
      <c r="J79" s="23"/>
      <c r="K79" s="23"/>
      <c r="L79" s="23"/>
      <c r="M79" s="12"/>
    </row>
    <row r="80" spans="1:13" ht="36" customHeight="1">
      <c r="A80" s="27"/>
      <c r="B80" s="27"/>
      <c r="C80" s="54" t="s">
        <v>67</v>
      </c>
      <c r="D80" s="55"/>
      <c r="E80" s="55"/>
      <c r="F80" s="56"/>
      <c r="G80" s="18"/>
      <c r="H80" s="23"/>
      <c r="I80" s="23"/>
      <c r="J80" s="23"/>
      <c r="K80" s="23"/>
      <c r="L80" s="23"/>
      <c r="M80" s="12"/>
    </row>
    <row r="81" spans="1:13" ht="202.5" customHeight="1">
      <c r="A81" s="25">
        <v>557</v>
      </c>
      <c r="B81" s="25">
        <v>202</v>
      </c>
      <c r="C81" s="26" t="s">
        <v>249</v>
      </c>
      <c r="D81" s="24" t="s">
        <v>1</v>
      </c>
      <c r="E81" s="20"/>
      <c r="F81" s="1" t="s">
        <v>153</v>
      </c>
      <c r="G81" s="1" t="s">
        <v>154</v>
      </c>
      <c r="H81" s="25"/>
      <c r="I81" s="40" t="s">
        <v>226</v>
      </c>
      <c r="J81" s="40" t="s">
        <v>229</v>
      </c>
      <c r="K81" s="2" t="s">
        <v>220</v>
      </c>
      <c r="L81" s="2" t="s">
        <v>220</v>
      </c>
      <c r="M81" s="25"/>
    </row>
    <row r="82" spans="1:13" ht="44.25" customHeight="1">
      <c r="A82" s="27"/>
      <c r="B82" s="27"/>
      <c r="C82" s="54" t="s">
        <v>68</v>
      </c>
      <c r="D82" s="55"/>
      <c r="E82" s="55"/>
      <c r="F82" s="56"/>
      <c r="G82" s="18"/>
      <c r="H82" s="23"/>
      <c r="I82" s="23"/>
      <c r="J82" s="23"/>
      <c r="K82" s="23"/>
      <c r="L82" s="23"/>
      <c r="M82" s="12"/>
    </row>
    <row r="83" spans="1:13" ht="227.25" customHeight="1">
      <c r="A83" s="25">
        <v>560</v>
      </c>
      <c r="B83" s="25">
        <v>204</v>
      </c>
      <c r="C83" s="26" t="s">
        <v>48</v>
      </c>
      <c r="D83" s="24" t="s">
        <v>3</v>
      </c>
      <c r="E83" s="23"/>
      <c r="F83" s="1" t="s">
        <v>6</v>
      </c>
      <c r="G83" s="13" t="s">
        <v>155</v>
      </c>
      <c r="H83" s="23"/>
      <c r="I83" s="40" t="s">
        <v>226</v>
      </c>
      <c r="J83" s="40" t="s">
        <v>229</v>
      </c>
      <c r="K83" s="2" t="s">
        <v>220</v>
      </c>
      <c r="L83" s="2" t="s">
        <v>220</v>
      </c>
      <c r="M83" s="12"/>
    </row>
    <row r="84" spans="1:13" ht="60.75" customHeight="1">
      <c r="A84" s="40"/>
      <c r="B84" s="49">
        <v>205</v>
      </c>
      <c r="C84" s="70" t="s">
        <v>7</v>
      </c>
      <c r="D84" s="72" t="s">
        <v>1</v>
      </c>
      <c r="E84" s="74"/>
      <c r="F84" s="76" t="s">
        <v>156</v>
      </c>
      <c r="G84" s="13" t="s">
        <v>221</v>
      </c>
      <c r="H84" s="23"/>
      <c r="I84" s="40" t="s">
        <v>226</v>
      </c>
      <c r="J84" s="40" t="s">
        <v>229</v>
      </c>
      <c r="K84" s="2" t="s">
        <v>212</v>
      </c>
      <c r="L84" s="2"/>
      <c r="M84" s="12"/>
    </row>
    <row r="85" spans="1:13" ht="60.75" customHeight="1">
      <c r="A85" s="25">
        <v>564</v>
      </c>
      <c r="B85" s="50"/>
      <c r="C85" s="71"/>
      <c r="D85" s="73"/>
      <c r="E85" s="75"/>
      <c r="F85" s="77"/>
      <c r="G85" s="9" t="s">
        <v>239</v>
      </c>
      <c r="H85" s="9"/>
      <c r="I85" s="40" t="s">
        <v>226</v>
      </c>
      <c r="J85" s="40" t="s">
        <v>229</v>
      </c>
      <c r="K85" s="2"/>
      <c r="L85" s="2" t="s">
        <v>214</v>
      </c>
      <c r="M85" s="25"/>
    </row>
    <row r="86" spans="1:13" ht="246" customHeight="1">
      <c r="A86" s="40"/>
      <c r="B86" s="10">
        <v>206</v>
      </c>
      <c r="C86" s="41" t="s">
        <v>8</v>
      </c>
      <c r="D86" s="20" t="s">
        <v>1</v>
      </c>
      <c r="E86" s="47"/>
      <c r="F86" s="41" t="s">
        <v>157</v>
      </c>
      <c r="G86" s="13" t="s">
        <v>250</v>
      </c>
      <c r="H86" s="9"/>
      <c r="I86" s="40" t="s">
        <v>226</v>
      </c>
      <c r="J86" s="40" t="s">
        <v>229</v>
      </c>
      <c r="K86" s="2" t="s">
        <v>206</v>
      </c>
      <c r="L86" s="2" t="s">
        <v>206</v>
      </c>
      <c r="M86" s="25"/>
    </row>
    <row r="87" spans="1:13" ht="72" customHeight="1">
      <c r="A87" s="40"/>
      <c r="B87" s="49">
        <v>207</v>
      </c>
      <c r="C87" s="76" t="s">
        <v>9</v>
      </c>
      <c r="D87" s="72" t="s">
        <v>1</v>
      </c>
      <c r="E87" s="72"/>
      <c r="F87" s="76" t="s">
        <v>158</v>
      </c>
      <c r="G87" s="13" t="s">
        <v>222</v>
      </c>
      <c r="H87" s="9"/>
      <c r="I87" s="40" t="s">
        <v>226</v>
      </c>
      <c r="J87" s="40" t="s">
        <v>229</v>
      </c>
      <c r="K87" s="2" t="s">
        <v>205</v>
      </c>
      <c r="L87" s="2"/>
      <c r="M87" s="40"/>
    </row>
    <row r="88" spans="1:13" ht="72" customHeight="1">
      <c r="A88" s="25">
        <v>570</v>
      </c>
      <c r="B88" s="50"/>
      <c r="C88" s="77"/>
      <c r="D88" s="73"/>
      <c r="E88" s="73"/>
      <c r="F88" s="77"/>
      <c r="G88" s="9" t="s">
        <v>235</v>
      </c>
      <c r="H88" s="25"/>
      <c r="I88" s="40" t="s">
        <v>226</v>
      </c>
      <c r="J88" s="40" t="s">
        <v>229</v>
      </c>
      <c r="K88" s="2"/>
      <c r="L88" s="2" t="s">
        <v>205</v>
      </c>
      <c r="M88" s="25"/>
    </row>
    <row r="89" spans="1:13" ht="130.5" customHeight="1">
      <c r="A89" s="25">
        <v>574</v>
      </c>
      <c r="B89" s="25">
        <v>208</v>
      </c>
      <c r="C89" s="26" t="s">
        <v>10</v>
      </c>
      <c r="D89" s="24" t="s">
        <v>1</v>
      </c>
      <c r="E89" s="24"/>
      <c r="F89" s="1" t="s">
        <v>159</v>
      </c>
      <c r="G89" s="13" t="s">
        <v>223</v>
      </c>
      <c r="H89" s="25"/>
      <c r="I89" s="40" t="s">
        <v>226</v>
      </c>
      <c r="J89" s="40" t="s">
        <v>229</v>
      </c>
      <c r="K89" s="25" t="s">
        <v>208</v>
      </c>
      <c r="L89" s="40" t="s">
        <v>208</v>
      </c>
      <c r="M89" s="25"/>
    </row>
    <row r="90" spans="1:13" ht="130.5" customHeight="1">
      <c r="A90" s="25">
        <v>578</v>
      </c>
      <c r="B90" s="25">
        <v>209</v>
      </c>
      <c r="C90" s="26" t="s">
        <v>11</v>
      </c>
      <c r="D90" s="24" t="s">
        <v>1</v>
      </c>
      <c r="E90" s="24"/>
      <c r="F90" s="1" t="s">
        <v>160</v>
      </c>
      <c r="G90" s="13" t="s">
        <v>224</v>
      </c>
      <c r="H90" s="25"/>
      <c r="I90" s="40" t="s">
        <v>226</v>
      </c>
      <c r="J90" s="40" t="s">
        <v>229</v>
      </c>
      <c r="K90" s="25" t="s">
        <v>208</v>
      </c>
      <c r="L90" s="40" t="s">
        <v>208</v>
      </c>
      <c r="M90" s="25"/>
    </row>
    <row r="91" spans="1:13" ht="130.5" customHeight="1">
      <c r="A91" s="25">
        <v>581</v>
      </c>
      <c r="B91" s="25">
        <v>210</v>
      </c>
      <c r="C91" s="26" t="s">
        <v>49</v>
      </c>
      <c r="D91" s="24" t="s">
        <v>1</v>
      </c>
      <c r="E91" s="24"/>
      <c r="F91" s="1" t="s">
        <v>162</v>
      </c>
      <c r="G91" s="13" t="s">
        <v>161</v>
      </c>
      <c r="H91" s="25"/>
      <c r="I91" s="40" t="s">
        <v>226</v>
      </c>
      <c r="J91" s="40" t="s">
        <v>229</v>
      </c>
      <c r="K91" s="40" t="s">
        <v>208</v>
      </c>
      <c r="L91" s="40" t="s">
        <v>208</v>
      </c>
      <c r="M91" s="25"/>
    </row>
    <row r="92" spans="1:13" ht="44.25" customHeight="1">
      <c r="A92" s="27"/>
      <c r="B92" s="27"/>
      <c r="C92" s="54" t="s">
        <v>84</v>
      </c>
      <c r="D92" s="55"/>
      <c r="E92" s="55"/>
      <c r="F92" s="56"/>
      <c r="G92" s="18"/>
      <c r="H92" s="23"/>
      <c r="I92" s="23"/>
      <c r="J92" s="23"/>
      <c r="K92" s="23"/>
      <c r="L92" s="23"/>
      <c r="M92" s="12"/>
    </row>
    <row r="93" spans="1:13" ht="115.5" customHeight="1">
      <c r="A93" s="25">
        <v>593</v>
      </c>
      <c r="B93" s="25">
        <v>214</v>
      </c>
      <c r="C93" s="26" t="s">
        <v>50</v>
      </c>
      <c r="D93" s="24" t="s">
        <v>1</v>
      </c>
      <c r="E93" s="24"/>
      <c r="F93" s="1" t="s">
        <v>12</v>
      </c>
      <c r="G93" s="1" t="s">
        <v>163</v>
      </c>
      <c r="H93" s="24"/>
      <c r="I93" s="40" t="s">
        <v>226</v>
      </c>
      <c r="J93" s="40" t="s">
        <v>229</v>
      </c>
      <c r="K93" s="2" t="s">
        <v>214</v>
      </c>
      <c r="L93" s="2"/>
      <c r="M93" s="25"/>
    </row>
    <row r="94" spans="1:13" ht="115.5" customHeight="1">
      <c r="A94" s="25">
        <v>599</v>
      </c>
      <c r="B94" s="25">
        <v>216</v>
      </c>
      <c r="C94" s="26" t="s">
        <v>51</v>
      </c>
      <c r="D94" s="24" t="s">
        <v>3</v>
      </c>
      <c r="E94" s="24"/>
      <c r="F94" s="1" t="s">
        <v>164</v>
      </c>
      <c r="G94" s="16" t="s">
        <v>170</v>
      </c>
      <c r="H94" s="9"/>
      <c r="I94" s="40" t="s">
        <v>226</v>
      </c>
      <c r="J94" s="40" t="s">
        <v>229</v>
      </c>
      <c r="K94" s="2" t="s">
        <v>208</v>
      </c>
      <c r="L94" s="2" t="s">
        <v>208</v>
      </c>
      <c r="M94" s="25"/>
    </row>
    <row r="95" spans="1:13" ht="115.5" customHeight="1">
      <c r="A95" s="25">
        <v>603</v>
      </c>
      <c r="B95" s="25">
        <v>218</v>
      </c>
      <c r="C95" s="26" t="s">
        <v>109</v>
      </c>
      <c r="D95" s="24" t="s">
        <v>1</v>
      </c>
      <c r="E95" s="24"/>
      <c r="F95" s="1" t="s">
        <v>207</v>
      </c>
      <c r="G95" s="9" t="s">
        <v>165</v>
      </c>
      <c r="H95" s="24"/>
      <c r="I95" s="40" t="s">
        <v>226</v>
      </c>
      <c r="J95" s="40" t="s">
        <v>229</v>
      </c>
      <c r="K95" s="2"/>
      <c r="L95" s="2" t="s">
        <v>214</v>
      </c>
      <c r="M95" s="25"/>
    </row>
    <row r="96" spans="1:13" ht="19.5" customHeight="1">
      <c r="B96" s="28"/>
      <c r="C96" s="63" t="s">
        <v>177</v>
      </c>
      <c r="D96" s="63"/>
      <c r="E96" s="63"/>
      <c r="F96" s="63"/>
      <c r="G96" s="63"/>
      <c r="H96" s="63"/>
      <c r="I96" s="29"/>
      <c r="J96" s="29"/>
      <c r="K96" s="30">
        <f t="shared" ref="K96:L96" si="0">SUM(K97:K101)</f>
        <v>36</v>
      </c>
      <c r="L96" s="30">
        <f t="shared" si="0"/>
        <v>39</v>
      </c>
      <c r="M96" s="31"/>
    </row>
    <row r="97" spans="2:13" ht="14.25" customHeight="1">
      <c r="B97" s="28"/>
      <c r="C97" s="64" t="s">
        <v>178</v>
      </c>
      <c r="D97" s="64"/>
      <c r="E97" s="64"/>
      <c r="F97" s="64"/>
      <c r="G97" s="64"/>
      <c r="H97" s="64"/>
      <c r="I97" s="29"/>
      <c r="J97" s="29"/>
      <c r="K97" s="32">
        <f>SUM(COUNTIFS(K$8:K$28,{"ĐTT","ĐTT+VS-AN","ĐTT+HĐC","TDS","HĐH","HĐG","HĐNT","VS-AN","HĐC","TQDN","LH","HĐH+HĐC","LH+HĐC","HĐG+HĐC","HĐH+HĐNT","HĐH+HĐG","HĐC+HĐNT","SHHN"}))</f>
        <v>6</v>
      </c>
      <c r="L97" s="32">
        <f>SUM(COUNTIFS(L$8:L$28,{"ĐTT","ĐTT+VS-AN","ĐTT+HĐC","TDS","HĐH","HĐG","HĐNT","VS-AN","HĐC","TQDN","LH","HĐH+HĐC","LH+HĐC","HĐG+HĐC","HĐH+HĐNT","HĐH+HĐG","HĐC+HĐNT","SHHN"}))</f>
        <v>8</v>
      </c>
      <c r="M97" s="31"/>
    </row>
    <row r="98" spans="2:13" ht="14.25" customHeight="1">
      <c r="B98" s="28"/>
      <c r="C98" s="64" t="s">
        <v>179</v>
      </c>
      <c r="D98" s="64"/>
      <c r="E98" s="64"/>
      <c r="F98" s="64"/>
      <c r="G98" s="64"/>
      <c r="H98" s="64"/>
      <c r="I98" s="29"/>
      <c r="J98" s="29"/>
      <c r="K98" s="32">
        <f>SUM(COUNTIFS(K$29:K$53,{"ĐTT","ĐTT+VS-AN","ĐTT+HĐC","TDS","HĐH","HĐG","HĐNT","VS-AN","HĐC","TQDN","LH","HĐG+HĐC","HĐH+HĐC","HĐH+HĐNT","HĐH+HĐG","SHHN","HĐC+HĐNT"}))</f>
        <v>9</v>
      </c>
      <c r="L98" s="32">
        <f>SUM(COUNTIFS(L$29:L$53,{"ĐTT","ĐTT+VS-AN","ĐTT+HĐC","TDS","HĐH","HĐG","HĐNT","VS-AN","HĐC","TQDN","LH","HĐG+HĐC","HĐH+HĐC","HĐH+HĐNT","HĐH+HĐG","SHHN","HĐC+HĐNT"}))</f>
        <v>10</v>
      </c>
      <c r="M98" s="31"/>
    </row>
    <row r="99" spans="2:13" ht="14.25" customHeight="1">
      <c r="B99" s="28"/>
      <c r="C99" s="64" t="s">
        <v>180</v>
      </c>
      <c r="D99" s="64"/>
      <c r="E99" s="64"/>
      <c r="F99" s="64"/>
      <c r="G99" s="64"/>
      <c r="H99" s="64"/>
      <c r="I99" s="29"/>
      <c r="J99" s="29"/>
      <c r="K99" s="32">
        <f>SUM(COUNTIFS(K$54:K$67,{"ĐTT","ĐTT+VS-AN","ĐTT+HĐC","TDS","HĐH","HĐG","HĐNT","VS-AN","HĐC","TQDN","LH","HĐG+HĐC","HĐH+HĐC","HĐH+HĐNT","HĐH+HĐG","SHHN","HĐC+HĐNT"}))</f>
        <v>7</v>
      </c>
      <c r="L99" s="32">
        <f>SUM(COUNTIFS(L$54:L$67,{"ĐTT","ĐTT+VS-AN","ĐTT+HĐC","TDS","HĐH","HĐG","HĐNT","VS-AN","HĐC","TQDN","LH","HĐG+HĐC","HĐH+HĐC","HĐH+HĐNT","HĐH+HĐG","SHHN","HĐC+HĐNT"}))</f>
        <v>7</v>
      </c>
      <c r="M99" s="31"/>
    </row>
    <row r="100" spans="2:13" ht="14.25" customHeight="1">
      <c r="B100" s="28"/>
      <c r="C100" s="64" t="s">
        <v>181</v>
      </c>
      <c r="D100" s="64"/>
      <c r="E100" s="64"/>
      <c r="F100" s="64"/>
      <c r="G100" s="64"/>
      <c r="H100" s="64"/>
      <c r="I100" s="29"/>
      <c r="J100" s="29"/>
      <c r="K100" s="32">
        <f>SUM(COUNTIFS(K$68:K$78,{"ĐTT","ĐTT+VS-AN","ĐTT+HĐC","TDS","HĐH","HĐG","HĐNT","VS-AN","HĐC","TQDN","LH","LH+HĐC","HĐG+HĐC","HĐH+HĐC","HĐH+HĐNT","HĐH+HĐG","SHHN","HĐC+HĐNT"}))</f>
        <v>4</v>
      </c>
      <c r="L100" s="32">
        <f>SUM(COUNTIFS(L$68:L$78,{"ĐTT","ĐTT+VS-AN","ĐTT+HĐC","TDS","HĐH","HĐG","HĐNT","VS-AN","HĐC","TQDN","LH","LH+HĐC","HĐG+HĐC","HĐH+HĐC","HĐH+HĐNT","HĐH+HĐG","SHHN","HĐC+HĐNT"}))</f>
        <v>4</v>
      </c>
      <c r="M100" s="31"/>
    </row>
    <row r="101" spans="2:13" ht="14.25" customHeight="1">
      <c r="B101" s="28"/>
      <c r="C101" s="64" t="s">
        <v>182</v>
      </c>
      <c r="D101" s="64"/>
      <c r="E101" s="64"/>
      <c r="F101" s="64"/>
      <c r="G101" s="64"/>
      <c r="H101" s="64"/>
      <c r="I101" s="29"/>
      <c r="J101" s="29"/>
      <c r="K101" s="32">
        <f>SUM(COUNTIFS(K$79:K$95,{"ĐTT","ĐTT+VS-AN","ĐTT+HĐC","TDS","HĐH","HĐG","HĐNT","VS-AN","HĐC","TQDN","LH","HĐG+HĐC","HĐH+HĐC","HĐH+HĐNT","HĐH+HĐG","SHHN","HĐC+HĐNT"}))</f>
        <v>10</v>
      </c>
      <c r="L101" s="32">
        <f>SUM(COUNTIFS(L$79:L$95,{"ĐTT","ĐTT+VS-AN","ĐTT+HĐC","TDS","HĐH","HĐG","HĐNT","VS-AN","HĐC","TQDN","LH","HĐG+HĐC","HĐH+HĐC","HĐH+HĐNT","HĐH+HĐG","SHHN","HĐC+HĐNT"}))</f>
        <v>10</v>
      </c>
      <c r="M101" s="31"/>
    </row>
    <row r="102" spans="2:13" ht="14.25" customHeight="1">
      <c r="B102" s="28"/>
      <c r="C102" s="65" t="s">
        <v>183</v>
      </c>
      <c r="D102" s="65"/>
      <c r="E102" s="65"/>
      <c r="F102" s="65"/>
      <c r="G102" s="65"/>
      <c r="H102" s="65"/>
      <c r="I102" s="29"/>
      <c r="J102" s="29"/>
      <c r="K102" s="30">
        <f t="shared" ref="K102" si="1">SUM(K103:K112)</f>
        <v>44</v>
      </c>
      <c r="L102" s="30">
        <f t="shared" ref="L102" si="2">SUM(L103:L112)</f>
        <v>46</v>
      </c>
      <c r="M102" s="31"/>
    </row>
    <row r="103" spans="2:13" ht="14.25" customHeight="1">
      <c r="B103" s="28"/>
      <c r="C103" s="67" t="s">
        <v>184</v>
      </c>
      <c r="D103" s="67"/>
      <c r="E103" s="67"/>
      <c r="F103" s="67"/>
      <c r="G103" s="67"/>
      <c r="H103" s="67"/>
      <c r="I103" s="29"/>
      <c r="J103" s="29"/>
      <c r="K103" s="32">
        <f>SUM(COUNTIFS(K$8:K$95,{"ĐTT","ĐTT+SHHN","ĐTT+VS-AN","ĐTT+HĐG","ĐTT+VS-AN","ĐTT+HĐC"}))</f>
        <v>2</v>
      </c>
      <c r="L103" s="32">
        <f>SUM(COUNTIFS(L$8:L$95,{"ĐTT","ĐTT+SHHN","ĐTT+VS-AN","ĐTT+HĐG","ĐTT+VS-AN","ĐTT+HĐC"}))</f>
        <v>2</v>
      </c>
      <c r="M103" s="31"/>
    </row>
    <row r="104" spans="2:13" ht="14.25" customHeight="1">
      <c r="B104" s="28"/>
      <c r="C104" s="67" t="s">
        <v>185</v>
      </c>
      <c r="D104" s="67"/>
      <c r="E104" s="67"/>
      <c r="F104" s="67"/>
      <c r="G104" s="67"/>
      <c r="H104" s="67"/>
      <c r="I104" s="29"/>
      <c r="J104" s="29"/>
      <c r="K104" s="32">
        <f>SUM(COUNTIFS(K$7:K$95,{"TDS"}))</f>
        <v>1</v>
      </c>
      <c r="L104" s="32">
        <f>SUM(COUNTIFS(L$7:L$95,{"TDS"}))</f>
        <v>1</v>
      </c>
      <c r="M104" s="31"/>
    </row>
    <row r="105" spans="2:13" ht="14.25" customHeight="1">
      <c r="B105" s="28"/>
      <c r="C105" s="67" t="s">
        <v>186</v>
      </c>
      <c r="D105" s="67"/>
      <c r="E105" s="67"/>
      <c r="F105" s="67"/>
      <c r="G105" s="67"/>
      <c r="H105" s="67"/>
      <c r="I105" s="29"/>
      <c r="J105" s="29"/>
      <c r="K105" s="32">
        <f>SUM(COUNTIFS(K$7:K$95,{"ĐTT+HĐG","HĐG","HĐH+HĐG","HĐG+HĐNT","HĐG+HĐC"}))</f>
        <v>11</v>
      </c>
      <c r="L105" s="32">
        <f>SUM(COUNTIFS(L$7:L$95,{"ĐTT+HĐG","HĐG","HĐH+HĐG","HĐG+HĐNT","HĐG+HĐC"}))</f>
        <v>11</v>
      </c>
      <c r="M105" s="31"/>
    </row>
    <row r="106" spans="2:13" ht="14.25" customHeight="1">
      <c r="B106" s="28"/>
      <c r="C106" s="67" t="s">
        <v>187</v>
      </c>
      <c r="D106" s="67"/>
      <c r="E106" s="67"/>
      <c r="F106" s="67"/>
      <c r="G106" s="67"/>
      <c r="H106" s="67"/>
      <c r="I106" s="29"/>
      <c r="J106" s="29"/>
      <c r="K106" s="32">
        <f>SUM(COUNTIFS(K$7:K$95,{"HĐNT","HĐH+HĐNT","HĐG+HĐNT","HĐNT+HĐC"}))</f>
        <v>10</v>
      </c>
      <c r="L106" s="32">
        <f>SUM(COUNTIFS(L$7:L$95,{"HĐNT","HĐH+HĐNT","HĐG+HĐNT","HĐNT+HĐC"}))</f>
        <v>10</v>
      </c>
      <c r="M106" s="31"/>
    </row>
    <row r="107" spans="2:13" ht="14.25" customHeight="1">
      <c r="B107" s="28"/>
      <c r="C107" s="67" t="s">
        <v>188</v>
      </c>
      <c r="D107" s="67"/>
      <c r="E107" s="67"/>
      <c r="F107" s="67"/>
      <c r="G107" s="67"/>
      <c r="H107" s="67"/>
      <c r="I107" s="29"/>
      <c r="J107" s="29"/>
      <c r="K107" s="32">
        <f>SUM(COUNTIFS(K$7:K$95,{"ĐTT+VS-AN","VS-AN","VS-AN+HĐC","SHHN+VS-AN"}))</f>
        <v>3</v>
      </c>
      <c r="L107" s="32">
        <f>SUM(COUNTIFS(L$7:L$95,{"ĐTT+VS-AN","VS-AN","VS-AN+HĐC","SHHN+VS-AN"}))</f>
        <v>4</v>
      </c>
      <c r="M107" s="31"/>
    </row>
    <row r="108" spans="2:13" ht="14.25" customHeight="1">
      <c r="B108" s="28"/>
      <c r="C108" s="67" t="s">
        <v>189</v>
      </c>
      <c r="D108" s="67"/>
      <c r="E108" s="67"/>
      <c r="F108" s="67"/>
      <c r="G108" s="67"/>
      <c r="H108" s="67"/>
      <c r="I108" s="29"/>
      <c r="J108" s="29"/>
      <c r="K108" s="32">
        <f>SUM(COUNTIFS(K$7:K$95,{"HĐC","ĐTT+HĐC","HĐG+HĐC","HĐH+HĐC","VS-AN+HĐC","HĐNT+HĐC"}))</f>
        <v>9</v>
      </c>
      <c r="L108" s="32">
        <f>SUM(COUNTIFS(L$7:L$95,{"HĐC","ĐTT+HĐC","HĐG+HĐC","HĐH+HĐC","VS-AN+HĐC","HĐNT+HĐC"}))</f>
        <v>10</v>
      </c>
      <c r="M108" s="31"/>
    </row>
    <row r="109" spans="2:13" ht="14.25" customHeight="1">
      <c r="B109" s="28"/>
      <c r="C109" s="67" t="s">
        <v>190</v>
      </c>
      <c r="D109" s="67"/>
      <c r="E109" s="67"/>
      <c r="F109" s="67"/>
      <c r="G109" s="67"/>
      <c r="H109" s="67"/>
      <c r="I109" s="29"/>
      <c r="J109" s="29"/>
      <c r="K109" s="32">
        <f>SUM(COUNTIFS(K$7:K$95,{"SHHN","SHHN+VS-AN","ĐTT+SHHN"}))</f>
        <v>3</v>
      </c>
      <c r="L109" s="32">
        <f>SUM(COUNTIFS(L$7:L$95,{"SHHN","SHHN+VS-AN","ĐTT+SHHN"}))</f>
        <v>3</v>
      </c>
      <c r="M109" s="31"/>
    </row>
    <row r="110" spans="2:13" ht="14.25" customHeight="1">
      <c r="B110" s="28"/>
      <c r="C110" s="67" t="s">
        <v>191</v>
      </c>
      <c r="D110" s="67"/>
      <c r="E110" s="67"/>
      <c r="F110" s="67"/>
      <c r="G110" s="67"/>
      <c r="H110" s="67"/>
      <c r="I110" s="29"/>
      <c r="J110" s="29"/>
      <c r="K110" s="32">
        <f>SUM(COUNTIFS(K$7:K$95,{"TQ"}))</f>
        <v>0</v>
      </c>
      <c r="L110" s="32">
        <f>SUM(COUNTIFS(L$7:L$95,{"TQ"}))</f>
        <v>0</v>
      </c>
      <c r="M110" s="31"/>
    </row>
    <row r="111" spans="2:13" ht="14.25" customHeight="1">
      <c r="B111" s="28"/>
      <c r="C111" s="67" t="s">
        <v>192</v>
      </c>
      <c r="D111" s="67"/>
      <c r="E111" s="67"/>
      <c r="F111" s="67"/>
      <c r="G111" s="67"/>
      <c r="H111" s="67"/>
      <c r="I111" s="29"/>
      <c r="J111" s="29"/>
      <c r="K111" s="32">
        <f>SUM(COUNTIFS(K$7:K$95,{"LH","LH+HĐC"}))</f>
        <v>0</v>
      </c>
      <c r="L111" s="32">
        <f>SUM(COUNTIFS(L$7:L$95,{"LH","LH+HĐC"}))</f>
        <v>0</v>
      </c>
      <c r="M111" s="31"/>
    </row>
    <row r="112" spans="2:13" ht="14.25" customHeight="1">
      <c r="B112" s="28"/>
      <c r="C112" s="65" t="s">
        <v>193</v>
      </c>
      <c r="D112" s="65"/>
      <c r="E112" s="65"/>
      <c r="F112" s="65"/>
      <c r="G112" s="65"/>
      <c r="H112" s="65"/>
      <c r="I112" s="29"/>
      <c r="J112" s="29"/>
      <c r="K112" s="30">
        <f t="shared" ref="K112" si="3">SUM(K113:K117)</f>
        <v>5</v>
      </c>
      <c r="L112" s="30">
        <f t="shared" ref="L112" si="4">SUM(L113:L117)</f>
        <v>5</v>
      </c>
      <c r="M112" s="31"/>
    </row>
    <row r="113" spans="2:13" ht="14.25" customHeight="1">
      <c r="B113" s="28"/>
      <c r="C113" s="66" t="s">
        <v>194</v>
      </c>
      <c r="D113" s="66"/>
      <c r="E113" s="66"/>
      <c r="F113" s="66"/>
      <c r="G113" s="66"/>
      <c r="H113" s="66"/>
      <c r="I113" s="29"/>
      <c r="J113" s="29"/>
      <c r="K113" s="32">
        <f>SUM(COUNTIFS(K$8:K$28,{"HĐH","HĐH+HĐG","HĐH+HĐC","HĐH+HĐNT"}))</f>
        <v>1</v>
      </c>
      <c r="L113" s="32">
        <f>SUM(COUNTIFS(L$8:L$28,{"HĐH","HĐH+HĐG","HĐH+HĐC","HĐH+HĐNT"}))</f>
        <v>1</v>
      </c>
      <c r="M113" s="31"/>
    </row>
    <row r="114" spans="2:13" ht="14.25" customHeight="1">
      <c r="B114" s="28"/>
      <c r="C114" s="66" t="s">
        <v>195</v>
      </c>
      <c r="D114" s="66"/>
      <c r="E114" s="66"/>
      <c r="F114" s="66"/>
      <c r="G114" s="66"/>
      <c r="H114" s="66"/>
      <c r="I114" s="29"/>
      <c r="J114" s="29"/>
      <c r="K114" s="32">
        <f>SUM(COUNTIFS(K$29:K$53,{"HĐH","HĐH+HĐG","HĐH+HĐC","HĐH+HĐNT"}))</f>
        <v>1</v>
      </c>
      <c r="L114" s="32">
        <f>SUM(COUNTIFS(L$29:L$53,{"HĐH","HĐH+HĐG","HĐH+HĐC","HĐH+HĐNT"}))</f>
        <v>1</v>
      </c>
      <c r="M114" s="31"/>
    </row>
    <row r="115" spans="2:13" ht="14.25" customHeight="1">
      <c r="B115" s="28"/>
      <c r="C115" s="66" t="s">
        <v>196</v>
      </c>
      <c r="D115" s="66"/>
      <c r="E115" s="66"/>
      <c r="F115" s="66"/>
      <c r="G115" s="66"/>
      <c r="H115" s="66"/>
      <c r="I115" s="29"/>
      <c r="J115" s="29"/>
      <c r="K115" s="32">
        <f>SUM(COUNTIFS(K$54:K$67,{"HĐH","HĐH+HĐG","HĐH+HĐC","HĐH+HĐNT"}))</f>
        <v>1</v>
      </c>
      <c r="L115" s="32">
        <f>SUM(COUNTIFS(L$54:L$67,{"HĐH","HĐH+HĐG","HĐH+HĐC","HĐH+HĐNT"}))</f>
        <v>1</v>
      </c>
      <c r="M115" s="31"/>
    </row>
    <row r="116" spans="2:13" ht="14.25" customHeight="1">
      <c r="B116" s="28"/>
      <c r="C116" s="66" t="s">
        <v>197</v>
      </c>
      <c r="D116" s="66"/>
      <c r="E116" s="66"/>
      <c r="F116" s="66"/>
      <c r="G116" s="66"/>
      <c r="H116" s="66"/>
      <c r="I116" s="29"/>
      <c r="J116" s="29"/>
      <c r="K116" s="32">
        <f>SUM(COUNTIFS(K$68:K$78,{"HĐH","HĐH+HĐG","HĐH+HĐC","HĐH+HĐNT"}))</f>
        <v>0</v>
      </c>
      <c r="L116" s="32">
        <f>SUM(COUNTIFS(L$68:L$78,{"HĐH","HĐH+HĐG","HĐH+HĐC","HĐH+HĐNT"}))</f>
        <v>1</v>
      </c>
      <c r="M116" s="33"/>
    </row>
    <row r="117" spans="2:13" ht="15.75" customHeight="1">
      <c r="B117" s="28"/>
      <c r="C117" s="66" t="s">
        <v>198</v>
      </c>
      <c r="D117" s="66"/>
      <c r="E117" s="66"/>
      <c r="F117" s="66"/>
      <c r="G117" s="66"/>
      <c r="H117" s="66"/>
      <c r="I117" s="29"/>
      <c r="J117" s="29"/>
      <c r="K117" s="32">
        <f>SUM(COUNTIFS(K$79:K$95,{"HĐH","HĐH+HĐG","HĐH+HĐC","HĐH+HĐNT"}))</f>
        <v>2</v>
      </c>
      <c r="L117" s="32">
        <f>SUM(COUNTIFS(L$79:L$95,{"HĐH","HĐH+HĐG","HĐH+HĐC","HĐH+HĐNT"}))</f>
        <v>1</v>
      </c>
      <c r="M117" s="33"/>
    </row>
    <row r="118" spans="2:13">
      <c r="B118" s="68" t="s">
        <v>199</v>
      </c>
      <c r="C118" s="68"/>
      <c r="D118" s="68"/>
      <c r="E118" s="68"/>
      <c r="F118" s="34"/>
      <c r="G118" s="69" t="s">
        <v>200</v>
      </c>
      <c r="H118" s="69"/>
      <c r="I118" s="35"/>
      <c r="J118" s="35"/>
      <c r="K118" s="61" t="s">
        <v>168</v>
      </c>
      <c r="L118" s="61"/>
      <c r="M118" s="61"/>
    </row>
    <row r="119" spans="2:13" ht="31.5" customHeight="1">
      <c r="B119" s="36"/>
      <c r="C119" s="34"/>
      <c r="D119" s="37"/>
      <c r="E119" s="38"/>
      <c r="F119" s="34"/>
      <c r="G119" s="39"/>
      <c r="H119" s="38"/>
      <c r="I119" s="35"/>
      <c r="J119" s="35"/>
      <c r="K119" s="35"/>
      <c r="L119" s="35"/>
      <c r="M119" s="38"/>
    </row>
    <row r="120" spans="2:13">
      <c r="B120" s="62" t="s">
        <v>201</v>
      </c>
      <c r="C120" s="62"/>
      <c r="D120" s="62"/>
      <c r="E120" s="62"/>
      <c r="F120" s="34"/>
      <c r="G120" s="62" t="s">
        <v>171</v>
      </c>
      <c r="H120" s="62"/>
      <c r="I120" s="35"/>
      <c r="J120" s="35"/>
      <c r="K120" s="62" t="s">
        <v>169</v>
      </c>
      <c r="L120" s="62"/>
      <c r="M120" s="62"/>
    </row>
  </sheetData>
  <mergeCells count="106">
    <mergeCell ref="C55:F55"/>
    <mergeCell ref="C66:F66"/>
    <mergeCell ref="B118:E118"/>
    <mergeCell ref="G118:H118"/>
    <mergeCell ref="C72:F72"/>
    <mergeCell ref="C73:F73"/>
    <mergeCell ref="C82:F82"/>
    <mergeCell ref="B84:B85"/>
    <mergeCell ref="C84:C85"/>
    <mergeCell ref="D84:D85"/>
    <mergeCell ref="E84:E85"/>
    <mergeCell ref="F84:F85"/>
    <mergeCell ref="B87:B88"/>
    <mergeCell ref="C87:C88"/>
    <mergeCell ref="D87:D88"/>
    <mergeCell ref="E87:E88"/>
    <mergeCell ref="F87:F88"/>
    <mergeCell ref="C92:F92"/>
    <mergeCell ref="C108:H108"/>
    <mergeCell ref="C109:H109"/>
    <mergeCell ref="C110:H110"/>
    <mergeCell ref="B64:B65"/>
    <mergeCell ref="C64:C65"/>
    <mergeCell ref="C61:F61"/>
    <mergeCell ref="K118:M118"/>
    <mergeCell ref="B120:E120"/>
    <mergeCell ref="G120:H120"/>
    <mergeCell ref="K120:M120"/>
    <mergeCell ref="C96:H96"/>
    <mergeCell ref="C97:H97"/>
    <mergeCell ref="C98:H98"/>
    <mergeCell ref="C99:H99"/>
    <mergeCell ref="C112:H112"/>
    <mergeCell ref="C113:H113"/>
    <mergeCell ref="C114:H114"/>
    <mergeCell ref="C115:H115"/>
    <mergeCell ref="C116:H116"/>
    <mergeCell ref="C117:H117"/>
    <mergeCell ref="C111:H111"/>
    <mergeCell ref="C100:H100"/>
    <mergeCell ref="C101:H101"/>
    <mergeCell ref="C102:H102"/>
    <mergeCell ref="C103:H103"/>
    <mergeCell ref="C104:H104"/>
    <mergeCell ref="C105:H105"/>
    <mergeCell ref="C106:H106"/>
    <mergeCell ref="C107:H107"/>
    <mergeCell ref="C7:F7"/>
    <mergeCell ref="C9:F9"/>
    <mergeCell ref="C8:F8"/>
    <mergeCell ref="B1:M1"/>
    <mergeCell ref="B2:M2"/>
    <mergeCell ref="I3:I5"/>
    <mergeCell ref="J3:J5"/>
    <mergeCell ref="M3:M5"/>
    <mergeCell ref="A3:A5"/>
    <mergeCell ref="C3:D5"/>
    <mergeCell ref="B3:B5"/>
    <mergeCell ref="F3:F5"/>
    <mergeCell ref="G3:G5"/>
    <mergeCell ref="E3:E5"/>
    <mergeCell ref="H3:H5"/>
    <mergeCell ref="K3:K5"/>
    <mergeCell ref="L3:L5"/>
    <mergeCell ref="C11:F11"/>
    <mergeCell ref="C12:F12"/>
    <mergeCell ref="C14:F14"/>
    <mergeCell ref="C16:F16"/>
    <mergeCell ref="C18:F18"/>
    <mergeCell ref="C48:F48"/>
    <mergeCell ref="C49:F49"/>
    <mergeCell ref="C52:F52"/>
    <mergeCell ref="C54:F54"/>
    <mergeCell ref="C22:F22"/>
    <mergeCell ref="C23:F23"/>
    <mergeCell ref="C42:F42"/>
    <mergeCell ref="C44:F44"/>
    <mergeCell ref="C46:F46"/>
    <mergeCell ref="C37:F37"/>
    <mergeCell ref="C39:F39"/>
    <mergeCell ref="C40:F40"/>
    <mergeCell ref="C25:F25"/>
    <mergeCell ref="C29:F29"/>
    <mergeCell ref="C30:F30"/>
    <mergeCell ref="C31:F31"/>
    <mergeCell ref="C32:F32"/>
    <mergeCell ref="C35:F35"/>
    <mergeCell ref="C68:F68"/>
    <mergeCell ref="C69:F69"/>
    <mergeCell ref="C70:F70"/>
    <mergeCell ref="C79:F79"/>
    <mergeCell ref="C80:F80"/>
    <mergeCell ref="D64:D65"/>
    <mergeCell ref="E64:E65"/>
    <mergeCell ref="F64:F65"/>
    <mergeCell ref="C77:F77"/>
    <mergeCell ref="B56:B57"/>
    <mergeCell ref="C56:C57"/>
    <mergeCell ref="D56:D57"/>
    <mergeCell ref="F56:F57"/>
    <mergeCell ref="E56:E57"/>
    <mergeCell ref="B58:B59"/>
    <mergeCell ref="C58:C59"/>
    <mergeCell ref="D58:D59"/>
    <mergeCell ref="E58:E59"/>
    <mergeCell ref="F58:F59"/>
  </mergeCells>
  <dataValidations count="4">
    <dataValidation type="list" allowBlank="1" showInputMessage="1" showErrorMessage="1" sqref="E36" xr:uid="{00000000-0002-0000-0200-000003000000}">
      <formula1>"x"</formula1>
    </dataValidation>
    <dataValidation type="list" allowBlank="1" showInputMessage="1" showErrorMessage="1" sqref="E21 E60 E27 H21" xr:uid="{00000000-0002-0000-0200-000004000000}">
      <formula1>"x,#"</formula1>
    </dataValidation>
    <dataValidation type="list" allowBlank="1" showInputMessage="1" showErrorMessage="1" sqref="H13 D15:E15 H95 D10 D13:E13 D89:E91 D17 E20 D19:D21 D24:E24 E26 D26:D28 D33 H15 D34:E34 H34 D38:E38 D41 D43:E43 D45 D47 D53:E53 H50:H51 H53 H93 H62:H65 D67:E67 D71:E71 H67 D74 D75:E76 D78:E78 D81:E81 D93:E95 H71 H38 D50:E51 D56 D60 D58 D86:E87 D62:E64 D83:D84" xr:uid="{00000000-0002-0000-0200-000006000000}">
      <formula1>"KQMĐ, NDCT, TLHD, BC, ĐP"</formula1>
    </dataValidation>
    <dataValidation type="list" allowBlank="1" showInputMessage="1" showErrorMessage="1" sqref="D36" xr:uid="{00000000-0002-0000-0200-000002000000}">
      <formula1>"KQMĐ, NDCT, TLHD, BC, ĐP, ATGT"</formula1>
    </dataValidation>
  </dataValidations>
  <hyperlinks>
    <hyperlink ref="H36" r:id="rId1" xr:uid="{89388C3E-8183-4AC5-AA6F-298B0B397A43}"/>
  </hyperlinks>
  <pageMargins left="0.55118110236220474" right="0.55118110236220474" top="0.74803149606299213" bottom="0.74803149606299213" header="0.31496062992125984" footer="0.31496062992125984"/>
  <pageSetup paperSize="9"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F10B7F-B637-44F7-A774-94D0E68FD079}">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4T</vt:lpstr>
      <vt:lpstr>Sheet1</vt:lpstr>
      <vt:lpstr>'4T'!Print_Area</vt:lpstr>
      <vt:lpstr>'4T'!Print_Titles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Thao</dc:creator>
  <cp:lastModifiedBy>Admin</cp:lastModifiedBy>
  <cp:lastPrinted>2025-10-30T01:16:41Z</cp:lastPrinted>
  <dcterms:created xsi:type="dcterms:W3CDTF">2019-07-05T03:48:23Z</dcterms:created>
  <dcterms:modified xsi:type="dcterms:W3CDTF">2025-10-30T01:16:45Z</dcterms:modified>
</cp:coreProperties>
</file>