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D:\Năm học 2025-2026\6. CĐ ĐV\"/>
    </mc:Choice>
  </mc:AlternateContent>
  <xr:revisionPtr revIDLastSave="0" documentId="13_ncr:1_{302A2597-BE29-433F-99DC-578C214BBCDE}" xr6:coauthVersionLast="36" xr6:coauthVersionMax="36" xr10:uidLastSave="{00000000-0000-0000-0000-000000000000}"/>
  <bookViews>
    <workbookView xWindow="-105" yWindow="-105" windowWidth="23250" windowHeight="12450" tabRatio="770" xr2:uid="{00000000-000D-0000-FFFF-FFFF00000000}"/>
  </bookViews>
  <sheets>
    <sheet name="4T" sheetId="38" r:id="rId1"/>
    <sheet name="Sheet1" sheetId="39" r:id="rId2"/>
  </sheets>
  <definedNames>
    <definedName name="_xlnm._FilterDatabase" localSheetId="0" hidden="1">'4T'!$A$6:$O$99</definedName>
    <definedName name="_xlnm.Print_Area" localSheetId="0">'4T'!$A$1:$N$124</definedName>
    <definedName name="_xlnm.Print_Titles" localSheetId="0">'4T'!$3:$6</definedName>
  </definedNames>
  <calcPr calcId="179021" iterateCount="1"/>
</workbook>
</file>

<file path=xl/calcChain.xml><?xml version="1.0" encoding="utf-8"?>
<calcChain xmlns="http://schemas.openxmlformats.org/spreadsheetml/2006/main">
  <c r="M121" i="38" l="1"/>
  <c r="M120" i="38"/>
  <c r="M119" i="38"/>
  <c r="M118" i="38"/>
  <c r="M117" i="38"/>
  <c r="M116" i="38"/>
  <c r="M115" i="38"/>
  <c r="M114" i="38"/>
  <c r="M113" i="38"/>
  <c r="M112" i="38"/>
  <c r="M111" i="38"/>
  <c r="M110" i="38"/>
  <c r="M109" i="38"/>
  <c r="M108" i="38"/>
  <c r="M107" i="38"/>
  <c r="M106" i="38"/>
  <c r="M105" i="38"/>
  <c r="M104" i="38"/>
  <c r="M103" i="38"/>
  <c r="M102" i="38"/>
  <c r="M101" i="38"/>
  <c r="M100" i="38"/>
  <c r="L121" i="38"/>
  <c r="L120" i="38"/>
  <c r="L119" i="38"/>
  <c r="L118" i="38"/>
  <c r="L117" i="38"/>
  <c r="L116" i="38"/>
  <c r="L115" i="38"/>
  <c r="L114" i="38"/>
  <c r="L113" i="38"/>
  <c r="L112" i="38"/>
  <c r="L111" i="38"/>
  <c r="L110" i="38"/>
  <c r="L109" i="38"/>
  <c r="L108" i="38"/>
  <c r="L107" i="38"/>
  <c r="L106" i="38"/>
  <c r="L105" i="38"/>
  <c r="L104" i="38"/>
  <c r="L103" i="38"/>
  <c r="L102" i="38"/>
  <c r="L101" i="38"/>
  <c r="L100" i="38"/>
  <c r="K121" i="38"/>
  <c r="K120" i="38"/>
  <c r="K119" i="38"/>
  <c r="K118" i="38"/>
  <c r="K117" i="38"/>
  <c r="K115" i="38"/>
  <c r="K114" i="38"/>
  <c r="K113" i="38"/>
  <c r="K112" i="38"/>
  <c r="K111" i="38"/>
  <c r="K110" i="38"/>
  <c r="K109" i="38"/>
  <c r="K108" i="38"/>
  <c r="K107" i="38"/>
  <c r="K105" i="38"/>
  <c r="K104" i="38"/>
  <c r="K103" i="38"/>
  <c r="K102" i="38"/>
  <c r="K101" i="38"/>
  <c r="K100" i="38" l="1"/>
  <c r="K116" i="38"/>
  <c r="K106" i="38"/>
</calcChain>
</file>

<file path=xl/sharedStrings.xml><?xml version="1.0" encoding="utf-8"?>
<sst xmlns="http://schemas.openxmlformats.org/spreadsheetml/2006/main" count="517" uniqueCount="265">
  <si>
    <t>Thực hiện đúng, đủ, nhịp nhàng các động tác trong bài tập thể dục theo hiệu lệnh</t>
  </si>
  <si>
    <t>Thực hiện được vận động cuộn - xoay tròn cổ tay</t>
  </si>
  <si>
    <t>KQMĐ</t>
  </si>
  <si>
    <t>TLHD</t>
  </si>
  <si>
    <t>NDCT</t>
  </si>
  <si>
    <t>ĐP</t>
  </si>
  <si>
    <t>Giữ được thăng bằng cơ thể khi thực hiện vận động đi bước dồn ngang trên ghế thể dục</t>
  </si>
  <si>
    <t>Đi bước dồn ngang trên ghế thể dục</t>
  </si>
  <si>
    <t xml:space="preserve"> Chạy chậm 60-80m</t>
  </si>
  <si>
    <t>Nghe và nhận ra các loại nhạc khác nhau (nhạc thiếu nhi, dân ca)</t>
  </si>
  <si>
    <t>Có khả năng hát đúng giai điệu, lời ca, hát rõ lời và thể hiện sắc thái của bài hát qua giọng hát, nét mặt, điệu bộ…</t>
  </si>
  <si>
    <t>Có khả năng vận động nhịp nhàng theo nhịp điệu các bài hát, bản nhạc với các hình thức (vỗ tay theo nhịp, tiết tấu, múa)</t>
  </si>
  <si>
    <t>Biết phối hợp các nguyên vật liệu tạo hình để tạo ra sản phẩm</t>
  </si>
  <si>
    <t>Biết vẽ phối hợp các nét thẳng, xiên ngang, cong tròn tạo thành bức tranh có màu sắc và bố cục</t>
  </si>
  <si>
    <t>Biết xé, cắt theo đường thẳng, đường cong… và dán thành sản phẩm có màu sắc, bố cục</t>
  </si>
  <si>
    <t>Biết phối hợp các kĩ năng xếp hình để tạo thành các sản phẩm có kiểu dáng, màu sắc khác nhau</t>
  </si>
  <si>
    <t>Nói lên ý tưởng tạo hình của mình</t>
  </si>
  <si>
    <t>* Phương tiện giao thông</t>
  </si>
  <si>
    <t>3. Động vật và thực vật</t>
  </si>
  <si>
    <t>Biết một số hiện tượng thời tiết theo mùa và ảnh hưởng của nó đến sinh hoạt của con nguời</t>
  </si>
  <si>
    <t>Thời tiết theo mùa và ảnh hưởng của nó đến sinh hoạt của con nguời</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</si>
  <si>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</si>
  <si>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</si>
  <si>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Một số đặc điểm, tính chất của nước</t>
  </si>
  <si>
    <t>B. Làm quen với một số khái niệm sơ đẳng về toán</t>
  </si>
  <si>
    <t>I. LĨNH VỰC GIÁO DỤC PHÁT TRIỂN THỂ CHẤT</t>
  </si>
  <si>
    <t>Bền bỉ, dẻo dai, duy trì được vận động chạy chậm 60-80m</t>
  </si>
  <si>
    <t>Tô, vẽ được một số hình đơn giản, gần gũi</t>
  </si>
  <si>
    <t>Xếp chồng được 10-12 khối</t>
  </si>
  <si>
    <t>Biết súc miệng bằng nước muối</t>
  </si>
  <si>
    <t>Tập súc miệng bằng nước muối</t>
  </si>
  <si>
    <t>Biết một số hành vi văn minh, thói quen tốt trong ăn uống. Biết thực hiện khi được yêu cầu.</t>
  </si>
  <si>
    <t>Ăn từ tốn, không đùa nghịch làm đổ vãi thức ăn, không vừa nhai vừa nói</t>
  </si>
  <si>
    <t>A. Khám phá khoa học</t>
  </si>
  <si>
    <t>II. LĨNH VỰC GIÁO DỤC PHÁT TRIỂN NHẬN THỨC</t>
  </si>
  <si>
    <t>III. LĨNH VỰC GIÁO DỤC PHÁT TRIỂN NGÔN NGỮ</t>
  </si>
  <si>
    <t>V. LĨNH VỰC GIÁO DỤC PHÁT TRIỂN THẨM MỸ</t>
  </si>
  <si>
    <t>x</t>
  </si>
  <si>
    <t>Biết một số đặc điểm nổi bật và cách sử dụng đồ dùng, đồ chơi quen thuộc</t>
  </si>
  <si>
    <t>5. Công nghệ</t>
  </si>
  <si>
    <t>Có khả năng nghe hiểu, sử dụng các câu đơn, câu mở rộng, câu phức trong giao tiếp</t>
  </si>
  <si>
    <t>Nghe hiểu, sử dụng các câu đơn, câu mở rộng, câu phức trong giao tiếp</t>
  </si>
  <si>
    <t>Biết lắng nghe và trao đổi với người đối thoại</t>
  </si>
  <si>
    <t>Lắng nghe và trao đổi với người đối thoại</t>
  </si>
  <si>
    <t>Biết kể chuyện có mở đầu, kết thúc</t>
  </si>
  <si>
    <t>Kể lại chuyện đã được nghe</t>
  </si>
  <si>
    <t xml:space="preserve">Biết trao đổi, thỏa thuận với bạn để cùng thực hiện hoạt động chung (chơi, trực nhật) </t>
  </si>
  <si>
    <t>Thích nghe và nhận ra các loại nhạc khác nhau (nhạc thiếu nhi, dân ca)</t>
  </si>
  <si>
    <t>Biết làm lõm, dỗ bẹt, bẻ loe, vuốt nhọn, uốn cong đất nặn để nặn thành sản phẩm có nhiều chi tiết</t>
  </si>
  <si>
    <t>Có khả năng tự chọn dụng cụ, vật liệu để tạo ra sản phẩm theo ý thích</t>
  </si>
  <si>
    <t>Có khả năng nói lên ý tưởng và tạo ra các sản phẩm tạo hình theo ý thích</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</si>
  <si>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</si>
  <si>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</si>
  <si>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</si>
  <si>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</si>
  <si>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</si>
  <si>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</si>
  <si>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</si>
  <si>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A. Nghe hiểu lời nói</t>
  </si>
  <si>
    <t>B. Sử dụng lời nói trong cuộc sống hằng ngày</t>
  </si>
  <si>
    <t>IV. LĨNH VỰC TÌNH CẢM - KỸ NĂNG XÃ HỘI</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</si>
  <si>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</si>
  <si>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</si>
  <si>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</si>
  <si>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</si>
  <si>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</si>
  <si>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</si>
  <si>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Nguồn</t>
  </si>
  <si>
    <t>Một số thao tác cơ bản với máy tính: tắt, mở, di chuyển chuột, kích chuột (kích đơn)</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</si>
  <si>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</si>
  <si>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</si>
  <si>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Bắt chước được giọng nói, điệu bộ của nhân vật trong truyện</t>
  </si>
  <si>
    <t>Phối hợp cùng bạn trong chơi, trực nhật</t>
  </si>
  <si>
    <t>* Đồ dùng, đồ chơi</t>
  </si>
  <si>
    <t>* Thời tiết, mùa</t>
  </si>
  <si>
    <t>1. Nhận biết tập hợp, số lượng, số thứ tự, đếm</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</si>
  <si>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</si>
  <si>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C. Thể hiện sự sáng tạo khi tham gia các hoạt động nghệ thuật (âm nhạc, tạo hình)</t>
  </si>
  <si>
    <t>1. Thực hiện các động tác phát triển các nhóm cơ và hô hấp (Thể dục sáng)</t>
  </si>
  <si>
    <t>Biết đặc điểm bên ngoài của con vật gần gũi, ích lợi và tác hại đối với con người</t>
  </si>
  <si>
    <t xml:space="preserve"> So sánh, phân loại con vật theo 1-2 dấu hiệu</t>
  </si>
  <si>
    <t xml:space="preserve"> So sánh, phân loại  cây, hoa, quả theo 1-2 dấu hiệu</t>
  </si>
  <si>
    <t>Biết So sánh, phân loại con vật theo 1-2 dấu hiệu</t>
  </si>
  <si>
    <t xml:space="preserve"> Biết so sánh, phân loại  cây, hoa, quả theo 1-2 dấu hiệu</t>
  </si>
  <si>
    <t>Có khả năng so sánh số lượng hai nhóm đối tượng trong phạm vi 4 bằng các cách khác nhau và nói được các từ: bằng nhau, nhiều hơn, ít hơn</t>
  </si>
  <si>
    <t>So sánh số lượng hai nhóm đối tượng trong phạm vi 4 bằng các cách khác nhau và nói được các từ: bằng nhau, nhiều hơn, ít hơn</t>
  </si>
  <si>
    <t>Biết gộp hai nhóm đối tượng có số lượng trong phạm vi 4, đếm và nói kết quả. Biết tách một nhóm đối tượng thành các nhóm nhỏ hơn.</t>
  </si>
  <si>
    <t>Gộp hai nhóm đối tượng có số lượng trong phạm vi 4, đếm và nói kết quả. Tách một nhóm đối tượng thành các nhóm nhỏ hơn.</t>
  </si>
  <si>
    <t>Có khả năng đọc thuộc bài thơ, ca dao, đồng dao phù hợp độ tuổi và chủ đề thực hiện. Có khả năng đọc biểu cảm bài thơ, ca dao, đồng dao phù hợp độ tuổi</t>
  </si>
  <si>
    <t>Thích chăm sóc cây</t>
  </si>
  <si>
    <t>2. Đồ vật</t>
  </si>
  <si>
    <t>Trẻ được chăm sóc sức khỏe, dinh dưỡng theo khoa học</t>
  </si>
  <si>
    <t>Thích chăm sóc con vật</t>
  </si>
  <si>
    <t>Bảo vệ, chăm sóc cây</t>
  </si>
  <si>
    <t>- Hướng dẫn cách chế biến một số món ăn dành cho trẻ
- Một số chế độ ăn khi trẻ bị bệnh (táo bón, tiêu chảy, sốt, suy dinh dưỡng, thừa cân béo phì,…)
- Hướng dẫn kỹ thuật sơ cứu thông thường</t>
  </si>
  <si>
    <t>Chủ động tương tác với các phần mềm trò chơi trên máy tính</t>
  </si>
  <si>
    <t>Bò chui qua ống dài 1,2 x 0,6m liên tục, không chạm.</t>
  </si>
  <si>
    <t>PTCT</t>
  </si>
  <si>
    <t>* Trò chơi vận động.</t>
  </si>
  <si>
    <t>Thích chơi các trò chơi vận động. Biết luật chơi, cách chơi. Phối hợp với bạn trọng khi chơi.</t>
  </si>
  <si>
    <t>Chơi trò chơi vận động</t>
  </si>
  <si>
    <t>Phân biệt hành vi đúng sai khi tham gia giao thông</t>
  </si>
  <si>
    <t>ATGT</t>
  </si>
  <si>
    <t>Phân biệt hành vi đúng sai khi tham gia giao thông đường sắt</t>
  </si>
  <si>
    <t>Các tình huống nguy hiểm và cách phòng tránh (xe đang chuyển hướng, chướng ngại vật trên đường, tầm nhìn bị che khuất, vội vàng đi lên xuống xe, xe ô tô đột ngột mở cửa…)</t>
  </si>
  <si>
    <t>Biết môi trường sống và vận động của một số con vật gần gũi</t>
  </si>
  <si>
    <t>Môi trường sống và vận động của một số con vật</t>
  </si>
  <si>
    <t>Biết sử dụng các số từ 1 - 5 để chỉ số lượng, số thứ tự.</t>
  </si>
  <si>
    <t xml:space="preserve">Biết chia sẻ, nhận xét, đánh giá và  đặt tên cho sản phẩm tạo hình. </t>
  </si>
  <si>
    <t>* Vận động: Đi</t>
  </si>
  <si>
    <t>* Vận động: Chạy</t>
  </si>
  <si>
    <t>* Vận động: Bò, trườn, trèo.</t>
  </si>
  <si>
    <t>TT
HP</t>
  </si>
  <si>
    <t>TT
MT</t>
  </si>
  <si>
    <t>Nội dung chủ đề</t>
  </si>
  <si>
    <t>Hoạt động chủ đề</t>
  </si>
  <si>
    <t>Tài nguyên học liệu</t>
  </si>
  <si>
    <t>Tập kết hợp 5 động tác cơ bản trong bài tập thể dục kết hợp với nhạc bài hát theo chủ đề "Động vật"</t>
  </si>
  <si>
    <t xml:space="preserve">TDS: Hô hấp: Thổi lá cây
- Tay: 2 tay đưa ra trước, gập khuỷu tay.  
- Lưng, bụng: Đứng cúi người về trước
- Chân: Đứng, nhún chân, khuỵu gối. 
- Bật: Bật tiến lên phía trước. </t>
  </si>
  <si>
    <t>C:\Users\admin\Desktop\tds\nhạc chủ điểm động vật.mp3</t>
  </si>
  <si>
    <t>HĐH: Đi bước dồn ngang trên ghế thể dục</t>
  </si>
  <si>
    <t>Bò chui qua ống dài 1,2 x 0,6m</t>
  </si>
  <si>
    <t>HĐH: Bò chui qua ống dài 1,2 x 0,6m</t>
  </si>
  <si>
    <t>HĐNT: Chơi trò chơi vận động: Rồng rắn lên mấy; Đá cầu; Nhảy dây; Nhảy bao bố; Kéo co;  Đá bóng; Ném vòng cổ chai; Đập chuột; Xay lúa giã gạo; Đánh bắt cá; Tát nước; Lăn bóng với cô; Chơi trò chơi: Ô ăn quan; Rềnh rênh ràng ràng; Bàn tay nắm lại; Tạo bóng hình bàn tay, cắp cua, buộc gối 2 đầu.. Cuộn - xoay tròn cổ tay, vo, xoáy, xoắn. Vẽ mô phỏng, vẽ các hình trên sân trường; Đi trên dây; Đi theo hình chỉ dẫn. Nhảy bao bố, nhảy dây, kéo co, …</t>
  </si>
  <si>
    <t>https://www.youtube.com/watch?v=5EMxIqcVtTA</t>
  </si>
  <si>
    <t>HĐNT: Ô ăn quan; rềnh rênh ràng ràng; bàn tay nắm lại; chơi chuyền,tạo bóng hình bàn tay
Đan, cuộn, buộc gối 2 đầu;   Buộc, đan, tết;  Cuộn, tháo len; Cắt đường gấp khúc, đường viền.</t>
  </si>
  <si>
    <t>https://www.youtube.com/watch?v=O8qlyOBgeM4</t>
  </si>
  <si>
    <t>Cuộn - xoay tròn cổ tay trong các hoạt động chủ đề "Động vật"</t>
  </si>
  <si>
    <t>Tô, vẽ hình chủ đề "Động vật"</t>
  </si>
  <si>
    <t>https://www.youtube.com/watch?v=3C95uJhf75E</t>
  </si>
  <si>
    <t>Xếp chồng các hình khối chủ đề "Động vật"</t>
  </si>
  <si>
    <t>C:\Users\admin\Desktop\video phòng tránh TNTT\Co dinh gay xuong canh tay, dui.mp4</t>
  </si>
  <si>
    <t xml:space="preserve">VS-AN:
- Trò chuyện về thói quen xuc miệng nước muối.
- Thực hành: Trẻ xúc miệng bằng nước muối hằng ngày </t>
  </si>
  <si>
    <t>https://www.youtube.com/watch?v=1SGvYD1diVs</t>
  </si>
  <si>
    <t>VS-AN:
- Trò chuyện với trẻ về thói quen tốt trong khi ăn:
- Ăn từ tốn, không đùa nghịch làm đổ vãi thức ăn, không vừa nhai vừa nói</t>
  </si>
  <si>
    <t>Nhận biết một số tình huống nguy hiểm và cách phòng tránh</t>
  </si>
  <si>
    <t>ĐTT/HĐC:
- Xem video, trò chuyện về các tình huống, hành vi đúng sai khi tham gia giao thông đường sắt (không leo trèo lên hàng rào chắn tàu hỏa)</t>
  </si>
  <si>
    <t xml:space="preserve">Đặc điểm bên ngoài của con vật gần gũi, ích lợi và tác hại đối với con người </t>
  </si>
  <si>
    <t>HĐNT: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Thực hành chăm sóc cây.</t>
  </si>
  <si>
    <t>HĐC:
- Xem video clip, tranh ảnh về môi trường sống và vận động của một số con vật</t>
  </si>
  <si>
    <t>https://www.youtube.com/watch?v=Io2Xl_7nbno</t>
  </si>
  <si>
    <t>HĐNT:
- Quan sát sự thay đổi của thời tiết (trời nắng, trời mưa); Quan sát ông mặt trời; Quan sát đám mây trôi; Gió ở hướng nào? Vì sao có mưa? Quan sát chiếc bóng ngộ nghĩnh.</t>
  </si>
  <si>
    <t xml:space="preserve"> HĐNT:
- Trò chơi chăm sóc cây, tưới cây.Trò chuyện về tầm quan trọng của nước đối với cây cối, con người và con vật </t>
  </si>
  <si>
    <t>HĐG/HĐC:
- Bé vui học kid smart</t>
  </si>
  <si>
    <t>Chữ số, số lượng và số thứ tự trong phạm vi 5</t>
  </si>
  <si>
    <r>
      <t>HĐC:</t>
    </r>
    <r>
      <rPr>
        <sz val="12"/>
        <rFont val="Times New Roman"/>
        <family val="2"/>
      </rPr>
      <t xml:space="preserve"> So sánh thêm bớt, tạo sự bằng nhau trong phạm vi 4</t>
    </r>
  </si>
  <si>
    <t>HĐG/HĐC: 
- Tách nhóm đối tượng trong phạm vi 4
- Gộp 2 nhóm đối tượng trong phạm vi 4</t>
  </si>
  <si>
    <t>ĐTT/SHHN:
- Trò chuyện, quan sát, đàm thoại cùng trẻ.</t>
  </si>
  <si>
    <t>Nghe hiểu nội dung truyện kể, truyện đọc chủ đề "Động vật"</t>
  </si>
  <si>
    <t>https://www.youtube.com/watch?v=OPBlN7MHGyo</t>
  </si>
  <si>
    <t>Nghe các bài hát, bài thơ, ca dao, đồng dao, tục ngữ, câu đố, hò, vè chủ đề "Động vật"</t>
  </si>
  <si>
    <t>https://www.youtube.com/watch?v=28ASl7tFrVw</t>
  </si>
  <si>
    <t>HĐNT:
- Tiệm Spa
- Tiệm Nail
- Cửa hàng may đo</t>
  </si>
  <si>
    <t>Đọc bài thơ, ca dao đồng dao chủ đề "Động vật"</t>
  </si>
  <si>
    <t>HĐG:
- Dạy  trẻ kể lại truyện 
-TC: Bé tập kể lại truyện</t>
  </si>
  <si>
    <t>Tập đóng kịch theo nội dung chuyện chủ đề "Động vật"</t>
  </si>
  <si>
    <t>https://www.youtube.com/watch?v=_7vXgZQXKew</t>
  </si>
  <si>
    <t xml:space="preserve">Bảo vệ, chăm sóc con vật </t>
  </si>
  <si>
    <t>HĐNT:
- Quan sát sự lớn lên của cây, bảo vệ và chăm sóc cây: nhặt lá rụng, nhổ cỏ, bắt sâu, tưới nước cho cây.</t>
  </si>
  <si>
    <t>Nghe bài hát, bản nhạc; thơ, đồng dao, ca dao, tục ngữ; kể chuyện phù hợp với chủ đề "TGĐV"</t>
  </si>
  <si>
    <t>https://www.youtube.com/watch?v=MS_HaP2-J4U</t>
  </si>
  <si>
    <t>ĐTT/HN:
- Con gà gáy le te
- Thương con cá rô đồng
- Con mèo ra bờ sông
- Chú mèo con
 - Cò lả
- Chim bay
- Em là chim câu trắng....
- Chim bay
- Lý con sáo gò công</t>
  </si>
  <si>
    <t>ĐTT:
-  Nghe và nhận biết các thể loại âm nhạc khác nhau (nhạc thiếu nhi, dân ca, nhạc cổ điển)
- Khuyến khích trẻ chú ý lắng nghe, thích thú vỗ tay, làm động tác mô phỏng và sử dụng các từ gợi cảm khi nghe âm thanh gợi cảm.</t>
  </si>
  <si>
    <t>Hát đúng giai điệu, lời ca và thể hiện sắc thái, tình cảm của bài hát theo chủ đề TGĐV</t>
  </si>
  <si>
    <t>https://www.youtube.com/watch?v=MMv1_wU05Qg</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</si>
  <si>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t>
  </si>
  <si>
    <t>Vận động nhịp nhàng theo giai điệu, nhịp điệu của các bài hát, bản nhạc / Sử dụng các dụng cụ gõ đệm theo tiết tấu theo chủ đề "Động vật"</t>
  </si>
  <si>
    <t>Phối hợp các nguyên vật liệu tạo hình, vật liệu trong thiên nhiên, nguyên vật liệu phế thải... để tạo ra các sản phẩm theo chủ đề "TGĐV"</t>
  </si>
  <si>
    <t>https://www.youtube.com/watch?v=_XnABwZ247E</t>
  </si>
  <si>
    <t>Vẽ phối hợp các nét thẳng, xiên ngang, cong tròn tạo thành bức tranh có màu sắc và bố cục theo chủ đề "TGĐV"</t>
  </si>
  <si>
    <t>https://www.youtube.com/watch?v=WnvzU0-iw10</t>
  </si>
  <si>
    <t xml:space="preserve">HĐH/HĐG:
- Vẽ con gà 
- Vẽ con cá
- Vẽ con mèo
- Vẽ quả trứng
- Vẽ con voi
</t>
  </si>
  <si>
    <t xml:space="preserve"> Xé, cắt theo đường thẳng, đường cong… và dán thành sản phẩm có màu sắc, bố cục theo chủ đề "TGĐV"</t>
  </si>
  <si>
    <t>https://www.youtube.com/watch?v=gt5CF73pzRs</t>
  </si>
  <si>
    <t>https://www.youtube.com/watch?v=BJvRWYYPd0I</t>
  </si>
  <si>
    <t>Làm lõm, dỗ bẹt, bẻ loe, vuốt nhọn, uốn cong đất nặn để nặn thành sản phẩm có nhiều chi tiết theo chủ đề "TGĐV"</t>
  </si>
  <si>
    <t>Phối hợp các kĩ năng xếp hình để tạo thành các sản phẩm có kiểu dáng, màu sắc khác nhau theo chủ đề "Động vật"</t>
  </si>
  <si>
    <t>HĐH/HĐG:
- Làm tranh gà
- Làm tranh cá
- Làm tranh con mèo</t>
  </si>
  <si>
    <t>Làm đồ chơi chủ đề "TG Động vật"</t>
  </si>
  <si>
    <r>
      <rPr>
        <b/>
        <sz val="12"/>
        <rFont val="Times New Roman"/>
        <family val="1"/>
      </rPr>
      <t>Chia sẻ, nhận xét, đánh giá</t>
    </r>
    <r>
      <rPr>
        <sz val="12"/>
        <rFont val="Times New Roman"/>
        <family val="2"/>
      </rPr>
      <t xml:space="preserve"> và đặt tên cho sản phẩm tạo hình của mình, của bạn.</t>
    </r>
  </si>
  <si>
    <t xml:space="preserve">HĐG/HĐC: Trò chuyện, quan sát, nhận xét sản phẩm và đặt tên cho sản phẩm đó </t>
  </si>
  <si>
    <t>Đặc điểm nổi bật, công dụng, cách sử dụng đồ dùng, đồ chơi chủ đề Động vật</t>
  </si>
  <si>
    <t>HĐG/HĐC:
- Trò chuyện, quan sát, khám phá  về một số con vật, môi trường sống và cách chăm sóc, bảo vệ con vật.</t>
  </si>
  <si>
    <t>ĐTT/HĐC:
- Xem video, trò chuyện về các tình huống nguy hiểm và cách phòng tránh khi ngồi trên xe và lên xuống xe ô tô…….
- Tạo tình huống qua các trò chơi để trẻ được nhập các vai khác nhau (người điều , người thân gia giao thông)</t>
  </si>
  <si>
    <t>4. Một số hiện tượng tự nhiên</t>
  </si>
  <si>
    <t>HĐH/HĐG:
- Làm các con vật từ các nguyên vật liệu (EDP)
- Làm nhà sưởi ấm cho gà (EDP)
- Làm tổ chim (EDP)</t>
  </si>
  <si>
    <t>Mục tiêu chủ đề</t>
  </si>
  <si>
    <t>Phạm vi thực hiện</t>
  </si>
  <si>
    <t>Địa điểm tổ chức</t>
  </si>
  <si>
    <t>Ghi chú về sự điều chỉnh trong CĐ (nếu có)</t>
  </si>
  <si>
    <t>KẾ HOẠCH CHĂM SÓC GIÁO DỤC TRẺ CHỦ ĐỀ ĐỘNG VẬT</t>
  </si>
  <si>
    <t>Thời gian thực hiện 3 tuần (Từ ngày 22/12-10/01/2026)</t>
  </si>
  <si>
    <t>Nhánh 1: Con vật nuôi trong gia đình</t>
  </si>
  <si>
    <t>Lớp</t>
  </si>
  <si>
    <t>Sân chơi</t>
  </si>
  <si>
    <t>Lớp học</t>
  </si>
  <si>
    <t>TDS</t>
  </si>
  <si>
    <t>HĐH</t>
  </si>
  <si>
    <t>HĐH: Chạy chậm 60-80m</t>
  </si>
  <si>
    <t>HĐNT</t>
  </si>
  <si>
    <t>HĐG</t>
  </si>
  <si>
    <t>VS-AN</t>
  </si>
  <si>
    <t>HĐC</t>
  </si>
  <si>
    <t>HĐH:
Sự phát triển của con gà</t>
  </si>
  <si>
    <t>HĐG+HĐC</t>
  </si>
  <si>
    <t>HĐG:
- Bé nối đúng số lượng
- Bé thêm bớt cho đủ số lượng là 4
- Bé gắn đúng số lượng.
- Bé chọn cho đủ
- Khoanh nhóm có số lượng 4</t>
  </si>
  <si>
    <t>HĐH:
Khám phá con thỏ (5E)</t>
  </si>
  <si>
    <t>SHHN</t>
  </si>
  <si>
    <t>Bài thơ:
Đàn gà con</t>
  </si>
  <si>
    <t xml:space="preserve"> Chuyện
- Chú vịt khàn
- Chú rùa thông minh</t>
  </si>
  <si>
    <t>Bài thơ:
- Rong và cá;
- Đồng dao Con bống đi chợ</t>
  </si>
  <si>
    <t>HĐC: Bài thơ
- Ngỗng và vịt
- Chim chích bông</t>
  </si>
  <si>
    <t>Kể chuyện:
- Chú rùa thông minh</t>
  </si>
  <si>
    <t xml:space="preserve"> HĐH: Kể chuyện: 
- Dê con nhanh trí</t>
  </si>
  <si>
    <t>HĐH:
- Cún con đáng yêu</t>
  </si>
  <si>
    <t>ĐTT</t>
  </si>
  <si>
    <t xml:space="preserve">Bài hát:
Rì rà rì rầm
</t>
  </si>
  <si>
    <t>HĐH+HĐC</t>
  </si>
  <si>
    <t>HĐH: VĐ múa minh họa theo bài hát
- Đàn gà trong sân</t>
  </si>
  <si>
    <t>HĐH: 
- Làm nhà cho thỏ (EDP)</t>
  </si>
  <si>
    <t>Vẽ con cá</t>
  </si>
  <si>
    <t>Nhánh 2: Con vật sống dưới nước</t>
  </si>
  <si>
    <t>Nhánh 3: Con vật sống trong rừng</t>
  </si>
  <si>
    <t>HĐG:
- Siêu thị của bé.
-Cửa hàng bán con giống
- Bác sĩ thú y
- Bé chơi nấu ăn.</t>
  </si>
  <si>
    <t>Đóng kịch theo nội dung chuyện:
- Cáo thỏ và gà trống
- Dê con nhanh trí</t>
  </si>
  <si>
    <t>HĐG: 
- Xây trang trại gà, 
- Xây bể cá, ao cá.
- Xây vườn bách thú
-  Chắp ghép, xếp hình con vật</t>
  </si>
  <si>
    <t>Chuyện
- Chuột, gà trống và mèo
- Cáo, thỏ và gà trống
- Chú dê đen</t>
  </si>
  <si>
    <t>HĐH/HĐG/HĐC
- Xé dán con gà
- Xé dán con cá
- Xé dán con mèo
- Xé thức ăn cho con vật nuôi
- Xé dán quả trứng</t>
  </si>
  <si>
    <t>HĐH/HĐG/HĐC
- Nặn con gà
- Nặn quả trứng
- Nặn ổ gà
- Nặn con cá
- Nặn con mèo
- Nặn con voi</t>
  </si>
  <si>
    <t>HĐH/HĐC:
- Khám phá tổ chim (5E)
- Khám phá nguyên liệu làm tổ chim (5E)</t>
  </si>
  <si>
    <t xml:space="preserve">HĐG/HĐC: Trò chuyện, quan sát các sản phẩm tạo hình để trẻ nói lên ý tưởng của mình  </t>
  </si>
  <si>
    <t>HĐC: Kể chuyện: 
- Chú chim không ngoan
- Rùa và thỏ</t>
  </si>
  <si>
    <t>Cộng tổng số nội dung phân bổ vào lĩnh vực</t>
  </si>
  <si>
    <t>Trong đó: - Lĩnh vực thể chất</t>
  </si>
  <si>
    <t xml:space="preserve">                       - Lĩnh vực nhận thức</t>
  </si>
  <si>
    <t xml:space="preserve">                       - Lĩnh vực ngôn ngữ</t>
  </si>
  <si>
    <t xml:space="preserve">                       - Lĩnh vực tình cảm kỹ năng xã hội.</t>
  </si>
  <si>
    <t xml:space="preserve">                       - Lĩnh vực thẩm mỹ</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</si>
  <si>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</si>
  <si>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</si>
  <si>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</si>
  <si>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</si>
  <si>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</si>
  <si>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</si>
  <si>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</si>
  <si>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 </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</si>
  <si>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</si>
  <si>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</si>
  <si>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</si>
  <si>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</si>
  <si>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</si>
  <si>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</si>
  <si>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</si>
  <si>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</si>
  <si>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NGƯỜI XÂY DỰNG KẾ HOẠCH</t>
  </si>
  <si>
    <t xml:space="preserve">TTCM DUYỆT </t>
  </si>
  <si>
    <t>HIỆU PHÓ CM DUYỆT</t>
  </si>
  <si>
    <t>Lê Thị Quý</t>
  </si>
  <si>
    <t>Bùi Thị Mến</t>
  </si>
  <si>
    <t>Lưu Thị Thắm</t>
  </si>
  <si>
    <t>HĐNT/HĐG:
- Tô, vẽ con vật yêuthích: Con gà, con cá, con mèo.
- Vẽ, tô màu quả trứng.</t>
  </si>
  <si>
    <t>ĐTT/VS-AN:
- Cách chế biến món: Bánh bao nhân thịt.
- Cách chế biến món: Bún riêu cua
- Chế độ ăn cho trẻ khi trẻ bị thừa cân béo phì
- Kỹ thuật sơ cứu khi trẻ bị gãy xương cánh tay, đùi.</t>
  </si>
  <si>
    <t xml:space="preserve"> HĐH: 
- Khám phá con cá. (5E)</t>
  </si>
  <si>
    <t>Bài thơ:
- Gà trống và hoa mào gà;
- Gà mẹ và gà con</t>
  </si>
  <si>
    <t>HĐH/HĐC:
- Chú voi con ở Bản Đôn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</si>
</sst>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39">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b/>
      <sz val="12"/>
      <color rgb="FFFF0000"/>
      <name val="Times New Roman"/>
      <family val="1"/>
    </font>
    <font>
      <sz val="12"/>
      <color indexed="8"/>
      <name val="Times New Roman"/>
      <family val="1"/>
    </font>
    <font>
      <sz val="10"/>
      <color indexed="8"/>
      <name val="Times New Roman"/>
      <family val="1"/>
    </font>
    <font>
      <sz val="9"/>
      <name val="Times New Roman"/>
      <family val="1"/>
    </font>
    <font>
      <sz val="12"/>
      <color rgb="FFFF0000"/>
      <name val="Times New Roman"/>
      <family val="1"/>
    </font>
    <font>
      <b/>
      <sz val="12"/>
      <name val="Times New Roman"/>
      <family val="1"/>
    </font>
    <font>
      <b/>
      <i/>
      <sz val="12"/>
      <name val="Times New Roman"/>
      <family val="1"/>
    </font>
    <font>
      <i/>
      <sz val="12"/>
      <name val="Times New Roman"/>
      <family val="1"/>
    </font>
    <font>
      <sz val="12"/>
      <name val="Times New Roman"/>
      <family val="2"/>
    </font>
    <font>
      <sz val="8"/>
      <name val="Times New Roman"/>
      <family val="2"/>
    </font>
    <font>
      <b/>
      <sz val="12"/>
      <color indexed="8"/>
      <name val="Times New Roman"/>
      <family val="1"/>
    </font>
    <font>
      <b/>
      <sz val="14"/>
      <name val="Times New Roman"/>
      <family val="1"/>
    </font>
    <font>
      <b/>
      <i/>
      <sz val="12"/>
      <name val="Times New Roman"/>
      <family val="2"/>
    </font>
    <font>
      <b/>
      <sz val="12"/>
      <name val="Times New Roman"/>
      <family val="2"/>
    </font>
    <font>
      <u/>
      <sz val="11"/>
      <color theme="10"/>
      <name val="Calibri"/>
      <family val="2"/>
      <scheme val="minor"/>
    </font>
    <font>
      <u/>
      <sz val="12"/>
      <name val="Times New Roman"/>
      <family val="2"/>
    </font>
    <font>
      <sz val="12"/>
      <name val="Times New Roman"/>
      <family val="1"/>
      <charset val="163"/>
    </font>
    <font>
      <sz val="11"/>
      <name val="Times New Roman"/>
      <family val="2"/>
    </font>
    <font>
      <b/>
      <sz val="12"/>
      <color theme="1"/>
      <name val="Times New Roman"/>
      <family val="1"/>
    </font>
    <font>
      <sz val="10"/>
      <name val="Times New Roman"/>
      <family val="1"/>
    </font>
    <font>
      <b/>
      <sz val="10"/>
      <name val="Times New Roman"/>
      <family val="1"/>
    </font>
    <font>
      <sz val="8"/>
      <name val="Times New Roman"/>
      <family val="1"/>
    </font>
    <font>
      <b/>
      <sz val="11"/>
      <name val="Times New Roman"/>
      <family val="1"/>
    </font>
    <font>
      <sz val="11.5"/>
      <name val="Times New Roman"/>
      <family val="1"/>
    </font>
    <font>
      <sz val="12"/>
      <color theme="1"/>
      <name val="Times New Roman"/>
      <family val="1"/>
    </font>
    <font>
      <sz val="11.5"/>
      <name val="Times New Roman"/>
      <family val="2"/>
    </font>
    <font>
      <sz val="12"/>
      <color theme="1"/>
      <name val="Times New Roman"/>
      <family val="1"/>
      <charset val="163"/>
    </font>
  </fonts>
  <fills count="3">
    <fill>
      <patternFill patternType="none"/>
    </fill>
    <fill>
      <patternFill patternType="gray125"/>
    </fill>
    <fill>
      <patternFill patternType="solid">
        <fgColor theme="0"/>
        <bgColor indexed="64"/>
      </patternFill>
    </fill>
  </fills>
  <borders count="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26" fillId="0" borderId="0" applyNumberFormat="0" applyFill="0" applyBorder="0" applyAlignment="0" applyProtection="0"/>
  </cellStyleXfs>
  <cellXfs count="106">
    <xf numFmtId="0" fontId="0" fillId="0" borderId="0" xfId="0"/>
    <xf numFmtId="0" fontId="14" fillId="2" borderId="0" xfId="0" applyFont="1" applyFill="1" applyAlignment="1">
      <alignment horizontal="center" vertical="center" wrapText="1"/>
    </xf>
    <xf numFmtId="0" fontId="13" fillId="2" borderId="0" xfId="0" applyFont="1" applyFill="1" applyAlignment="1">
      <alignment vertical="center" wrapText="1"/>
    </xf>
    <xf numFmtId="49" fontId="10" fillId="2" borderId="3" xfId="0" applyNumberFormat="1" applyFont="1" applyFill="1" applyBorder="1" applyAlignment="1">
      <alignment horizontal="center"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49" fontId="19" fillId="2" borderId="3"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20" fillId="2" borderId="3" xfId="0" applyFont="1" applyFill="1" applyBorder="1" applyAlignment="1">
      <alignment vertical="center" wrapText="1"/>
    </xf>
    <xf numFmtId="0" fontId="17" fillId="2" borderId="3" xfId="0"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49" fontId="27" fillId="2" borderId="3" xfId="30" applyNumberFormat="1" applyFont="1" applyFill="1" applyBorder="1" applyAlignment="1">
      <alignment horizontal="left" vertical="center" wrapText="1"/>
    </xf>
    <xf numFmtId="0" fontId="20" fillId="2" borderId="3" xfId="0" applyFont="1" applyFill="1" applyBorder="1" applyAlignment="1">
      <alignment horizontal="left" vertical="center" wrapText="1"/>
    </xf>
    <xf numFmtId="49" fontId="17" fillId="2" borderId="3" xfId="0" applyNumberFormat="1" applyFont="1" applyFill="1" applyBorder="1" applyAlignment="1">
      <alignment horizontal="center" vertical="center" wrapText="1"/>
    </xf>
    <xf numFmtId="0" fontId="27" fillId="2" borderId="3" xfId="30" applyFont="1" applyFill="1" applyBorder="1" applyAlignment="1">
      <alignment horizontal="left" vertical="center" wrapText="1"/>
    </xf>
    <xf numFmtId="0" fontId="20" fillId="2" borderId="3" xfId="0" applyNumberFormat="1" applyFont="1" applyFill="1" applyBorder="1" applyAlignment="1">
      <alignment horizontal="left" vertical="center" wrapText="1"/>
    </xf>
    <xf numFmtId="0" fontId="27" fillId="2" borderId="3" xfId="30" applyNumberFormat="1" applyFont="1" applyFill="1" applyBorder="1" applyAlignment="1" applyProtection="1">
      <alignment horizontal="left" vertical="center" wrapText="1"/>
    </xf>
    <xf numFmtId="49" fontId="20" fillId="2" borderId="3" xfId="0" applyNumberFormat="1" applyFont="1" applyFill="1" applyBorder="1" applyAlignment="1" applyProtection="1">
      <alignment horizontal="left" vertical="center" wrapText="1"/>
      <protection locked="0"/>
    </xf>
    <xf numFmtId="49" fontId="10" fillId="2" borderId="3" xfId="0" applyNumberFormat="1" applyFont="1" applyFill="1" applyBorder="1" applyAlignment="1" applyProtection="1">
      <alignment horizontal="left" vertical="center" wrapText="1"/>
      <protection locked="0"/>
    </xf>
    <xf numFmtId="49" fontId="28" fillId="2" borderId="3" xfId="0" applyNumberFormat="1" applyFont="1" applyFill="1" applyBorder="1" applyAlignment="1" applyProtection="1">
      <alignment horizontal="left" vertical="center" wrapText="1"/>
      <protection locked="0"/>
    </xf>
    <xf numFmtId="0" fontId="13" fillId="2" borderId="0" xfId="0" applyFont="1" applyFill="1" applyAlignment="1">
      <alignment horizontal="center" vertical="center" wrapText="1"/>
    </xf>
    <xf numFmtId="0" fontId="17" fillId="2" borderId="3" xfId="0" applyFont="1" applyFill="1" applyBorder="1" applyAlignment="1">
      <alignment vertical="center" wrapText="1"/>
    </xf>
    <xf numFmtId="0" fontId="17" fillId="2" borderId="3" xfId="6" applyFont="1" applyFill="1" applyBorder="1" applyAlignment="1">
      <alignment horizontal="center" vertical="center" wrapText="1"/>
    </xf>
    <xf numFmtId="1" fontId="12" fillId="2" borderId="3" xfId="0" applyNumberFormat="1" applyFont="1" applyFill="1" applyBorder="1" applyAlignment="1">
      <alignment horizontal="center" vertical="center" wrapText="1"/>
    </xf>
    <xf numFmtId="0" fontId="10" fillId="2" borderId="3" xfId="0" applyNumberFormat="1" applyFont="1" applyFill="1" applyBorder="1" applyAlignment="1">
      <alignment horizontal="left" vertical="center" wrapText="1"/>
    </xf>
    <xf numFmtId="1" fontId="12" fillId="2" borderId="3" xfId="0" applyNumberFormat="1" applyFont="1" applyFill="1" applyBorder="1" applyAlignment="1">
      <alignment horizontal="left" vertical="center" wrapText="1"/>
    </xf>
    <xf numFmtId="1" fontId="17" fillId="2" borderId="3" xfId="0" applyNumberFormat="1" applyFont="1" applyFill="1" applyBorder="1" applyAlignment="1">
      <alignment horizontal="left" vertical="center" wrapText="1"/>
    </xf>
    <xf numFmtId="0" fontId="17" fillId="2" borderId="3" xfId="0" applyFont="1" applyFill="1" applyBorder="1" applyAlignment="1">
      <alignment horizontal="left" vertical="center" wrapText="1"/>
    </xf>
    <xf numFmtId="0" fontId="14" fillId="2" borderId="0" xfId="0" applyFont="1" applyFill="1" applyAlignment="1">
      <alignment horizontal="left" vertical="center" wrapText="1"/>
    </xf>
    <xf numFmtId="0" fontId="12"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3" fillId="2" borderId="0" xfId="0" applyFont="1" applyFill="1" applyAlignment="1">
      <alignment horizontal="center"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vertical="center" wrapText="1"/>
    </xf>
    <xf numFmtId="49" fontId="10" fillId="2" borderId="3" xfId="0" applyNumberFormat="1" applyFont="1" applyFill="1" applyBorder="1" applyAlignment="1">
      <alignment horizontal="left" vertical="center" wrapText="1"/>
    </xf>
    <xf numFmtId="49" fontId="29" fillId="2" borderId="3" xfId="0" applyNumberFormat="1" applyFont="1" applyFill="1" applyBorder="1" applyAlignment="1">
      <alignment horizontal="left" vertical="center" wrapText="1"/>
    </xf>
    <xf numFmtId="0" fontId="16"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1" fontId="17" fillId="2" borderId="3" xfId="0" applyNumberFormat="1" applyFont="1" applyFill="1" applyBorder="1" applyAlignment="1">
      <alignment horizontal="center" vertical="center" wrapText="1"/>
    </xf>
    <xf numFmtId="49" fontId="21" fillId="2" borderId="3" xfId="0" applyNumberFormat="1" applyFont="1" applyFill="1" applyBorder="1" applyAlignment="1">
      <alignment horizontal="center" vertical="center" wrapText="1"/>
    </xf>
    <xf numFmtId="49" fontId="20" fillId="2" borderId="3" xfId="0" applyNumberFormat="1" applyFont="1" applyFill="1" applyBorder="1" applyAlignment="1">
      <alignment vertical="center" wrapText="1"/>
    </xf>
    <xf numFmtId="0" fontId="22" fillId="2" borderId="0" xfId="0" applyFont="1" applyFill="1" applyAlignment="1">
      <alignment vertical="center" wrapText="1"/>
    </xf>
    <xf numFmtId="0" fontId="10" fillId="2" borderId="3" xfId="0" applyFont="1" applyFill="1" applyBorder="1" applyAlignment="1">
      <alignment horizontal="center" vertical="center" wrapText="1"/>
    </xf>
    <xf numFmtId="49" fontId="20" fillId="2" borderId="3" xfId="3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1" fontId="10" fillId="2" borderId="3"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49" fontId="20" fillId="2" borderId="3" xfId="0" applyNumberFormat="1" applyFont="1" applyFill="1" applyBorder="1" applyAlignment="1">
      <alignment horizontal="left" vertical="center" wrapText="1"/>
    </xf>
    <xf numFmtId="0" fontId="10" fillId="2" borderId="3" xfId="0" applyFont="1" applyFill="1" applyBorder="1" applyAlignment="1">
      <alignment horizontal="center" vertical="center" wrapText="1"/>
    </xf>
    <xf numFmtId="49" fontId="10" fillId="2" borderId="3" xfId="0" applyNumberFormat="1" applyFont="1" applyFill="1" applyBorder="1" applyAlignment="1">
      <alignment vertical="center" wrapText="1"/>
    </xf>
    <xf numFmtId="49" fontId="15"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7" fillId="2" borderId="3" xfId="0" applyNumberFormat="1" applyFont="1" applyFill="1" applyBorder="1" applyAlignment="1">
      <alignment vertical="center" wrapText="1"/>
    </xf>
    <xf numFmtId="49" fontId="17" fillId="2" borderId="3" xfId="0" applyNumberFormat="1" applyFont="1" applyFill="1" applyBorder="1" applyAlignment="1">
      <alignment horizontal="left" vertical="center" wrapText="1"/>
    </xf>
    <xf numFmtId="0" fontId="23" fillId="0" borderId="0" xfId="0" applyFont="1" applyAlignment="1">
      <alignment horizontal="center" vertical="center"/>
    </xf>
    <xf numFmtId="0" fontId="23" fillId="0" borderId="0" xfId="0" applyFont="1" applyBorder="1" applyAlignment="1">
      <alignment horizontal="center" vertical="center"/>
    </xf>
    <xf numFmtId="0" fontId="17" fillId="2" borderId="3" xfId="0" applyFont="1" applyFill="1" applyBorder="1" applyAlignment="1" applyProtection="1">
      <alignment horizontal="center" vertical="center" wrapText="1"/>
      <protection locked="0"/>
    </xf>
    <xf numFmtId="0" fontId="17" fillId="2" borderId="3" xfId="0" applyFont="1" applyFill="1" applyBorder="1" applyAlignment="1">
      <alignment horizontal="center" vertical="center" wrapText="1"/>
    </xf>
    <xf numFmtId="0" fontId="25" fillId="2" borderId="3" xfId="0" applyFont="1" applyFill="1" applyBorder="1" applyAlignment="1" applyProtection="1">
      <alignment horizontal="center" vertical="center" wrapText="1"/>
      <protection locked="0"/>
    </xf>
    <xf numFmtId="0" fontId="31" fillId="0" borderId="3" xfId="0" applyFont="1" applyBorder="1" applyAlignment="1">
      <alignment horizontal="center" vertical="center"/>
    </xf>
    <xf numFmtId="0" fontId="17" fillId="2" borderId="3" xfId="0" applyFont="1" applyFill="1" applyBorder="1" applyAlignment="1" applyProtection="1">
      <alignment horizontal="left" vertical="center" wrapText="1"/>
      <protection locked="0"/>
    </xf>
    <xf numFmtId="0" fontId="31" fillId="0" borderId="3" xfId="0" applyFont="1" applyBorder="1" applyAlignment="1">
      <alignment horizontal="center"/>
    </xf>
    <xf numFmtId="0" fontId="32" fillId="2" borderId="3" xfId="0" applyFont="1" applyFill="1" applyBorder="1" applyAlignment="1">
      <alignment horizontal="center" vertical="center" wrapText="1"/>
    </xf>
    <xf numFmtId="0" fontId="10" fillId="2" borderId="3" xfId="0" applyFont="1" applyFill="1" applyBorder="1" applyAlignment="1" applyProtection="1">
      <alignment horizontal="left" vertical="center" wrapText="1"/>
      <protection locked="0"/>
    </xf>
    <xf numFmtId="0" fontId="31" fillId="2" borderId="3" xfId="0" applyFont="1" applyFill="1" applyBorder="1" applyAlignment="1">
      <alignment horizontal="center" vertical="center" wrapText="1"/>
    </xf>
    <xf numFmtId="0" fontId="17" fillId="2" borderId="3"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19" fillId="2" borderId="3" xfId="0" applyFont="1" applyFill="1" applyBorder="1" applyAlignment="1" applyProtection="1">
      <alignment horizontal="center" vertical="center"/>
      <protection locked="0"/>
    </xf>
    <xf numFmtId="0" fontId="32" fillId="0" borderId="5" xfId="0" applyFont="1" applyBorder="1" applyAlignment="1">
      <alignment horizontal="center" vertical="center"/>
    </xf>
    <xf numFmtId="0" fontId="31" fillId="0" borderId="0" xfId="0" applyFont="1" applyAlignment="1">
      <alignment horizontal="left" vertical="center"/>
    </xf>
    <xf numFmtId="1" fontId="10" fillId="2" borderId="0" xfId="0" applyNumberFormat="1" applyFont="1" applyFill="1" applyAlignment="1">
      <alignment horizontal="center" vertical="center" wrapText="1"/>
    </xf>
    <xf numFmtId="0" fontId="32" fillId="0" borderId="5" xfId="0" applyFont="1" applyBorder="1" applyAlignment="1">
      <alignment horizontal="center"/>
    </xf>
    <xf numFmtId="0" fontId="31" fillId="0" borderId="0" xfId="0" applyFont="1" applyAlignment="1">
      <alignment horizontal="center" vertical="center"/>
    </xf>
    <xf numFmtId="0" fontId="31" fillId="0" borderId="0" xfId="0" applyFont="1" applyAlignment="1">
      <alignment vertical="center"/>
    </xf>
    <xf numFmtId="0" fontId="33" fillId="0" borderId="0" xfId="0" applyFont="1" applyAlignment="1">
      <alignment horizontal="center" vertical="center"/>
    </xf>
    <xf numFmtId="0" fontId="31" fillId="0" borderId="0" xfId="0" applyFont="1"/>
    <xf numFmtId="0" fontId="31" fillId="0" borderId="0" xfId="0" applyFont="1" applyAlignment="1">
      <alignment horizontal="center"/>
    </xf>
    <xf numFmtId="0" fontId="32" fillId="0" borderId="0" xfId="0" applyFont="1" applyAlignment="1">
      <alignment horizontal="center"/>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32" fillId="0" borderId="0" xfId="0" applyFont="1" applyBorder="1" applyAlignment="1"/>
    <xf numFmtId="0" fontId="32" fillId="0" borderId="0" xfId="0" applyFont="1" applyAlignment="1"/>
    <xf numFmtId="0" fontId="14" fillId="2" borderId="3" xfId="0" applyFont="1" applyFill="1" applyBorder="1" applyAlignment="1">
      <alignment horizontal="center" vertical="center" wrapText="1"/>
    </xf>
    <xf numFmtId="49" fontId="30" fillId="2" borderId="3" xfId="0" applyNumberFormat="1" applyFont="1" applyFill="1" applyBorder="1" applyAlignment="1">
      <alignment horizontal="left" vertical="center" wrapText="1"/>
    </xf>
    <xf numFmtId="49" fontId="17" fillId="2" borderId="3" xfId="0" applyNumberFormat="1" applyFont="1" applyFill="1" applyBorder="1" applyAlignment="1">
      <alignment horizontal="center" vertical="center" wrapText="1"/>
    </xf>
    <xf numFmtId="1" fontId="17" fillId="2" borderId="3" xfId="0" applyNumberFormat="1" applyFont="1" applyFill="1" applyBorder="1" applyAlignment="1">
      <alignment horizontal="center" vertical="center" wrapText="1"/>
    </xf>
    <xf numFmtId="0" fontId="34" fillId="2" borderId="3" xfId="0" applyFont="1" applyFill="1" applyBorder="1" applyAlignment="1">
      <alignment horizontal="center" vertical="center" wrapText="1"/>
    </xf>
    <xf numFmtId="1" fontId="17" fillId="2" borderId="3" xfId="0" applyNumberFormat="1" applyFont="1" applyFill="1" applyBorder="1" applyAlignment="1">
      <alignment vertical="center" wrapText="1"/>
    </xf>
    <xf numFmtId="0" fontId="14" fillId="2" borderId="0" xfId="0" applyFont="1" applyFill="1" applyAlignment="1">
      <alignment vertical="center" wrapText="1"/>
    </xf>
    <xf numFmtId="49" fontId="35" fillId="2" borderId="3" xfId="0" applyNumberFormat="1" applyFont="1" applyFill="1" applyBorder="1" applyAlignment="1">
      <alignment horizontal="left" vertical="center" wrapText="1"/>
    </xf>
    <xf numFmtId="0" fontId="36" fillId="0" borderId="3" xfId="0" applyFont="1" applyBorder="1" applyAlignment="1">
      <alignment horizontal="left" vertical="top" wrapText="1"/>
    </xf>
    <xf numFmtId="49" fontId="37" fillId="2" borderId="3" xfId="0" applyNumberFormat="1" applyFont="1" applyFill="1" applyBorder="1" applyAlignment="1">
      <alignment horizontal="left" vertical="center" wrapText="1"/>
    </xf>
    <xf numFmtId="0" fontId="20" fillId="2" borderId="3" xfId="30" applyFont="1" applyFill="1" applyBorder="1" applyAlignment="1">
      <alignment horizontal="center" vertical="center" wrapText="1"/>
    </xf>
    <xf numFmtId="0" fontId="27" fillId="2" borderId="3" xfId="30" applyNumberFormat="1" applyFont="1" applyFill="1" applyBorder="1" applyAlignment="1" applyProtection="1">
      <alignment horizontal="center" vertical="center" wrapText="1"/>
    </xf>
    <xf numFmtId="0"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49" fontId="18" fillId="2" borderId="3" xfId="0" applyNumberFormat="1" applyFont="1" applyFill="1" applyBorder="1" applyAlignment="1">
      <alignment horizontal="left" vertical="center" wrapText="1"/>
    </xf>
    <xf numFmtId="49" fontId="10" fillId="2" borderId="3" xfId="0" applyNumberFormat="1" applyFont="1" applyFill="1" applyBorder="1" applyAlignment="1">
      <alignment horizontal="left" vertical="center" wrapText="1"/>
    </xf>
    <xf numFmtId="0" fontId="13" fillId="2" borderId="0" xfId="0" applyFont="1" applyFill="1" applyAlignment="1">
      <alignment horizontal="left" vertical="center" wrapText="1"/>
    </xf>
    <xf numFmtId="49" fontId="24" fillId="2" borderId="3" xfId="0" applyNumberFormat="1" applyFont="1" applyFill="1" applyBorder="1" applyAlignment="1">
      <alignment vertical="center" wrapText="1"/>
    </xf>
    <xf numFmtId="49" fontId="20" fillId="2" borderId="3" xfId="0" applyNumberFormat="1" applyFont="1" applyFill="1" applyBorder="1" applyAlignment="1">
      <alignment vertical="center" wrapText="1"/>
    </xf>
    <xf numFmtId="49" fontId="38" fillId="2" borderId="3" xfId="0" applyNumberFormat="1" applyFont="1" applyFill="1" applyBorder="1" applyAlignment="1" applyProtection="1">
      <alignment horizontal="left" vertical="center" wrapText="1"/>
      <protection locked="0"/>
    </xf>
  </cellXfs>
  <cellStyles count="31">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4000000}"/>
    <cellStyle name="Normal 3" xfId="5" xr:uid="{00000000-0005-0000-0000-000005000000}"/>
    <cellStyle name="Normal 4" xfId="6" xr:uid="{00000000-0005-0000-0000-000006000000}"/>
    <cellStyle name="Normal 4 2" xfId="7" xr:uid="{00000000-0005-0000-0000-000007000000}"/>
    <cellStyle name="Normal 4 3" xfId="8" xr:uid="{00000000-0005-0000-0000-000008000000}"/>
    <cellStyle name="Normal 6" xfId="9" xr:uid="{00000000-0005-0000-0000-000009000000}"/>
    <cellStyle name="Percent 2" xfId="11" xr:uid="{00000000-0005-0000-0000-00000A000000}"/>
    <cellStyle name="Percent 3" xfId="12" xr:uid="{00000000-0005-0000-0000-00000B000000}"/>
    <cellStyle name="Percent 4" xfId="13" xr:uid="{00000000-0005-0000-0000-00000C000000}"/>
    <cellStyle name="Percent 5" xfId="10" xr:uid="{00000000-0005-0000-0000-00000D000000}"/>
    <cellStyle name="똿뗦먛귟 [0.00]_PRODUCT DETAIL Q1" xfId="14" xr:uid="{00000000-0005-0000-0000-00000E000000}"/>
    <cellStyle name="똿뗦먛귟_PRODUCT DETAIL Q1" xfId="15" xr:uid="{00000000-0005-0000-0000-00000F000000}"/>
    <cellStyle name="믅됞 [0.00]_PRODUCT DETAIL Q1" xfId="16" xr:uid="{00000000-0005-0000-0000-000010000000}"/>
    <cellStyle name="믅됞_PRODUCT DETAIL Q1" xfId="17" xr:uid="{00000000-0005-0000-0000-000011000000}"/>
    <cellStyle name="백분율_95" xfId="18" xr:uid="{00000000-0005-0000-0000-000012000000}"/>
    <cellStyle name="뷭?_BOOKSHIP" xfId="19" xr:uid="{00000000-0005-0000-0000-000013000000}"/>
    <cellStyle name="콤마 [0]_1202" xfId="23" xr:uid="{00000000-0005-0000-0000-000014000000}"/>
    <cellStyle name="콤마_1202" xfId="24" xr:uid="{00000000-0005-0000-0000-000015000000}"/>
    <cellStyle name="통화 [0]_1202" xfId="25" xr:uid="{00000000-0005-0000-0000-000016000000}"/>
    <cellStyle name="통화_1202" xfId="26" xr:uid="{00000000-0005-0000-0000-000017000000}"/>
    <cellStyle name="표준_(정보부문)월별인원계획" xfId="27" xr:uid="{00000000-0005-0000-0000-000018000000}"/>
    <cellStyle name="一般_Book1" xfId="20" xr:uid="{00000000-0005-0000-0000-000019000000}"/>
    <cellStyle name="千分位[0]_Book1" xfId="21" xr:uid="{00000000-0005-0000-0000-00001A000000}"/>
    <cellStyle name="千分位_Book1" xfId="22" xr:uid="{00000000-0005-0000-0000-00001B000000}"/>
    <cellStyle name="貨幣 [0]_Book1" xfId="28" xr:uid="{00000000-0005-0000-0000-00001C000000}"/>
    <cellStyle name="貨幣_Book1" xfId="29" xr:uid="{00000000-0005-0000-0000-00001D000000}"/>
  </cellStyles>
  <dxfs count="0"/>
  <tableStyles count="0" defaultTableStyle="TableStyleMedium2" defaultPivotStyle="PivotStyleLight16"/>
  <colors>
    <mruColors>
      <color rgb="FFFFCCCC"/>
      <color rgb="FF00FF00"/>
      <color rgb="FF66FFFF"/>
      <color rgb="FFFFFFCC"/>
      <color rgb="FFFF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v=OPBlN7MHGyo" TargetMode="External"/><Relationship Id="rId2" Type="http://schemas.openxmlformats.org/officeDocument/2006/relationships/hyperlink" Target="../../Administrator/admin/Desktop/video%20ph&#242;ng%20tr&#225;nh%20TNTT/Co%20dinh%20gay%20xuong%20canh%20tay,%20dui.mp4" TargetMode="External"/><Relationship Id="rId1" Type="http://schemas.openxmlformats.org/officeDocument/2006/relationships/hyperlink" Target="../../Administrator/admin/Desktop/tds/nh&#7841;c%20ch&#7911;%20&#273;i&#7875;m%20&#273;&#7897;ng%20v&#7853;t.mp3"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24"/>
  <sheetViews>
    <sheetView tabSelected="1" topLeftCell="B1" zoomScale="86" zoomScaleNormal="86" workbookViewId="0">
      <pane ySplit="5" topLeftCell="A111" activePane="bottomLeft" state="frozen"/>
      <selection pane="bottomLeft" activeCell="C112" sqref="C112:H112"/>
    </sheetView>
  </sheetViews>
  <sheetFormatPr defaultRowHeight="15.75"/>
  <cols>
    <col min="1" max="1" width="5.5703125" style="21" hidden="1" customWidth="1"/>
    <col min="2" max="2" width="5.5703125" style="21" customWidth="1"/>
    <col min="3" max="3" width="17.28515625" style="102" customWidth="1"/>
    <col min="4" max="4" width="6.42578125" style="1" customWidth="1"/>
    <col min="5" max="5" width="7.42578125" style="1" customWidth="1"/>
    <col min="6" max="6" width="17.85546875" style="92" customWidth="1"/>
    <col min="7" max="7" width="17.85546875" style="29" customWidth="1"/>
    <col min="8" max="8" width="10.42578125" style="1" customWidth="1"/>
    <col min="9" max="10" width="9.28515625" style="1" customWidth="1"/>
    <col min="11" max="13" width="8" style="1" customWidth="1"/>
    <col min="14" max="14" width="12.140625" style="21" customWidth="1"/>
    <col min="15" max="15" width="9.85546875" style="21" customWidth="1"/>
    <col min="16" max="150" width="9.140625" style="21"/>
    <col min="151" max="151" width="20.140625" style="21" customWidth="1"/>
    <col min="152" max="152" width="4.28515625" style="21" customWidth="1"/>
    <col min="153" max="153" width="39" style="21" customWidth="1"/>
    <col min="154" max="154" width="53.5703125" style="21" customWidth="1"/>
    <col min="155" max="158" width="7.7109375" style="21" customWidth="1"/>
    <col min="159" max="159" width="10" style="21" customWidth="1"/>
    <col min="160" max="161" width="9.28515625" style="21" customWidth="1"/>
    <col min="162" max="162" width="8" style="21" customWidth="1"/>
    <col min="163" max="406" width="9.140625" style="21"/>
    <col min="407" max="407" width="20.140625" style="21" customWidth="1"/>
    <col min="408" max="408" width="4.28515625" style="21" customWidth="1"/>
    <col min="409" max="409" width="39" style="21" customWidth="1"/>
    <col min="410" max="410" width="53.5703125" style="21" customWidth="1"/>
    <col min="411" max="414" width="7.7109375" style="21" customWidth="1"/>
    <col min="415" max="415" width="10" style="21" customWidth="1"/>
    <col min="416" max="417" width="9.28515625" style="21" customWidth="1"/>
    <col min="418" max="418" width="8" style="21" customWidth="1"/>
    <col min="419" max="662" width="9.140625" style="21"/>
    <col min="663" max="663" width="20.140625" style="21" customWidth="1"/>
    <col min="664" max="664" width="4.28515625" style="21" customWidth="1"/>
    <col min="665" max="665" width="39" style="21" customWidth="1"/>
    <col min="666" max="666" width="53.5703125" style="21" customWidth="1"/>
    <col min="667" max="670" width="7.7109375" style="21" customWidth="1"/>
    <col min="671" max="671" width="10" style="21" customWidth="1"/>
    <col min="672" max="673" width="9.28515625" style="21" customWidth="1"/>
    <col min="674" max="674" width="8" style="21" customWidth="1"/>
    <col min="675" max="918" width="9.140625" style="21"/>
    <col min="919" max="919" width="20.140625" style="21" customWidth="1"/>
    <col min="920" max="920" width="4.28515625" style="21" customWidth="1"/>
    <col min="921" max="921" width="39" style="21" customWidth="1"/>
    <col min="922" max="922" width="53.5703125" style="21" customWidth="1"/>
    <col min="923" max="926" width="7.7109375" style="21" customWidth="1"/>
    <col min="927" max="927" width="10" style="21" customWidth="1"/>
    <col min="928" max="929" width="9.28515625" style="21" customWidth="1"/>
    <col min="930" max="930" width="8" style="21" customWidth="1"/>
    <col min="931" max="1174" width="9.140625" style="21"/>
    <col min="1175" max="1175" width="20.140625" style="21" customWidth="1"/>
    <col min="1176" max="1176" width="4.28515625" style="21" customWidth="1"/>
    <col min="1177" max="1177" width="39" style="21" customWidth="1"/>
    <col min="1178" max="1178" width="53.5703125" style="21" customWidth="1"/>
    <col min="1179" max="1182" width="7.7109375" style="21" customWidth="1"/>
    <col min="1183" max="1183" width="10" style="21" customWidth="1"/>
    <col min="1184" max="1185" width="9.28515625" style="21" customWidth="1"/>
    <col min="1186" max="1186" width="8" style="21" customWidth="1"/>
    <col min="1187" max="1430" width="9.140625" style="21"/>
    <col min="1431" max="1431" width="20.140625" style="21" customWidth="1"/>
    <col min="1432" max="1432" width="4.28515625" style="21" customWidth="1"/>
    <col min="1433" max="1433" width="39" style="21" customWidth="1"/>
    <col min="1434" max="1434" width="53.5703125" style="21" customWidth="1"/>
    <col min="1435" max="1438" width="7.7109375" style="21" customWidth="1"/>
    <col min="1439" max="1439" width="10" style="21" customWidth="1"/>
    <col min="1440" max="1441" width="9.28515625" style="21" customWidth="1"/>
    <col min="1442" max="1442" width="8" style="21" customWidth="1"/>
    <col min="1443" max="1686" width="9.140625" style="21"/>
    <col min="1687" max="1687" width="20.140625" style="21" customWidth="1"/>
    <col min="1688" max="1688" width="4.28515625" style="21" customWidth="1"/>
    <col min="1689" max="1689" width="39" style="21" customWidth="1"/>
    <col min="1690" max="1690" width="53.5703125" style="21" customWidth="1"/>
    <col min="1691" max="1694" width="7.7109375" style="21" customWidth="1"/>
    <col min="1695" max="1695" width="10" style="21" customWidth="1"/>
    <col min="1696" max="1697" width="9.28515625" style="21" customWidth="1"/>
    <col min="1698" max="1698" width="8" style="21" customWidth="1"/>
    <col min="1699" max="1942" width="9.140625" style="21"/>
    <col min="1943" max="1943" width="20.140625" style="21" customWidth="1"/>
    <col min="1944" max="1944" width="4.28515625" style="21" customWidth="1"/>
    <col min="1945" max="1945" width="39" style="21" customWidth="1"/>
    <col min="1946" max="1946" width="53.5703125" style="21" customWidth="1"/>
    <col min="1947" max="1950" width="7.7109375" style="21" customWidth="1"/>
    <col min="1951" max="1951" width="10" style="21" customWidth="1"/>
    <col min="1952" max="1953" width="9.28515625" style="21" customWidth="1"/>
    <col min="1954" max="1954" width="8" style="21" customWidth="1"/>
    <col min="1955" max="2198" width="9.140625" style="21"/>
    <col min="2199" max="2199" width="20.140625" style="21" customWidth="1"/>
    <col min="2200" max="2200" width="4.28515625" style="21" customWidth="1"/>
    <col min="2201" max="2201" width="39" style="21" customWidth="1"/>
    <col min="2202" max="2202" width="53.5703125" style="21" customWidth="1"/>
    <col min="2203" max="2206" width="7.7109375" style="21" customWidth="1"/>
    <col min="2207" max="2207" width="10" style="21" customWidth="1"/>
    <col min="2208" max="2209" width="9.28515625" style="21" customWidth="1"/>
    <col min="2210" max="2210" width="8" style="21" customWidth="1"/>
    <col min="2211" max="2454" width="9.140625" style="21"/>
    <col min="2455" max="2455" width="20.140625" style="21" customWidth="1"/>
    <col min="2456" max="2456" width="4.28515625" style="21" customWidth="1"/>
    <col min="2457" max="2457" width="39" style="21" customWidth="1"/>
    <col min="2458" max="2458" width="53.5703125" style="21" customWidth="1"/>
    <col min="2459" max="2462" width="7.7109375" style="21" customWidth="1"/>
    <col min="2463" max="2463" width="10" style="21" customWidth="1"/>
    <col min="2464" max="2465" width="9.28515625" style="21" customWidth="1"/>
    <col min="2466" max="2466" width="8" style="21" customWidth="1"/>
    <col min="2467" max="2710" width="9.140625" style="21"/>
    <col min="2711" max="2711" width="20.140625" style="21" customWidth="1"/>
    <col min="2712" max="2712" width="4.28515625" style="21" customWidth="1"/>
    <col min="2713" max="2713" width="39" style="21" customWidth="1"/>
    <col min="2714" max="2714" width="53.5703125" style="21" customWidth="1"/>
    <col min="2715" max="2718" width="7.7109375" style="21" customWidth="1"/>
    <col min="2719" max="2719" width="10" style="21" customWidth="1"/>
    <col min="2720" max="2721" width="9.28515625" style="21" customWidth="1"/>
    <col min="2722" max="2722" width="8" style="21" customWidth="1"/>
    <col min="2723" max="2966" width="9.140625" style="21"/>
    <col min="2967" max="2967" width="20.140625" style="21" customWidth="1"/>
    <col min="2968" max="2968" width="4.28515625" style="21" customWidth="1"/>
    <col min="2969" max="2969" width="39" style="21" customWidth="1"/>
    <col min="2970" max="2970" width="53.5703125" style="21" customWidth="1"/>
    <col min="2971" max="2974" width="7.7109375" style="21" customWidth="1"/>
    <col min="2975" max="2975" width="10" style="21" customWidth="1"/>
    <col min="2976" max="2977" width="9.28515625" style="21" customWidth="1"/>
    <col min="2978" max="2978" width="8" style="21" customWidth="1"/>
    <col min="2979" max="3222" width="9.140625" style="21"/>
    <col min="3223" max="3223" width="20.140625" style="21" customWidth="1"/>
    <col min="3224" max="3224" width="4.28515625" style="21" customWidth="1"/>
    <col min="3225" max="3225" width="39" style="21" customWidth="1"/>
    <col min="3226" max="3226" width="53.5703125" style="21" customWidth="1"/>
    <col min="3227" max="3230" width="7.7109375" style="21" customWidth="1"/>
    <col min="3231" max="3231" width="10" style="21" customWidth="1"/>
    <col min="3232" max="3233" width="9.28515625" style="21" customWidth="1"/>
    <col min="3234" max="3234" width="8" style="21" customWidth="1"/>
    <col min="3235" max="3478" width="9.140625" style="21"/>
    <col min="3479" max="3479" width="20.140625" style="21" customWidth="1"/>
    <col min="3480" max="3480" width="4.28515625" style="21" customWidth="1"/>
    <col min="3481" max="3481" width="39" style="21" customWidth="1"/>
    <col min="3482" max="3482" width="53.5703125" style="21" customWidth="1"/>
    <col min="3483" max="3486" width="7.7109375" style="21" customWidth="1"/>
    <col min="3487" max="3487" width="10" style="21" customWidth="1"/>
    <col min="3488" max="3489" width="9.28515625" style="21" customWidth="1"/>
    <col min="3490" max="3490" width="8" style="21" customWidth="1"/>
    <col min="3491" max="3734" width="9.140625" style="21"/>
    <col min="3735" max="3735" width="20.140625" style="21" customWidth="1"/>
    <col min="3736" max="3736" width="4.28515625" style="21" customWidth="1"/>
    <col min="3737" max="3737" width="39" style="21" customWidth="1"/>
    <col min="3738" max="3738" width="53.5703125" style="21" customWidth="1"/>
    <col min="3739" max="3742" width="7.7109375" style="21" customWidth="1"/>
    <col min="3743" max="3743" width="10" style="21" customWidth="1"/>
    <col min="3744" max="3745" width="9.28515625" style="21" customWidth="1"/>
    <col min="3746" max="3746" width="8" style="21" customWidth="1"/>
    <col min="3747" max="3990" width="9.140625" style="21"/>
    <col min="3991" max="3991" width="20.140625" style="21" customWidth="1"/>
    <col min="3992" max="3992" width="4.28515625" style="21" customWidth="1"/>
    <col min="3993" max="3993" width="39" style="21" customWidth="1"/>
    <col min="3994" max="3994" width="53.5703125" style="21" customWidth="1"/>
    <col min="3995" max="3998" width="7.7109375" style="21" customWidth="1"/>
    <col min="3999" max="3999" width="10" style="21" customWidth="1"/>
    <col min="4000" max="4001" width="9.28515625" style="21" customWidth="1"/>
    <col min="4002" max="4002" width="8" style="21" customWidth="1"/>
    <col min="4003" max="4246" width="9.140625" style="21"/>
    <col min="4247" max="4247" width="20.140625" style="21" customWidth="1"/>
    <col min="4248" max="4248" width="4.28515625" style="21" customWidth="1"/>
    <col min="4249" max="4249" width="39" style="21" customWidth="1"/>
    <col min="4250" max="4250" width="53.5703125" style="21" customWidth="1"/>
    <col min="4251" max="4254" width="7.7109375" style="21" customWidth="1"/>
    <col min="4255" max="4255" width="10" style="21" customWidth="1"/>
    <col min="4256" max="4257" width="9.28515625" style="21" customWidth="1"/>
    <col min="4258" max="4258" width="8" style="21" customWidth="1"/>
    <col min="4259" max="4502" width="9.140625" style="21"/>
    <col min="4503" max="4503" width="20.140625" style="21" customWidth="1"/>
    <col min="4504" max="4504" width="4.28515625" style="21" customWidth="1"/>
    <col min="4505" max="4505" width="39" style="21" customWidth="1"/>
    <col min="4506" max="4506" width="53.5703125" style="21" customWidth="1"/>
    <col min="4507" max="4510" width="7.7109375" style="21" customWidth="1"/>
    <col min="4511" max="4511" width="10" style="21" customWidth="1"/>
    <col min="4512" max="4513" width="9.28515625" style="21" customWidth="1"/>
    <col min="4514" max="4514" width="8" style="21" customWidth="1"/>
    <col min="4515" max="4758" width="9.140625" style="21"/>
    <col min="4759" max="4759" width="20.140625" style="21" customWidth="1"/>
    <col min="4760" max="4760" width="4.28515625" style="21" customWidth="1"/>
    <col min="4761" max="4761" width="39" style="21" customWidth="1"/>
    <col min="4762" max="4762" width="53.5703125" style="21" customWidth="1"/>
    <col min="4763" max="4766" width="7.7109375" style="21" customWidth="1"/>
    <col min="4767" max="4767" width="10" style="21" customWidth="1"/>
    <col min="4768" max="4769" width="9.28515625" style="21" customWidth="1"/>
    <col min="4770" max="4770" width="8" style="21" customWidth="1"/>
    <col min="4771" max="5014" width="9.140625" style="21"/>
    <col min="5015" max="5015" width="20.140625" style="21" customWidth="1"/>
    <col min="5016" max="5016" width="4.28515625" style="21" customWidth="1"/>
    <col min="5017" max="5017" width="39" style="21" customWidth="1"/>
    <col min="5018" max="5018" width="53.5703125" style="21" customWidth="1"/>
    <col min="5019" max="5022" width="7.7109375" style="21" customWidth="1"/>
    <col min="5023" max="5023" width="10" style="21" customWidth="1"/>
    <col min="5024" max="5025" width="9.28515625" style="21" customWidth="1"/>
    <col min="5026" max="5026" width="8" style="21" customWidth="1"/>
    <col min="5027" max="5270" width="9.140625" style="21"/>
    <col min="5271" max="5271" width="20.140625" style="21" customWidth="1"/>
    <col min="5272" max="5272" width="4.28515625" style="21" customWidth="1"/>
    <col min="5273" max="5273" width="39" style="21" customWidth="1"/>
    <col min="5274" max="5274" width="53.5703125" style="21" customWidth="1"/>
    <col min="5275" max="5278" width="7.7109375" style="21" customWidth="1"/>
    <col min="5279" max="5279" width="10" style="21" customWidth="1"/>
    <col min="5280" max="5281" width="9.28515625" style="21" customWidth="1"/>
    <col min="5282" max="5282" width="8" style="21" customWidth="1"/>
    <col min="5283" max="5526" width="9.140625" style="21"/>
    <col min="5527" max="5527" width="20.140625" style="21" customWidth="1"/>
    <col min="5528" max="5528" width="4.28515625" style="21" customWidth="1"/>
    <col min="5529" max="5529" width="39" style="21" customWidth="1"/>
    <col min="5530" max="5530" width="53.5703125" style="21" customWidth="1"/>
    <col min="5531" max="5534" width="7.7109375" style="21" customWidth="1"/>
    <col min="5535" max="5535" width="10" style="21" customWidth="1"/>
    <col min="5536" max="5537" width="9.28515625" style="21" customWidth="1"/>
    <col min="5538" max="5538" width="8" style="21" customWidth="1"/>
    <col min="5539" max="5782" width="9.140625" style="21"/>
    <col min="5783" max="5783" width="20.140625" style="21" customWidth="1"/>
    <col min="5784" max="5784" width="4.28515625" style="21" customWidth="1"/>
    <col min="5785" max="5785" width="39" style="21" customWidth="1"/>
    <col min="5786" max="5786" width="53.5703125" style="21" customWidth="1"/>
    <col min="5787" max="5790" width="7.7109375" style="21" customWidth="1"/>
    <col min="5791" max="5791" width="10" style="21" customWidth="1"/>
    <col min="5792" max="5793" width="9.28515625" style="21" customWidth="1"/>
    <col min="5794" max="5794" width="8" style="21" customWidth="1"/>
    <col min="5795" max="6038" width="9.140625" style="21"/>
    <col min="6039" max="6039" width="20.140625" style="21" customWidth="1"/>
    <col min="6040" max="6040" width="4.28515625" style="21" customWidth="1"/>
    <col min="6041" max="6041" width="39" style="21" customWidth="1"/>
    <col min="6042" max="6042" width="53.5703125" style="21" customWidth="1"/>
    <col min="6043" max="6046" width="7.7109375" style="21" customWidth="1"/>
    <col min="6047" max="6047" width="10" style="21" customWidth="1"/>
    <col min="6048" max="6049" width="9.28515625" style="21" customWidth="1"/>
    <col min="6050" max="6050" width="8" style="21" customWidth="1"/>
    <col min="6051" max="6294" width="9.140625" style="21"/>
    <col min="6295" max="6295" width="20.140625" style="21" customWidth="1"/>
    <col min="6296" max="6296" width="4.28515625" style="21" customWidth="1"/>
    <col min="6297" max="6297" width="39" style="21" customWidth="1"/>
    <col min="6298" max="6298" width="53.5703125" style="21" customWidth="1"/>
    <col min="6299" max="6302" width="7.7109375" style="21" customWidth="1"/>
    <col min="6303" max="6303" width="10" style="21" customWidth="1"/>
    <col min="6304" max="6305" width="9.28515625" style="21" customWidth="1"/>
    <col min="6306" max="6306" width="8" style="21" customWidth="1"/>
    <col min="6307" max="6550" width="9.140625" style="21"/>
    <col min="6551" max="6551" width="20.140625" style="21" customWidth="1"/>
    <col min="6552" max="6552" width="4.28515625" style="21" customWidth="1"/>
    <col min="6553" max="6553" width="39" style="21" customWidth="1"/>
    <col min="6554" max="6554" width="53.5703125" style="21" customWidth="1"/>
    <col min="6555" max="6558" width="7.7109375" style="21" customWidth="1"/>
    <col min="6559" max="6559" width="10" style="21" customWidth="1"/>
    <col min="6560" max="6561" width="9.28515625" style="21" customWidth="1"/>
    <col min="6562" max="6562" width="8" style="21" customWidth="1"/>
    <col min="6563" max="6806" width="9.140625" style="21"/>
    <col min="6807" max="6807" width="20.140625" style="21" customWidth="1"/>
    <col min="6808" max="6808" width="4.28515625" style="21" customWidth="1"/>
    <col min="6809" max="6809" width="39" style="21" customWidth="1"/>
    <col min="6810" max="6810" width="53.5703125" style="21" customWidth="1"/>
    <col min="6811" max="6814" width="7.7109375" style="21" customWidth="1"/>
    <col min="6815" max="6815" width="10" style="21" customWidth="1"/>
    <col min="6816" max="6817" width="9.28515625" style="21" customWidth="1"/>
    <col min="6818" max="6818" width="8" style="21" customWidth="1"/>
    <col min="6819" max="7062" width="9.140625" style="21"/>
    <col min="7063" max="7063" width="20.140625" style="21" customWidth="1"/>
    <col min="7064" max="7064" width="4.28515625" style="21" customWidth="1"/>
    <col min="7065" max="7065" width="39" style="21" customWidth="1"/>
    <col min="7066" max="7066" width="53.5703125" style="21" customWidth="1"/>
    <col min="7067" max="7070" width="7.7109375" style="21" customWidth="1"/>
    <col min="7071" max="7071" width="10" style="21" customWidth="1"/>
    <col min="7072" max="7073" width="9.28515625" style="21" customWidth="1"/>
    <col min="7074" max="7074" width="8" style="21" customWidth="1"/>
    <col min="7075" max="7318" width="9.140625" style="21"/>
    <col min="7319" max="7319" width="20.140625" style="21" customWidth="1"/>
    <col min="7320" max="7320" width="4.28515625" style="21" customWidth="1"/>
    <col min="7321" max="7321" width="39" style="21" customWidth="1"/>
    <col min="7322" max="7322" width="53.5703125" style="21" customWidth="1"/>
    <col min="7323" max="7326" width="7.7109375" style="21" customWidth="1"/>
    <col min="7327" max="7327" width="10" style="21" customWidth="1"/>
    <col min="7328" max="7329" width="9.28515625" style="21" customWidth="1"/>
    <col min="7330" max="7330" width="8" style="21" customWidth="1"/>
    <col min="7331" max="7574" width="9.140625" style="21"/>
    <col min="7575" max="7575" width="20.140625" style="21" customWidth="1"/>
    <col min="7576" max="7576" width="4.28515625" style="21" customWidth="1"/>
    <col min="7577" max="7577" width="39" style="21" customWidth="1"/>
    <col min="7578" max="7578" width="53.5703125" style="21" customWidth="1"/>
    <col min="7579" max="7582" width="7.7109375" style="21" customWidth="1"/>
    <col min="7583" max="7583" width="10" style="21" customWidth="1"/>
    <col min="7584" max="7585" width="9.28515625" style="21" customWidth="1"/>
    <col min="7586" max="7586" width="8" style="21" customWidth="1"/>
    <col min="7587" max="7830" width="9.140625" style="21"/>
    <col min="7831" max="7831" width="20.140625" style="21" customWidth="1"/>
    <col min="7832" max="7832" width="4.28515625" style="21" customWidth="1"/>
    <col min="7833" max="7833" width="39" style="21" customWidth="1"/>
    <col min="7834" max="7834" width="53.5703125" style="21" customWidth="1"/>
    <col min="7835" max="7838" width="7.7109375" style="21" customWidth="1"/>
    <col min="7839" max="7839" width="10" style="21" customWidth="1"/>
    <col min="7840" max="7841" width="9.28515625" style="21" customWidth="1"/>
    <col min="7842" max="7842" width="8" style="21" customWidth="1"/>
    <col min="7843" max="8086" width="9.140625" style="21"/>
    <col min="8087" max="8087" width="20.140625" style="21" customWidth="1"/>
    <col min="8088" max="8088" width="4.28515625" style="21" customWidth="1"/>
    <col min="8089" max="8089" width="39" style="21" customWidth="1"/>
    <col min="8090" max="8090" width="53.5703125" style="21" customWidth="1"/>
    <col min="8091" max="8094" width="7.7109375" style="21" customWidth="1"/>
    <col min="8095" max="8095" width="10" style="21" customWidth="1"/>
    <col min="8096" max="8097" width="9.28515625" style="21" customWidth="1"/>
    <col min="8098" max="8098" width="8" style="21" customWidth="1"/>
    <col min="8099" max="8342" width="9.140625" style="21"/>
    <col min="8343" max="8343" width="20.140625" style="21" customWidth="1"/>
    <col min="8344" max="8344" width="4.28515625" style="21" customWidth="1"/>
    <col min="8345" max="8345" width="39" style="21" customWidth="1"/>
    <col min="8346" max="8346" width="53.5703125" style="21" customWidth="1"/>
    <col min="8347" max="8350" width="7.7109375" style="21" customWidth="1"/>
    <col min="8351" max="8351" width="10" style="21" customWidth="1"/>
    <col min="8352" max="8353" width="9.28515625" style="21" customWidth="1"/>
    <col min="8354" max="8354" width="8" style="21" customWidth="1"/>
    <col min="8355" max="8598" width="9.140625" style="21"/>
    <col min="8599" max="8599" width="20.140625" style="21" customWidth="1"/>
    <col min="8600" max="8600" width="4.28515625" style="21" customWidth="1"/>
    <col min="8601" max="8601" width="39" style="21" customWidth="1"/>
    <col min="8602" max="8602" width="53.5703125" style="21" customWidth="1"/>
    <col min="8603" max="8606" width="7.7109375" style="21" customWidth="1"/>
    <col min="8607" max="8607" width="10" style="21" customWidth="1"/>
    <col min="8608" max="8609" width="9.28515625" style="21" customWidth="1"/>
    <col min="8610" max="8610" width="8" style="21" customWidth="1"/>
    <col min="8611" max="8854" width="9.140625" style="21"/>
    <col min="8855" max="8855" width="20.140625" style="21" customWidth="1"/>
    <col min="8856" max="8856" width="4.28515625" style="21" customWidth="1"/>
    <col min="8857" max="8857" width="39" style="21" customWidth="1"/>
    <col min="8858" max="8858" width="53.5703125" style="21" customWidth="1"/>
    <col min="8859" max="8862" width="7.7109375" style="21" customWidth="1"/>
    <col min="8863" max="8863" width="10" style="21" customWidth="1"/>
    <col min="8864" max="8865" width="9.28515625" style="21" customWidth="1"/>
    <col min="8866" max="8866" width="8" style="21" customWidth="1"/>
    <col min="8867" max="9110" width="9.140625" style="21"/>
    <col min="9111" max="9111" width="20.140625" style="21" customWidth="1"/>
    <col min="9112" max="9112" width="4.28515625" style="21" customWidth="1"/>
    <col min="9113" max="9113" width="39" style="21" customWidth="1"/>
    <col min="9114" max="9114" width="53.5703125" style="21" customWidth="1"/>
    <col min="9115" max="9118" width="7.7109375" style="21" customWidth="1"/>
    <col min="9119" max="9119" width="10" style="21" customWidth="1"/>
    <col min="9120" max="9121" width="9.28515625" style="21" customWidth="1"/>
    <col min="9122" max="9122" width="8" style="21" customWidth="1"/>
    <col min="9123" max="9366" width="9.140625" style="21"/>
    <col min="9367" max="9367" width="20.140625" style="21" customWidth="1"/>
    <col min="9368" max="9368" width="4.28515625" style="21" customWidth="1"/>
    <col min="9369" max="9369" width="39" style="21" customWidth="1"/>
    <col min="9370" max="9370" width="53.5703125" style="21" customWidth="1"/>
    <col min="9371" max="9374" width="7.7109375" style="21" customWidth="1"/>
    <col min="9375" max="9375" width="10" style="21" customWidth="1"/>
    <col min="9376" max="9377" width="9.28515625" style="21" customWidth="1"/>
    <col min="9378" max="9378" width="8" style="21" customWidth="1"/>
    <col min="9379" max="9622" width="9.140625" style="21"/>
    <col min="9623" max="9623" width="20.140625" style="21" customWidth="1"/>
    <col min="9624" max="9624" width="4.28515625" style="21" customWidth="1"/>
    <col min="9625" max="9625" width="39" style="21" customWidth="1"/>
    <col min="9626" max="9626" width="53.5703125" style="21" customWidth="1"/>
    <col min="9627" max="9630" width="7.7109375" style="21" customWidth="1"/>
    <col min="9631" max="9631" width="10" style="21" customWidth="1"/>
    <col min="9632" max="9633" width="9.28515625" style="21" customWidth="1"/>
    <col min="9634" max="9634" width="8" style="21" customWidth="1"/>
    <col min="9635" max="9878" width="9.140625" style="21"/>
    <col min="9879" max="9879" width="20.140625" style="21" customWidth="1"/>
    <col min="9880" max="9880" width="4.28515625" style="21" customWidth="1"/>
    <col min="9881" max="9881" width="39" style="21" customWidth="1"/>
    <col min="9882" max="9882" width="53.5703125" style="21" customWidth="1"/>
    <col min="9883" max="9886" width="7.7109375" style="21" customWidth="1"/>
    <col min="9887" max="9887" width="10" style="21" customWidth="1"/>
    <col min="9888" max="9889" width="9.28515625" style="21" customWidth="1"/>
    <col min="9890" max="9890" width="8" style="21" customWidth="1"/>
    <col min="9891" max="10134" width="9.140625" style="21"/>
    <col min="10135" max="10135" width="20.140625" style="21" customWidth="1"/>
    <col min="10136" max="10136" width="4.28515625" style="21" customWidth="1"/>
    <col min="10137" max="10137" width="39" style="21" customWidth="1"/>
    <col min="10138" max="10138" width="53.5703125" style="21" customWidth="1"/>
    <col min="10139" max="10142" width="7.7109375" style="21" customWidth="1"/>
    <col min="10143" max="10143" width="10" style="21" customWidth="1"/>
    <col min="10144" max="10145" width="9.28515625" style="21" customWidth="1"/>
    <col min="10146" max="10146" width="8" style="21" customWidth="1"/>
    <col min="10147" max="10390" width="9.140625" style="21"/>
    <col min="10391" max="10391" width="20.140625" style="21" customWidth="1"/>
    <col min="10392" max="10392" width="4.28515625" style="21" customWidth="1"/>
    <col min="10393" max="10393" width="39" style="21" customWidth="1"/>
    <col min="10394" max="10394" width="53.5703125" style="21" customWidth="1"/>
    <col min="10395" max="10398" width="7.7109375" style="21" customWidth="1"/>
    <col min="10399" max="10399" width="10" style="21" customWidth="1"/>
    <col min="10400" max="10401" width="9.28515625" style="21" customWidth="1"/>
    <col min="10402" max="10402" width="8" style="21" customWidth="1"/>
    <col min="10403" max="10646" width="9.140625" style="21"/>
    <col min="10647" max="10647" width="20.140625" style="21" customWidth="1"/>
    <col min="10648" max="10648" width="4.28515625" style="21" customWidth="1"/>
    <col min="10649" max="10649" width="39" style="21" customWidth="1"/>
    <col min="10650" max="10650" width="53.5703125" style="21" customWidth="1"/>
    <col min="10651" max="10654" width="7.7109375" style="21" customWidth="1"/>
    <col min="10655" max="10655" width="10" style="21" customWidth="1"/>
    <col min="10656" max="10657" width="9.28515625" style="21" customWidth="1"/>
    <col min="10658" max="10658" width="8" style="21" customWidth="1"/>
    <col min="10659" max="10902" width="9.140625" style="21"/>
    <col min="10903" max="10903" width="20.140625" style="21" customWidth="1"/>
    <col min="10904" max="10904" width="4.28515625" style="21" customWidth="1"/>
    <col min="10905" max="10905" width="39" style="21" customWidth="1"/>
    <col min="10906" max="10906" width="53.5703125" style="21" customWidth="1"/>
    <col min="10907" max="10910" width="7.7109375" style="21" customWidth="1"/>
    <col min="10911" max="10911" width="10" style="21" customWidth="1"/>
    <col min="10912" max="10913" width="9.28515625" style="21" customWidth="1"/>
    <col min="10914" max="10914" width="8" style="21" customWidth="1"/>
    <col min="10915" max="11158" width="9.140625" style="21"/>
    <col min="11159" max="11159" width="20.140625" style="21" customWidth="1"/>
    <col min="11160" max="11160" width="4.28515625" style="21" customWidth="1"/>
    <col min="11161" max="11161" width="39" style="21" customWidth="1"/>
    <col min="11162" max="11162" width="53.5703125" style="21" customWidth="1"/>
    <col min="11163" max="11166" width="7.7109375" style="21" customWidth="1"/>
    <col min="11167" max="11167" width="10" style="21" customWidth="1"/>
    <col min="11168" max="11169" width="9.28515625" style="21" customWidth="1"/>
    <col min="11170" max="11170" width="8" style="21" customWidth="1"/>
    <col min="11171" max="11414" width="9.140625" style="21"/>
    <col min="11415" max="11415" width="20.140625" style="21" customWidth="1"/>
    <col min="11416" max="11416" width="4.28515625" style="21" customWidth="1"/>
    <col min="11417" max="11417" width="39" style="21" customWidth="1"/>
    <col min="11418" max="11418" width="53.5703125" style="21" customWidth="1"/>
    <col min="11419" max="11422" width="7.7109375" style="21" customWidth="1"/>
    <col min="11423" max="11423" width="10" style="21" customWidth="1"/>
    <col min="11424" max="11425" width="9.28515625" style="21" customWidth="1"/>
    <col min="11426" max="11426" width="8" style="21" customWidth="1"/>
    <col min="11427" max="11670" width="9.140625" style="21"/>
    <col min="11671" max="11671" width="20.140625" style="21" customWidth="1"/>
    <col min="11672" max="11672" width="4.28515625" style="21" customWidth="1"/>
    <col min="11673" max="11673" width="39" style="21" customWidth="1"/>
    <col min="11674" max="11674" width="53.5703125" style="21" customWidth="1"/>
    <col min="11675" max="11678" width="7.7109375" style="21" customWidth="1"/>
    <col min="11679" max="11679" width="10" style="21" customWidth="1"/>
    <col min="11680" max="11681" width="9.28515625" style="21" customWidth="1"/>
    <col min="11682" max="11682" width="8" style="21" customWidth="1"/>
    <col min="11683" max="11926" width="9.140625" style="21"/>
    <col min="11927" max="11927" width="20.140625" style="21" customWidth="1"/>
    <col min="11928" max="11928" width="4.28515625" style="21" customWidth="1"/>
    <col min="11929" max="11929" width="39" style="21" customWidth="1"/>
    <col min="11930" max="11930" width="53.5703125" style="21" customWidth="1"/>
    <col min="11931" max="11934" width="7.7109375" style="21" customWidth="1"/>
    <col min="11935" max="11935" width="10" style="21" customWidth="1"/>
    <col min="11936" max="11937" width="9.28515625" style="21" customWidth="1"/>
    <col min="11938" max="11938" width="8" style="21" customWidth="1"/>
    <col min="11939" max="12182" width="9.140625" style="21"/>
    <col min="12183" max="12183" width="20.140625" style="21" customWidth="1"/>
    <col min="12184" max="12184" width="4.28515625" style="21" customWidth="1"/>
    <col min="12185" max="12185" width="39" style="21" customWidth="1"/>
    <col min="12186" max="12186" width="53.5703125" style="21" customWidth="1"/>
    <col min="12187" max="12190" width="7.7109375" style="21" customWidth="1"/>
    <col min="12191" max="12191" width="10" style="21" customWidth="1"/>
    <col min="12192" max="12193" width="9.28515625" style="21" customWidth="1"/>
    <col min="12194" max="12194" width="8" style="21" customWidth="1"/>
    <col min="12195" max="12438" width="9.140625" style="21"/>
    <col min="12439" max="12439" width="20.140625" style="21" customWidth="1"/>
    <col min="12440" max="12440" width="4.28515625" style="21" customWidth="1"/>
    <col min="12441" max="12441" width="39" style="21" customWidth="1"/>
    <col min="12442" max="12442" width="53.5703125" style="21" customWidth="1"/>
    <col min="12443" max="12446" width="7.7109375" style="21" customWidth="1"/>
    <col min="12447" max="12447" width="10" style="21" customWidth="1"/>
    <col min="12448" max="12449" width="9.28515625" style="21" customWidth="1"/>
    <col min="12450" max="12450" width="8" style="21" customWidth="1"/>
    <col min="12451" max="12694" width="9.140625" style="21"/>
    <col min="12695" max="12695" width="20.140625" style="21" customWidth="1"/>
    <col min="12696" max="12696" width="4.28515625" style="21" customWidth="1"/>
    <col min="12697" max="12697" width="39" style="21" customWidth="1"/>
    <col min="12698" max="12698" width="53.5703125" style="21" customWidth="1"/>
    <col min="12699" max="12702" width="7.7109375" style="21" customWidth="1"/>
    <col min="12703" max="12703" width="10" style="21" customWidth="1"/>
    <col min="12704" max="12705" width="9.28515625" style="21" customWidth="1"/>
    <col min="12706" max="12706" width="8" style="21" customWidth="1"/>
    <col min="12707" max="12950" width="9.140625" style="21"/>
    <col min="12951" max="12951" width="20.140625" style="21" customWidth="1"/>
    <col min="12952" max="12952" width="4.28515625" style="21" customWidth="1"/>
    <col min="12953" max="12953" width="39" style="21" customWidth="1"/>
    <col min="12954" max="12954" width="53.5703125" style="21" customWidth="1"/>
    <col min="12955" max="12958" width="7.7109375" style="21" customWidth="1"/>
    <col min="12959" max="12959" width="10" style="21" customWidth="1"/>
    <col min="12960" max="12961" width="9.28515625" style="21" customWidth="1"/>
    <col min="12962" max="12962" width="8" style="21" customWidth="1"/>
    <col min="12963" max="13206" width="9.140625" style="21"/>
    <col min="13207" max="13207" width="20.140625" style="21" customWidth="1"/>
    <col min="13208" max="13208" width="4.28515625" style="21" customWidth="1"/>
    <col min="13209" max="13209" width="39" style="21" customWidth="1"/>
    <col min="13210" max="13210" width="53.5703125" style="21" customWidth="1"/>
    <col min="13211" max="13214" width="7.7109375" style="21" customWidth="1"/>
    <col min="13215" max="13215" width="10" style="21" customWidth="1"/>
    <col min="13216" max="13217" width="9.28515625" style="21" customWidth="1"/>
    <col min="13218" max="13218" width="8" style="21" customWidth="1"/>
    <col min="13219" max="13462" width="9.140625" style="21"/>
    <col min="13463" max="13463" width="20.140625" style="21" customWidth="1"/>
    <col min="13464" max="13464" width="4.28515625" style="21" customWidth="1"/>
    <col min="13465" max="13465" width="39" style="21" customWidth="1"/>
    <col min="13466" max="13466" width="53.5703125" style="21" customWidth="1"/>
    <col min="13467" max="13470" width="7.7109375" style="21" customWidth="1"/>
    <col min="13471" max="13471" width="10" style="21" customWidth="1"/>
    <col min="13472" max="13473" width="9.28515625" style="21" customWidth="1"/>
    <col min="13474" max="13474" width="8" style="21" customWidth="1"/>
    <col min="13475" max="13718" width="9.140625" style="21"/>
    <col min="13719" max="13719" width="20.140625" style="21" customWidth="1"/>
    <col min="13720" max="13720" width="4.28515625" style="21" customWidth="1"/>
    <col min="13721" max="13721" width="39" style="21" customWidth="1"/>
    <col min="13722" max="13722" width="53.5703125" style="21" customWidth="1"/>
    <col min="13723" max="13726" width="7.7109375" style="21" customWidth="1"/>
    <col min="13727" max="13727" width="10" style="21" customWidth="1"/>
    <col min="13728" max="13729" width="9.28515625" style="21" customWidth="1"/>
    <col min="13730" max="13730" width="8" style="21" customWidth="1"/>
    <col min="13731" max="13974" width="9.140625" style="21"/>
    <col min="13975" max="13975" width="20.140625" style="21" customWidth="1"/>
    <col min="13976" max="13976" width="4.28515625" style="21" customWidth="1"/>
    <col min="13977" max="13977" width="39" style="21" customWidth="1"/>
    <col min="13978" max="13978" width="53.5703125" style="21" customWidth="1"/>
    <col min="13979" max="13982" width="7.7109375" style="21" customWidth="1"/>
    <col min="13983" max="13983" width="10" style="21" customWidth="1"/>
    <col min="13984" max="13985" width="9.28515625" style="21" customWidth="1"/>
    <col min="13986" max="13986" width="8" style="21" customWidth="1"/>
    <col min="13987" max="14230" width="9.140625" style="21"/>
    <col min="14231" max="14231" width="20.140625" style="21" customWidth="1"/>
    <col min="14232" max="14232" width="4.28515625" style="21" customWidth="1"/>
    <col min="14233" max="14233" width="39" style="21" customWidth="1"/>
    <col min="14234" max="14234" width="53.5703125" style="21" customWidth="1"/>
    <col min="14235" max="14238" width="7.7109375" style="21" customWidth="1"/>
    <col min="14239" max="14239" width="10" style="21" customWidth="1"/>
    <col min="14240" max="14241" width="9.28515625" style="21" customWidth="1"/>
    <col min="14242" max="14242" width="8" style="21" customWidth="1"/>
    <col min="14243" max="14486" width="9.140625" style="21"/>
    <col min="14487" max="14487" width="20.140625" style="21" customWidth="1"/>
    <col min="14488" max="14488" width="4.28515625" style="21" customWidth="1"/>
    <col min="14489" max="14489" width="39" style="21" customWidth="1"/>
    <col min="14490" max="14490" width="53.5703125" style="21" customWidth="1"/>
    <col min="14491" max="14494" width="7.7109375" style="21" customWidth="1"/>
    <col min="14495" max="14495" width="10" style="21" customWidth="1"/>
    <col min="14496" max="14497" width="9.28515625" style="21" customWidth="1"/>
    <col min="14498" max="14498" width="8" style="21" customWidth="1"/>
    <col min="14499" max="14742" width="9.140625" style="21"/>
    <col min="14743" max="14743" width="20.140625" style="21" customWidth="1"/>
    <col min="14744" max="14744" width="4.28515625" style="21" customWidth="1"/>
    <col min="14745" max="14745" width="39" style="21" customWidth="1"/>
    <col min="14746" max="14746" width="53.5703125" style="21" customWidth="1"/>
    <col min="14747" max="14750" width="7.7109375" style="21" customWidth="1"/>
    <col min="14751" max="14751" width="10" style="21" customWidth="1"/>
    <col min="14752" max="14753" width="9.28515625" style="21" customWidth="1"/>
    <col min="14754" max="14754" width="8" style="21" customWidth="1"/>
    <col min="14755" max="14998" width="9.140625" style="21"/>
    <col min="14999" max="14999" width="20.140625" style="21" customWidth="1"/>
    <col min="15000" max="15000" width="4.28515625" style="21" customWidth="1"/>
    <col min="15001" max="15001" width="39" style="21" customWidth="1"/>
    <col min="15002" max="15002" width="53.5703125" style="21" customWidth="1"/>
    <col min="15003" max="15006" width="7.7109375" style="21" customWidth="1"/>
    <col min="15007" max="15007" width="10" style="21" customWidth="1"/>
    <col min="15008" max="15009" width="9.28515625" style="21" customWidth="1"/>
    <col min="15010" max="15010" width="8" style="21" customWidth="1"/>
    <col min="15011" max="15254" width="9.140625" style="21"/>
    <col min="15255" max="15255" width="20.140625" style="21" customWidth="1"/>
    <col min="15256" max="15256" width="4.28515625" style="21" customWidth="1"/>
    <col min="15257" max="15257" width="39" style="21" customWidth="1"/>
    <col min="15258" max="15258" width="53.5703125" style="21" customWidth="1"/>
    <col min="15259" max="15262" width="7.7109375" style="21" customWidth="1"/>
    <col min="15263" max="15263" width="10" style="21" customWidth="1"/>
    <col min="15264" max="15265" width="9.28515625" style="21" customWidth="1"/>
    <col min="15266" max="15266" width="8" style="21" customWidth="1"/>
    <col min="15267" max="15510" width="9.140625" style="21"/>
    <col min="15511" max="15511" width="20.140625" style="21" customWidth="1"/>
    <col min="15512" max="15512" width="4.28515625" style="21" customWidth="1"/>
    <col min="15513" max="15513" width="39" style="21" customWidth="1"/>
    <col min="15514" max="15514" width="53.5703125" style="21" customWidth="1"/>
    <col min="15515" max="15518" width="7.7109375" style="21" customWidth="1"/>
    <col min="15519" max="15519" width="10" style="21" customWidth="1"/>
    <col min="15520" max="15521" width="9.28515625" style="21" customWidth="1"/>
    <col min="15522" max="15522" width="8" style="21" customWidth="1"/>
    <col min="15523" max="15766" width="9.140625" style="21"/>
    <col min="15767" max="15767" width="20.140625" style="21" customWidth="1"/>
    <col min="15768" max="15768" width="4.28515625" style="21" customWidth="1"/>
    <col min="15769" max="15769" width="39" style="21" customWidth="1"/>
    <col min="15770" max="15770" width="53.5703125" style="21" customWidth="1"/>
    <col min="15771" max="15774" width="7.7109375" style="21" customWidth="1"/>
    <col min="15775" max="15775" width="10" style="21" customWidth="1"/>
    <col min="15776" max="15777" width="9.28515625" style="21" customWidth="1"/>
    <col min="15778" max="15778" width="8" style="21" customWidth="1"/>
    <col min="15779" max="16022" width="9.140625" style="21"/>
    <col min="16023" max="16023" width="20.140625" style="21" customWidth="1"/>
    <col min="16024" max="16024" width="4.28515625" style="21" customWidth="1"/>
    <col min="16025" max="16025" width="39" style="21" customWidth="1"/>
    <col min="16026" max="16026" width="53.5703125" style="21" customWidth="1"/>
    <col min="16027" max="16030" width="7.7109375" style="21" customWidth="1"/>
    <col min="16031" max="16031" width="10" style="21" customWidth="1"/>
    <col min="16032" max="16033" width="9.28515625" style="21" customWidth="1"/>
    <col min="16034" max="16034" width="8" style="21" customWidth="1"/>
    <col min="16035" max="16384" width="9.140625" style="21"/>
  </cols>
  <sheetData>
    <row r="1" spans="1:15" ht="22.5" customHeight="1">
      <c r="A1" s="2"/>
      <c r="B1" s="58" t="s">
        <v>190</v>
      </c>
      <c r="C1" s="58"/>
      <c r="D1" s="58"/>
      <c r="E1" s="58"/>
      <c r="F1" s="58"/>
      <c r="G1" s="58"/>
      <c r="H1" s="58"/>
      <c r="I1" s="58"/>
      <c r="J1" s="58"/>
      <c r="K1" s="58"/>
      <c r="L1" s="58"/>
      <c r="M1" s="58"/>
      <c r="N1" s="58"/>
    </row>
    <row r="2" spans="1:15" ht="22.5" customHeight="1">
      <c r="A2" s="44"/>
      <c r="B2" s="59" t="s">
        <v>191</v>
      </c>
      <c r="C2" s="59"/>
      <c r="D2" s="59"/>
      <c r="E2" s="59"/>
      <c r="F2" s="59"/>
      <c r="G2" s="59"/>
      <c r="H2" s="59"/>
      <c r="I2" s="59"/>
      <c r="J2" s="59"/>
      <c r="K2" s="59"/>
      <c r="L2" s="59"/>
      <c r="M2" s="59"/>
      <c r="N2" s="59"/>
    </row>
    <row r="3" spans="1:15" s="5" customFormat="1" ht="34.5" customHeight="1">
      <c r="A3" s="61" t="s">
        <v>112</v>
      </c>
      <c r="B3" s="61" t="s">
        <v>113</v>
      </c>
      <c r="C3" s="61" t="s">
        <v>186</v>
      </c>
      <c r="D3" s="61"/>
      <c r="E3" s="61" t="s">
        <v>97</v>
      </c>
      <c r="F3" s="60" t="s">
        <v>114</v>
      </c>
      <c r="G3" s="62" t="s">
        <v>115</v>
      </c>
      <c r="H3" s="62" t="s">
        <v>116</v>
      </c>
      <c r="I3" s="60" t="s">
        <v>187</v>
      </c>
      <c r="J3" s="60" t="s">
        <v>188</v>
      </c>
      <c r="K3" s="60" t="s">
        <v>192</v>
      </c>
      <c r="L3" s="60" t="s">
        <v>221</v>
      </c>
      <c r="M3" s="60" t="s">
        <v>222</v>
      </c>
      <c r="N3" s="60" t="s">
        <v>189</v>
      </c>
      <c r="O3" s="4"/>
    </row>
    <row r="4" spans="1:15" s="5" customFormat="1" ht="25.5" customHeight="1">
      <c r="A4" s="61"/>
      <c r="B4" s="61"/>
      <c r="C4" s="61"/>
      <c r="D4" s="61"/>
      <c r="E4" s="61"/>
      <c r="F4" s="60"/>
      <c r="G4" s="62"/>
      <c r="H4" s="62"/>
      <c r="I4" s="60"/>
      <c r="J4" s="60"/>
      <c r="K4" s="60"/>
      <c r="L4" s="60"/>
      <c r="M4" s="60"/>
      <c r="N4" s="60"/>
      <c r="O4" s="4"/>
    </row>
    <row r="5" spans="1:15" s="5" customFormat="1" ht="34.5" customHeight="1">
      <c r="A5" s="61"/>
      <c r="B5" s="61"/>
      <c r="C5" s="61"/>
      <c r="D5" s="61"/>
      <c r="E5" s="61"/>
      <c r="F5" s="60"/>
      <c r="G5" s="62"/>
      <c r="H5" s="62"/>
      <c r="I5" s="60"/>
      <c r="J5" s="60"/>
      <c r="K5" s="60"/>
      <c r="L5" s="60"/>
      <c r="M5" s="60"/>
      <c r="N5" s="60"/>
      <c r="O5" s="4"/>
    </row>
    <row r="6" spans="1:15" s="5" customFormat="1" ht="24.75" customHeight="1">
      <c r="A6" s="33"/>
      <c r="B6" s="49"/>
      <c r="C6" s="28" t="s">
        <v>66</v>
      </c>
      <c r="D6" s="90" t="s">
        <v>67</v>
      </c>
      <c r="E6" s="22"/>
      <c r="F6" s="22"/>
      <c r="G6" s="28"/>
      <c r="H6" s="49"/>
      <c r="I6" s="49"/>
      <c r="J6" s="49"/>
      <c r="K6" s="49"/>
      <c r="L6" s="49"/>
      <c r="M6" s="49"/>
      <c r="N6" s="23"/>
      <c r="O6" s="4"/>
    </row>
    <row r="7" spans="1:15" s="5" customFormat="1" ht="30" customHeight="1">
      <c r="A7" s="10"/>
      <c r="B7" s="49"/>
      <c r="C7" s="57" t="s">
        <v>25</v>
      </c>
      <c r="D7" s="57"/>
      <c r="E7" s="57"/>
      <c r="F7" s="57"/>
      <c r="G7" s="26"/>
      <c r="H7" s="24"/>
      <c r="I7" s="24"/>
      <c r="J7" s="24"/>
      <c r="K7" s="24"/>
      <c r="L7" s="24"/>
      <c r="M7" s="24"/>
      <c r="N7" s="14"/>
    </row>
    <row r="8" spans="1:15" s="5" customFormat="1" ht="30" customHeight="1">
      <c r="A8" s="10"/>
      <c r="B8" s="49"/>
      <c r="C8" s="57" t="s">
        <v>51</v>
      </c>
      <c r="D8" s="57"/>
      <c r="E8" s="57"/>
      <c r="F8" s="57"/>
      <c r="G8" s="26"/>
      <c r="H8" s="24"/>
      <c r="I8" s="24"/>
      <c r="J8" s="24"/>
      <c r="K8" s="24"/>
      <c r="L8" s="24"/>
      <c r="M8" s="24"/>
      <c r="N8" s="14"/>
    </row>
    <row r="9" spans="1:15" s="5" customFormat="1" ht="37.5" customHeight="1">
      <c r="A9" s="10"/>
      <c r="B9" s="49"/>
      <c r="C9" s="57" t="s">
        <v>78</v>
      </c>
      <c r="D9" s="57"/>
      <c r="E9" s="57"/>
      <c r="F9" s="57"/>
      <c r="G9" s="26"/>
      <c r="H9" s="24"/>
      <c r="I9" s="24"/>
      <c r="J9" s="24"/>
      <c r="K9" s="24"/>
      <c r="L9" s="24"/>
      <c r="M9" s="24"/>
      <c r="N9" s="14"/>
    </row>
    <row r="10" spans="1:15" s="5" customFormat="1" ht="191.25" customHeight="1">
      <c r="A10" s="31">
        <v>2</v>
      </c>
      <c r="B10" s="51">
        <v>1</v>
      </c>
      <c r="C10" s="37" t="s">
        <v>0</v>
      </c>
      <c r="D10" s="53" t="s">
        <v>2</v>
      </c>
      <c r="E10" s="24"/>
      <c r="F10" s="43" t="s">
        <v>117</v>
      </c>
      <c r="G10" s="50" t="s">
        <v>118</v>
      </c>
      <c r="H10" s="12" t="s">
        <v>119</v>
      </c>
      <c r="I10" s="46" t="s">
        <v>193</v>
      </c>
      <c r="J10" s="46" t="s">
        <v>194</v>
      </c>
      <c r="K10" s="46" t="s">
        <v>196</v>
      </c>
      <c r="L10" s="46" t="s">
        <v>196</v>
      </c>
      <c r="M10" s="46" t="s">
        <v>196</v>
      </c>
      <c r="N10" s="14"/>
    </row>
    <row r="11" spans="1:15" s="5" customFormat="1" ht="27.75" customHeight="1">
      <c r="A11" s="32"/>
      <c r="B11" s="49"/>
      <c r="C11" s="57" t="s">
        <v>52</v>
      </c>
      <c r="D11" s="57"/>
      <c r="E11" s="57"/>
      <c r="F11" s="57"/>
      <c r="G11" s="27"/>
      <c r="H11" s="41"/>
      <c r="I11" s="41"/>
      <c r="J11" s="41"/>
      <c r="K11" s="41"/>
      <c r="L11" s="41"/>
      <c r="M11" s="41"/>
      <c r="N11" s="14"/>
    </row>
    <row r="12" spans="1:15" s="5" customFormat="1" ht="20.25" customHeight="1">
      <c r="A12" s="32"/>
      <c r="B12" s="49"/>
      <c r="C12" s="57" t="s">
        <v>109</v>
      </c>
      <c r="D12" s="57"/>
      <c r="E12" s="57"/>
      <c r="F12" s="57"/>
      <c r="G12" s="27"/>
      <c r="H12" s="41"/>
      <c r="I12" s="41"/>
      <c r="J12" s="41"/>
      <c r="K12" s="41"/>
      <c r="L12" s="41"/>
      <c r="M12" s="41"/>
      <c r="N12" s="14"/>
    </row>
    <row r="13" spans="1:15" s="5" customFormat="1" ht="121.5" customHeight="1">
      <c r="A13" s="31">
        <v>16</v>
      </c>
      <c r="B13" s="51">
        <v>8</v>
      </c>
      <c r="C13" s="37" t="s">
        <v>6</v>
      </c>
      <c r="D13" s="53" t="s">
        <v>3</v>
      </c>
      <c r="E13" s="53"/>
      <c r="F13" s="43" t="s">
        <v>7</v>
      </c>
      <c r="G13" s="50" t="s">
        <v>120</v>
      </c>
      <c r="H13" s="51"/>
      <c r="I13" s="46" t="s">
        <v>193</v>
      </c>
      <c r="J13" s="46" t="s">
        <v>194</v>
      </c>
      <c r="K13" s="46" t="s">
        <v>197</v>
      </c>
      <c r="L13" s="53"/>
      <c r="M13" s="53"/>
      <c r="N13" s="51"/>
    </row>
    <row r="14" spans="1:15" s="5" customFormat="1" ht="27.75" customHeight="1">
      <c r="A14" s="32"/>
      <c r="B14" s="49"/>
      <c r="C14" s="57" t="s">
        <v>110</v>
      </c>
      <c r="D14" s="57"/>
      <c r="E14" s="57"/>
      <c r="F14" s="57"/>
      <c r="G14" s="27"/>
      <c r="H14" s="41"/>
      <c r="I14" s="41"/>
      <c r="J14" s="41"/>
      <c r="K14" s="41"/>
      <c r="L14" s="41"/>
      <c r="M14" s="41"/>
      <c r="N14" s="14"/>
    </row>
    <row r="15" spans="1:15" s="5" customFormat="1" ht="98.25" customHeight="1">
      <c r="A15" s="31">
        <v>40</v>
      </c>
      <c r="B15" s="51">
        <v>15</v>
      </c>
      <c r="C15" s="37" t="s">
        <v>26</v>
      </c>
      <c r="D15" s="53" t="s">
        <v>4</v>
      </c>
      <c r="E15" s="53"/>
      <c r="F15" s="43" t="s">
        <v>8</v>
      </c>
      <c r="G15" s="50" t="s">
        <v>198</v>
      </c>
      <c r="H15" s="51"/>
      <c r="I15" s="46" t="s">
        <v>193</v>
      </c>
      <c r="J15" s="46" t="s">
        <v>194</v>
      </c>
      <c r="K15" s="53"/>
      <c r="L15" s="46" t="s">
        <v>197</v>
      </c>
      <c r="M15" s="53"/>
      <c r="N15" s="51"/>
    </row>
    <row r="16" spans="1:15" s="5" customFormat="1" ht="28.5" customHeight="1">
      <c r="A16" s="32"/>
      <c r="B16" s="49"/>
      <c r="C16" s="57" t="s">
        <v>111</v>
      </c>
      <c r="D16" s="57"/>
      <c r="E16" s="57"/>
      <c r="F16" s="57"/>
      <c r="G16" s="27"/>
      <c r="H16" s="41"/>
      <c r="I16" s="41"/>
      <c r="J16" s="41"/>
      <c r="K16" s="41"/>
      <c r="L16" s="41"/>
      <c r="M16" s="41"/>
      <c r="N16" s="14"/>
    </row>
    <row r="17" spans="1:14" ht="105" customHeight="1">
      <c r="A17" s="40">
        <v>58</v>
      </c>
      <c r="B17" s="51">
        <v>19</v>
      </c>
      <c r="C17" s="50" t="s">
        <v>96</v>
      </c>
      <c r="D17" s="42" t="s">
        <v>4</v>
      </c>
      <c r="E17" s="42"/>
      <c r="F17" s="43" t="s">
        <v>121</v>
      </c>
      <c r="G17" s="50" t="s">
        <v>122</v>
      </c>
      <c r="H17" s="86"/>
      <c r="I17" s="46" t="s">
        <v>193</v>
      </c>
      <c r="J17" s="46" t="s">
        <v>194</v>
      </c>
      <c r="K17" s="42"/>
      <c r="L17" s="42"/>
      <c r="M17" s="46" t="s">
        <v>197</v>
      </c>
      <c r="N17" s="39"/>
    </row>
    <row r="18" spans="1:14" ht="25.5" customHeight="1">
      <c r="A18" s="31"/>
      <c r="B18" s="51"/>
      <c r="C18" s="57" t="s">
        <v>98</v>
      </c>
      <c r="D18" s="57"/>
      <c r="E18" s="57"/>
      <c r="F18" s="57"/>
      <c r="G18" s="27"/>
      <c r="H18" s="41"/>
      <c r="I18" s="41"/>
      <c r="J18" s="41"/>
      <c r="K18" s="41"/>
      <c r="L18" s="41"/>
      <c r="M18" s="41"/>
      <c r="N18" s="39"/>
    </row>
    <row r="19" spans="1:14" ht="355.5" customHeight="1">
      <c r="A19" s="31"/>
      <c r="B19" s="51">
        <v>38</v>
      </c>
      <c r="C19" s="100" t="s">
        <v>99</v>
      </c>
      <c r="D19" s="53" t="s">
        <v>5</v>
      </c>
      <c r="E19" s="41"/>
      <c r="F19" s="43" t="s">
        <v>100</v>
      </c>
      <c r="G19" s="38" t="s">
        <v>123</v>
      </c>
      <c r="H19" s="13" t="s">
        <v>124</v>
      </c>
      <c r="I19" s="46" t="s">
        <v>193</v>
      </c>
      <c r="J19" s="46" t="s">
        <v>194</v>
      </c>
      <c r="K19" s="7" t="s">
        <v>199</v>
      </c>
      <c r="L19" s="7" t="s">
        <v>199</v>
      </c>
      <c r="M19" s="7" t="s">
        <v>199</v>
      </c>
      <c r="N19" s="39"/>
    </row>
    <row r="20" spans="1:14" ht="44.25" customHeight="1">
      <c r="A20" s="30"/>
      <c r="B20" s="30"/>
      <c r="C20" s="87" t="s">
        <v>53</v>
      </c>
      <c r="D20" s="87"/>
      <c r="E20" s="87"/>
      <c r="F20" s="87"/>
      <c r="G20" s="27"/>
      <c r="H20" s="41"/>
      <c r="I20" s="41"/>
      <c r="J20" s="41"/>
      <c r="K20" s="41"/>
      <c r="L20" s="41"/>
      <c r="M20" s="41"/>
      <c r="N20" s="11"/>
    </row>
    <row r="21" spans="1:14" s="5" customFormat="1" ht="211.5" customHeight="1">
      <c r="A21" s="31">
        <v>116</v>
      </c>
      <c r="B21" s="51">
        <v>39</v>
      </c>
      <c r="C21" s="37" t="s">
        <v>1</v>
      </c>
      <c r="D21" s="53" t="s">
        <v>2</v>
      </c>
      <c r="E21" s="53"/>
      <c r="F21" s="43" t="s">
        <v>127</v>
      </c>
      <c r="G21" s="13" t="s">
        <v>125</v>
      </c>
      <c r="H21" s="13" t="s">
        <v>126</v>
      </c>
      <c r="I21" s="46" t="s">
        <v>193</v>
      </c>
      <c r="J21" s="46" t="s">
        <v>194</v>
      </c>
      <c r="K21" s="7" t="s">
        <v>199</v>
      </c>
      <c r="L21" s="7" t="s">
        <v>199</v>
      </c>
      <c r="M21" s="7" t="s">
        <v>199</v>
      </c>
      <c r="N21" s="51"/>
    </row>
    <row r="22" spans="1:14" ht="126.75" customHeight="1">
      <c r="A22" s="31">
        <v>122</v>
      </c>
      <c r="B22" s="51">
        <v>42</v>
      </c>
      <c r="C22" s="37" t="s">
        <v>27</v>
      </c>
      <c r="D22" s="53" t="s">
        <v>2</v>
      </c>
      <c r="E22" s="7"/>
      <c r="F22" s="43" t="s">
        <v>128</v>
      </c>
      <c r="G22" s="50" t="s">
        <v>260</v>
      </c>
      <c r="H22" s="16" t="s">
        <v>129</v>
      </c>
      <c r="I22" s="46" t="s">
        <v>193</v>
      </c>
      <c r="J22" s="46" t="s">
        <v>194</v>
      </c>
      <c r="K22" s="7" t="s">
        <v>199</v>
      </c>
      <c r="L22" s="7" t="s">
        <v>199</v>
      </c>
      <c r="M22" s="7" t="s">
        <v>199</v>
      </c>
      <c r="N22" s="39"/>
    </row>
    <row r="23" spans="1:14" s="5" customFormat="1" ht="107.25" customHeight="1">
      <c r="A23" s="31">
        <v>128</v>
      </c>
      <c r="B23" s="51">
        <v>44</v>
      </c>
      <c r="C23" s="37" t="s">
        <v>28</v>
      </c>
      <c r="D23" s="53" t="s">
        <v>2</v>
      </c>
      <c r="E23" s="53"/>
      <c r="F23" s="43" t="s">
        <v>130</v>
      </c>
      <c r="G23" s="13" t="s">
        <v>225</v>
      </c>
      <c r="H23" s="13"/>
      <c r="I23" s="46" t="s">
        <v>193</v>
      </c>
      <c r="J23" s="46" t="s">
        <v>195</v>
      </c>
      <c r="K23" s="7" t="s">
        <v>200</v>
      </c>
      <c r="L23" s="7" t="s">
        <v>200</v>
      </c>
      <c r="M23" s="7" t="s">
        <v>200</v>
      </c>
      <c r="N23" s="51"/>
    </row>
    <row r="24" spans="1:14" s="5" customFormat="1" ht="26.25" customHeight="1">
      <c r="A24" s="32"/>
      <c r="B24" s="49"/>
      <c r="C24" s="57" t="s">
        <v>54</v>
      </c>
      <c r="D24" s="57"/>
      <c r="E24" s="57"/>
      <c r="F24" s="57"/>
      <c r="G24" s="27"/>
      <c r="H24" s="41"/>
      <c r="I24" s="41"/>
      <c r="J24" s="41"/>
      <c r="K24" s="41"/>
      <c r="L24" s="41"/>
      <c r="M24" s="41"/>
      <c r="N24" s="14"/>
    </row>
    <row r="25" spans="1:14" s="5" customFormat="1" ht="30.75" customHeight="1">
      <c r="A25" s="32"/>
      <c r="B25" s="49"/>
      <c r="C25" s="57" t="s">
        <v>55</v>
      </c>
      <c r="D25" s="57"/>
      <c r="E25" s="57"/>
      <c r="F25" s="57"/>
      <c r="G25" s="27"/>
      <c r="H25" s="41"/>
      <c r="I25" s="41"/>
      <c r="J25" s="41"/>
      <c r="K25" s="41"/>
      <c r="L25" s="41"/>
      <c r="M25" s="41"/>
      <c r="N25" s="14"/>
    </row>
    <row r="26" spans="1:14" s="5" customFormat="1" ht="213.75" customHeight="1">
      <c r="A26" s="31">
        <v>161</v>
      </c>
      <c r="B26" s="51">
        <v>56</v>
      </c>
      <c r="C26" s="100" t="s">
        <v>91</v>
      </c>
      <c r="D26" s="53" t="s">
        <v>5</v>
      </c>
      <c r="E26" s="53"/>
      <c r="F26" s="103" t="s">
        <v>94</v>
      </c>
      <c r="G26" s="13" t="s">
        <v>261</v>
      </c>
      <c r="H26" s="15" t="s">
        <v>131</v>
      </c>
      <c r="I26" s="46" t="s">
        <v>193</v>
      </c>
      <c r="J26" s="46" t="s">
        <v>195</v>
      </c>
      <c r="K26" s="96" t="s">
        <v>201</v>
      </c>
      <c r="L26" s="96" t="s">
        <v>201</v>
      </c>
      <c r="M26" s="96" t="s">
        <v>201</v>
      </c>
      <c r="N26" s="51"/>
    </row>
    <row r="27" spans="1:14" s="5" customFormat="1" ht="39" customHeight="1">
      <c r="A27" s="32"/>
      <c r="B27" s="49"/>
      <c r="C27" s="57" t="s">
        <v>56</v>
      </c>
      <c r="D27" s="57"/>
      <c r="E27" s="57"/>
      <c r="F27" s="57"/>
      <c r="G27" s="27"/>
      <c r="H27" s="41"/>
      <c r="I27" s="41"/>
      <c r="J27" s="41"/>
      <c r="K27" s="41"/>
      <c r="L27" s="41"/>
      <c r="M27" s="41"/>
      <c r="N27" s="14"/>
    </row>
    <row r="28" spans="1:14" s="5" customFormat="1" ht="126" customHeight="1">
      <c r="A28" s="31">
        <v>168</v>
      </c>
      <c r="B28" s="51">
        <v>59</v>
      </c>
      <c r="C28" s="37" t="s">
        <v>29</v>
      </c>
      <c r="D28" s="53" t="s">
        <v>2</v>
      </c>
      <c r="E28" s="53"/>
      <c r="F28" s="43" t="s">
        <v>30</v>
      </c>
      <c r="G28" s="50" t="s">
        <v>132</v>
      </c>
      <c r="H28" s="13" t="s">
        <v>133</v>
      </c>
      <c r="I28" s="46" t="s">
        <v>193</v>
      </c>
      <c r="J28" s="46" t="s">
        <v>195</v>
      </c>
      <c r="K28" s="96" t="s">
        <v>201</v>
      </c>
      <c r="L28" s="96" t="s">
        <v>201</v>
      </c>
      <c r="M28" s="96" t="s">
        <v>201</v>
      </c>
      <c r="N28" s="51"/>
    </row>
    <row r="29" spans="1:14" s="5" customFormat="1" ht="36" customHeight="1">
      <c r="A29" s="32"/>
      <c r="B29" s="49"/>
      <c r="C29" s="57" t="s">
        <v>57</v>
      </c>
      <c r="D29" s="57"/>
      <c r="E29" s="57"/>
      <c r="F29" s="57"/>
      <c r="G29" s="27"/>
      <c r="H29" s="41"/>
      <c r="I29" s="41"/>
      <c r="J29" s="41"/>
      <c r="K29" s="41"/>
      <c r="L29" s="41"/>
      <c r="M29" s="41"/>
      <c r="N29" s="14"/>
    </row>
    <row r="30" spans="1:14" s="5" customFormat="1" ht="145.5" customHeight="1">
      <c r="A30" s="31">
        <v>184</v>
      </c>
      <c r="B30" s="51">
        <v>64</v>
      </c>
      <c r="C30" s="37" t="s">
        <v>31</v>
      </c>
      <c r="D30" s="53" t="s">
        <v>2</v>
      </c>
      <c r="E30" s="53"/>
      <c r="F30" s="43" t="s">
        <v>32</v>
      </c>
      <c r="G30" s="50" t="s">
        <v>134</v>
      </c>
      <c r="H30" s="53"/>
      <c r="I30" s="46" t="s">
        <v>193</v>
      </c>
      <c r="J30" s="46" t="s">
        <v>195</v>
      </c>
      <c r="K30" s="96" t="s">
        <v>201</v>
      </c>
      <c r="L30" s="96" t="s">
        <v>201</v>
      </c>
      <c r="M30" s="96" t="s">
        <v>201</v>
      </c>
      <c r="N30" s="51"/>
    </row>
    <row r="31" spans="1:14" s="5" customFormat="1" ht="35.25" customHeight="1">
      <c r="A31" s="32"/>
      <c r="B31" s="49"/>
      <c r="C31" s="57" t="s">
        <v>34</v>
      </c>
      <c r="D31" s="57"/>
      <c r="E31" s="57"/>
      <c r="F31" s="57"/>
      <c r="G31" s="28"/>
      <c r="H31" s="49"/>
      <c r="I31" s="49"/>
      <c r="J31" s="49"/>
      <c r="K31" s="49"/>
      <c r="L31" s="49"/>
      <c r="M31" s="49"/>
      <c r="N31" s="14"/>
    </row>
    <row r="32" spans="1:14" s="5" customFormat="1" ht="21" customHeight="1">
      <c r="A32" s="32"/>
      <c r="B32" s="49"/>
      <c r="C32" s="57" t="s">
        <v>33</v>
      </c>
      <c r="D32" s="57"/>
      <c r="E32" s="57"/>
      <c r="F32" s="57"/>
      <c r="G32" s="27"/>
      <c r="H32" s="41"/>
      <c r="I32" s="41"/>
      <c r="J32" s="41"/>
      <c r="K32" s="41"/>
      <c r="L32" s="41"/>
      <c r="M32" s="41"/>
      <c r="N32" s="14"/>
    </row>
    <row r="33" spans="1:14" ht="21" customHeight="1">
      <c r="A33" s="30"/>
      <c r="B33" s="30"/>
      <c r="C33" s="87" t="s">
        <v>90</v>
      </c>
      <c r="D33" s="87"/>
      <c r="E33" s="87"/>
      <c r="F33" s="87"/>
      <c r="G33" s="27"/>
      <c r="H33" s="41"/>
      <c r="I33" s="41"/>
      <c r="J33" s="41"/>
      <c r="K33" s="41"/>
      <c r="L33" s="41"/>
      <c r="M33" s="41"/>
      <c r="N33" s="11"/>
    </row>
    <row r="34" spans="1:14" ht="21" customHeight="1">
      <c r="A34" s="30"/>
      <c r="B34" s="30"/>
      <c r="C34" s="87" t="s">
        <v>73</v>
      </c>
      <c r="D34" s="87"/>
      <c r="E34" s="87"/>
      <c r="F34" s="87"/>
      <c r="G34" s="27"/>
      <c r="H34" s="41"/>
      <c r="I34" s="41"/>
      <c r="J34" s="41"/>
      <c r="K34" s="41"/>
      <c r="L34" s="41"/>
      <c r="M34" s="41"/>
      <c r="N34" s="11"/>
    </row>
    <row r="35" spans="1:14" s="34" customFormat="1" ht="90.75" customHeight="1">
      <c r="A35" s="35">
        <v>232</v>
      </c>
      <c r="B35" s="51">
        <v>87</v>
      </c>
      <c r="C35" s="37" t="s">
        <v>38</v>
      </c>
      <c r="D35" s="53" t="s">
        <v>4</v>
      </c>
      <c r="E35" s="41"/>
      <c r="F35" s="43" t="s">
        <v>181</v>
      </c>
      <c r="G35" s="13" t="s">
        <v>229</v>
      </c>
      <c r="H35" s="41"/>
      <c r="I35" s="46" t="s">
        <v>193</v>
      </c>
      <c r="J35" s="46" t="s">
        <v>195</v>
      </c>
      <c r="K35" s="41"/>
      <c r="L35" s="41"/>
      <c r="M35" s="48" t="s">
        <v>202</v>
      </c>
      <c r="N35" s="11"/>
    </row>
    <row r="36" spans="1:14" s="5" customFormat="1" ht="18.75" customHeight="1">
      <c r="A36" s="32"/>
      <c r="B36" s="49"/>
      <c r="C36" s="57" t="s">
        <v>17</v>
      </c>
      <c r="D36" s="57"/>
      <c r="E36" s="57"/>
      <c r="F36" s="57"/>
      <c r="G36" s="27"/>
      <c r="H36" s="41"/>
      <c r="I36" s="41"/>
      <c r="J36" s="41"/>
      <c r="K36" s="41"/>
      <c r="L36" s="41"/>
      <c r="M36" s="41"/>
      <c r="N36" s="14"/>
    </row>
    <row r="37" spans="1:14" s="5" customFormat="1" ht="208.5" customHeight="1">
      <c r="A37" s="31">
        <v>244</v>
      </c>
      <c r="B37" s="51">
        <v>94</v>
      </c>
      <c r="C37" s="100" t="s">
        <v>104</v>
      </c>
      <c r="D37" s="6" t="s">
        <v>102</v>
      </c>
      <c r="E37" s="3" t="s">
        <v>37</v>
      </c>
      <c r="F37" s="103" t="s">
        <v>135</v>
      </c>
      <c r="G37" s="93" t="s">
        <v>183</v>
      </c>
      <c r="H37" s="3"/>
      <c r="I37" s="46" t="s">
        <v>193</v>
      </c>
      <c r="J37" s="46" t="s">
        <v>195</v>
      </c>
      <c r="K37" s="46" t="s">
        <v>202</v>
      </c>
      <c r="L37" s="48"/>
      <c r="M37" s="3"/>
      <c r="N37" s="51"/>
    </row>
    <row r="38" spans="1:14" s="5" customFormat="1" ht="174" customHeight="1">
      <c r="A38" s="31">
        <v>245</v>
      </c>
      <c r="B38" s="51">
        <v>95</v>
      </c>
      <c r="C38" s="100" t="s">
        <v>101</v>
      </c>
      <c r="D38" s="6" t="s">
        <v>102</v>
      </c>
      <c r="E38" s="3"/>
      <c r="F38" s="103" t="s">
        <v>103</v>
      </c>
      <c r="G38" s="50" t="s">
        <v>136</v>
      </c>
      <c r="H38" s="3"/>
      <c r="I38" s="46" t="s">
        <v>193</v>
      </c>
      <c r="J38" s="46" t="s">
        <v>195</v>
      </c>
      <c r="K38" s="3"/>
      <c r="L38" s="46" t="s">
        <v>202</v>
      </c>
      <c r="M38" s="3"/>
      <c r="N38" s="51"/>
    </row>
    <row r="39" spans="1:14" s="5" customFormat="1" ht="28.5" customHeight="1">
      <c r="A39" s="31"/>
      <c r="B39" s="51"/>
      <c r="C39" s="57" t="s">
        <v>18</v>
      </c>
      <c r="D39" s="57"/>
      <c r="E39" s="57"/>
      <c r="F39" s="57"/>
      <c r="G39" s="27"/>
      <c r="H39" s="41"/>
      <c r="I39" s="41"/>
      <c r="J39" s="41"/>
      <c r="K39" s="41"/>
      <c r="L39" s="41"/>
      <c r="M39" s="41"/>
      <c r="N39" s="14"/>
    </row>
    <row r="40" spans="1:14" s="5" customFormat="1" ht="58.5" customHeight="1">
      <c r="A40" s="45"/>
      <c r="B40" s="54">
        <v>99</v>
      </c>
      <c r="C40" s="101" t="s">
        <v>79</v>
      </c>
      <c r="D40" s="55" t="s">
        <v>4</v>
      </c>
      <c r="E40" s="88"/>
      <c r="F40" s="104" t="s">
        <v>137</v>
      </c>
      <c r="G40" s="94" t="s">
        <v>203</v>
      </c>
      <c r="H40" s="41"/>
      <c r="I40" s="46" t="s">
        <v>193</v>
      </c>
      <c r="J40" s="46" t="s">
        <v>195</v>
      </c>
      <c r="K40" s="46" t="s">
        <v>197</v>
      </c>
      <c r="L40" s="41"/>
      <c r="M40" s="41"/>
      <c r="N40" s="14"/>
    </row>
    <row r="41" spans="1:14" s="5" customFormat="1" ht="58.5" customHeight="1">
      <c r="A41" s="31">
        <v>253</v>
      </c>
      <c r="B41" s="54"/>
      <c r="C41" s="101"/>
      <c r="D41" s="55"/>
      <c r="E41" s="88"/>
      <c r="F41" s="104"/>
      <c r="G41" s="50" t="s">
        <v>262</v>
      </c>
      <c r="H41" s="41"/>
      <c r="I41" s="46" t="s">
        <v>193</v>
      </c>
      <c r="J41" s="46" t="s">
        <v>195</v>
      </c>
      <c r="K41" s="41"/>
      <c r="L41" s="46" t="s">
        <v>197</v>
      </c>
      <c r="M41" s="41"/>
      <c r="N41" s="14"/>
    </row>
    <row r="42" spans="1:14" s="5" customFormat="1" ht="58.5" customHeight="1">
      <c r="A42" s="45"/>
      <c r="B42" s="54"/>
      <c r="C42" s="101"/>
      <c r="D42" s="55"/>
      <c r="E42" s="88"/>
      <c r="F42" s="104"/>
      <c r="G42" s="50" t="s">
        <v>206</v>
      </c>
      <c r="H42" s="41"/>
      <c r="I42" s="46" t="s">
        <v>193</v>
      </c>
      <c r="J42" s="46" t="s">
        <v>195</v>
      </c>
      <c r="K42" s="41"/>
      <c r="L42" s="46"/>
      <c r="M42" s="46" t="s">
        <v>197</v>
      </c>
      <c r="N42" s="14"/>
    </row>
    <row r="43" spans="1:14" s="5" customFormat="1" ht="115.5" customHeight="1">
      <c r="A43" s="31">
        <v>254</v>
      </c>
      <c r="B43" s="51">
        <v>100</v>
      </c>
      <c r="C43" s="37" t="s">
        <v>82</v>
      </c>
      <c r="D43" s="53" t="s">
        <v>4</v>
      </c>
      <c r="E43" s="53"/>
      <c r="F43" s="43" t="s">
        <v>80</v>
      </c>
      <c r="G43" s="13" t="s">
        <v>182</v>
      </c>
      <c r="H43" s="53"/>
      <c r="I43" s="46" t="s">
        <v>193</v>
      </c>
      <c r="J43" s="46" t="s">
        <v>195</v>
      </c>
      <c r="K43" s="53"/>
      <c r="L43" s="46" t="s">
        <v>202</v>
      </c>
      <c r="M43" s="46" t="s">
        <v>202</v>
      </c>
      <c r="N43" s="51"/>
    </row>
    <row r="44" spans="1:14" s="5" customFormat="1" ht="264.75" customHeight="1">
      <c r="A44" s="31">
        <v>256</v>
      </c>
      <c r="B44" s="51">
        <v>102</v>
      </c>
      <c r="C44" s="37" t="s">
        <v>83</v>
      </c>
      <c r="D44" s="53" t="s">
        <v>4</v>
      </c>
      <c r="E44" s="53"/>
      <c r="F44" s="43" t="s">
        <v>81</v>
      </c>
      <c r="G44" s="95" t="s">
        <v>138</v>
      </c>
      <c r="H44" s="53"/>
      <c r="I44" s="46" t="s">
        <v>193</v>
      </c>
      <c r="J44" s="46" t="s">
        <v>194</v>
      </c>
      <c r="K44" s="46" t="s">
        <v>199</v>
      </c>
      <c r="L44" s="46" t="s">
        <v>199</v>
      </c>
      <c r="M44" s="46" t="s">
        <v>199</v>
      </c>
      <c r="N44" s="51"/>
    </row>
    <row r="45" spans="1:14" s="5" customFormat="1" ht="123.75" customHeight="1">
      <c r="A45" s="31">
        <v>263</v>
      </c>
      <c r="B45" s="51">
        <v>104</v>
      </c>
      <c r="C45" s="100" t="s">
        <v>105</v>
      </c>
      <c r="D45" s="53" t="s">
        <v>5</v>
      </c>
      <c r="E45" s="51" t="s">
        <v>37</v>
      </c>
      <c r="F45" s="103" t="s">
        <v>106</v>
      </c>
      <c r="G45" s="37" t="s">
        <v>139</v>
      </c>
      <c r="H45" s="13" t="s">
        <v>140</v>
      </c>
      <c r="I45" s="46" t="s">
        <v>193</v>
      </c>
      <c r="J45" s="46" t="s">
        <v>195</v>
      </c>
      <c r="K45" s="7" t="s">
        <v>202</v>
      </c>
      <c r="L45" s="7" t="s">
        <v>202</v>
      </c>
      <c r="M45" s="7"/>
      <c r="N45" s="37"/>
    </row>
    <row r="46" spans="1:14" s="5" customFormat="1" ht="28.5" customHeight="1">
      <c r="A46" s="32"/>
      <c r="B46" s="49"/>
      <c r="C46" s="57" t="s">
        <v>184</v>
      </c>
      <c r="D46" s="57"/>
      <c r="E46" s="57"/>
      <c r="F46" s="57"/>
      <c r="G46" s="27"/>
      <c r="H46" s="41"/>
      <c r="I46" s="41"/>
      <c r="J46" s="41"/>
      <c r="K46" s="41"/>
      <c r="L46" s="41"/>
      <c r="M46" s="41"/>
      <c r="N46" s="14"/>
    </row>
    <row r="47" spans="1:14" s="5" customFormat="1" ht="28.5" customHeight="1">
      <c r="A47" s="32"/>
      <c r="B47" s="49"/>
      <c r="C47" s="57" t="s">
        <v>74</v>
      </c>
      <c r="D47" s="57"/>
      <c r="E47" s="57"/>
      <c r="F47" s="57"/>
      <c r="G47" s="27"/>
      <c r="H47" s="41"/>
      <c r="I47" s="41"/>
      <c r="J47" s="41"/>
      <c r="K47" s="41"/>
      <c r="L47" s="41"/>
      <c r="M47" s="41"/>
      <c r="N47" s="14"/>
    </row>
    <row r="48" spans="1:14" s="5" customFormat="1" ht="199.5" customHeight="1">
      <c r="A48" s="35">
        <v>265</v>
      </c>
      <c r="B48" s="51">
        <v>105</v>
      </c>
      <c r="C48" s="37" t="s">
        <v>19</v>
      </c>
      <c r="D48" s="53" t="s">
        <v>4</v>
      </c>
      <c r="E48" s="41"/>
      <c r="F48" s="43" t="s">
        <v>20</v>
      </c>
      <c r="G48" s="13" t="s">
        <v>141</v>
      </c>
      <c r="H48" s="41"/>
      <c r="I48" s="46" t="s">
        <v>193</v>
      </c>
      <c r="J48" s="46" t="s">
        <v>194</v>
      </c>
      <c r="K48" s="48" t="s">
        <v>199</v>
      </c>
      <c r="L48" s="48" t="s">
        <v>199</v>
      </c>
      <c r="M48" s="48" t="s">
        <v>199</v>
      </c>
      <c r="N48" s="14"/>
    </row>
    <row r="49" spans="1:14" s="5" customFormat="1" ht="25.5" customHeight="1">
      <c r="A49" s="32"/>
      <c r="B49" s="49"/>
      <c r="C49" s="57" t="s">
        <v>21</v>
      </c>
      <c r="D49" s="57"/>
      <c r="E49" s="57"/>
      <c r="F49" s="57"/>
      <c r="G49" s="27"/>
      <c r="H49" s="41"/>
      <c r="I49" s="41"/>
      <c r="J49" s="41"/>
      <c r="K49" s="41"/>
      <c r="L49" s="41"/>
      <c r="M49" s="41"/>
      <c r="N49" s="14"/>
    </row>
    <row r="50" spans="1:14" s="5" customFormat="1" ht="219" customHeight="1">
      <c r="A50" s="31">
        <v>277</v>
      </c>
      <c r="B50" s="51">
        <v>109</v>
      </c>
      <c r="C50" s="37" t="s">
        <v>22</v>
      </c>
      <c r="D50" s="36" t="s">
        <v>4</v>
      </c>
      <c r="E50" s="53"/>
      <c r="F50" s="43" t="s">
        <v>23</v>
      </c>
      <c r="G50" s="13" t="s">
        <v>142</v>
      </c>
      <c r="H50" s="13"/>
      <c r="I50" s="46" t="s">
        <v>193</v>
      </c>
      <c r="J50" s="46" t="s">
        <v>194</v>
      </c>
      <c r="K50" s="48" t="s">
        <v>199</v>
      </c>
      <c r="L50" s="48" t="s">
        <v>199</v>
      </c>
      <c r="M50" s="48" t="s">
        <v>199</v>
      </c>
      <c r="N50" s="51"/>
    </row>
    <row r="51" spans="1:14" s="5" customFormat="1" ht="21.75" customHeight="1">
      <c r="A51" s="32"/>
      <c r="B51" s="49"/>
      <c r="C51" s="56" t="s">
        <v>39</v>
      </c>
      <c r="D51" s="57"/>
      <c r="E51" s="41"/>
      <c r="F51" s="91"/>
      <c r="G51" s="27"/>
      <c r="H51" s="41"/>
      <c r="I51" s="41"/>
      <c r="J51" s="41"/>
      <c r="K51" s="41"/>
      <c r="L51" s="41"/>
      <c r="M51" s="41"/>
      <c r="N51" s="14"/>
    </row>
    <row r="52" spans="1:14" s="5" customFormat="1" ht="113.25" customHeight="1">
      <c r="A52" s="31">
        <v>287</v>
      </c>
      <c r="B52" s="51">
        <v>114</v>
      </c>
      <c r="C52" s="100" t="s">
        <v>95</v>
      </c>
      <c r="D52" s="53" t="s">
        <v>5</v>
      </c>
      <c r="E52" s="41"/>
      <c r="F52" s="103" t="s">
        <v>68</v>
      </c>
      <c r="G52" s="50" t="s">
        <v>143</v>
      </c>
      <c r="H52" s="41"/>
      <c r="I52" s="46" t="s">
        <v>193</v>
      </c>
      <c r="J52" s="46" t="s">
        <v>195</v>
      </c>
      <c r="K52" s="48" t="s">
        <v>204</v>
      </c>
      <c r="L52" s="48" t="s">
        <v>204</v>
      </c>
      <c r="M52" s="48" t="s">
        <v>204</v>
      </c>
      <c r="N52" s="14"/>
    </row>
    <row r="53" spans="1:14" s="5" customFormat="1" ht="30" customHeight="1">
      <c r="A53" s="32"/>
      <c r="B53" s="49"/>
      <c r="C53" s="57" t="s">
        <v>24</v>
      </c>
      <c r="D53" s="57"/>
      <c r="E53" s="57"/>
      <c r="F53" s="57"/>
      <c r="G53" s="27"/>
      <c r="H53" s="41"/>
      <c r="I53" s="41"/>
      <c r="J53" s="41"/>
      <c r="K53" s="41"/>
      <c r="L53" s="41"/>
      <c r="M53" s="41"/>
      <c r="N53" s="14"/>
    </row>
    <row r="54" spans="1:14" s="5" customFormat="1" ht="30" customHeight="1">
      <c r="A54" s="32"/>
      <c r="B54" s="49"/>
      <c r="C54" s="57" t="s">
        <v>75</v>
      </c>
      <c r="D54" s="57"/>
      <c r="E54" s="57"/>
      <c r="F54" s="57"/>
      <c r="G54" s="27"/>
      <c r="H54" s="41"/>
      <c r="I54" s="41"/>
      <c r="J54" s="41"/>
      <c r="K54" s="41"/>
      <c r="L54" s="41"/>
      <c r="M54" s="41"/>
      <c r="N54" s="14"/>
    </row>
    <row r="55" spans="1:14" s="5" customFormat="1" ht="168.75" customHeight="1">
      <c r="A55" s="31">
        <v>307</v>
      </c>
      <c r="B55" s="51">
        <v>119</v>
      </c>
      <c r="C55" s="50" t="s">
        <v>107</v>
      </c>
      <c r="D55" s="42" t="s">
        <v>2</v>
      </c>
      <c r="E55" s="53"/>
      <c r="F55" s="43" t="s">
        <v>144</v>
      </c>
      <c r="G55" s="50" t="s">
        <v>205</v>
      </c>
      <c r="H55" s="53"/>
      <c r="I55" s="46" t="s">
        <v>193</v>
      </c>
      <c r="J55" s="46" t="s">
        <v>195</v>
      </c>
      <c r="K55" s="46" t="s">
        <v>200</v>
      </c>
      <c r="L55" s="46" t="s">
        <v>200</v>
      </c>
      <c r="M55" s="46" t="s">
        <v>200</v>
      </c>
      <c r="N55" s="39"/>
    </row>
    <row r="56" spans="1:14" s="5" customFormat="1" ht="154.5" customHeight="1">
      <c r="A56" s="31">
        <v>311</v>
      </c>
      <c r="B56" s="51">
        <v>120</v>
      </c>
      <c r="C56" s="37" t="s">
        <v>84</v>
      </c>
      <c r="D56" s="53" t="s">
        <v>2</v>
      </c>
      <c r="E56" s="53"/>
      <c r="F56" s="43" t="s">
        <v>85</v>
      </c>
      <c r="G56" s="37" t="s">
        <v>145</v>
      </c>
      <c r="H56" s="53"/>
      <c r="I56" s="46" t="s">
        <v>193</v>
      </c>
      <c r="J56" s="46" t="s">
        <v>195</v>
      </c>
      <c r="K56" s="53"/>
      <c r="L56" s="53"/>
      <c r="M56" s="46" t="s">
        <v>202</v>
      </c>
      <c r="N56" s="51"/>
    </row>
    <row r="57" spans="1:14" s="5" customFormat="1" ht="190.5" customHeight="1">
      <c r="A57" s="31">
        <v>322</v>
      </c>
      <c r="B57" s="51">
        <v>123</v>
      </c>
      <c r="C57" s="37" t="s">
        <v>86</v>
      </c>
      <c r="D57" s="53" t="s">
        <v>2</v>
      </c>
      <c r="E57" s="53"/>
      <c r="F57" s="43" t="s">
        <v>87</v>
      </c>
      <c r="G57" s="50" t="s">
        <v>146</v>
      </c>
      <c r="H57" s="53"/>
      <c r="I57" s="46" t="s">
        <v>193</v>
      </c>
      <c r="J57" s="46" t="s">
        <v>195</v>
      </c>
      <c r="K57" s="46" t="s">
        <v>202</v>
      </c>
      <c r="L57" s="46"/>
      <c r="M57" s="46"/>
      <c r="N57" s="51"/>
    </row>
    <row r="58" spans="1:14" s="5" customFormat="1" ht="33.75" customHeight="1">
      <c r="A58" s="32"/>
      <c r="B58" s="49"/>
      <c r="C58" s="57" t="s">
        <v>35</v>
      </c>
      <c r="D58" s="57"/>
      <c r="E58" s="57"/>
      <c r="F58" s="57"/>
      <c r="G58" s="27"/>
      <c r="H58" s="41"/>
      <c r="I58" s="41"/>
      <c r="J58" s="41"/>
      <c r="K58" s="41"/>
      <c r="L58" s="41"/>
      <c r="M58" s="41"/>
      <c r="N58" s="14"/>
    </row>
    <row r="59" spans="1:14" s="5" customFormat="1" ht="33.75" customHeight="1">
      <c r="A59" s="32"/>
      <c r="B59" s="49"/>
      <c r="C59" s="57" t="s">
        <v>58</v>
      </c>
      <c r="D59" s="57"/>
      <c r="E59" s="57"/>
      <c r="F59" s="57"/>
      <c r="G59" s="27"/>
      <c r="H59" s="41"/>
      <c r="I59" s="41"/>
      <c r="J59" s="41"/>
      <c r="K59" s="41"/>
      <c r="L59" s="41"/>
      <c r="M59" s="41"/>
      <c r="N59" s="14"/>
    </row>
    <row r="60" spans="1:14" s="5" customFormat="1" ht="124.5" customHeight="1">
      <c r="A60" s="31">
        <v>395</v>
      </c>
      <c r="B60" s="51">
        <v>148</v>
      </c>
      <c r="C60" s="37" t="s">
        <v>40</v>
      </c>
      <c r="D60" s="53" t="s">
        <v>4</v>
      </c>
      <c r="E60" s="53"/>
      <c r="F60" s="43" t="s">
        <v>41</v>
      </c>
      <c r="G60" s="13" t="s">
        <v>147</v>
      </c>
      <c r="H60" s="53"/>
      <c r="I60" s="46" t="s">
        <v>193</v>
      </c>
      <c r="J60" s="46" t="s">
        <v>195</v>
      </c>
      <c r="K60" s="46" t="s">
        <v>207</v>
      </c>
      <c r="L60" s="53"/>
      <c r="M60" s="53"/>
      <c r="N60" s="51"/>
    </row>
    <row r="61" spans="1:14" s="5" customFormat="1" ht="90" customHeight="1">
      <c r="A61" s="45"/>
      <c r="B61" s="54">
        <v>149</v>
      </c>
      <c r="C61" s="101" t="s">
        <v>69</v>
      </c>
      <c r="D61" s="55" t="s">
        <v>4</v>
      </c>
      <c r="E61" s="55"/>
      <c r="F61" s="104" t="s">
        <v>148</v>
      </c>
      <c r="G61" s="13" t="s">
        <v>226</v>
      </c>
      <c r="H61" s="53"/>
      <c r="I61" s="46" t="s">
        <v>193</v>
      </c>
      <c r="J61" s="46" t="s">
        <v>195</v>
      </c>
      <c r="K61" s="46" t="s">
        <v>202</v>
      </c>
      <c r="L61" s="53"/>
      <c r="M61" s="53"/>
      <c r="N61" s="51"/>
    </row>
    <row r="62" spans="1:14" s="5" customFormat="1" ht="61.5" customHeight="1">
      <c r="A62" s="45"/>
      <c r="B62" s="54"/>
      <c r="C62" s="101"/>
      <c r="D62" s="55"/>
      <c r="E62" s="55"/>
      <c r="F62" s="104"/>
      <c r="G62" s="13" t="s">
        <v>209</v>
      </c>
      <c r="H62" s="53"/>
      <c r="I62" s="46" t="s">
        <v>193</v>
      </c>
      <c r="J62" s="46" t="s">
        <v>195</v>
      </c>
      <c r="K62" s="46"/>
      <c r="L62" s="46" t="s">
        <v>202</v>
      </c>
      <c r="M62" s="53"/>
      <c r="N62" s="51"/>
    </row>
    <row r="63" spans="1:14" s="5" customFormat="1" ht="63.75" customHeight="1">
      <c r="A63" s="31">
        <v>396</v>
      </c>
      <c r="B63" s="54"/>
      <c r="C63" s="101"/>
      <c r="D63" s="55"/>
      <c r="E63" s="55"/>
      <c r="F63" s="104"/>
      <c r="G63" s="8" t="s">
        <v>231</v>
      </c>
      <c r="H63" s="17" t="s">
        <v>149</v>
      </c>
      <c r="I63" s="46" t="s">
        <v>193</v>
      </c>
      <c r="J63" s="46" t="s">
        <v>195</v>
      </c>
      <c r="K63" s="97"/>
      <c r="L63" s="97"/>
      <c r="M63" s="46" t="s">
        <v>202</v>
      </c>
      <c r="N63" s="51"/>
    </row>
    <row r="64" spans="1:14" s="5" customFormat="1" ht="60" customHeight="1">
      <c r="A64" s="47"/>
      <c r="B64" s="54">
        <v>150</v>
      </c>
      <c r="C64" s="101" t="s">
        <v>70</v>
      </c>
      <c r="D64" s="55" t="s">
        <v>4</v>
      </c>
      <c r="E64" s="55"/>
      <c r="F64" s="104" t="s">
        <v>150</v>
      </c>
      <c r="G64" s="8" t="s">
        <v>263</v>
      </c>
      <c r="H64" s="17"/>
      <c r="I64" s="46" t="s">
        <v>193</v>
      </c>
      <c r="J64" s="46" t="s">
        <v>195</v>
      </c>
      <c r="K64" s="46" t="s">
        <v>202</v>
      </c>
      <c r="L64" s="97"/>
      <c r="M64" s="46"/>
      <c r="N64" s="51"/>
    </row>
    <row r="65" spans="1:14" s="5" customFormat="1" ht="60" customHeight="1">
      <c r="A65" s="47"/>
      <c r="B65" s="54"/>
      <c r="C65" s="101"/>
      <c r="D65" s="55"/>
      <c r="E65" s="55"/>
      <c r="F65" s="104"/>
      <c r="G65" s="8" t="s">
        <v>210</v>
      </c>
      <c r="H65" s="17"/>
      <c r="I65" s="46" t="s">
        <v>193</v>
      </c>
      <c r="J65" s="46" t="s">
        <v>195</v>
      </c>
      <c r="K65" s="97"/>
      <c r="L65" s="46" t="s">
        <v>202</v>
      </c>
      <c r="M65" s="46"/>
      <c r="N65" s="51"/>
    </row>
    <row r="66" spans="1:14" s="5" customFormat="1" ht="44.25" customHeight="1">
      <c r="A66" s="31">
        <v>397</v>
      </c>
      <c r="B66" s="54"/>
      <c r="C66" s="101"/>
      <c r="D66" s="55"/>
      <c r="E66" s="55"/>
      <c r="F66" s="104"/>
      <c r="G66" s="13" t="s">
        <v>211</v>
      </c>
      <c r="H66" s="13" t="s">
        <v>151</v>
      </c>
      <c r="I66" s="46" t="s">
        <v>193</v>
      </c>
      <c r="J66" s="46" t="s">
        <v>195</v>
      </c>
      <c r="K66" s="7"/>
      <c r="L66" s="7"/>
      <c r="M66" s="46" t="s">
        <v>202</v>
      </c>
      <c r="N66" s="51"/>
    </row>
    <row r="67" spans="1:14" s="5" customFormat="1" ht="78.75" customHeight="1">
      <c r="A67" s="31">
        <v>401</v>
      </c>
      <c r="B67" s="51">
        <v>152</v>
      </c>
      <c r="C67" s="37" t="s">
        <v>42</v>
      </c>
      <c r="D67" s="53" t="s">
        <v>2</v>
      </c>
      <c r="E67" s="51"/>
      <c r="F67" s="43" t="s">
        <v>43</v>
      </c>
      <c r="G67" s="13" t="s">
        <v>152</v>
      </c>
      <c r="H67" s="16"/>
      <c r="I67" s="46" t="s">
        <v>193</v>
      </c>
      <c r="J67" s="46" t="s">
        <v>194</v>
      </c>
      <c r="K67" s="98" t="s">
        <v>199</v>
      </c>
      <c r="L67" s="98" t="s">
        <v>199</v>
      </c>
      <c r="M67" s="98" t="s">
        <v>199</v>
      </c>
      <c r="N67" s="51"/>
    </row>
    <row r="68" spans="1:14" s="5" customFormat="1" ht="36" customHeight="1">
      <c r="A68" s="32"/>
      <c r="B68" s="49"/>
      <c r="C68" s="57" t="s">
        <v>59</v>
      </c>
      <c r="D68" s="57"/>
      <c r="E68" s="57"/>
      <c r="F68" s="57"/>
      <c r="G68" s="27"/>
      <c r="H68" s="41"/>
      <c r="I68" s="41"/>
      <c r="J68" s="41"/>
      <c r="K68" s="41"/>
      <c r="L68" s="41"/>
      <c r="M68" s="41"/>
      <c r="N68" s="14"/>
    </row>
    <row r="69" spans="1:14" s="5" customFormat="1" ht="181.5" customHeight="1">
      <c r="A69" s="31">
        <v>415</v>
      </c>
      <c r="B69" s="51">
        <v>157</v>
      </c>
      <c r="C69" s="37" t="s">
        <v>88</v>
      </c>
      <c r="D69" s="53" t="s">
        <v>2</v>
      </c>
      <c r="E69" s="53"/>
      <c r="F69" s="43" t="s">
        <v>153</v>
      </c>
      <c r="G69" s="13" t="s">
        <v>208</v>
      </c>
      <c r="H69" s="53"/>
      <c r="I69" s="46" t="s">
        <v>193</v>
      </c>
      <c r="J69" s="46" t="s">
        <v>195</v>
      </c>
      <c r="K69" s="46" t="s">
        <v>197</v>
      </c>
      <c r="L69" s="53"/>
      <c r="M69" s="53"/>
      <c r="N69" s="51"/>
    </row>
    <row r="70" spans="1:14" s="5" customFormat="1" ht="85.5" customHeight="1">
      <c r="A70" s="31">
        <v>417</v>
      </c>
      <c r="B70" s="51">
        <v>158</v>
      </c>
      <c r="C70" s="37" t="s">
        <v>44</v>
      </c>
      <c r="D70" s="53" t="s">
        <v>2</v>
      </c>
      <c r="E70" s="53"/>
      <c r="F70" s="43" t="s">
        <v>45</v>
      </c>
      <c r="G70" s="37" t="s">
        <v>154</v>
      </c>
      <c r="H70" s="53"/>
      <c r="I70" s="46" t="s">
        <v>193</v>
      </c>
      <c r="J70" s="46" t="s">
        <v>195</v>
      </c>
      <c r="K70" s="46" t="s">
        <v>200</v>
      </c>
      <c r="L70" s="46" t="s">
        <v>200</v>
      </c>
      <c r="M70" s="46" t="s">
        <v>200</v>
      </c>
      <c r="N70" s="51"/>
    </row>
    <row r="71" spans="1:14" s="5" customFormat="1" ht="50.25" customHeight="1">
      <c r="A71" s="47"/>
      <c r="B71" s="54">
        <v>159</v>
      </c>
      <c r="C71" s="101" t="s">
        <v>71</v>
      </c>
      <c r="D71" s="55" t="s">
        <v>2</v>
      </c>
      <c r="E71" s="55"/>
      <c r="F71" s="104" t="s">
        <v>155</v>
      </c>
      <c r="G71" s="37" t="s">
        <v>212</v>
      </c>
      <c r="H71" s="53"/>
      <c r="I71" s="46" t="s">
        <v>193</v>
      </c>
      <c r="J71" s="46" t="s">
        <v>195</v>
      </c>
      <c r="K71" s="53"/>
      <c r="L71" s="46" t="s">
        <v>197</v>
      </c>
      <c r="M71" s="53"/>
      <c r="N71" s="51"/>
    </row>
    <row r="72" spans="1:14" s="5" customFormat="1" ht="50.25" customHeight="1">
      <c r="A72" s="31">
        <v>419</v>
      </c>
      <c r="B72" s="54"/>
      <c r="C72" s="101"/>
      <c r="D72" s="55"/>
      <c r="E72" s="55"/>
      <c r="F72" s="104"/>
      <c r="G72" s="8" t="s">
        <v>213</v>
      </c>
      <c r="H72" s="53"/>
      <c r="I72" s="46" t="s">
        <v>193</v>
      </c>
      <c r="J72" s="46" t="s">
        <v>195</v>
      </c>
      <c r="K72" s="53"/>
      <c r="L72" s="53"/>
      <c r="M72" s="46" t="s">
        <v>197</v>
      </c>
      <c r="N72" s="51"/>
    </row>
    <row r="73" spans="1:14" s="5" customFormat="1" ht="92.25" customHeight="1">
      <c r="A73" s="47"/>
      <c r="B73" s="54"/>
      <c r="C73" s="101"/>
      <c r="D73" s="55"/>
      <c r="E73" s="55"/>
      <c r="F73" s="104"/>
      <c r="G73" s="8" t="s">
        <v>224</v>
      </c>
      <c r="H73" s="53"/>
      <c r="I73" s="46" t="s">
        <v>193</v>
      </c>
      <c r="J73" s="46" t="s">
        <v>195</v>
      </c>
      <c r="K73" s="46" t="s">
        <v>200</v>
      </c>
      <c r="L73" s="46" t="s">
        <v>200</v>
      </c>
      <c r="M73" s="46" t="s">
        <v>200</v>
      </c>
      <c r="N73" s="51"/>
    </row>
    <row r="74" spans="1:14" s="5" customFormat="1" ht="33" customHeight="1">
      <c r="A74" s="32"/>
      <c r="B74" s="49"/>
      <c r="C74" s="57" t="s">
        <v>60</v>
      </c>
      <c r="D74" s="57"/>
      <c r="E74" s="57"/>
      <c r="F74" s="57"/>
      <c r="G74" s="27"/>
      <c r="H74" s="41"/>
      <c r="I74" s="41"/>
      <c r="J74" s="41"/>
      <c r="K74" s="41"/>
      <c r="L74" s="41"/>
      <c r="M74" s="41"/>
      <c r="N74" s="14"/>
    </row>
    <row r="75" spans="1:14" s="5" customFormat="1" ht="26.25" customHeight="1">
      <c r="A75" s="32"/>
      <c r="B75" s="49"/>
      <c r="C75" s="57" t="s">
        <v>61</v>
      </c>
      <c r="D75" s="57"/>
      <c r="E75" s="57"/>
      <c r="F75" s="57"/>
      <c r="G75" s="8"/>
      <c r="H75" s="41"/>
      <c r="I75" s="41"/>
      <c r="J75" s="41"/>
      <c r="K75" s="41"/>
      <c r="L75" s="41"/>
      <c r="M75" s="41"/>
      <c r="N75" s="14"/>
    </row>
    <row r="76" spans="1:14" s="5" customFormat="1" ht="26.25" customHeight="1">
      <c r="A76" s="32"/>
      <c r="B76" s="49"/>
      <c r="C76" s="57" t="s">
        <v>62</v>
      </c>
      <c r="D76" s="57"/>
      <c r="E76" s="57"/>
      <c r="F76" s="57"/>
      <c r="G76" s="27"/>
      <c r="H76" s="41"/>
      <c r="I76" s="41"/>
      <c r="J76" s="41"/>
      <c r="K76" s="41"/>
      <c r="L76" s="41"/>
      <c r="M76" s="41"/>
      <c r="N76" s="14"/>
    </row>
    <row r="77" spans="1:14" s="5" customFormat="1" ht="105.75" customHeight="1">
      <c r="A77" s="31">
        <v>529</v>
      </c>
      <c r="B77" s="51">
        <v>192</v>
      </c>
      <c r="C77" s="37" t="s">
        <v>46</v>
      </c>
      <c r="D77" s="53" t="s">
        <v>2</v>
      </c>
      <c r="E77" s="53"/>
      <c r="F77" s="43" t="s">
        <v>72</v>
      </c>
      <c r="G77" s="13" t="s">
        <v>223</v>
      </c>
      <c r="H77" s="13"/>
      <c r="I77" s="46" t="s">
        <v>193</v>
      </c>
      <c r="J77" s="46" t="s">
        <v>195</v>
      </c>
      <c r="K77" s="46" t="s">
        <v>200</v>
      </c>
      <c r="L77" s="46" t="s">
        <v>200</v>
      </c>
      <c r="M77" s="46" t="s">
        <v>200</v>
      </c>
      <c r="N77" s="51"/>
    </row>
    <row r="78" spans="1:14" s="5" customFormat="1" ht="45.75" customHeight="1">
      <c r="A78" s="32"/>
      <c r="B78" s="49"/>
      <c r="C78" s="57" t="s">
        <v>63</v>
      </c>
      <c r="D78" s="57"/>
      <c r="E78" s="57"/>
      <c r="F78" s="57"/>
      <c r="G78" s="27"/>
      <c r="H78" s="41"/>
      <c r="I78" s="41"/>
      <c r="J78" s="41"/>
      <c r="K78" s="41"/>
      <c r="L78" s="41"/>
      <c r="M78" s="41"/>
      <c r="N78" s="14"/>
    </row>
    <row r="79" spans="1:14" s="5" customFormat="1" ht="142.5" customHeight="1">
      <c r="A79" s="31">
        <v>544</v>
      </c>
      <c r="B79" s="51">
        <v>196</v>
      </c>
      <c r="C79" s="37" t="s">
        <v>92</v>
      </c>
      <c r="D79" s="53" t="s">
        <v>2</v>
      </c>
      <c r="E79" s="53"/>
      <c r="F79" s="43" t="s">
        <v>157</v>
      </c>
      <c r="G79" s="13" t="s">
        <v>214</v>
      </c>
      <c r="H79" s="13" t="s">
        <v>156</v>
      </c>
      <c r="I79" s="46" t="s">
        <v>193</v>
      </c>
      <c r="J79" s="46" t="s">
        <v>195</v>
      </c>
      <c r="K79" s="7" t="s">
        <v>197</v>
      </c>
      <c r="L79" s="7"/>
      <c r="M79" s="7"/>
      <c r="N79" s="51"/>
    </row>
    <row r="80" spans="1:14" s="5" customFormat="1" ht="142.5" customHeight="1">
      <c r="A80" s="31">
        <v>545</v>
      </c>
      <c r="B80" s="51">
        <v>197</v>
      </c>
      <c r="C80" s="37" t="s">
        <v>89</v>
      </c>
      <c r="D80" s="53" t="s">
        <v>2</v>
      </c>
      <c r="E80" s="53"/>
      <c r="F80" s="43" t="s">
        <v>93</v>
      </c>
      <c r="G80" s="13" t="s">
        <v>158</v>
      </c>
      <c r="H80" s="13"/>
      <c r="I80" s="46" t="s">
        <v>193</v>
      </c>
      <c r="J80" s="46" t="s">
        <v>195</v>
      </c>
      <c r="K80" s="7" t="s">
        <v>199</v>
      </c>
      <c r="L80" s="7" t="s">
        <v>199</v>
      </c>
      <c r="M80" s="7" t="s">
        <v>199</v>
      </c>
      <c r="N80" s="51"/>
    </row>
    <row r="81" spans="1:14" s="5" customFormat="1" ht="52.5" customHeight="1">
      <c r="A81" s="32"/>
      <c r="B81" s="49"/>
      <c r="C81" s="57" t="s">
        <v>36</v>
      </c>
      <c r="D81" s="57"/>
      <c r="E81" s="57"/>
      <c r="F81" s="57"/>
      <c r="G81" s="27"/>
      <c r="H81" s="41"/>
      <c r="I81" s="41"/>
      <c r="J81" s="41"/>
      <c r="K81" s="41"/>
      <c r="L81" s="41"/>
      <c r="M81" s="41"/>
      <c r="N81" s="14"/>
    </row>
    <row r="82" spans="1:14" s="5" customFormat="1" ht="63.75" customHeight="1">
      <c r="A82" s="32"/>
      <c r="B82" s="49"/>
      <c r="C82" s="57" t="s">
        <v>64</v>
      </c>
      <c r="D82" s="57"/>
      <c r="E82" s="57"/>
      <c r="F82" s="57"/>
      <c r="G82" s="27"/>
      <c r="H82" s="41"/>
      <c r="I82" s="41"/>
      <c r="J82" s="41"/>
      <c r="K82" s="41"/>
      <c r="L82" s="41"/>
      <c r="M82" s="41"/>
      <c r="N82" s="14"/>
    </row>
    <row r="83" spans="1:14" s="5" customFormat="1" ht="318" customHeight="1">
      <c r="A83" s="31">
        <v>557</v>
      </c>
      <c r="B83" s="51">
        <v>202</v>
      </c>
      <c r="C83" s="37" t="s">
        <v>76</v>
      </c>
      <c r="D83" s="53" t="s">
        <v>2</v>
      </c>
      <c r="E83" s="36"/>
      <c r="F83" s="43" t="s">
        <v>159</v>
      </c>
      <c r="G83" s="37" t="s">
        <v>161</v>
      </c>
      <c r="H83" s="50" t="s">
        <v>160</v>
      </c>
      <c r="I83" s="46" t="s">
        <v>193</v>
      </c>
      <c r="J83" s="46" t="s">
        <v>195</v>
      </c>
      <c r="K83" s="99" t="s">
        <v>215</v>
      </c>
      <c r="L83" s="99" t="s">
        <v>215</v>
      </c>
      <c r="M83" s="99" t="s">
        <v>215</v>
      </c>
      <c r="N83" s="51"/>
    </row>
    <row r="84" spans="1:14" s="5" customFormat="1" ht="63.75" customHeight="1">
      <c r="A84" s="32"/>
      <c r="B84" s="49"/>
      <c r="C84" s="57" t="s">
        <v>65</v>
      </c>
      <c r="D84" s="57"/>
      <c r="E84" s="57"/>
      <c r="F84" s="57"/>
      <c r="G84" s="27"/>
      <c r="H84" s="41"/>
      <c r="I84" s="41"/>
      <c r="J84" s="41"/>
      <c r="K84" s="41"/>
      <c r="L84" s="41"/>
      <c r="M84" s="41"/>
      <c r="N84" s="14"/>
    </row>
    <row r="85" spans="1:14" s="5" customFormat="1" ht="312" customHeight="1">
      <c r="A85" s="31">
        <v>560</v>
      </c>
      <c r="B85" s="51">
        <v>204</v>
      </c>
      <c r="C85" s="37" t="s">
        <v>47</v>
      </c>
      <c r="D85" s="53" t="s">
        <v>4</v>
      </c>
      <c r="E85" s="41"/>
      <c r="F85" s="43" t="s">
        <v>9</v>
      </c>
      <c r="G85" s="18" t="s">
        <v>162</v>
      </c>
      <c r="H85" s="41"/>
      <c r="I85" s="46" t="s">
        <v>193</v>
      </c>
      <c r="J85" s="46" t="s">
        <v>195</v>
      </c>
      <c r="K85" s="99" t="s">
        <v>215</v>
      </c>
      <c r="L85" s="99" t="s">
        <v>215</v>
      </c>
      <c r="M85" s="99" t="s">
        <v>215</v>
      </c>
      <c r="N85" s="14"/>
    </row>
    <row r="86" spans="1:14" s="5" customFormat="1" ht="52.5" customHeight="1">
      <c r="A86" s="47"/>
      <c r="B86" s="54">
        <v>205</v>
      </c>
      <c r="C86" s="101" t="s">
        <v>10</v>
      </c>
      <c r="D86" s="55" t="s">
        <v>2</v>
      </c>
      <c r="E86" s="89"/>
      <c r="F86" s="104" t="s">
        <v>163</v>
      </c>
      <c r="G86" s="18" t="s">
        <v>216</v>
      </c>
      <c r="H86" s="41"/>
      <c r="I86" s="46" t="s">
        <v>193</v>
      </c>
      <c r="J86" s="46" t="s">
        <v>195</v>
      </c>
      <c r="K86" s="99"/>
      <c r="L86" s="99" t="s">
        <v>217</v>
      </c>
      <c r="M86" s="99"/>
      <c r="N86" s="14"/>
    </row>
    <row r="87" spans="1:14" s="5" customFormat="1" ht="61.5" customHeight="1">
      <c r="A87" s="31">
        <v>564</v>
      </c>
      <c r="B87" s="54"/>
      <c r="C87" s="101"/>
      <c r="D87" s="55"/>
      <c r="E87" s="89"/>
      <c r="F87" s="104"/>
      <c r="G87" s="13" t="s">
        <v>264</v>
      </c>
      <c r="H87" s="13" t="s">
        <v>164</v>
      </c>
      <c r="I87" s="46" t="s">
        <v>193</v>
      </c>
      <c r="J87" s="46" t="s">
        <v>195</v>
      </c>
      <c r="K87" s="7"/>
      <c r="L87" s="7"/>
      <c r="M87" s="99" t="s">
        <v>217</v>
      </c>
      <c r="N87" s="51"/>
    </row>
    <row r="88" spans="1:14" s="5" customFormat="1" ht="72" customHeight="1">
      <c r="A88" s="54">
        <v>567</v>
      </c>
      <c r="B88" s="54">
        <v>206</v>
      </c>
      <c r="C88" s="101" t="s">
        <v>11</v>
      </c>
      <c r="D88" s="55" t="s">
        <v>2</v>
      </c>
      <c r="E88" s="55"/>
      <c r="F88" s="104" t="s">
        <v>166</v>
      </c>
      <c r="G88" s="13" t="s">
        <v>218</v>
      </c>
      <c r="H88" s="13"/>
      <c r="I88" s="46" t="s">
        <v>193</v>
      </c>
      <c r="J88" s="46" t="s">
        <v>195</v>
      </c>
      <c r="K88" s="7" t="s">
        <v>197</v>
      </c>
      <c r="L88" s="7"/>
      <c r="M88" s="7"/>
      <c r="N88" s="51"/>
    </row>
    <row r="89" spans="1:14" s="5" customFormat="1" ht="198" customHeight="1">
      <c r="A89" s="54"/>
      <c r="B89" s="54"/>
      <c r="C89" s="101"/>
      <c r="D89" s="55"/>
      <c r="E89" s="55"/>
      <c r="F89" s="104"/>
      <c r="G89" s="19" t="s">
        <v>165</v>
      </c>
      <c r="H89" s="13"/>
      <c r="I89" s="46" t="s">
        <v>193</v>
      </c>
      <c r="J89" s="46" t="s">
        <v>195</v>
      </c>
      <c r="K89" s="7" t="s">
        <v>199</v>
      </c>
      <c r="L89" s="7" t="s">
        <v>199</v>
      </c>
      <c r="M89" s="7" t="s">
        <v>199</v>
      </c>
      <c r="N89" s="51"/>
    </row>
    <row r="90" spans="1:14" s="5" customFormat="1" ht="193.5" customHeight="1">
      <c r="A90" s="31">
        <v>570</v>
      </c>
      <c r="B90" s="51">
        <v>207</v>
      </c>
      <c r="C90" s="37" t="s">
        <v>12</v>
      </c>
      <c r="D90" s="53" t="s">
        <v>2</v>
      </c>
      <c r="E90" s="53"/>
      <c r="F90" s="43" t="s">
        <v>167</v>
      </c>
      <c r="G90" s="13" t="s">
        <v>219</v>
      </c>
      <c r="H90" s="13" t="s">
        <v>168</v>
      </c>
      <c r="I90" s="46" t="s">
        <v>193</v>
      </c>
      <c r="J90" s="46" t="s">
        <v>195</v>
      </c>
      <c r="K90" s="7"/>
      <c r="L90" s="7"/>
      <c r="M90" s="7" t="s">
        <v>197</v>
      </c>
      <c r="N90" s="51"/>
    </row>
    <row r="91" spans="1:14" s="5" customFormat="1" ht="70.5" customHeight="1">
      <c r="A91" s="47"/>
      <c r="B91" s="54">
        <v>208</v>
      </c>
      <c r="C91" s="101" t="s">
        <v>13</v>
      </c>
      <c r="D91" s="55" t="s">
        <v>2</v>
      </c>
      <c r="E91" s="55"/>
      <c r="F91" s="104" t="s">
        <v>169</v>
      </c>
      <c r="G91" s="13" t="s">
        <v>220</v>
      </c>
      <c r="H91" s="13"/>
      <c r="I91" s="46"/>
      <c r="J91" s="46"/>
      <c r="K91" s="7"/>
      <c r="L91" s="7" t="s">
        <v>197</v>
      </c>
      <c r="M91" s="7"/>
      <c r="N91" s="51"/>
    </row>
    <row r="92" spans="1:14" s="5" customFormat="1" ht="117.75" customHeight="1">
      <c r="A92" s="31">
        <v>574</v>
      </c>
      <c r="B92" s="54"/>
      <c r="C92" s="101"/>
      <c r="D92" s="55"/>
      <c r="E92" s="55"/>
      <c r="F92" s="104"/>
      <c r="G92" s="105" t="s">
        <v>171</v>
      </c>
      <c r="H92" s="13" t="s">
        <v>170</v>
      </c>
      <c r="I92" s="46" t="s">
        <v>193</v>
      </c>
      <c r="J92" s="46" t="s">
        <v>195</v>
      </c>
      <c r="K92" s="7" t="s">
        <v>200</v>
      </c>
      <c r="L92" s="7" t="s">
        <v>200</v>
      </c>
      <c r="M92" s="7" t="s">
        <v>200</v>
      </c>
      <c r="N92" s="51"/>
    </row>
    <row r="93" spans="1:14" s="5" customFormat="1" ht="138.75" customHeight="1">
      <c r="A93" s="31">
        <v>578</v>
      </c>
      <c r="B93" s="51">
        <v>209</v>
      </c>
      <c r="C93" s="37" t="s">
        <v>14</v>
      </c>
      <c r="D93" s="53" t="s">
        <v>2</v>
      </c>
      <c r="E93" s="53"/>
      <c r="F93" s="43" t="s">
        <v>172</v>
      </c>
      <c r="G93" s="13" t="s">
        <v>227</v>
      </c>
      <c r="H93" s="9" t="s">
        <v>173</v>
      </c>
      <c r="I93" s="46" t="s">
        <v>193</v>
      </c>
      <c r="J93" s="46" t="s">
        <v>195</v>
      </c>
      <c r="K93" s="7" t="s">
        <v>200</v>
      </c>
      <c r="L93" s="7" t="s">
        <v>204</v>
      </c>
      <c r="M93" s="7" t="s">
        <v>200</v>
      </c>
      <c r="N93" s="51"/>
    </row>
    <row r="94" spans="1:14" s="5" customFormat="1" ht="119.25" customHeight="1">
      <c r="A94" s="31">
        <v>581</v>
      </c>
      <c r="B94" s="51">
        <v>210</v>
      </c>
      <c r="C94" s="37" t="s">
        <v>48</v>
      </c>
      <c r="D94" s="53" t="s">
        <v>2</v>
      </c>
      <c r="E94" s="53"/>
      <c r="F94" s="43" t="s">
        <v>175</v>
      </c>
      <c r="G94" s="20" t="s">
        <v>228</v>
      </c>
      <c r="H94" s="13" t="s">
        <v>174</v>
      </c>
      <c r="I94" s="46" t="s">
        <v>193</v>
      </c>
      <c r="J94" s="46" t="s">
        <v>195</v>
      </c>
      <c r="K94" s="7" t="s">
        <v>200</v>
      </c>
      <c r="L94" s="7" t="s">
        <v>204</v>
      </c>
      <c r="M94" s="7" t="s">
        <v>200</v>
      </c>
      <c r="N94" s="51"/>
    </row>
    <row r="95" spans="1:14" s="5" customFormat="1" ht="123.75" customHeight="1">
      <c r="A95" s="31">
        <v>584</v>
      </c>
      <c r="B95" s="51">
        <v>211</v>
      </c>
      <c r="C95" s="37" t="s">
        <v>15</v>
      </c>
      <c r="D95" s="53" t="s">
        <v>2</v>
      </c>
      <c r="E95" s="53"/>
      <c r="F95" s="43" t="s">
        <v>176</v>
      </c>
      <c r="G95" s="13" t="s">
        <v>177</v>
      </c>
      <c r="H95" s="13"/>
      <c r="I95" s="46" t="s">
        <v>193</v>
      </c>
      <c r="J95" s="46" t="s">
        <v>195</v>
      </c>
      <c r="K95" s="7" t="s">
        <v>200</v>
      </c>
      <c r="L95" s="7" t="s">
        <v>200</v>
      </c>
      <c r="M95" s="7" t="s">
        <v>200</v>
      </c>
      <c r="N95" s="51"/>
    </row>
    <row r="96" spans="1:14" s="5" customFormat="1" ht="44.25" customHeight="1">
      <c r="A96" s="32"/>
      <c r="B96" s="49"/>
      <c r="C96" s="57" t="s">
        <v>77</v>
      </c>
      <c r="D96" s="57"/>
      <c r="E96" s="57"/>
      <c r="F96" s="57"/>
      <c r="G96" s="27"/>
      <c r="H96" s="41"/>
      <c r="I96" s="41"/>
      <c r="J96" s="41"/>
      <c r="K96" s="41"/>
      <c r="L96" s="41"/>
      <c r="M96" s="41"/>
      <c r="N96" s="14"/>
    </row>
    <row r="97" spans="1:14" s="5" customFormat="1" ht="138" customHeight="1">
      <c r="A97" s="31">
        <v>599</v>
      </c>
      <c r="B97" s="51">
        <v>216</v>
      </c>
      <c r="C97" s="37" t="s">
        <v>49</v>
      </c>
      <c r="D97" s="53" t="s">
        <v>4</v>
      </c>
      <c r="E97" s="53"/>
      <c r="F97" s="43" t="s">
        <v>178</v>
      </c>
      <c r="G97" s="25" t="s">
        <v>185</v>
      </c>
      <c r="H97" s="13"/>
      <c r="I97" s="46" t="s">
        <v>193</v>
      </c>
      <c r="J97" s="46" t="s">
        <v>195</v>
      </c>
      <c r="K97" s="7" t="s">
        <v>200</v>
      </c>
      <c r="L97" s="7" t="s">
        <v>200</v>
      </c>
      <c r="M97" s="7" t="s">
        <v>200</v>
      </c>
      <c r="N97" s="51"/>
    </row>
    <row r="98" spans="1:14" s="5" customFormat="1" ht="98.25" customHeight="1">
      <c r="A98" s="31">
        <v>601</v>
      </c>
      <c r="B98" s="51">
        <v>217</v>
      </c>
      <c r="C98" s="37" t="s">
        <v>50</v>
      </c>
      <c r="D98" s="53" t="s">
        <v>2</v>
      </c>
      <c r="E98" s="53"/>
      <c r="F98" s="43" t="s">
        <v>16</v>
      </c>
      <c r="G98" s="13" t="s">
        <v>230</v>
      </c>
      <c r="H98" s="53"/>
      <c r="I98" s="46" t="s">
        <v>193</v>
      </c>
      <c r="J98" s="46" t="s">
        <v>195</v>
      </c>
      <c r="K98" s="53"/>
      <c r="L98" s="53"/>
      <c r="M98" s="7" t="s">
        <v>202</v>
      </c>
      <c r="N98" s="51"/>
    </row>
    <row r="99" spans="1:14" s="5" customFormat="1" ht="99.75" customHeight="1">
      <c r="A99" s="31">
        <v>603</v>
      </c>
      <c r="B99" s="51">
        <v>218</v>
      </c>
      <c r="C99" s="37" t="s">
        <v>108</v>
      </c>
      <c r="D99" s="53" t="s">
        <v>2</v>
      </c>
      <c r="E99" s="53"/>
      <c r="F99" s="52" t="s">
        <v>179</v>
      </c>
      <c r="G99" s="13" t="s">
        <v>180</v>
      </c>
      <c r="H99" s="53"/>
      <c r="I99" s="46" t="s">
        <v>193</v>
      </c>
      <c r="J99" s="46" t="s">
        <v>195</v>
      </c>
      <c r="K99" s="7" t="s">
        <v>202</v>
      </c>
      <c r="L99" s="53"/>
      <c r="M99" s="53"/>
      <c r="N99" s="51"/>
    </row>
    <row r="100" spans="1:14" ht="14.25" customHeight="1">
      <c r="B100" s="63"/>
      <c r="C100" s="64" t="s">
        <v>232</v>
      </c>
      <c r="D100" s="64"/>
      <c r="E100" s="64"/>
      <c r="F100" s="64"/>
      <c r="G100" s="64"/>
      <c r="H100" s="64"/>
      <c r="I100" s="65"/>
      <c r="J100" s="65"/>
      <c r="K100" s="66">
        <f t="shared" ref="K100:M100" si="0">SUM(K101:K105)</f>
        <v>38</v>
      </c>
      <c r="L100" s="66">
        <f t="shared" ref="L100:M100" si="1">SUM(L101:L105)</f>
        <v>36</v>
      </c>
      <c r="M100" s="66">
        <f t="shared" si="1"/>
        <v>37</v>
      </c>
      <c r="N100" s="82"/>
    </row>
    <row r="101" spans="1:14" ht="14.25" customHeight="1">
      <c r="B101" s="63"/>
      <c r="C101" s="67" t="s">
        <v>233</v>
      </c>
      <c r="D101" s="67"/>
      <c r="E101" s="67"/>
      <c r="F101" s="67"/>
      <c r="G101" s="67"/>
      <c r="H101" s="67"/>
      <c r="I101" s="65"/>
      <c r="J101" s="65"/>
      <c r="K101" s="68">
        <f>SUM(COUNTIFS(K$8:K$30,{"ĐTT","ĐTT+VS-AN","ĐTT+HĐC","TDS","HĐH","HĐG","HĐNT","VS-AN","HĐC","TQDN","LH","HĐH+HĐC","LH+HĐC","HĐG+HĐC","HĐH+HĐNT","HĐH+HĐG","HĐC+HĐNT","SHHN"}))</f>
        <v>9</v>
      </c>
      <c r="L101" s="68">
        <f>SUM(COUNTIFS(L$8:L$30,{"ĐTT","ĐTT+VS-AN","ĐTT+HĐC","TDS","HĐH","HĐG","HĐNT","VS-AN","HĐC","TQDN","LH","HĐH+HĐC","LH+HĐC","HĐG+HĐC","HĐH+HĐNT","HĐH+HĐG","HĐC+HĐNT","SHHN"}))</f>
        <v>9</v>
      </c>
      <c r="M101" s="68">
        <f>SUM(COUNTIFS(M$8:M$30,{"ĐTT","ĐTT+VS-AN","ĐTT+HĐC","TDS","HĐH","HĐG","HĐNT","VS-AN","HĐC","TQDN","LH","HĐH+HĐC","LH+HĐC","HĐG+HĐC","HĐH+HĐNT","HĐH+HĐG","HĐC+HĐNT","SHHN"}))</f>
        <v>9</v>
      </c>
      <c r="N101" s="82"/>
    </row>
    <row r="102" spans="1:14" ht="14.25" customHeight="1">
      <c r="B102" s="63"/>
      <c r="C102" s="67" t="s">
        <v>234</v>
      </c>
      <c r="D102" s="67"/>
      <c r="E102" s="67"/>
      <c r="F102" s="67"/>
      <c r="G102" s="67"/>
      <c r="H102" s="67"/>
      <c r="I102" s="65"/>
      <c r="J102" s="65"/>
      <c r="K102" s="68">
        <f>SUM(COUNTIFS(K$31:K$57,{"ĐTT","ĐTT+VS-AN","ĐTT+HĐC","TDS","HĐH","HĐG","HĐNT","VS-AN","HĐC","TQDN","LH","HĐG+HĐC","HĐH+HĐC","HĐH+HĐNT","HĐH+HĐG","SHHN","HĐC+HĐNT"}))</f>
        <v>9</v>
      </c>
      <c r="L102" s="68">
        <f>SUM(COUNTIFS(L$31:L$57,{"ĐTT","ĐTT+VS-AN","ĐTT+HĐC","TDS","HĐH","HĐG","HĐNT","VS-AN","HĐC","TQDN","LH","HĐG+HĐC","HĐH+HĐC","HĐH+HĐNT","HĐH+HĐG","SHHN","HĐC+HĐNT"}))</f>
        <v>9</v>
      </c>
      <c r="M102" s="68">
        <f>SUM(COUNTIFS(M$31:M$57,{"ĐTT","ĐTT+VS-AN","ĐTT+HĐC","TDS","HĐH","HĐG","HĐNT","VS-AN","HĐC","TQDN","LH","HĐG+HĐC","HĐH+HĐC","HĐH+HĐNT","HĐH+HĐG","SHHN","HĐC+HĐNT"}))</f>
        <v>9</v>
      </c>
      <c r="N102" s="82"/>
    </row>
    <row r="103" spans="1:14" ht="14.25" customHeight="1">
      <c r="B103" s="63"/>
      <c r="C103" s="67" t="s">
        <v>235</v>
      </c>
      <c r="D103" s="67"/>
      <c r="E103" s="67"/>
      <c r="F103" s="67"/>
      <c r="G103" s="67"/>
      <c r="H103" s="67"/>
      <c r="I103" s="65"/>
      <c r="J103" s="65"/>
      <c r="K103" s="68">
        <f>SUM(COUNTIFS(K$58:K$73,{"ĐTT","ĐTT+VS-AN","ĐTT+HĐC","TDS","HĐH","HĐG","HĐNT","VS-AN","HĐC","TQDN","LH","HĐG+HĐC","HĐH+HĐC","HĐH+HĐNT","HĐH+HĐG","SHHN","HĐC+HĐNT"}))</f>
        <v>7</v>
      </c>
      <c r="L103" s="68">
        <f>SUM(COUNTIFS(L$58:L$73,{"ĐTT","ĐTT+VS-AN","ĐTT+HĐC","TDS","HĐH","HĐG","HĐNT","VS-AN","HĐC","TQDN","LH","HĐG+HĐC","HĐH+HĐC","HĐH+HĐNT","HĐH+HĐG","SHHN","HĐC+HĐNT"}))</f>
        <v>6</v>
      </c>
      <c r="M103" s="68">
        <f>SUM(COUNTIFS(M$58:M$73,{"ĐTT","ĐTT+VS-AN","ĐTT+HĐC","TDS","HĐH","HĐG","HĐNT","VS-AN","HĐC","TQDN","LH","HĐG+HĐC","HĐH+HĐC","HĐH+HĐNT","HĐH+HĐG","SHHN","HĐC+HĐNT"}))</f>
        <v>6</v>
      </c>
      <c r="N103" s="82"/>
    </row>
    <row r="104" spans="1:14" ht="14.25" customHeight="1">
      <c r="B104" s="63"/>
      <c r="C104" s="67" t="s">
        <v>236</v>
      </c>
      <c r="D104" s="67"/>
      <c r="E104" s="67"/>
      <c r="F104" s="67"/>
      <c r="G104" s="67"/>
      <c r="H104" s="67"/>
      <c r="I104" s="65"/>
      <c r="J104" s="65"/>
      <c r="K104" s="68">
        <f>SUM(COUNTIFS(K$74:K$80,{"ĐTT","ĐTT+VS-AN","ĐTT+HĐC","TDS","HĐH","HĐG","HĐNT","VS-AN","HĐC","TQDN","LH","LH+HĐC","HĐG+HĐC","HĐH+HĐC","HĐH+HĐNT","HĐH+HĐG","SHHN","HĐC+HĐNT"}))</f>
        <v>3</v>
      </c>
      <c r="L104" s="68">
        <f>SUM(COUNTIFS(L$74:L$80,{"ĐTT","ĐTT+VS-AN","ĐTT+HĐC","TDS","HĐH","HĐG","HĐNT","VS-AN","HĐC","TQDN","LH","LH+HĐC","HĐG+HĐC","HĐH+HĐC","HĐH+HĐNT","HĐH+HĐG","SHHN","HĐC+HĐNT"}))</f>
        <v>2</v>
      </c>
      <c r="M104" s="68">
        <f>SUM(COUNTIFS(M$74:M$80,{"ĐTT","ĐTT+VS-AN","ĐTT+HĐC","TDS","HĐH","HĐG","HĐNT","VS-AN","HĐC","TQDN","LH","LH+HĐC","HĐG+HĐC","HĐH+HĐC","HĐH+HĐNT","HĐH+HĐG","SHHN","HĐC+HĐNT"}))</f>
        <v>2</v>
      </c>
      <c r="N104" s="82"/>
    </row>
    <row r="105" spans="1:14" ht="14.25" customHeight="1">
      <c r="B105" s="63"/>
      <c r="C105" s="67" t="s">
        <v>237</v>
      </c>
      <c r="D105" s="67"/>
      <c r="E105" s="67"/>
      <c r="F105" s="67"/>
      <c r="G105" s="67"/>
      <c r="H105" s="67"/>
      <c r="I105" s="65"/>
      <c r="J105" s="65"/>
      <c r="K105" s="68">
        <f>SUM(COUNTIFS(K$81:K$99,{"ĐTT","ĐTT+VS-AN","ĐTT+HĐC","TDS","HĐH","HĐG","HĐNT","VS-AN","HĐC","TQDN","LH","HĐG+HĐC","HĐH+HĐC","HĐH+HĐNT","HĐH+HĐG","SHHN","HĐC+HĐNT"}))</f>
        <v>10</v>
      </c>
      <c r="L105" s="68">
        <f>SUM(COUNTIFS(L$81:L$99,{"ĐTT","ĐTT+VS-AN","ĐTT+HĐC","TDS","HĐH","HĐG","HĐNT","VS-AN","HĐC","TQDN","LH","HĐG+HĐC","HĐH+HĐC","HĐH+HĐNT","HĐH+HĐG","SHHN","HĐC+HĐNT"}))</f>
        <v>10</v>
      </c>
      <c r="M105" s="68">
        <f>SUM(COUNTIFS(M$81:M$99,{"ĐTT","ĐTT+VS-AN","ĐTT+HĐC","TDS","HĐH","HĐG","HĐNT","VS-AN","HĐC","TQDN","LH","HĐG+HĐC","HĐH+HĐC","HĐH+HĐNT","HĐH+HĐG","SHHN","HĐC+HĐNT"}))</f>
        <v>11</v>
      </c>
      <c r="N105" s="82"/>
    </row>
    <row r="106" spans="1:14" ht="14.25" customHeight="1">
      <c r="B106" s="63"/>
      <c r="C106" s="69" t="s">
        <v>238</v>
      </c>
      <c r="D106" s="69"/>
      <c r="E106" s="69"/>
      <c r="F106" s="69"/>
      <c r="G106" s="69"/>
      <c r="H106" s="69"/>
      <c r="I106" s="65"/>
      <c r="J106" s="65"/>
      <c r="K106" s="66">
        <f t="shared" ref="K106:M106" si="2">SUM(K107:K116)</f>
        <v>39</v>
      </c>
      <c r="L106" s="66">
        <f t="shared" ref="L106:M106" si="3">SUM(L107:L116)</f>
        <v>40</v>
      </c>
      <c r="M106" s="66">
        <f t="shared" si="3"/>
        <v>39</v>
      </c>
      <c r="N106" s="82"/>
    </row>
    <row r="107" spans="1:14" ht="14.25" customHeight="1">
      <c r="B107" s="63"/>
      <c r="C107" s="70" t="s">
        <v>239</v>
      </c>
      <c r="D107" s="70"/>
      <c r="E107" s="70"/>
      <c r="F107" s="70"/>
      <c r="G107" s="70"/>
      <c r="H107" s="70"/>
      <c r="I107" s="65"/>
      <c r="J107" s="65"/>
      <c r="K107" s="68">
        <f>SUM(COUNTIFS(K$8:K$99,{"ĐTT","ĐTT+SHHN","ĐTT+VS-AN","ĐTT+HĐG","ĐTT+VS-AN","ĐTT+HĐC"}))</f>
        <v>2</v>
      </c>
      <c r="L107" s="68">
        <f>SUM(COUNTIFS(L$8:L$99,{"ĐTT","ĐTT+SHHN","ĐTT+VS-AN","ĐTT+HĐG","ĐTT+VS-AN","ĐTT+HĐC"}))</f>
        <v>2</v>
      </c>
      <c r="M107" s="68">
        <f>SUM(COUNTIFS(M$8:M$99,{"ĐTT","ĐTT+SHHN","ĐTT+VS-AN","ĐTT+HĐG","ĐTT+VS-AN","ĐTT+HĐC"}))</f>
        <v>2</v>
      </c>
      <c r="N107" s="82"/>
    </row>
    <row r="108" spans="1:14" ht="14.25" customHeight="1">
      <c r="B108" s="63"/>
      <c r="C108" s="70" t="s">
        <v>240</v>
      </c>
      <c r="D108" s="70"/>
      <c r="E108" s="70"/>
      <c r="F108" s="70"/>
      <c r="G108" s="70"/>
      <c r="H108" s="70"/>
      <c r="I108" s="65"/>
      <c r="J108" s="65"/>
      <c r="K108" s="68">
        <f>SUM(COUNTIFS(K$7:K$99,{"TDS"}))</f>
        <v>1</v>
      </c>
      <c r="L108" s="68">
        <f>SUM(COUNTIFS(L$7:L$99,{"TDS"}))</f>
        <v>1</v>
      </c>
      <c r="M108" s="68">
        <f>SUM(COUNTIFS(M$7:M$99,{"TDS"}))</f>
        <v>1</v>
      </c>
      <c r="N108" s="82"/>
    </row>
    <row r="109" spans="1:14" ht="14.25" customHeight="1">
      <c r="B109" s="63"/>
      <c r="C109" s="70" t="s">
        <v>241</v>
      </c>
      <c r="D109" s="70"/>
      <c r="E109" s="70"/>
      <c r="F109" s="70"/>
      <c r="G109" s="70"/>
      <c r="H109" s="70"/>
      <c r="I109" s="65"/>
      <c r="J109" s="65"/>
      <c r="K109" s="68">
        <f>SUM(COUNTIFS(K$7:K$99,{"ĐTT+HĐG","HĐG","HĐH+HĐG","HĐG+HĐNT","HĐG+HĐC"}))</f>
        <v>11</v>
      </c>
      <c r="L109" s="68">
        <f>SUM(COUNTIFS(L$7:L$99,{"ĐTT+HĐG","HĐG","HĐH+HĐG","HĐG+HĐNT","HĐG+HĐC"}))</f>
        <v>11</v>
      </c>
      <c r="M109" s="68">
        <f>SUM(COUNTIFS(M$7:M$99,{"ĐTT+HĐG","HĐG","HĐH+HĐG","HĐG+HĐNT","HĐG+HĐC"}))</f>
        <v>11</v>
      </c>
      <c r="N109" s="82"/>
    </row>
    <row r="110" spans="1:14" ht="14.25" customHeight="1">
      <c r="B110" s="63"/>
      <c r="C110" s="70" t="s">
        <v>242</v>
      </c>
      <c r="D110" s="70"/>
      <c r="E110" s="70"/>
      <c r="F110" s="70"/>
      <c r="G110" s="70"/>
      <c r="H110" s="70"/>
      <c r="I110" s="65"/>
      <c r="J110" s="65"/>
      <c r="K110" s="68">
        <f>SUM(COUNTIFS(K$7:K$99,{"HĐNT","HĐH+HĐNT","HĐG+HĐNT","HĐNT+HĐC"}))</f>
        <v>9</v>
      </c>
      <c r="L110" s="68">
        <f>SUM(COUNTIFS(L$7:L$99,{"HĐNT","HĐH+HĐNT","HĐG+HĐNT","HĐNT+HĐC"}))</f>
        <v>9</v>
      </c>
      <c r="M110" s="68">
        <f>SUM(COUNTIFS(M$7:M$99,{"HĐNT","HĐH+HĐNT","HĐG+HĐNT","HĐNT+HĐC"}))</f>
        <v>9</v>
      </c>
      <c r="N110" s="82"/>
    </row>
    <row r="111" spans="1:14" ht="14.25" customHeight="1">
      <c r="B111" s="63"/>
      <c r="C111" s="70" t="s">
        <v>243</v>
      </c>
      <c r="D111" s="70"/>
      <c r="E111" s="70"/>
      <c r="F111" s="70"/>
      <c r="G111" s="70"/>
      <c r="H111" s="70"/>
      <c r="I111" s="65"/>
      <c r="J111" s="65"/>
      <c r="K111" s="68">
        <f>SUM(COUNTIFS(K$7:K$99,{"ĐTT+VS-AN","VS-AN","VS-AN+HĐC","SHHN+VS-AN"}))</f>
        <v>3</v>
      </c>
      <c r="L111" s="68">
        <f>SUM(COUNTIFS(L$7:L$99,{"ĐTT+VS-AN","VS-AN","VS-AN+HĐC","SHHN+VS-AN"}))</f>
        <v>3</v>
      </c>
      <c r="M111" s="68">
        <f>SUM(COUNTIFS(M$7:M$99,{"ĐTT+VS-AN","VS-AN","VS-AN+HĐC","SHHN+VS-AN"}))</f>
        <v>3</v>
      </c>
      <c r="N111" s="82"/>
    </row>
    <row r="112" spans="1:14" ht="14.25" customHeight="1">
      <c r="B112" s="63"/>
      <c r="C112" s="70" t="s">
        <v>244</v>
      </c>
      <c r="D112" s="70"/>
      <c r="E112" s="70"/>
      <c r="F112" s="70"/>
      <c r="G112" s="70"/>
      <c r="H112" s="70"/>
      <c r="I112" s="65"/>
      <c r="J112" s="65"/>
      <c r="K112" s="68">
        <f>SUM(COUNTIFS(K$7:K$99,{"HĐC","ĐTT+HĐC","HĐG+HĐC","HĐH+HĐC","VS-AN+HĐC","HĐNT+HĐC"}))</f>
        <v>7</v>
      </c>
      <c r="L112" s="68">
        <f>SUM(COUNTIFS(L$7:L$99,{"HĐC","ĐTT+HĐC","HĐG+HĐC","HĐH+HĐC","VS-AN+HĐC","HĐNT+HĐC"}))</f>
        <v>9</v>
      </c>
      <c r="M112" s="68">
        <f>SUM(COUNTIFS(M$7:M$99,{"HĐC","ĐTT+HĐC","HĐG+HĐC","HĐH+HĐC","VS-AN+HĐC","HĐNT+HĐC"}))</f>
        <v>8</v>
      </c>
      <c r="N112" s="82"/>
    </row>
    <row r="113" spans="2:15" ht="14.25" customHeight="1">
      <c r="B113" s="63"/>
      <c r="C113" s="70" t="s">
        <v>245</v>
      </c>
      <c r="D113" s="70"/>
      <c r="E113" s="70"/>
      <c r="F113" s="70"/>
      <c r="G113" s="70"/>
      <c r="H113" s="70"/>
      <c r="I113" s="65"/>
      <c r="J113" s="65"/>
      <c r="K113" s="68">
        <f>SUM(COUNTIFS(K$7:K$99,{"SHHN","SHHN+VS-AN","ĐTT+SHHN"}))</f>
        <v>1</v>
      </c>
      <c r="L113" s="68">
        <f>SUM(COUNTIFS(L$7:L$99,{"SHHN","SHHN+VS-AN","ĐTT+SHHN"}))</f>
        <v>0</v>
      </c>
      <c r="M113" s="68">
        <f>SUM(COUNTIFS(M$7:M$99,{"SHHN","SHHN+VS-AN","ĐTT+SHHN"}))</f>
        <v>0</v>
      </c>
      <c r="N113" s="82"/>
    </row>
    <row r="114" spans="2:15" ht="14.25" customHeight="1">
      <c r="B114" s="63"/>
      <c r="C114" s="70" t="s">
        <v>246</v>
      </c>
      <c r="D114" s="70"/>
      <c r="E114" s="70"/>
      <c r="F114" s="70"/>
      <c r="G114" s="70"/>
      <c r="H114" s="70"/>
      <c r="I114" s="65"/>
      <c r="J114" s="65"/>
      <c r="K114" s="68">
        <f>SUM(COUNTIFS(K$7:K$99,{"TQ"}))</f>
        <v>0</v>
      </c>
      <c r="L114" s="68">
        <f>SUM(COUNTIFS(L$7:L$99,{"TQ"}))</f>
        <v>0</v>
      </c>
      <c r="M114" s="68">
        <f>SUM(COUNTIFS(M$7:M$99,{"TQ"}))</f>
        <v>0</v>
      </c>
      <c r="N114" s="82"/>
    </row>
    <row r="115" spans="2:15" ht="14.25" customHeight="1">
      <c r="B115" s="63"/>
      <c r="C115" s="70" t="s">
        <v>247</v>
      </c>
      <c r="D115" s="70"/>
      <c r="E115" s="70"/>
      <c r="F115" s="70"/>
      <c r="G115" s="70"/>
      <c r="H115" s="70"/>
      <c r="I115" s="65"/>
      <c r="J115" s="65"/>
      <c r="K115" s="68">
        <f>SUM(COUNTIFS(K$7:K$99,{"LH","LH+HĐC"}))</f>
        <v>0</v>
      </c>
      <c r="L115" s="68">
        <f>SUM(COUNTIFS(L$7:L$99,{"LH","LH+HĐC"}))</f>
        <v>0</v>
      </c>
      <c r="M115" s="68">
        <f>SUM(COUNTIFS(M$7:M$99,{"LH","LH+HĐC"}))</f>
        <v>0</v>
      </c>
      <c r="N115" s="82"/>
    </row>
    <row r="116" spans="2:15" ht="14.25" customHeight="1">
      <c r="B116" s="63"/>
      <c r="C116" s="69" t="s">
        <v>248</v>
      </c>
      <c r="D116" s="69"/>
      <c r="E116" s="69"/>
      <c r="F116" s="69"/>
      <c r="G116" s="69"/>
      <c r="H116" s="69"/>
      <c r="I116" s="65"/>
      <c r="J116" s="65"/>
      <c r="K116" s="66">
        <f t="shared" ref="K116:M116" si="4">SUM(K117:K121)</f>
        <v>5</v>
      </c>
      <c r="L116" s="66">
        <f t="shared" ref="L116:M116" si="5">SUM(L117:L121)</f>
        <v>5</v>
      </c>
      <c r="M116" s="66">
        <f t="shared" si="5"/>
        <v>5</v>
      </c>
      <c r="N116" s="82"/>
    </row>
    <row r="117" spans="2:15" ht="14.25" customHeight="1">
      <c r="B117" s="63"/>
      <c r="C117" s="71" t="s">
        <v>249</v>
      </c>
      <c r="D117" s="71"/>
      <c r="E117" s="71"/>
      <c r="F117" s="71"/>
      <c r="G117" s="71"/>
      <c r="H117" s="71"/>
      <c r="I117" s="65"/>
      <c r="J117" s="65"/>
      <c r="K117" s="68">
        <f>SUM(COUNTIFS(K$8:K$30,{"HĐH","HĐH+HĐG","HĐH+HĐC","HĐH+HĐNT"}))</f>
        <v>1</v>
      </c>
      <c r="L117" s="68">
        <f>SUM(COUNTIFS(L$8:L$30,{"HĐH","HĐH+HĐG","HĐH+HĐC","HĐH+HĐNT"}))</f>
        <v>1</v>
      </c>
      <c r="M117" s="68">
        <f>SUM(COUNTIFS(M$8:M$30,{"HĐH","HĐH+HĐG","HĐH+HĐC","HĐH+HĐNT"}))</f>
        <v>1</v>
      </c>
      <c r="N117" s="82"/>
    </row>
    <row r="118" spans="2:15" ht="14.25" customHeight="1">
      <c r="B118" s="63"/>
      <c r="C118" s="71" t="s">
        <v>250</v>
      </c>
      <c r="D118" s="71"/>
      <c r="E118" s="71"/>
      <c r="F118" s="71"/>
      <c r="G118" s="71"/>
      <c r="H118" s="71"/>
      <c r="I118" s="65"/>
      <c r="J118" s="65"/>
      <c r="K118" s="68">
        <f>SUM(COUNTIFS(K$31:K$57,{"HĐH","HĐH+HĐG","HĐH+HĐC","HĐH+HĐNT"}))</f>
        <v>1</v>
      </c>
      <c r="L118" s="68">
        <f>SUM(COUNTIFS(L$31:L$57,{"HĐH","HĐH+HĐG","HĐH+HĐC","HĐH+HĐNT"}))</f>
        <v>1</v>
      </c>
      <c r="M118" s="68">
        <f>SUM(COUNTIFS(M$31:M$57,{"HĐH","HĐH+HĐG","HĐH+HĐC","HĐH+HĐNT"}))</f>
        <v>1</v>
      </c>
      <c r="N118" s="82"/>
    </row>
    <row r="119" spans="2:15" ht="14.25" customHeight="1">
      <c r="B119" s="63"/>
      <c r="C119" s="71" t="s">
        <v>251</v>
      </c>
      <c r="D119" s="71"/>
      <c r="E119" s="71"/>
      <c r="F119" s="71"/>
      <c r="G119" s="71"/>
      <c r="H119" s="71"/>
      <c r="I119" s="65"/>
      <c r="J119" s="65"/>
      <c r="K119" s="68">
        <f>SUM(COUNTIFS(K$58:K$73,{"HĐH","HĐH+HĐG","HĐH+HĐC","HĐH+HĐNT"}))</f>
        <v>1</v>
      </c>
      <c r="L119" s="68">
        <f>SUM(COUNTIFS(L$58:L$73,{"HĐH","HĐH+HĐG","HĐH+HĐC","HĐH+HĐNT"}))</f>
        <v>1</v>
      </c>
      <c r="M119" s="68">
        <f>SUM(COUNTIFS(M$58:M$73,{"HĐH","HĐH+HĐG","HĐH+HĐC","HĐH+HĐNT"}))</f>
        <v>1</v>
      </c>
      <c r="N119" s="82"/>
    </row>
    <row r="120" spans="2:15" ht="14.25" customHeight="1">
      <c r="B120" s="63"/>
      <c r="C120" s="71" t="s">
        <v>252</v>
      </c>
      <c r="D120" s="71"/>
      <c r="E120" s="71"/>
      <c r="F120" s="71"/>
      <c r="G120" s="71"/>
      <c r="H120" s="71"/>
      <c r="I120" s="65"/>
      <c r="J120" s="65"/>
      <c r="K120" s="68">
        <f>SUM(COUNTIFS(K74:K$80,{"HĐH","HĐH+HĐG","HĐH+HĐC","HĐH+HĐNT"}))</f>
        <v>1</v>
      </c>
      <c r="L120" s="68">
        <f>SUM(COUNTIFS(L74:L$80,{"HĐH","HĐH+HĐG","HĐH+HĐC","HĐH+HĐNT"}))</f>
        <v>0</v>
      </c>
      <c r="M120" s="68">
        <f>SUM(COUNTIFS(M74:M$80,{"HĐH","HĐH+HĐG","HĐH+HĐC","HĐH+HĐNT"}))</f>
        <v>0</v>
      </c>
      <c r="N120" s="82"/>
    </row>
    <row r="121" spans="2:15" ht="14.25" customHeight="1">
      <c r="B121" s="63"/>
      <c r="C121" s="71" t="s">
        <v>253</v>
      </c>
      <c r="D121" s="71"/>
      <c r="E121" s="71"/>
      <c r="F121" s="71"/>
      <c r="G121" s="71"/>
      <c r="H121" s="71"/>
      <c r="I121" s="65"/>
      <c r="J121" s="65"/>
      <c r="K121" s="68">
        <f>SUM(COUNTIFS(K$81:K$99,{"HĐH","HĐH+HĐG","HĐH+HĐC","HĐH+HĐNT"}))</f>
        <v>1</v>
      </c>
      <c r="L121" s="68">
        <f>SUM(COUNTIFS(L$81:L$99,{"HĐH","HĐH+HĐG","HĐH+HĐC","HĐH+HĐNT"}))</f>
        <v>2</v>
      </c>
      <c r="M121" s="68">
        <f>SUM(COUNTIFS(M$81:M$99,{"HĐH","HĐH+HĐG","HĐH+HĐC","HĐH+HĐNT"}))</f>
        <v>2</v>
      </c>
      <c r="N121" s="82"/>
      <c r="O121" s="83"/>
    </row>
    <row r="122" spans="2:15">
      <c r="B122" s="72" t="s">
        <v>254</v>
      </c>
      <c r="C122" s="72"/>
      <c r="D122" s="72"/>
      <c r="E122" s="72"/>
      <c r="F122" s="77"/>
      <c r="G122" s="72" t="s">
        <v>255</v>
      </c>
      <c r="H122" s="72"/>
      <c r="I122" s="72"/>
      <c r="J122" s="72"/>
      <c r="K122" s="74"/>
      <c r="L122" s="75" t="s">
        <v>256</v>
      </c>
      <c r="M122" s="75"/>
      <c r="N122" s="75"/>
      <c r="O122" s="84"/>
    </row>
    <row r="123" spans="2:15" ht="14.25" customHeight="1">
      <c r="B123" s="76"/>
      <c r="C123" s="73"/>
      <c r="D123" s="78"/>
      <c r="E123" s="79"/>
      <c r="F123" s="77"/>
      <c r="G123" s="77"/>
      <c r="H123" s="79"/>
      <c r="I123" s="80"/>
      <c r="J123" s="80"/>
      <c r="K123" s="74"/>
      <c r="L123" s="74"/>
      <c r="M123" s="74"/>
      <c r="N123" s="80"/>
      <c r="O123" s="80"/>
    </row>
    <row r="124" spans="2:15" ht="38.25" customHeight="1">
      <c r="B124" s="81" t="s">
        <v>257</v>
      </c>
      <c r="C124" s="81"/>
      <c r="D124" s="81"/>
      <c r="E124" s="81"/>
      <c r="F124" s="77"/>
      <c r="G124" s="81" t="s">
        <v>258</v>
      </c>
      <c r="H124" s="81"/>
      <c r="I124" s="81"/>
      <c r="J124" s="81"/>
      <c r="K124" s="74"/>
      <c r="L124" s="81" t="s">
        <v>259</v>
      </c>
      <c r="M124" s="81"/>
      <c r="N124" s="81"/>
      <c r="O124" s="85"/>
    </row>
  </sheetData>
  <autoFilter ref="A6:O99" xr:uid="{7F32CB5A-8C01-47AB-93BD-8FAF80D449E4}"/>
  <mergeCells count="115">
    <mergeCell ref="B124:E124"/>
    <mergeCell ref="G124:J124"/>
    <mergeCell ref="L122:N122"/>
    <mergeCell ref="L124:N124"/>
    <mergeCell ref="C120:H120"/>
    <mergeCell ref="C121:H121"/>
    <mergeCell ref="B122:E122"/>
    <mergeCell ref="G122:J122"/>
    <mergeCell ref="C115:H115"/>
    <mergeCell ref="C116:H116"/>
    <mergeCell ref="C117:H117"/>
    <mergeCell ref="C118:H118"/>
    <mergeCell ref="C119:H119"/>
    <mergeCell ref="C110:H110"/>
    <mergeCell ref="C111:H111"/>
    <mergeCell ref="C112:H112"/>
    <mergeCell ref="C113:H113"/>
    <mergeCell ref="C114:H114"/>
    <mergeCell ref="C105:H105"/>
    <mergeCell ref="C106:H106"/>
    <mergeCell ref="C107:H107"/>
    <mergeCell ref="C108:H108"/>
    <mergeCell ref="C109:H109"/>
    <mergeCell ref="C100:H100"/>
    <mergeCell ref="C101:H101"/>
    <mergeCell ref="C102:H102"/>
    <mergeCell ref="C103:H103"/>
    <mergeCell ref="C104:H104"/>
    <mergeCell ref="C27:F27"/>
    <mergeCell ref="C20:F20"/>
    <mergeCell ref="C16:F16"/>
    <mergeCell ref="C18:F18"/>
    <mergeCell ref="C24:F24"/>
    <mergeCell ref="C25:F25"/>
    <mergeCell ref="B40:B42"/>
    <mergeCell ref="C40:C42"/>
    <mergeCell ref="D40:D42"/>
    <mergeCell ref="E40:E42"/>
    <mergeCell ref="F40:F42"/>
    <mergeCell ref="A3:A5"/>
    <mergeCell ref="C3:D5"/>
    <mergeCell ref="B3:B5"/>
    <mergeCell ref="F3:F5"/>
    <mergeCell ref="G3:G5"/>
    <mergeCell ref="E3:E5"/>
    <mergeCell ref="B1:N1"/>
    <mergeCell ref="B2:N2"/>
    <mergeCell ref="C11:F11"/>
    <mergeCell ref="C12:F12"/>
    <mergeCell ref="C14:F14"/>
    <mergeCell ref="K3:K5"/>
    <mergeCell ref="L3:L5"/>
    <mergeCell ref="M3:M5"/>
    <mergeCell ref="N3:N5"/>
    <mergeCell ref="H3:H5"/>
    <mergeCell ref="I3:I5"/>
    <mergeCell ref="J3:J5"/>
    <mergeCell ref="C7:F7"/>
    <mergeCell ref="C8:F8"/>
    <mergeCell ref="C9:F9"/>
    <mergeCell ref="C29:F29"/>
    <mergeCell ref="C46:F46"/>
    <mergeCell ref="C47:F47"/>
    <mergeCell ref="C49:F49"/>
    <mergeCell ref="C53:F53"/>
    <mergeCell ref="C39:F39"/>
    <mergeCell ref="C36:F36"/>
    <mergeCell ref="C96:F96"/>
    <mergeCell ref="C54:F54"/>
    <mergeCell ref="C31:F31"/>
    <mergeCell ref="C32:F32"/>
    <mergeCell ref="C33:F33"/>
    <mergeCell ref="C51:D51"/>
    <mergeCell ref="C34:F34"/>
    <mergeCell ref="F88:F89"/>
    <mergeCell ref="C58:F58"/>
    <mergeCell ref="C59:F59"/>
    <mergeCell ref="C68:F68"/>
    <mergeCell ref="C74:F74"/>
    <mergeCell ref="C75:F75"/>
    <mergeCell ref="C76:F76"/>
    <mergeCell ref="C78:F78"/>
    <mergeCell ref="C81:F81"/>
    <mergeCell ref="C82:F82"/>
    <mergeCell ref="C84:F84"/>
    <mergeCell ref="A88:A89"/>
    <mergeCell ref="B88:B89"/>
    <mergeCell ref="C88:C89"/>
    <mergeCell ref="D88:D89"/>
    <mergeCell ref="E88:E89"/>
    <mergeCell ref="B86:B87"/>
    <mergeCell ref="C86:C87"/>
    <mergeCell ref="D86:D87"/>
    <mergeCell ref="E86:E87"/>
    <mergeCell ref="F86:F87"/>
    <mergeCell ref="B61:B63"/>
    <mergeCell ref="C61:C63"/>
    <mergeCell ref="D61:D63"/>
    <mergeCell ref="E61:E63"/>
    <mergeCell ref="F61:F63"/>
    <mergeCell ref="B64:B66"/>
    <mergeCell ref="C64:C66"/>
    <mergeCell ref="D64:D66"/>
    <mergeCell ref="E64:E66"/>
    <mergeCell ref="F64:F66"/>
    <mergeCell ref="B71:B73"/>
    <mergeCell ref="C71:C73"/>
    <mergeCell ref="D71:D73"/>
    <mergeCell ref="E71:E73"/>
    <mergeCell ref="F71:F73"/>
    <mergeCell ref="B91:B92"/>
    <mergeCell ref="C91:C92"/>
    <mergeCell ref="D91:D92"/>
    <mergeCell ref="E91:E92"/>
    <mergeCell ref="F91:F92"/>
  </mergeCells>
  <dataValidations count="4">
    <dataValidation type="list" allowBlank="1" showInputMessage="1" showErrorMessage="1" sqref="E37:E38 H37:H38 K38 M37:M38" xr:uid="{00000000-0002-0000-0200-000003000000}">
      <formula1>"x"</formula1>
    </dataValidation>
    <dataValidation type="list" allowBlank="1" showInputMessage="1" showErrorMessage="1" sqref="E45 E67" xr:uid="{00000000-0002-0000-0200-000004000000}">
      <formula1>"x,#"</formula1>
    </dataValidation>
    <dataValidation type="list" allowBlank="1" showInputMessage="1" showErrorMessage="1" sqref="M15 E21 D10 D13:E13 D67 D93:E95 D15:E15 D17:E17 L13:M13 D19 D21:D23 E23 D26:E26 D28:E28 D30:E30 D35 E43:E44 K17:L17 D48 D50:E50 D52 K15 D43:D45 D64 H55:H57 D77:E77 D79:E80 D83:E83 M71 D88:E88 D97:E99 H30 H43:H44 H60:H62 H69:H73 H98:H99 L72 D40 K56:L56 D55:E57 D69:E71 D60:E61 M60:M62 L60:L61 K71:K72 K98 L69:M69 D85:D86 D90:E91 M99 L98:L99 K43" xr:uid="{00000000-0002-0000-0200-000006000000}">
      <formula1>"KQMĐ, NDCT, TLHD, BC, ĐP"</formula1>
    </dataValidation>
    <dataValidation type="list" allowBlank="1" showInputMessage="1" showErrorMessage="1" sqref="D37:D38" xr:uid="{00000000-0002-0000-0200-000002000000}">
      <formula1>"KQMĐ, NDCT, TLHD, BC, ĐP, ATGT"</formula1>
    </dataValidation>
  </dataValidations>
  <hyperlinks>
    <hyperlink ref="H10" r:id="rId1" xr:uid="{142E2C8F-B3BB-49B0-9E36-21C7ACAC7475}"/>
    <hyperlink ref="H26" r:id="rId2" xr:uid="{194C5F98-7DDE-432A-9198-3FBC02FA4FDF}"/>
    <hyperlink ref="H63" r:id="rId3" xr:uid="{9173DA73-DDE0-4990-94C7-7BF399E74F62}"/>
  </hyperlinks>
  <pageMargins left="0.39370078740157483" right="0.39370078740157483" top="0.74803149606299213" bottom="0.74803149606299213" header="0.31496062992125984" footer="0.31496062992125984"/>
  <pageSetup paperSize="9"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10B7F-B637-44F7-A774-94D0E68FD079}">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4T</vt:lpstr>
      <vt:lpstr>Sheet1</vt:lpstr>
      <vt:lpstr>'4T'!Print_Area</vt:lpstr>
      <vt:lpstr>'4T'!Print_Titles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2025-12-05T04:06:26Z</cp:lastPrinted>
  <dcterms:created xsi:type="dcterms:W3CDTF">2019-07-05T03:48:23Z</dcterms:created>
  <dcterms:modified xsi:type="dcterms:W3CDTF">2025-12-05T04:06:57Z</dcterms:modified>
</cp:coreProperties>
</file>