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Năm học 2024-2025\3. CĐ GĐ\"/>
    </mc:Choice>
  </mc:AlternateContent>
  <xr:revisionPtr revIDLastSave="0" documentId="13_ncr:1_{6DD620FC-19B6-4F1C-B475-69E744931127}" xr6:coauthVersionLast="36" xr6:coauthVersionMax="36" xr10:uidLastSave="{00000000-0000-0000-0000-000000000000}"/>
  <bookViews>
    <workbookView xWindow="45" yWindow="0" windowWidth="12240" windowHeight="8610" firstSheet="1" activeTab="1" xr2:uid="{00000000-000D-0000-FFFF-FFFF00000000}"/>
  </bookViews>
  <sheets>
    <sheet name="SGV" sheetId="41" state="veryHidden" r:id="rId1"/>
    <sheet name="CĐ GĐ" sheetId="42" r:id="rId2"/>
  </sheets>
  <definedNames>
    <definedName name="_xlnm._FilterDatabase" localSheetId="1" hidden="1">'CĐ GĐ'!$A$5:$M$131</definedName>
    <definedName name="_xlnm.Print_Area" localSheetId="1">'CĐ GĐ'!$A$1:$M$134</definedName>
    <definedName name="_xlnm.Print_Titles" localSheetId="1">'CĐ GĐ'!$3:$4</definedName>
  </definedNames>
  <calcPr calcId="179021" iterateCount="1"/>
</workbook>
</file>

<file path=xl/calcChain.xml><?xml version="1.0" encoding="utf-8"?>
<calcChain xmlns="http://schemas.openxmlformats.org/spreadsheetml/2006/main">
  <c r="L130" i="42" l="1"/>
  <c r="K130" i="42"/>
  <c r="L129" i="42"/>
  <c r="K129" i="42"/>
  <c r="L128" i="42"/>
  <c r="K128" i="42"/>
  <c r="L127" i="42"/>
  <c r="K127" i="42"/>
  <c r="L126" i="42"/>
  <c r="K126" i="42"/>
  <c r="K125" i="42" s="1"/>
  <c r="L124" i="42"/>
  <c r="K124" i="42"/>
  <c r="L123" i="42"/>
  <c r="K123" i="42"/>
  <c r="L122" i="42"/>
  <c r="K122" i="42"/>
  <c r="L121" i="42"/>
  <c r="K121" i="42"/>
  <c r="L120" i="42"/>
  <c r="K120" i="42"/>
  <c r="L119" i="42"/>
  <c r="K119" i="42"/>
  <c r="L118" i="42"/>
  <c r="K118" i="42"/>
  <c r="L117" i="42"/>
  <c r="K117" i="42"/>
  <c r="L116" i="42"/>
  <c r="K116" i="42"/>
  <c r="L114" i="42"/>
  <c r="K114" i="42"/>
  <c r="L113" i="42"/>
  <c r="K113" i="42"/>
  <c r="L112" i="42"/>
  <c r="K112" i="42"/>
  <c r="L111" i="42"/>
  <c r="K111" i="42"/>
  <c r="L110" i="42"/>
  <c r="K110" i="42"/>
  <c r="J130" i="42"/>
  <c r="J129" i="42"/>
  <c r="J128" i="42"/>
  <c r="J127" i="42"/>
  <c r="J126" i="42"/>
  <c r="J124" i="42"/>
  <c r="J123" i="42"/>
  <c r="J122" i="42"/>
  <c r="J121" i="42"/>
  <c r="J120" i="42"/>
  <c r="J119" i="42"/>
  <c r="J118" i="42"/>
  <c r="J117" i="42"/>
  <c r="J116" i="42"/>
  <c r="J114" i="42"/>
  <c r="J113" i="42"/>
  <c r="J112" i="42"/>
  <c r="J111" i="42"/>
  <c r="J110" i="42"/>
  <c r="L125" i="42" l="1"/>
  <c r="K115" i="42"/>
  <c r="L115" i="42"/>
  <c r="K109" i="42"/>
  <c r="L109" i="42"/>
  <c r="J125" i="42"/>
  <c r="J109" i="42" l="1"/>
  <c r="J115" i="42"/>
</calcChain>
</file>

<file path=xl/sharedStrings.xml><?xml version="1.0" encoding="utf-8"?>
<sst xmlns="http://schemas.openxmlformats.org/spreadsheetml/2006/main" count="562" uniqueCount="291">
  <si>
    <t>KQMĐ</t>
  </si>
  <si>
    <t>TLHD</t>
  </si>
  <si>
    <t>NDCT</t>
  </si>
  <si>
    <t>ĐP</t>
  </si>
  <si>
    <t>Phân biệt phần mở đầu, kết thúc của sách. "Đọc" truyện qua các tranh vẽ. Giữ gìn và bảo vệ sách</t>
  </si>
  <si>
    <t>Biết phân biệt phần mở đầu, kết thúc của sách. "Đọc" truyện qua các tranh vẽ. Biết giữ gìn và bảo vệ sách</t>
  </si>
  <si>
    <t>Có khả năng nhận biết ý nghĩa các con số được sử dụng trong cuộc sống hằng ngày</t>
  </si>
  <si>
    <t>* Phương tiện giao thông</t>
  </si>
  <si>
    <t>3. Động vật và thực vật</t>
  </si>
  <si>
    <t>* Ngày và đêm, mặt trời, mặt trăng</t>
  </si>
  <si>
    <t>*Nước</t>
  </si>
  <si>
    <t>Biết các nguồn nước trong môi trường sống. Ích lợi của nước với đời sống con người con vật và cây. Một số đặc điểm, tính chất của nước và hiểu được nguyên nhân gây ô nhiễm nguồn nước và cách bảo vệ nguồn nước</t>
  </si>
  <si>
    <t>Một số đặc điểm, tính chất của nước</t>
  </si>
  <si>
    <t>B. Làm quen với một số khái niệm sơ đẳng về toán</t>
  </si>
  <si>
    <t>C. Khám phá xã hội</t>
  </si>
  <si>
    <t>1. Nhận biết bản thân, gia đình, trường lớp mầm non và cộng đồng</t>
  </si>
  <si>
    <t>I. LĨNH VỰC GIÁO DỤC PHÁT TRIỂN THỂ CHẤT</t>
  </si>
  <si>
    <t>A. Khám phá khoa học</t>
  </si>
  <si>
    <t>II. LĨNH VỰC GIÁO DỤC PHÁT TRIỂN NHẬN THỨC</t>
  </si>
  <si>
    <t>III. LĨNH VỰC GIÁO DỤC PHÁT TRIỂN NGÔN NGỮ</t>
  </si>
  <si>
    <t>V. LĨNH VỰC GIÁO DỤC PHÁT TRIỂN THẨM MỸ</t>
  </si>
  <si>
    <t>x</t>
  </si>
  <si>
    <t>Biết một số đặc điểm nổi bật và cách sử dụng đồ dùng, đồ chơi quen thuộc</t>
  </si>
  <si>
    <t>Mối liên hệ đơn giản giữa đặc điểm cấu tạo với cách sử dụng của đồ chơi/đồ dùng quen thuộc</t>
  </si>
  <si>
    <t>Biết được mối liên hệ đơn giản giữa đặc điểm cấu tạo với cách sử dụng của đồ dùng/ đồ chơi quen thuộc</t>
  </si>
  <si>
    <t>5. Công nghệ</t>
  </si>
  <si>
    <t>Biết lắng nghe và trao đổi với người đối thoại</t>
  </si>
  <si>
    <t>Lắng nghe và trao đổi với người đối thoại</t>
  </si>
  <si>
    <t>Yêu mến, quan tâm đến người thân trong gia đình</t>
  </si>
  <si>
    <t>A. Phát triển vận động</t>
  </si>
  <si>
    <t>2. Thể hiện kỹ năng vận động cơ bản và các tố chất trong vận động</t>
  </si>
  <si>
    <t>3. Thực hiện và phối hợp được các cử động của bàn tay, ngón tay, phối hợp tay - mắt</t>
  </si>
  <si>
    <t>B. Giáo dục dinh dưỡng và sức khỏe</t>
  </si>
  <si>
    <t>1. Nhận biết một số món ăn, thực phẩm thông thường và ích lợi của chúng đối với sức khỏe</t>
  </si>
  <si>
    <t>2. Tập làm một số việc tự phục vụ trong sinh hoạt</t>
  </si>
  <si>
    <t>4. Nhận biết một số nguy cơ không an toàn và phòng tránh</t>
  </si>
  <si>
    <t>4. So sánh , đo lường</t>
  </si>
  <si>
    <t>A. Nghe hiểu lời nói</t>
  </si>
  <si>
    <t>B. Sử dụng lời nói trong cuộc sống hằng ngày</t>
  </si>
  <si>
    <t>C. Làm quen với việc đọc - viết</t>
  </si>
  <si>
    <t>IV. LĨNH VỰC TÌNH CẢM - KỸ NĂNG XÃ HỘI</t>
  </si>
  <si>
    <t>A. Phát triển tình cảm</t>
  </si>
  <si>
    <t>2. Thể hiện sự tự tin, tự lực</t>
  </si>
  <si>
    <t>3. Nhận biết và thể hiện cảm xúc, tình cảm với con người, sự vật, hiện tượng xung quanh</t>
  </si>
  <si>
    <t>B. Phát triển kỹ năng xã hội</t>
  </si>
  <si>
    <t>1. Hành vi và quy tắc ứng xử xã hội</t>
  </si>
  <si>
    <t>2. Quan tâm đến môi trường</t>
  </si>
  <si>
    <t>A. Cảm nhận và thể hiện cảm xúc trước vẻ đẹp của thiên nhiên, cuộc sống và các tác phẩm nghệ thuật</t>
  </si>
  <si>
    <t>B. Một số kĩ năng trong hoạt động âm nhạc và hoạt động tạo hình</t>
  </si>
  <si>
    <t>Mục tiêu</t>
  </si>
  <si>
    <t>* Vận động: tung, ném, bắt</t>
  </si>
  <si>
    <t>* Vận động: bật, nhảy</t>
  </si>
  <si>
    <t>Nguồn</t>
  </si>
  <si>
    <t>* Vận động: chạy</t>
  </si>
  <si>
    <t>Có khả năng nghe hiểu nội dung truyện kể, truyện đọc phù hợp với độ tuổi và chủ đề thực hiện</t>
  </si>
  <si>
    <t>Có khả năng nghe các bài hát, bài thơ, ca dao, đồng dao, tục ngữ, câu đố, hò, vè phù hợp với độ tuổi và chủ đề thực hiện</t>
  </si>
  <si>
    <t>Biết yêu mến, quan tâm đến người thân trong gia đình.</t>
  </si>
  <si>
    <t>* Đồ dùng, đồ chơi</t>
  </si>
  <si>
    <t>* Thời tiết, mùa</t>
  </si>
  <si>
    <t>1. Nhận biết tập hợp, số lượng, số thứ tự, đếm</t>
  </si>
  <si>
    <t>Chăm chú lắng nghe, và hưởng ứng cảm xúc (hát theo, vỗ tay, nhún nhảy, lắc lư, thể hiện động tác minh họa) theo bài hát, bản nhạc; thích nghe đọc thơ, đồng dao, ca dao, tục ngữ; thích nghe kể câu chuyện phù hợp với độ tuổi và chủ đề thực hiện</t>
  </si>
  <si>
    <t>Thực hiện được một số quy định ở lớp, gia đình và nơi công cộng phù hợp độ tuổi</t>
  </si>
  <si>
    <t>C. Thể hiện sự sáng tạo khi tham gia các hoạt động nghệ thuật (âm nhạc, tạo hình)</t>
  </si>
  <si>
    <t>Có khả năng đọc thuộc bài thơ, ca dao, đồng dao phù hợp độ tuổi và chủ đề thực hiện. Có khả năng đọc biểu cảm bài thơ, ca dao, đồng dao phù hợp độ tuổi</t>
  </si>
  <si>
    <t>Trẻ được chăm sóc sức khỏe, dinh dưỡng theo khoa học</t>
  </si>
  <si>
    <t>Biết đội mũ bảo hiểm khi ngồi trên xe máy, ngồi yên trên ô tô, không thò đầu ra ngoài</t>
  </si>
  <si>
    <t>Đội mũ bảo hiểm khi ngồi trên xe máy, ngồi yên trên ô tô, không thò đầu ra ngoài</t>
  </si>
  <si>
    <t>Hoạt động chủ đề</t>
  </si>
  <si>
    <t>Địa điểm tổ chức</t>
  </si>
  <si>
    <t>Nội dung chủ đề</t>
  </si>
  <si>
    <t>Phạm vi thực hiện</t>
  </si>
  <si>
    <t>Sân chơi</t>
  </si>
  <si>
    <t>Lớp học</t>
  </si>
  <si>
    <t>Chơi trò chơi vận động</t>
  </si>
  <si>
    <t>Tổ</t>
  </si>
  <si>
    <t>Lớp</t>
  </si>
  <si>
    <t>ATGT</t>
  </si>
  <si>
    <t>Thích chăm sóc cây cối, rau xanh.</t>
  </si>
  <si>
    <t>Bảo vệ, chăm sóc cây</t>
  </si>
  <si>
    <t>TT
MT</t>
  </si>
  <si>
    <t>PT
CT</t>
  </si>
  <si>
    <t xml:space="preserve">Tài nguyên học liệu </t>
  </si>
  <si>
    <t>.</t>
  </si>
  <si>
    <t>1. Thực hiện các động tác phát triển các nhóm cơ và hô hấp</t>
  </si>
  <si>
    <t>Thực hiện đúng, đủ, nhịp nhàng các động tác trong bài tập thể dục theo hiệu lệnh</t>
  </si>
  <si>
    <t>Tập kết hợp 5 động tác cơ bản trong bài tập thể dục kết hợp với nhạc bài hát theo chủ đề "Gia đình"</t>
  </si>
  <si>
    <t>C:\Users\admin\Desktop\tds\TDSCĐ GIA ĐÌNH.mp3</t>
  </si>
  <si>
    <t>Chạy được 15m liên tục theo hướng thẳng trong 10 giây</t>
  </si>
  <si>
    <t>Chạy 15m liên tục theo hướng thẳng trong 10 giây</t>
  </si>
  <si>
    <t>HĐH: Chạy 15m liên tục theo hướng thẳng trong 10 giây</t>
  </si>
  <si>
    <t xml:space="preserve">lớp học </t>
  </si>
  <si>
    <t>Tung bóng thẳng lên cao và bắt bóng bằng 2 tay ở độ cao 40-50cm, không làm rơi bóng</t>
  </si>
  <si>
    <t>Tung bóng lên cao và bắt bóng bằng 2 tay</t>
  </si>
  <si>
    <t>HĐH: Tung bóng lên cao và bắt bóng bằng 2 tay</t>
  </si>
  <si>
    <t xml:space="preserve">Lớp học </t>
  </si>
  <si>
    <t>Giữ được thăng bằng cơ thể khi thực hiện vận động bật tiến liên tục về phía trước</t>
  </si>
  <si>
    <t>Bật liên tục về phía trước</t>
  </si>
  <si>
    <t>* Trò chơi vận động</t>
  </si>
  <si>
    <t>Thích chơi các trò chơi vận động, biết luật chơi, cách chơi. Phối hợp với bạn trong khi chơi.</t>
  </si>
  <si>
    <t>https://www.youtube.com/watch?v=5EMxIqcVtTA</t>
  </si>
  <si>
    <t>Thực hiện được vận động cuộn - xoay tròn cổ tay</t>
  </si>
  <si>
    <t>https://www.youtube.com/watch?v=O8qlyOBgeM4</t>
  </si>
  <si>
    <t>Tô, vẽ được một số hình đơn giản, gần gũi</t>
  </si>
  <si>
    <t>Tô, vẽ hình chủ đề "Gia đình"</t>
  </si>
  <si>
    <t>https://www.youtube.com/watch?v=eXuLnrI_Zqo</t>
  </si>
  <si>
    <t>Xếp chồng được 10-12 khối</t>
  </si>
  <si>
    <t>https://www.youtube.com/watch?v=2R8tZ6WOpaY</t>
  </si>
  <si>
    <t>Xếp chồng các hình khối chủ đề "Gia đình"</t>
  </si>
  <si>
    <t>Kể được tên một số thức ăn cần có trong bữa ăn hàng ngày</t>
  </si>
  <si>
    <t>Tên một số thức ăn trong bữa ăn hàng ngày</t>
  </si>
  <si>
    <t>https://www.youtube.com/watch?v=HDqHFGOha9o</t>
  </si>
  <si>
    <t>- Hướng dẫn cách chế biến một số món ăn dành cho trẻ
- Một số chế độ ăn khi trẻ bị bệnh (táo bón, tiêu chảy, sốt, suy dinh dưỡng, thừa cân béo phì,…)
- Hướng dẫn kỹ thuật sơ cứu thông thường</t>
  </si>
  <si>
    <t>C:\Users\admin\Desktop\video phòng tránh TNTT\Co dinh gay xuong canh tay, dui.mp4</t>
  </si>
  <si>
    <t>Biết súc miệng bằng nước muối</t>
  </si>
  <si>
    <t>Tập súc miệng bằng nước muối</t>
  </si>
  <si>
    <t>Biết tự thay quần áo khi bị ướt/bẩn</t>
  </si>
  <si>
    <t>Cởi - mặc quần áo</t>
  </si>
  <si>
    <t>https://www.youtube.com/watch?v=R78o-ntREps</t>
  </si>
  <si>
    <t xml:space="preserve"> Biết gọi người giúp đỡ khi bị lạc và cung cấp được một số thông tin để hỗ trợ tìm người thân</t>
  </si>
  <si>
    <t>Tên và số điên thoại của người thân. Địa chỉ gia đình</t>
  </si>
  <si>
    <t>2. Đồ vật:</t>
  </si>
  <si>
    <t>https://www.youtube.com/watch?v=qr6lp6oSTCc</t>
  </si>
  <si>
    <t>Biết phân loại đồ dùng, đồ chơi theo 1-2 dấu hiệu</t>
  </si>
  <si>
    <t>Phân loại đồ dùng, đồ chơi theo 1-2 dấu hiệu</t>
  </si>
  <si>
    <t>Biết so sánh, phân loại con vật theo 1-2 dấu hiệu</t>
  </si>
  <si>
    <t xml:space="preserve"> So sánh, phân loại con vật theo 1-2 dấu hiệu</t>
  </si>
  <si>
    <t xml:space="preserve"> Biết so sánh, phân loại  cây, hoa, quả theo 1-2 dấu hiệu</t>
  </si>
  <si>
    <t xml:space="preserve"> So sánh, phân loại  cây, hoa, quả theo 1-2 dấu hiệu</t>
  </si>
  <si>
    <t>4. Một số hiện tượng tự nhiên</t>
  </si>
  <si>
    <t>Biết một số hiện tượng thời tiết theo mùa và ảnh hưởng của nó đến sinh hoạt của con nguời</t>
  </si>
  <si>
    <t>Thời tiết theo mùa và ảnh hưởng của nó đến sinh hoạt của con nguời</t>
  </si>
  <si>
    <t>Thực hiện được một số thao tác đơn giản với máy tính</t>
  </si>
  <si>
    <t>Một số thao tác cơ bản với máy tính: tắt, mở, di chuyển chuột, kích chuột (kích đơn)</t>
  </si>
  <si>
    <t>Biết sử dụng các số từ 1 - 5 để chỉ số lượng, số thứ tự</t>
  </si>
  <si>
    <t>Chữ số, số lượng và số thứ tự trong phạm vi 5</t>
  </si>
  <si>
    <t>Nhận biết ý nghĩa các con số được sử dụng trong cuộc sống hằng ngày (số nhà, biển số xe…)</t>
  </si>
  <si>
    <t>Sử dụng được dụng cụ để đo độ dài, dung tích của 2 đối tượng, nói kết quả đo và so sánh</t>
  </si>
  <si>
    <t>Đo độ dài một vật bằng một đơn vị đo</t>
  </si>
  <si>
    <t>Nói được họ tên, công việc của bố mẹ, những người thân trong gia đình và công việc của họ. Một số nhu cầu của gia đình. Địa chỉ gia đình</t>
  </si>
  <si>
    <t>Họ tên, công việc của bố mẹ, những người thân trong gia đình và công việc của họ. Một số nhu cầu của gia đình. Địa chỉ gia đình</t>
  </si>
  <si>
    <t>Nghe hiểu nội dung truyện kể, truyện đọc chủ đề "Gia đình"</t>
  </si>
  <si>
    <t>https://www.youtube.com/watch?v=3M4tJcWXQQE</t>
  </si>
  <si>
    <t>Nghe các bài hát, bài thơ, ca dao, đồng dao, tục ngữ, câu đố, hò, vè chủ đề "Gia đình"</t>
  </si>
  <si>
    <t>Đọc bài thơ, ca dao, đồng dao  chủ đề "GĐ"</t>
  </si>
  <si>
    <t>https://www.youtube.com/watch?v=5FZADRIe7DA</t>
  </si>
  <si>
    <t>Kể lại chuyện đã được nghe</t>
  </si>
  <si>
    <t>Bắt chước được giọng nói, điệu bộ của nhân vật trong truyện</t>
  </si>
  <si>
    <t>Cố gắng thực hiện công việc đơn giản được giao</t>
  </si>
  <si>
    <t>Quyét nhà</t>
  </si>
  <si>
    <t>https://www.youtube.com/watch?v=xQcVWzBWQsk</t>
  </si>
  <si>
    <t>Gấp quần áo</t>
  </si>
  <si>
    <t>Biết biểu lộ một số cảm xúc: vui, buồn, sợ hãi, tức giận, ngạc nhiên</t>
  </si>
  <si>
    <t>Biểu lộ trạng thái cảm xúc, tình cảm phù hợp qua cử chỉ, giọng nói, trò chơi, hát, vận động, vẽ, nặn, xếp hình</t>
  </si>
  <si>
    <t>https://www.youtube.com/watch?v=9rU_VZKPF48</t>
  </si>
  <si>
    <t>Thực hiện một số quy định ở lớp và gia đình: Dọn dẹp và sắp xếp đồ dùng, sau khi chơi cất đồ chơi vào nơi quy định, giờ ngủ không làm ồn, vâng lời ông bà, bố mẹ, đi bên phải lề đường.</t>
  </si>
  <si>
    <t>Biết nói cảm ơn, xin lỗi, chào hỏi lễ phép</t>
  </si>
  <si>
    <t>Lời nói và cử chỉ lễ phép trong giao tiếp</t>
  </si>
  <si>
    <t>https://www.youtube.com/watch?v=4DMEiXJA33M</t>
  </si>
  <si>
    <t xml:space="preserve">Biết trao đổi, thỏa thuận với bạn để cùng thực hiện hoạt động chung (chơi, trực nhật) </t>
  </si>
  <si>
    <t>Phối hợp cùng bạn trong chơi, trực nhật</t>
  </si>
  <si>
    <t>https://www.youtube.com/watch?v=UEAMz4VonNE</t>
  </si>
  <si>
    <t>Nghe bài hát, bản nhạc; thơ, đồng dao, ca dao, tục ngữ; kể chuyện phù hợp với chủ đề "Gia đình"</t>
  </si>
  <si>
    <t>https://www.youtube.com/watch?v=5t0kfQKWhys</t>
  </si>
  <si>
    <t>Thích nghe và nhận ra các loại nhạc khác nhau (nhạc thiếu nhi, dân ca)</t>
  </si>
  <si>
    <t>Nghe và nhận ra các loại nhạc khác nhau (nhạc thiếu nhi, dân ca)</t>
  </si>
  <si>
    <t>Có khả năng hát đúng giai điệu, lời ca, hát rõ lời và thể hiện sắc thái của bài hát qua giọng hát, nét mặt, điệu bộ…</t>
  </si>
  <si>
    <t>Hát đúng giai điệu, lời ca và thể hiện sắc thái, tình cảm của bài hát theo chủ đề "Gia đình"</t>
  </si>
  <si>
    <t>Có khả năng vận động nhịp nhàng theo nhịp điệu các bài hát, bản nhạc với các hình thức (vỗ tay theo nhịp, tiết tấu, múa)</t>
  </si>
  <si>
    <t>Vận động nhịp nhàng theo giai điệu, nhịp điệu của các bài hát, bản nhạc / Sử dụng các dụng cụ gõ đệm theo tiết tấu theo chủ đề "Gia đình"</t>
  </si>
  <si>
    <t>Biết phối hợp các nguyên vật liệu tạo hình để tạo ra sản phẩm</t>
  </si>
  <si>
    <t>Phối hợp các nguyên vật liệu tạo hình, vật liệu trong thiên nhiên, nguyên vật liệu phế thải... để tạo ra các sản phẩm theo chủ đề "Gia đình"</t>
  </si>
  <si>
    <t>Biết vẽ phối hợp các nét thẳng, xiên ngang, cong tròn tạo thành bức tranh có màu sắc và bố cục</t>
  </si>
  <si>
    <t>Vẽ phối hợp các nét thẳng, xiên ngang, cong tròn tạo thành bức tranh có màu sắc và bố cục theo chủ đề "Gia đình"</t>
  </si>
  <si>
    <t>https://www.youtube.com/watch?v=ClTD8fxQD-A(vẽ ngôi nahf)</t>
  </si>
  <si>
    <t>Biết xé, cắt theo đường thẳng, đường cong… và dán thành sản phẩm có màu sắc, bố cục</t>
  </si>
  <si>
    <t xml:space="preserve"> Xé, cắt theo đường thẳng, đường cong… và dán thành sản phẩm có màu sắc, bố cục theo chủ đề "Gia đình"</t>
  </si>
  <si>
    <t>Biết làm lõm, dỗ bẹt, bẻ loe, vuốt nhọn, uốn cong đất nặn để nặn thành sản phẩm có nhiều chi tiết</t>
  </si>
  <si>
    <t>Làm lõm, dỗ bẹt, bẻ loe, vuốt nhọn, uốn cong đất nặn để nặn thành sản phẩm có nhiều chi tiết theo chủ đề "Gia đình"</t>
  </si>
  <si>
    <t>Có khả năng tự chọn dụng cụ, vật liệu để tạo ra sản phẩm theo ý thích</t>
  </si>
  <si>
    <t>Làm đồ chơi chủ đề "Gia đình"</t>
  </si>
  <si>
    <t>Biết kể chuyện có mở đầu, kết thúc</t>
  </si>
  <si>
    <t>HĐH:  Bật liên tục về phía trước</t>
  </si>
  <si>
    <t>https://www.google.com.vn/url?sa=i&amp;url=http%3A%2F%2Fbrt.vn%2F</t>
  </si>
  <si>
    <t>Cuộn - xoay tròn cổ tay trong các hoạt động chủ đề "Gia đình"</t>
  </si>
  <si>
    <t>Tập đóng kịch chủ đề Gia đình</t>
  </si>
  <si>
    <t>ĐTT/HĐC: Trò chuyên, xem tranh ảnh với trẻ về một số thói quen chào hỏi, lễ phép với người lớn</t>
  </si>
  <si>
    <t>ĐTT/HN:
- Bàn tay mẹ
- Bé mặc quần áo
- Nhà mình rất vui
- Ngôi nà thân yêu</t>
  </si>
  <si>
    <t xml:space="preserve"> HĐNT: Bé làm ca sĩ. Chơi tự do với các đồ chơi âm nhạc: trống tây, đàn, sáo, ken, trống, nơ, hoa, quạt, trang phục biểu diễn. Sử dụng các dụng cụ gỗ gõ, xắc xô, trống, phách… thể hiện các bài hát trong chủ đề.  Vận động sáng tạo theo ý thích bài hát về chủ đề.
- Ôn luyện: Rèn KNVĐ</t>
  </si>
  <si>
    <t>HĐNT: Ô ăn quan; rềnh rênh ràng ràng; bàn tay nắm lại; chơi chuyền,tạo bóng hình bàn tay
Đan, cuộn, buộc gối 2 đầu;   Buộc, đan, tết;  Cuộn, tháo len; Cắt đường gấp khúc, đường viền.</t>
  </si>
  <si>
    <t>VS-AN: Trò chuyện các bữa ăn, món ăn
 Tổ chức cho trẻ ăn</t>
  </si>
  <si>
    <t xml:space="preserve">VS-AN:
- Trò chuyện về thói quen xuc miệng nước muối.
- Thực hành: Trẻ xúc miệng bằng nước muối hằng ngày </t>
  </si>
  <si>
    <t>SHHN:
- Trò chuyện, xem tranh, xem video clips về cách xử lý khi gặp nguy hiểm?
- Ghép số điện thoại khi cần trợ giúp;
- Viết số điện thoại khi cần trợ giúp hiểu một số số điện thoại nóng.</t>
  </si>
  <si>
    <t>SHHN:
- Thực hành trải nghiệm một số kỹ năng: Đi dép, mặc quần áo…</t>
  </si>
  <si>
    <t>HĐNT:
- Thực hành kĩ năng đội mũ bảo hiểm khi ngồi trên xe máy, ngồi yên trên ô tô, không thò đầu ra ngoài</t>
  </si>
  <si>
    <t>HĐNT:
- Trò chuyện, quan sát, khám phá  về một số con vật, môi trường sống và cách chăm sóc, bảo vệ con vật.</t>
  </si>
  <si>
    <t>HĐNT:
- Quan sát thân cây vú sữa; Quan sát cây vú sữa, cây sấu; Đo chiều cao của cây và bán kính thân cây vú sữa, cây sấu; QS sự phát triển của lá cây sấu; QS sự thay đổi của hoa tóc tiên; QS sự thay đổi màu của lá cây vú sữa, lá cây sấu; Chồi non trên cây mít.
Thực hành chăm sóc cây.</t>
  </si>
  <si>
    <t>HĐNT:
- Quan sát sự thay đổi của thời tiết (trời nắng, trời mưa); Quan sát ông mặt trời; Quan sát đám mây trôi; Gió ở hướng nào? Vì sao có mưa? Quan sát chiếc bóng ngộ nghĩnh.</t>
  </si>
  <si>
    <t>HĐNT:
- Quan sát sự bay hơi, dòng chảy của nước, sự đổi màu của nước…Quan sát vật chìm, nổi trong nước.
 - Chơi với cát, nước, thả thuyền giấy. Đong đo nước , pha màu nước.</t>
  </si>
  <si>
    <t>HĐG/HĐC:
- Bé vui học kid smart</t>
  </si>
  <si>
    <t>HĐG/SHHN:
- Trò chuyện, Xem tranh ảnh, video về các con số được sử dụng trong cuộc sống hàng ngày: Biển số xe, số tuổi, số điện thoại....
- Ghép số điện thoại, số xe, số tuổi, viết ngày sinh nhật, số điện thoại....</t>
  </si>
  <si>
    <t xml:space="preserve">HĐH/HĐG: 
- So sánh chiều cao của 2 đối tượng
</t>
  </si>
  <si>
    <t>HĐG:
- Dạy  trẻ kể lại truyện 
-TC: Bé tập kể lại truyện</t>
  </si>
  <si>
    <t>HĐG: 
-Thực hành xem sách</t>
  </si>
  <si>
    <t>HĐC:
- Hướng dẫn và cho trẻ thực hành: Quét nhà</t>
  </si>
  <si>
    <t>HĐG:
- Làm chuyện tranh về những gì bé thích</t>
  </si>
  <si>
    <t>HĐNT:
- Quan sát sự lớn lên của cây, bảo vệ và chăm sóc cây: nhặt lá rụng, nhổ cỏ, bắt sâu, tưới nước cho cây.</t>
  </si>
  <si>
    <t>HĐNT:
- Tiệm Spa
- Tiệm Nail
- Cửa hàng may đo</t>
  </si>
  <si>
    <t>Mục tiêu chủ đề</t>
  </si>
  <si>
    <t>Nhánh 1: Mẹ</t>
  </si>
  <si>
    <t>Nhánh 2: Cái áo</t>
  </si>
  <si>
    <t>Nhánh 3: Ngôi nhà</t>
  </si>
  <si>
    <t>Thời gian thực hiện 3 tuần (Từ ngày 28/10-16/11/2024)</t>
  </si>
  <si>
    <t>TDS</t>
  </si>
  <si>
    <t>HĐH</t>
  </si>
  <si>
    <t>HĐNT</t>
  </si>
  <si>
    <t>HĐG</t>
  </si>
  <si>
    <t>VS-AN</t>
  </si>
  <si>
    <t>SHHN</t>
  </si>
  <si>
    <t xml:space="preserve">Đặc điểm nổi bật, công dụng, cách sử dụng đồ dùng, đồ chơi chủ đề Gia đình. </t>
  </si>
  <si>
    <t>Khám phá cái áo</t>
  </si>
  <si>
    <t>HĐC</t>
  </si>
  <si>
    <t>Biết gộp hai nhóm đối tượng có số lượng trong phạm vi 3, đếm và nói kết quả. Biết tách một nhóm đối tượng thành các nhóm nhỏ hơn.</t>
  </si>
  <si>
    <t>Gộp hai nhóm đối tượng có số lượng trong phạm vi 3, đếm và nói kết quả. Tách một nhóm đối tượng thành các nhóm nhỏ hơn.</t>
  </si>
  <si>
    <t>Tách 1 nhóm thành 2 phần trong phạm vi 3</t>
  </si>
  <si>
    <t>Chuyện: Thương mẹ</t>
  </si>
  <si>
    <t>Chuyện: Chiếc áo mùa xuân</t>
  </si>
  <si>
    <t>Bài thơ: Bàn tay mẹ</t>
  </si>
  <si>
    <t>Bài thơ: Trang phục</t>
  </si>
  <si>
    <t>Bài thơ: Thăm nhà bà</t>
  </si>
  <si>
    <t>Bài thơ: Giúp mẹ</t>
  </si>
  <si>
    <t>Bài thơ: Chiếc áo</t>
  </si>
  <si>
    <t>Bài thơ: Em yêu nhà em</t>
  </si>
  <si>
    <t>HĐH+HĐC</t>
  </si>
  <si>
    <t>Câu chuyện:
- Thương mẹ
- Quà tặng mẹ
- Chiếc áo mùa xuân</t>
  </si>
  <si>
    <t>Dạy trẻ kĩ năng gấp quần áo</t>
  </si>
  <si>
    <t>SHHN+HĐC</t>
  </si>
  <si>
    <t xml:space="preserve">
- Thực hiện một số quy định ở gia đình.
- Trò chuyện với trẻ: Trẻ biết vâng lời ông bà, bố mẹ, anh chị muốn đi chơi phải xin phép.</t>
  </si>
  <si>
    <t>ĐTT+HĐC</t>
  </si>
  <si>
    <t>HĐH: 
- Mẹ của bé</t>
  </si>
  <si>
    <t>ĐTT</t>
  </si>
  <si>
    <t>Bài hát: Bàn tay mẹ</t>
  </si>
  <si>
    <t>Bài hát: Bé mặc quần áo</t>
  </si>
  <si>
    <t>Bài hát: Ngôi nhà thân yêu</t>
  </si>
  <si>
    <t>Làm khung ảnh tặng mẹ (EDP)</t>
  </si>
  <si>
    <t>Làm ngôi nhà (EDP)</t>
  </si>
  <si>
    <t xml:space="preserve"> - Vẽ mẹ của bé
- Vẽ cái áo
- Vẽ ngôi nhà</t>
  </si>
  <si>
    <t xml:space="preserve"> - Xé dán trang phục của mẹ
- Xé dán cái áo
- Xé dán ngôi nhà</t>
  </si>
  <si>
    <t xml:space="preserve"> - Nặn cái áo
- Nặn ngôi nhà</t>
  </si>
  <si>
    <t>KẾ HOẠCH CHĂM SÓC GIÁO DỤC TRẺ CHỦ ĐỀ GIA ĐÌNH</t>
  </si>
  <si>
    <t>Cộng tổng số nội dung phân bổ vào lĩnh vực</t>
  </si>
  <si>
    <t>Trong đó: - Lĩnh vực thể chất</t>
  </si>
  <si>
    <t xml:space="preserve">                       - Lĩnh vực nhận thức</t>
  </si>
  <si>
    <t xml:space="preserve">                       - Lĩnh vực ngôn ngữ</t>
  </si>
  <si>
    <t xml:space="preserve">                       - Lĩnh vực tình cảm kỹ năng xã hội.</t>
  </si>
  <si>
    <t xml:space="preserve">                       - Lĩnh vực thẩm mỹ</t>
  </si>
  <si>
    <t>Cộng tổng số nội dung phân bổ vào chủ đề</t>
  </si>
  <si>
    <t>Trong đó:  - Đón trả trẻ</t>
  </si>
  <si>
    <t xml:space="preserve">                 - Thể dục sáng</t>
  </si>
  <si>
    <t xml:space="preserve">                 - Hoạt động góc</t>
  </si>
  <si>
    <t xml:space="preserve">                 - Hoạt động ngoài trời</t>
  </si>
  <si>
    <t xml:space="preserve">                 - Vệ sinh - ăn ngủ</t>
  </si>
  <si>
    <t xml:space="preserve">                 - Hoạt động chiều</t>
  </si>
  <si>
    <t xml:space="preserve">                 - Sinh hoạt hàng ngày </t>
  </si>
  <si>
    <t xml:space="preserve">                 - Thăm quan dã ngoại</t>
  </si>
  <si>
    <t xml:space="preserve">                 -  Lễ hội</t>
  </si>
  <si>
    <t xml:space="preserve">                 - Hoạt động học</t>
  </si>
  <si>
    <t>Chia ra: + Giờ thể chất</t>
  </si>
  <si>
    <t xml:space="preserve">                 + Giờ nhận thức</t>
  </si>
  <si>
    <t xml:space="preserve">                + Giờ ngôn ngữ</t>
  </si>
  <si>
    <t xml:space="preserve">                 + Giờ TC-KNXH</t>
  </si>
  <si>
    <t xml:space="preserve">              + Giờ thẩm mỹ</t>
  </si>
  <si>
    <t>NGƯỜI XÂY DỰNG KẾ HOẠCH</t>
  </si>
  <si>
    <t xml:space="preserve">TTCM DUYỆT </t>
  </si>
  <si>
    <t>HIỆU PHÓ CM DUYỆT</t>
  </si>
  <si>
    <t>Bùi Thị Mến</t>
  </si>
  <si>
    <t>Lưu Thị Thắm</t>
  </si>
  <si>
    <r>
      <rPr>
        <sz val="12"/>
        <rFont val="Times New Roman"/>
        <family val="1"/>
      </rPr>
      <t>TDS:</t>
    </r>
    <r>
      <rPr>
        <b/>
        <sz val="12"/>
        <rFont val="Times New Roman"/>
        <family val="2"/>
      </rPr>
      <t xml:space="preserve"> </t>
    </r>
    <r>
      <rPr>
        <sz val="12"/>
        <rFont val="Times New Roman"/>
        <family val="2"/>
      </rPr>
      <t xml:space="preserve">Hô hấp: Gà gáy
- Tay: 2 tay đưa ra trước, gập khuỷu tay. 
- Lưng, bụng: Đứng cúi người về trước
- Chân: Đứng, nhún chân, khuỵu gối
- Bật: Bật nhảy tại chỗ..  </t>
    </r>
  </si>
  <si>
    <t>HĐG:
- Bé nối đúng số lượng 3
- Bé thêm bớt cho đủ số lượng là 3.
- Bé gắn đúng số lượng 3
- Bé chọn cho đủ
- Khoanh nhóm có số lượng 3</t>
  </si>
  <si>
    <t>HĐG:
- Siêu thị của bé
- Đóng vai mẹ, con
- Bác sĩ gia đình
- Bé chơi nấu ăn</t>
  </si>
  <si>
    <t>HĐG:
- Gạch bỏ đối tượng không cùng loại.</t>
  </si>
  <si>
    <t>HĐG:
- Xây ngôi nhà của bé
- Xây cửa hàng bán quần áo.
- Xây phòng ăn, nhà bếp.</t>
  </si>
  <si>
    <t>HĐNT/HĐG:
- Vẽ ngôi nhà.
- Tô màu trang phục
- Vẽ người thân trong gia đình.
 - Xếp ngôi nhà bằng các nguyên vật liệu: lá cây, sỏi, đá…</t>
  </si>
  <si>
    <t xml:space="preserve">
- Trò chuyện về mẹ của bé
- Trò chuyện về công việc của mẹ bé</t>
  </si>
  <si>
    <t xml:space="preserve"> - Trò chuyện  về cách giữ gìn vệ sinh quần áo.
- Cho trẻ thực hành thay quần áo - và để đúng nơi quy định của cá nhân trẻ.</t>
  </si>
  <si>
    <t>VS-AN+HĐC</t>
  </si>
  <si>
    <t>Bài hát: Nhà của tôi</t>
  </si>
  <si>
    <t>Ghi chú về sự điều chỉnh 
(nếu có)</t>
  </si>
  <si>
    <t>Chơi trò chơi vận động: Rồng rắn lên mấy; Đá cầu; Nhảy dây; Nhảy bao bố; Kéo co;  Đá bóng; Ném vòng cổ chai; Đập chuột; Xay lúa giã gạo; Đánh bắt cá; Tát nước; Lăn bóng với cô; Chơi trò chơi: Ô ăn quan; Rềnh rênh ràng ràng; Tạo bóng hình bàn tay, cắp cua, buộc gối 2 đầu.. Cuộn - xoay tròn cổ tay, vo, xoáy, xoắn. Vẽ mô phỏng, vẽ các hình trên sân trường; Đi trên dây; Đi theo hình chỉ dẫn. Nhảy bao bố, nhảy dây, kéo co,</t>
  </si>
  <si>
    <t xml:space="preserve"> - Cách chế biến món: Bánh bao nhân thịt.
- Cách chế biến món: Bún riêu cua
- Chế độ ăn cho trẻ khi trẻ bị thừa cân béo phì
- Kỹ thuật sơ cứu khi trẻ bị gãy xương cánh tay, đùi.</t>
  </si>
  <si>
    <t xml:space="preserve"> Nghe và nhận biết các thể loại âm nhạc khác nhau (nhạc thiếu nhi, dân ca, nhạc cổ điển)
- Khuyến khích trẻ chú ý lắng nghe, thích thú vỗ tay, làm động tác mô phỏng và sử dụng các từ gợi cảm.</t>
  </si>
  <si>
    <t>HĐG
- Làm bưu thiếp tặng mẹ.
- Làm cái áo.
- Làm ngôi nhà.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</si>
</sst>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0.000%"/>
    <numFmt numFmtId="165" formatCode="_-* #,##0_-;\-* #,##0_-;_-* &quot;-&quot;_-;_-@_-"/>
    <numFmt numFmtId="166" formatCode="_-* #,##0.00_-;\-* #,##0.00_-;_-* &quot;-&quot;??_-;_-@_-"/>
    <numFmt numFmtId="167" formatCode="_-&quot;$&quot;* #,##0_-;\-&quot;$&quot;* #,##0_-;_-&quot;$&quot;* &quot;-&quot;_-;_-@_-"/>
    <numFmt numFmtId="168" formatCode="_-&quot;$&quot;* #,##0.00_-;\-&quot;$&quot;* #,##0.00_-;_-&quot;$&quot;* &quot;-&quot;??_-;_-@_-"/>
    <numFmt numFmtId="169" formatCode="00.000"/>
    <numFmt numFmtId="170" formatCode="&quot;￥&quot;#,##0;&quot;￥&quot;\-#,##0"/>
    <numFmt numFmtId="171" formatCode="#,##0\ &quot;DM&quot;;\-#,##0\ &quot;DM&quot;"/>
  </numFmts>
  <fonts count="39">
    <font>
      <sz val="11"/>
      <color theme="1"/>
      <name val="Calibri"/>
      <family val="2"/>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2"/>
      <name val="Times New Roman"/>
      <family val="1"/>
    </font>
    <font>
      <sz val="10"/>
      <name val="Arial"/>
      <family val="2"/>
      <charset val="163"/>
    </font>
    <font>
      <u/>
      <sz val="11"/>
      <color theme="10"/>
      <name val="Calibri"/>
      <family val="2"/>
      <scheme val="minor"/>
    </font>
    <font>
      <b/>
      <sz val="12"/>
      <name val="Times New Roman"/>
      <family val="1"/>
    </font>
    <font>
      <b/>
      <sz val="12"/>
      <name val="Times New Roman"/>
      <family val="2"/>
    </font>
    <font>
      <sz val="12"/>
      <name val="Times New Roman"/>
      <family val="2"/>
    </font>
    <font>
      <sz val="8"/>
      <name val="Times New Roman"/>
      <family val="1"/>
    </font>
    <font>
      <b/>
      <i/>
      <sz val="12"/>
      <name val="Times New Roman"/>
      <family val="2"/>
    </font>
    <font>
      <b/>
      <i/>
      <sz val="8"/>
      <name val="Times New Roman"/>
      <family val="1"/>
    </font>
    <font>
      <b/>
      <sz val="8"/>
      <name val="Times New Roman"/>
      <family val="1"/>
    </font>
    <font>
      <sz val="12"/>
      <name val="Times New Roman"/>
      <family val="1"/>
      <charset val="163"/>
    </font>
    <font>
      <sz val="11"/>
      <name val="Calibri"/>
      <family val="2"/>
      <scheme val="minor"/>
    </font>
    <font>
      <u/>
      <sz val="12"/>
      <name val="Times New Roman"/>
      <family val="2"/>
    </font>
    <font>
      <u/>
      <sz val="11"/>
      <name val="Calibri"/>
      <family val="2"/>
      <scheme val="minor"/>
    </font>
    <font>
      <sz val="8"/>
      <name val="Times New Roman"/>
      <family val="2"/>
    </font>
    <font>
      <b/>
      <sz val="14"/>
      <name val="Times New Roman"/>
      <family val="1"/>
    </font>
    <font>
      <sz val="10"/>
      <name val="Times New Roman"/>
      <family val="2"/>
    </font>
    <font>
      <b/>
      <i/>
      <sz val="8"/>
      <name val="Times New Roman"/>
      <family val="2"/>
    </font>
    <font>
      <sz val="14"/>
      <name val="Times New Roman"/>
      <family val="1"/>
    </font>
    <font>
      <b/>
      <sz val="11"/>
      <name val="Times New Roman"/>
      <family val="1"/>
    </font>
    <font>
      <sz val="10"/>
      <name val="Times New Roman"/>
      <family val="1"/>
    </font>
    <font>
      <b/>
      <sz val="12"/>
      <color theme="1"/>
      <name val="Times New Roman"/>
      <family val="2"/>
    </font>
    <font>
      <b/>
      <sz val="10"/>
      <color theme="1"/>
      <name val="Times New Roman"/>
      <family val="1"/>
    </font>
    <font>
      <sz val="12"/>
      <color theme="1"/>
      <name val="Times New Roman"/>
      <family val="2"/>
    </font>
    <font>
      <sz val="10"/>
      <color theme="1"/>
      <name val="Times New Roman"/>
      <family val="1"/>
    </font>
    <font>
      <sz val="12"/>
      <color theme="1"/>
      <name val="Times New Roman"/>
      <family val="1"/>
    </font>
    <font>
      <b/>
      <sz val="12"/>
      <color theme="1"/>
      <name val="Times New Roman"/>
      <family val="1"/>
    </font>
    <font>
      <i/>
      <sz val="12"/>
      <color theme="1"/>
      <name val="Times New Roman"/>
      <family val="1"/>
    </font>
    <font>
      <b/>
      <sz val="10"/>
      <name val="Times New Roman"/>
      <family val="1"/>
    </font>
  </fonts>
  <fills count="3">
    <fill>
      <patternFill patternType="none"/>
    </fill>
    <fill>
      <patternFill patternType="gray125"/>
    </fill>
    <fill>
      <patternFill patternType="solid">
        <fgColor theme="0"/>
        <bgColor indexed="64"/>
      </patternFill>
    </fill>
  </fills>
  <borders count="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1">
    <xf numFmtId="0" fontId="0" fillId="0" borderId="0"/>
    <xf numFmtId="44"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165" fontId="7" fillId="0" borderId="0" applyFont="0" applyFill="0" applyBorder="0" applyAlignment="0" applyProtection="0"/>
    <xf numFmtId="166" fontId="7" fillId="0" borderId="0" applyFont="0" applyFill="0" applyBorder="0" applyAlignment="0" applyProtection="0"/>
    <xf numFmtId="171" fontId="8" fillId="0" borderId="0" applyFont="0" applyFill="0" applyBorder="0" applyAlignment="0" applyProtection="0"/>
    <xf numFmtId="164" fontId="8" fillId="0" borderId="0" applyFont="0" applyFill="0" applyBorder="0" applyAlignment="0" applyProtection="0"/>
    <xf numFmtId="170" fontId="8" fillId="0" borderId="0" applyFont="0" applyFill="0" applyBorder="0" applyAlignment="0" applyProtection="0"/>
    <xf numFmtId="169" fontId="8" fillId="0" borderId="0" applyFont="0" applyFill="0" applyBorder="0" applyAlignment="0" applyProtection="0"/>
    <xf numFmtId="0" fontId="9" fillId="0" borderId="0"/>
    <xf numFmtId="167" fontId="7" fillId="0" borderId="0" applyFont="0" applyFill="0" applyBorder="0" applyAlignment="0" applyProtection="0"/>
    <xf numFmtId="168" fontId="7" fillId="0" borderId="0" applyFont="0" applyFill="0" applyBorder="0" applyAlignment="0" applyProtection="0"/>
    <xf numFmtId="0" fontId="12" fillId="0" borderId="0" applyNumberFormat="0" applyFill="0" applyBorder="0" applyAlignment="0" applyProtection="0"/>
  </cellStyleXfs>
  <cellXfs count="73">
    <xf numFmtId="0" fontId="0" fillId="0" borderId="0" xfId="0"/>
    <xf numFmtId="0" fontId="15" fillId="2" borderId="3" xfId="0" applyFont="1" applyFill="1" applyBorder="1" applyAlignment="1">
      <alignment horizontal="left" vertical="center" wrapText="1"/>
    </xf>
    <xf numFmtId="0" fontId="15" fillId="2" borderId="3" xfId="0" applyFont="1" applyFill="1" applyBorder="1" applyAlignment="1">
      <alignment vertical="center" wrapText="1"/>
    </xf>
    <xf numFmtId="49" fontId="17" fillId="2" borderId="3" xfId="0" applyNumberFormat="1" applyFont="1" applyFill="1" applyBorder="1" applyAlignment="1">
      <alignment horizontal="left" vertical="center" wrapText="1"/>
    </xf>
    <xf numFmtId="49" fontId="14" fillId="2" borderId="3" xfId="0" applyNumberFormat="1" applyFont="1" applyFill="1" applyBorder="1" applyAlignment="1">
      <alignment horizontal="center" vertical="center" wrapText="1"/>
    </xf>
    <xf numFmtId="49" fontId="15" fillId="2" borderId="3" xfId="0" applyNumberFormat="1" applyFont="1" applyFill="1" applyBorder="1" applyAlignment="1" applyProtection="1">
      <alignment horizontal="left" vertical="center" wrapText="1"/>
      <protection locked="0"/>
    </xf>
    <xf numFmtId="0" fontId="21" fillId="0" borderId="0" xfId="0" applyFont="1"/>
    <xf numFmtId="49" fontId="22" fillId="2" borderId="3" xfId="30" applyNumberFormat="1" applyFont="1" applyFill="1" applyBorder="1" applyAlignment="1">
      <alignment horizontal="left" vertical="center" wrapText="1"/>
    </xf>
    <xf numFmtId="0" fontId="14" fillId="2" borderId="3" xfId="0" applyFont="1" applyFill="1" applyBorder="1" applyAlignment="1">
      <alignment horizontal="left" vertical="center" wrapText="1"/>
    </xf>
    <xf numFmtId="0" fontId="22" fillId="2" borderId="3" xfId="30" applyFont="1" applyFill="1" applyBorder="1" applyAlignment="1">
      <alignment horizontal="left" vertical="center" wrapText="1"/>
    </xf>
    <xf numFmtId="0" fontId="15" fillId="2" borderId="3" xfId="0" applyNumberFormat="1" applyFont="1" applyFill="1" applyBorder="1" applyAlignment="1">
      <alignment horizontal="left" vertical="center" wrapText="1"/>
    </xf>
    <xf numFmtId="0" fontId="23" fillId="2" borderId="3" xfId="30" applyNumberFormat="1" applyFont="1" applyFill="1" applyBorder="1" applyAlignment="1">
      <alignment horizontal="left" vertical="center" wrapText="1"/>
    </xf>
    <xf numFmtId="49" fontId="24" fillId="2" borderId="3" xfId="0" applyNumberFormat="1" applyFont="1" applyFill="1" applyBorder="1" applyAlignment="1">
      <alignment horizontal="center" vertical="center" wrapText="1"/>
    </xf>
    <xf numFmtId="49" fontId="16" fillId="2" borderId="3" xfId="0" applyNumberFormat="1" applyFont="1" applyFill="1" applyBorder="1" applyAlignment="1">
      <alignment vertical="center" wrapText="1"/>
    </xf>
    <xf numFmtId="0" fontId="16" fillId="0" borderId="0" xfId="0" applyFont="1" applyAlignment="1">
      <alignment horizontal="center" vertical="center"/>
    </xf>
    <xf numFmtId="0" fontId="26" fillId="0" borderId="0" xfId="0" applyFont="1"/>
    <xf numFmtId="0" fontId="19" fillId="2" borderId="3" xfId="0" applyFont="1" applyFill="1" applyBorder="1" applyAlignment="1" applyProtection="1">
      <alignment horizontal="center" vertical="center" wrapText="1"/>
      <protection locked="0"/>
    </xf>
    <xf numFmtId="0" fontId="26" fillId="2" borderId="0" xfId="0" applyFont="1" applyFill="1"/>
    <xf numFmtId="0" fontId="14" fillId="2" borderId="3" xfId="0" applyFont="1" applyFill="1" applyBorder="1" applyAlignment="1">
      <alignment vertical="center" wrapText="1"/>
    </xf>
    <xf numFmtId="0" fontId="10" fillId="2" borderId="3" xfId="0" applyNumberFormat="1" applyFont="1" applyFill="1" applyBorder="1" applyAlignment="1">
      <alignment horizontal="center" vertical="center" wrapText="1"/>
    </xf>
    <xf numFmtId="49" fontId="27" fillId="2" borderId="3" xfId="0" applyNumberFormat="1" applyFont="1" applyFill="1" applyBorder="1" applyAlignment="1">
      <alignment horizontal="center" vertical="center" wrapText="1"/>
    </xf>
    <xf numFmtId="0" fontId="28" fillId="0" borderId="0" xfId="0" applyFont="1" applyAlignment="1">
      <alignment horizontal="center" vertical="center"/>
    </xf>
    <xf numFmtId="0" fontId="21" fillId="0" borderId="0" xfId="0" applyFont="1" applyAlignment="1">
      <alignment horizontal="left" vertical="center"/>
    </xf>
    <xf numFmtId="0" fontId="15" fillId="2" borderId="3" xfId="0" applyFont="1" applyFill="1" applyBorder="1" applyAlignment="1" applyProtection="1">
      <alignment horizontal="center" vertical="center" wrapText="1"/>
      <protection locked="0"/>
    </xf>
    <xf numFmtId="49" fontId="16" fillId="2" borderId="3" xfId="0" applyNumberFormat="1" applyFont="1" applyFill="1" applyBorder="1" applyAlignment="1">
      <alignment horizontal="center" vertical="center" wrapText="1"/>
    </xf>
    <xf numFmtId="49" fontId="18" fillId="2" borderId="3"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0" fontId="15" fillId="2" borderId="3"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0" fontId="21" fillId="0" borderId="0" xfId="0" applyFont="1" applyAlignment="1">
      <alignment horizontal="center" vertical="center"/>
    </xf>
    <xf numFmtId="49" fontId="10" fillId="2" borderId="3" xfId="0" applyNumberFormat="1" applyFont="1" applyFill="1" applyBorder="1" applyAlignment="1">
      <alignment horizontal="left" vertical="center" wrapText="1"/>
    </xf>
    <xf numFmtId="0" fontId="10" fillId="2" borderId="3" xfId="0" applyFont="1" applyFill="1" applyBorder="1" applyAlignment="1">
      <alignment horizontal="left" vertical="center" wrapText="1"/>
    </xf>
    <xf numFmtId="49" fontId="20" fillId="2" borderId="3" xfId="0" applyNumberFormat="1" applyFont="1" applyFill="1" applyBorder="1" applyAlignment="1" applyProtection="1">
      <alignment horizontal="left" vertical="center" wrapText="1"/>
      <protection locked="0"/>
    </xf>
    <xf numFmtId="0" fontId="30" fillId="0" borderId="3" xfId="0" applyFont="1" applyBorder="1" applyAlignment="1">
      <alignment horizontal="center" vertical="center"/>
    </xf>
    <xf numFmtId="0" fontId="26" fillId="0" borderId="3" xfId="0" applyFont="1" applyBorder="1"/>
    <xf numFmtId="0" fontId="32" fillId="2" borderId="3" xfId="0" applyFont="1" applyFill="1" applyBorder="1" applyAlignment="1">
      <alignment horizontal="center" vertical="center" wrapText="1"/>
    </xf>
    <xf numFmtId="0" fontId="34" fillId="2" borderId="3" xfId="0" applyFont="1" applyFill="1" applyBorder="1" applyAlignment="1">
      <alignment horizontal="center" vertical="center" wrapText="1"/>
    </xf>
    <xf numFmtId="0" fontId="38" fillId="0" borderId="0" xfId="0" applyFont="1" applyAlignment="1">
      <alignment vertical="center"/>
    </xf>
    <xf numFmtId="0" fontId="38" fillId="0" borderId="0" xfId="0" applyFont="1" applyAlignment="1">
      <alignment horizontal="left" vertical="center"/>
    </xf>
    <xf numFmtId="0" fontId="19" fillId="0" borderId="0" xfId="0" applyFont="1" applyAlignment="1">
      <alignment horizontal="center" vertical="center"/>
    </xf>
    <xf numFmtId="0" fontId="26" fillId="0" borderId="0" xfId="0" applyFont="1" applyAlignment="1">
      <alignment horizontal="left" vertical="center"/>
    </xf>
    <xf numFmtId="0" fontId="30" fillId="0" borderId="0" xfId="0" applyFont="1" applyAlignment="1">
      <alignment horizontal="center" vertical="center"/>
    </xf>
    <xf numFmtId="0" fontId="26" fillId="0" borderId="0" xfId="0" applyFont="1" applyAlignment="1">
      <alignment vertical="center"/>
    </xf>
    <xf numFmtId="0" fontId="13" fillId="2" borderId="3" xfId="0" applyFont="1" applyFill="1" applyBorder="1" applyAlignment="1" applyProtection="1">
      <alignment horizontal="center" vertical="center" wrapText="1"/>
      <protection locked="0"/>
    </xf>
    <xf numFmtId="0" fontId="14" fillId="2" borderId="3" xfId="0" applyFont="1" applyFill="1" applyBorder="1" applyAlignment="1" applyProtection="1">
      <alignment horizontal="center" vertical="center" wrapText="1"/>
      <protection locked="0"/>
    </xf>
    <xf numFmtId="0" fontId="14" fillId="2" borderId="3" xfId="0" applyFont="1" applyFill="1" applyBorder="1" applyAlignment="1">
      <alignment horizontal="center" vertical="center" wrapText="1"/>
    </xf>
    <xf numFmtId="0" fontId="15" fillId="2" borderId="3" xfId="0" applyFont="1" applyFill="1" applyBorder="1" applyAlignment="1">
      <alignment horizontal="center" vertical="center" wrapText="1"/>
    </xf>
    <xf numFmtId="49" fontId="15" fillId="2" borderId="3" xfId="0" applyNumberFormat="1" applyFont="1" applyFill="1" applyBorder="1" applyAlignment="1">
      <alignment horizontal="left" vertical="center" wrapText="1"/>
    </xf>
    <xf numFmtId="49" fontId="14" fillId="2" borderId="3" xfId="0" applyNumberFormat="1" applyFont="1" applyFill="1" applyBorder="1" applyAlignment="1">
      <alignment horizontal="left" vertical="center" wrapText="1"/>
    </xf>
    <xf numFmtId="0" fontId="15" fillId="2" borderId="3" xfId="0" applyFont="1" applyFill="1" applyBorder="1" applyAlignment="1">
      <alignment horizontal="center" vertical="center" wrapText="1"/>
    </xf>
    <xf numFmtId="49" fontId="15" fillId="2" borderId="3" xfId="0" applyNumberFormat="1" applyFont="1" applyFill="1" applyBorder="1" applyAlignment="1">
      <alignment horizontal="left" vertical="center" wrapText="1"/>
    </xf>
    <xf numFmtId="49" fontId="14" fillId="2" borderId="3" xfId="0" applyNumberFormat="1" applyFont="1" applyFill="1" applyBorder="1" applyAlignment="1">
      <alignment horizontal="left" vertical="center" wrapText="1"/>
    </xf>
    <xf numFmtId="0" fontId="29" fillId="0" borderId="3" xfId="0" applyFont="1" applyBorder="1" applyAlignment="1">
      <alignment horizontal="center" vertical="center" wrapText="1"/>
    </xf>
    <xf numFmtId="0" fontId="14" fillId="2" borderId="3" xfId="0" applyFont="1" applyFill="1" applyBorder="1" applyAlignment="1">
      <alignment horizontal="center" vertical="center" wrapText="1"/>
    </xf>
    <xf numFmtId="0" fontId="31" fillId="2" borderId="3" xfId="0" applyFont="1" applyFill="1" applyBorder="1" applyAlignment="1" applyProtection="1">
      <alignment horizontal="left" vertical="center" wrapText="1"/>
      <protection locked="0"/>
    </xf>
    <xf numFmtId="0" fontId="33" fillId="2" borderId="3" xfId="0" applyFont="1" applyFill="1" applyBorder="1" applyAlignment="1" applyProtection="1">
      <alignment horizontal="left" vertical="center" wrapText="1"/>
      <protection locked="0"/>
    </xf>
    <xf numFmtId="0" fontId="25" fillId="0" borderId="0" xfId="0" applyFont="1" applyAlignment="1">
      <alignment horizontal="center" vertical="center"/>
    </xf>
    <xf numFmtId="0" fontId="25" fillId="0" borderId="4" xfId="0" applyFont="1" applyBorder="1" applyAlignment="1">
      <alignment horizontal="center" vertical="center"/>
    </xf>
    <xf numFmtId="0" fontId="13" fillId="2" borderId="3" xfId="0" applyFont="1" applyFill="1" applyBorder="1" applyAlignment="1" applyProtection="1">
      <alignment horizontal="center" vertical="center" wrapText="1"/>
      <protection locked="0"/>
    </xf>
    <xf numFmtId="0" fontId="35" fillId="2" borderId="3" xfId="0" applyFont="1" applyFill="1" applyBorder="1" applyAlignment="1" applyProtection="1">
      <alignment horizontal="left" vertical="center"/>
      <protection locked="0"/>
    </xf>
    <xf numFmtId="0" fontId="35" fillId="2" borderId="3" xfId="0" applyFont="1" applyFill="1" applyBorder="1" applyAlignment="1" applyProtection="1">
      <alignment horizontal="left" vertical="center" wrapText="1"/>
      <protection locked="0"/>
    </xf>
    <xf numFmtId="0" fontId="36" fillId="2" borderId="3" xfId="0" applyFont="1" applyFill="1" applyBorder="1" applyAlignment="1" applyProtection="1">
      <alignment horizontal="left" vertical="center"/>
      <protection locked="0"/>
    </xf>
    <xf numFmtId="0" fontId="37" fillId="2" borderId="3" xfId="0" applyFont="1" applyFill="1" applyBorder="1" applyAlignment="1" applyProtection="1">
      <alignment horizontal="center" vertical="center"/>
      <protection locked="0"/>
    </xf>
    <xf numFmtId="0" fontId="38" fillId="0" borderId="0" xfId="0" applyFont="1" applyBorder="1" applyAlignment="1">
      <alignment horizontal="center" vertical="center"/>
    </xf>
    <xf numFmtId="0" fontId="38" fillId="0" borderId="0" xfId="0" applyFont="1" applyAlignment="1">
      <alignment horizontal="center" vertical="center"/>
    </xf>
    <xf numFmtId="0" fontId="38" fillId="0" borderId="0" xfId="0" applyFont="1" applyBorder="1" applyAlignment="1">
      <alignment horizontal="center"/>
    </xf>
    <xf numFmtId="0" fontId="38" fillId="0" borderId="0" xfId="0" applyFont="1" applyAlignment="1">
      <alignment horizontal="center"/>
    </xf>
    <xf numFmtId="0" fontId="10" fillId="2" borderId="3" xfId="0" applyFont="1" applyFill="1" applyBorder="1" applyAlignment="1">
      <alignment horizontal="center" vertical="center" wrapText="1"/>
    </xf>
    <xf numFmtId="0" fontId="13" fillId="2" borderId="3" xfId="0" applyFont="1" applyFill="1" applyBorder="1" applyAlignment="1">
      <alignment horizontal="center" vertical="center" wrapText="1"/>
    </xf>
    <xf numFmtId="49" fontId="14" fillId="2" borderId="3" xfId="0" applyNumberFormat="1" applyFont="1" applyFill="1" applyBorder="1" applyAlignment="1">
      <alignment horizontal="center" vertical="center" wrapText="1"/>
    </xf>
    <xf numFmtId="49" fontId="15" fillId="2" borderId="3" xfId="0" applyNumberFormat="1" applyFont="1" applyFill="1" applyBorder="1" applyAlignment="1">
      <alignment vertical="center" wrapText="1"/>
    </xf>
    <xf numFmtId="0" fontId="26" fillId="0" borderId="3" xfId="0" applyFont="1" applyBorder="1" applyAlignment="1">
      <alignment horizontal="center" vertical="center"/>
    </xf>
    <xf numFmtId="49" fontId="16" fillId="2" borderId="3" xfId="0" applyNumberFormat="1" applyFont="1" applyFill="1" applyBorder="1" applyAlignment="1">
      <alignment horizontal="center" vertical="center" wrapText="1"/>
    </xf>
  </cellXfs>
  <cellStyles count="31">
    <cellStyle name="Currency 3" xfId="1" xr:uid="{00000000-0005-0000-0000-000000000000}"/>
    <cellStyle name="Header1" xfId="2" xr:uid="{00000000-0005-0000-0000-000001000000}"/>
    <cellStyle name="Header2" xfId="3" xr:uid="{00000000-0005-0000-0000-000002000000}"/>
    <cellStyle name="Hyperlink" xfId="30" builtinId="8"/>
    <cellStyle name="Normal" xfId="0" builtinId="0"/>
    <cellStyle name="Normal 2" xfId="4" xr:uid="{00000000-0005-0000-0000-000005000000}"/>
    <cellStyle name="Normal 3" xfId="5" xr:uid="{00000000-0005-0000-0000-000006000000}"/>
    <cellStyle name="Normal 4" xfId="6" xr:uid="{00000000-0005-0000-0000-000007000000}"/>
    <cellStyle name="Normal 4 2" xfId="7" xr:uid="{00000000-0005-0000-0000-000008000000}"/>
    <cellStyle name="Normal 4 3" xfId="8" xr:uid="{00000000-0005-0000-0000-000009000000}"/>
    <cellStyle name="Normal 6" xfId="9" xr:uid="{00000000-0005-0000-0000-00000A000000}"/>
    <cellStyle name="Percent 2" xfId="11" xr:uid="{00000000-0005-0000-0000-00000B000000}"/>
    <cellStyle name="Percent 3" xfId="12" xr:uid="{00000000-0005-0000-0000-00000C000000}"/>
    <cellStyle name="Percent 4" xfId="13" xr:uid="{00000000-0005-0000-0000-00000D000000}"/>
    <cellStyle name="Percent 5" xfId="10" xr:uid="{00000000-0005-0000-0000-00000E000000}"/>
    <cellStyle name="똿뗦먛귟 [0.00]_PRODUCT DETAIL Q1" xfId="14" xr:uid="{00000000-0005-0000-0000-00000F000000}"/>
    <cellStyle name="똿뗦먛귟_PRODUCT DETAIL Q1" xfId="15" xr:uid="{00000000-0005-0000-0000-000010000000}"/>
    <cellStyle name="믅됞 [0.00]_PRODUCT DETAIL Q1" xfId="16" xr:uid="{00000000-0005-0000-0000-000011000000}"/>
    <cellStyle name="믅됞_PRODUCT DETAIL Q1" xfId="17" xr:uid="{00000000-0005-0000-0000-000012000000}"/>
    <cellStyle name="백분율_95" xfId="18" xr:uid="{00000000-0005-0000-0000-000013000000}"/>
    <cellStyle name="뷭?_BOOKSHIP" xfId="19" xr:uid="{00000000-0005-0000-0000-000014000000}"/>
    <cellStyle name="콤마 [0]_1202" xfId="23" xr:uid="{00000000-0005-0000-0000-000015000000}"/>
    <cellStyle name="콤마_1202" xfId="24" xr:uid="{00000000-0005-0000-0000-000016000000}"/>
    <cellStyle name="통화 [0]_1202" xfId="25" xr:uid="{00000000-0005-0000-0000-000017000000}"/>
    <cellStyle name="통화_1202" xfId="26" xr:uid="{00000000-0005-0000-0000-000018000000}"/>
    <cellStyle name="표준_(정보부문)월별인원계획" xfId="27" xr:uid="{00000000-0005-0000-0000-000019000000}"/>
    <cellStyle name="一般_Book1" xfId="20" xr:uid="{00000000-0005-0000-0000-00001A000000}"/>
    <cellStyle name="千分位[0]_Book1" xfId="21" xr:uid="{00000000-0005-0000-0000-00001B000000}"/>
    <cellStyle name="千分位_Book1" xfId="22" xr:uid="{00000000-0005-0000-0000-00001C000000}"/>
    <cellStyle name="貨幣 [0]_Book1" xfId="28" xr:uid="{00000000-0005-0000-0000-00001D000000}"/>
    <cellStyle name="貨幣_Book1" xfId="29" xr:uid="{00000000-0005-0000-0000-00001E000000}"/>
  </cellStyles>
  <dxfs count="0"/>
  <tableStyles count="0" defaultTableStyle="TableStyleMedium2" defaultPivotStyle="PivotStyleLight16"/>
  <colors>
    <mruColors>
      <color rgb="FF99FF66"/>
      <color rgb="FFFFFF00"/>
      <color rgb="FF66FFFF"/>
      <color rgb="FF00FF00"/>
      <color rgb="FFFF9900"/>
      <color rgb="FFFFCCCC"/>
      <color rgb="FFFFFF99"/>
      <color rgb="FFFFCC66"/>
      <color rgb="FFCCFF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admin/Desktop/video%20ph&#242;ng%20tr&#225;nh%20TNTT/Co%20dinh%20gay%20xuong%20canh%20tay,%20dui.mp4" TargetMode="External"/><Relationship Id="rId2" Type="http://schemas.openxmlformats.org/officeDocument/2006/relationships/hyperlink" Target="https://www.youtube.com/watch?v=ClTD8fxQD-A(v&#7869;%20ng&#244;i%20nahf)" TargetMode="External"/><Relationship Id="rId1" Type="http://schemas.openxmlformats.org/officeDocument/2006/relationships/hyperlink" Target="../admin/Desktop/tds/TDSC&#272;%20GIA%20&#272;I&#768;NH.mp3" TargetMode="External"/><Relationship Id="rId5" Type="http://schemas.openxmlformats.org/officeDocument/2006/relationships/printerSettings" Target="../printerSettings/printerSettings1.bin"/><Relationship Id="rId4" Type="http://schemas.openxmlformats.org/officeDocument/2006/relationships/hyperlink" Target="https://www.google.com.vn/url?sa=i&amp;url=http%3A%2F%2Fbrt.vn%2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M135"/>
  <sheetViews>
    <sheetView tabSelected="1" zoomScale="78" zoomScaleNormal="78" zoomScaleSheetLayoutView="68" zoomScalePageLayoutView="80" workbookViewId="0">
      <pane ySplit="4" topLeftCell="A5" activePane="bottomLeft" state="frozen"/>
      <selection pane="bottomLeft" activeCell="Q8" sqref="Q8"/>
    </sheetView>
  </sheetViews>
  <sheetFormatPr defaultRowHeight="18.75"/>
  <cols>
    <col min="1" max="1" width="5.28515625" style="21" customWidth="1"/>
    <col min="2" max="2" width="17.42578125" style="22" customWidth="1"/>
    <col min="3" max="3" width="5.7109375" style="14" customWidth="1"/>
    <col min="4" max="4" width="5.5703125" style="6" customWidth="1"/>
    <col min="5" max="6" width="17.28515625" style="22" customWidth="1"/>
    <col min="7" max="7" width="9.85546875" style="6" customWidth="1"/>
    <col min="8" max="12" width="8.28515625" style="29" customWidth="1"/>
    <col min="13" max="13" width="11.42578125" style="6" customWidth="1"/>
    <col min="14" max="14" width="3.5703125" style="6" customWidth="1"/>
    <col min="15" max="16384" width="9.140625" style="6"/>
  </cols>
  <sheetData>
    <row r="1" spans="1:13">
      <c r="A1" s="56" t="s">
        <v>248</v>
      </c>
      <c r="B1" s="56"/>
      <c r="C1" s="56"/>
      <c r="D1" s="56"/>
      <c r="E1" s="56"/>
      <c r="F1" s="56"/>
      <c r="G1" s="56"/>
      <c r="H1" s="56"/>
      <c r="I1" s="56"/>
      <c r="J1" s="56"/>
      <c r="K1" s="56"/>
      <c r="L1" s="56"/>
      <c r="M1" s="56"/>
    </row>
    <row r="2" spans="1:13" ht="26.25" customHeight="1">
      <c r="A2" s="57" t="s">
        <v>211</v>
      </c>
      <c r="B2" s="57"/>
      <c r="C2" s="57"/>
      <c r="D2" s="57"/>
      <c r="E2" s="57"/>
      <c r="F2" s="57"/>
      <c r="G2" s="57"/>
      <c r="H2" s="57"/>
      <c r="I2" s="57"/>
      <c r="J2" s="57"/>
      <c r="K2" s="57"/>
      <c r="L2" s="57"/>
      <c r="M2" s="57"/>
    </row>
    <row r="3" spans="1:13" s="15" customFormat="1" ht="29.25" customHeight="1">
      <c r="A3" s="58" t="s">
        <v>79</v>
      </c>
      <c r="B3" s="58" t="s">
        <v>207</v>
      </c>
      <c r="C3" s="58"/>
      <c r="D3" s="58" t="s">
        <v>80</v>
      </c>
      <c r="E3" s="58" t="s">
        <v>69</v>
      </c>
      <c r="F3" s="58" t="s">
        <v>67</v>
      </c>
      <c r="G3" s="68" t="s">
        <v>81</v>
      </c>
      <c r="H3" s="58" t="s">
        <v>70</v>
      </c>
      <c r="I3" s="58" t="s">
        <v>68</v>
      </c>
      <c r="J3" s="52" t="s">
        <v>208</v>
      </c>
      <c r="K3" s="52" t="s">
        <v>209</v>
      </c>
      <c r="L3" s="52" t="s">
        <v>210</v>
      </c>
      <c r="M3" s="58" t="s">
        <v>286</v>
      </c>
    </row>
    <row r="4" spans="1:13" s="15" customFormat="1" ht="29.25" customHeight="1">
      <c r="A4" s="58"/>
      <c r="B4" s="43" t="s">
        <v>49</v>
      </c>
      <c r="C4" s="16" t="s">
        <v>52</v>
      </c>
      <c r="D4" s="58"/>
      <c r="E4" s="58"/>
      <c r="F4" s="58"/>
      <c r="G4" s="68"/>
      <c r="H4" s="58"/>
      <c r="I4" s="58"/>
      <c r="J4" s="52"/>
      <c r="K4" s="52"/>
      <c r="L4" s="52"/>
      <c r="M4" s="58"/>
    </row>
    <row r="5" spans="1:13" s="15" customFormat="1" ht="15.75" customHeight="1">
      <c r="A5" s="26"/>
      <c r="B5" s="69" t="s">
        <v>16</v>
      </c>
      <c r="C5" s="69"/>
      <c r="D5" s="69"/>
      <c r="E5" s="69"/>
      <c r="F5" s="48"/>
      <c r="G5" s="4"/>
      <c r="H5" s="4"/>
      <c r="I5" s="28"/>
      <c r="J5" s="28"/>
      <c r="K5" s="28"/>
      <c r="L5" s="28"/>
      <c r="M5" s="4"/>
    </row>
    <row r="6" spans="1:13" s="15" customFormat="1" ht="15.75" customHeight="1">
      <c r="A6" s="26"/>
      <c r="B6" s="51" t="s">
        <v>29</v>
      </c>
      <c r="C6" s="51"/>
      <c r="D6" s="51"/>
      <c r="E6" s="51"/>
      <c r="F6" s="48"/>
      <c r="G6" s="4"/>
      <c r="H6" s="4"/>
      <c r="I6" s="28"/>
      <c r="J6" s="28"/>
      <c r="K6" s="28"/>
      <c r="L6" s="28"/>
      <c r="M6" s="4"/>
    </row>
    <row r="7" spans="1:13" s="15" customFormat="1" ht="15.75" customHeight="1">
      <c r="A7" s="26"/>
      <c r="B7" s="69" t="s">
        <v>83</v>
      </c>
      <c r="C7" s="69"/>
      <c r="D7" s="69"/>
      <c r="E7" s="69"/>
      <c r="F7" s="48"/>
      <c r="G7" s="4"/>
      <c r="H7" s="4"/>
      <c r="I7" s="28"/>
      <c r="J7" s="28"/>
      <c r="K7" s="28"/>
      <c r="L7" s="28"/>
      <c r="M7" s="4"/>
    </row>
    <row r="8" spans="1:13" s="15" customFormat="1" ht="202.5" customHeight="1">
      <c r="A8" s="26">
        <v>1</v>
      </c>
      <c r="B8" s="47" t="s">
        <v>84</v>
      </c>
      <c r="C8" s="13" t="s">
        <v>0</v>
      </c>
      <c r="D8" s="2"/>
      <c r="E8" s="47" t="s">
        <v>85</v>
      </c>
      <c r="F8" s="30" t="s">
        <v>276</v>
      </c>
      <c r="G8" s="7" t="s">
        <v>86</v>
      </c>
      <c r="H8" s="28" t="s">
        <v>75</v>
      </c>
      <c r="I8" s="28" t="s">
        <v>71</v>
      </c>
      <c r="J8" s="46" t="s">
        <v>212</v>
      </c>
      <c r="K8" s="46" t="s">
        <v>212</v>
      </c>
      <c r="L8" s="46" t="s">
        <v>212</v>
      </c>
      <c r="M8" s="23"/>
    </row>
    <row r="9" spans="1:13" s="15" customFormat="1" ht="36" customHeight="1">
      <c r="A9" s="26"/>
      <c r="B9" s="51" t="s">
        <v>30</v>
      </c>
      <c r="C9" s="51"/>
      <c r="D9" s="51"/>
      <c r="E9" s="51"/>
      <c r="F9" s="48"/>
      <c r="G9" s="4"/>
      <c r="H9" s="4"/>
      <c r="I9" s="28"/>
      <c r="J9" s="28"/>
      <c r="K9" s="28"/>
      <c r="L9" s="28"/>
      <c r="M9" s="4"/>
    </row>
    <row r="10" spans="1:13" s="15" customFormat="1" ht="30" customHeight="1">
      <c r="A10" s="26"/>
      <c r="B10" s="51" t="s">
        <v>53</v>
      </c>
      <c r="C10" s="51"/>
      <c r="D10" s="51"/>
      <c r="E10" s="51"/>
      <c r="F10" s="48"/>
      <c r="G10" s="4"/>
      <c r="H10" s="4" t="s">
        <v>82</v>
      </c>
      <c r="I10" s="28" t="s">
        <v>82</v>
      </c>
      <c r="J10" s="28"/>
      <c r="K10" s="28"/>
      <c r="L10" s="28"/>
      <c r="M10" s="4"/>
    </row>
    <row r="11" spans="1:13" s="15" customFormat="1" ht="88.5" customHeight="1">
      <c r="A11" s="26">
        <v>14</v>
      </c>
      <c r="B11" s="47" t="s">
        <v>87</v>
      </c>
      <c r="C11" s="24" t="s">
        <v>0</v>
      </c>
      <c r="D11" s="46"/>
      <c r="E11" s="47" t="s">
        <v>88</v>
      </c>
      <c r="F11" s="47" t="s">
        <v>89</v>
      </c>
      <c r="G11" s="47"/>
      <c r="H11" s="46" t="s">
        <v>75</v>
      </c>
      <c r="I11" s="28" t="s">
        <v>71</v>
      </c>
      <c r="J11" s="28" t="s">
        <v>213</v>
      </c>
      <c r="K11" s="28"/>
      <c r="L11" s="28"/>
      <c r="M11" s="23"/>
    </row>
    <row r="12" spans="1:13" s="15" customFormat="1" ht="41.25" customHeight="1">
      <c r="A12" s="26"/>
      <c r="B12" s="51" t="s">
        <v>50</v>
      </c>
      <c r="C12" s="51"/>
      <c r="D12" s="51"/>
      <c r="E12" s="51"/>
      <c r="F12" s="48"/>
      <c r="G12" s="4"/>
      <c r="H12" s="4"/>
      <c r="I12" s="28"/>
      <c r="J12" s="28"/>
      <c r="K12" s="28"/>
      <c r="L12" s="28"/>
      <c r="M12" s="4"/>
    </row>
    <row r="13" spans="1:13" s="15" customFormat="1" ht="180" customHeight="1">
      <c r="A13" s="26">
        <v>24</v>
      </c>
      <c r="B13" s="47" t="s">
        <v>91</v>
      </c>
      <c r="C13" s="24" t="s">
        <v>2</v>
      </c>
      <c r="D13" s="46"/>
      <c r="E13" s="47" t="s">
        <v>92</v>
      </c>
      <c r="F13" s="47" t="s">
        <v>93</v>
      </c>
      <c r="G13" s="47"/>
      <c r="H13" s="46" t="s">
        <v>75</v>
      </c>
      <c r="I13" s="28" t="s">
        <v>90</v>
      </c>
      <c r="J13" s="28"/>
      <c r="K13" s="28" t="s">
        <v>213</v>
      </c>
      <c r="L13" s="28"/>
      <c r="M13" s="23"/>
    </row>
    <row r="14" spans="1:13" s="15" customFormat="1" ht="34.5" customHeight="1">
      <c r="A14" s="26"/>
      <c r="B14" s="51" t="s">
        <v>51</v>
      </c>
      <c r="C14" s="51"/>
      <c r="D14" s="51"/>
      <c r="E14" s="51"/>
      <c r="F14" s="48"/>
      <c r="G14" s="4"/>
      <c r="H14" s="4"/>
      <c r="I14" s="28"/>
      <c r="J14" s="28"/>
      <c r="K14" s="28"/>
      <c r="L14" s="28"/>
      <c r="M14" s="4"/>
    </row>
    <row r="15" spans="1:13" s="15" customFormat="1" ht="157.5" customHeight="1">
      <c r="A15" s="26">
        <v>32</v>
      </c>
      <c r="B15" s="47" t="s">
        <v>95</v>
      </c>
      <c r="C15" s="24" t="s">
        <v>2</v>
      </c>
      <c r="D15" s="46"/>
      <c r="E15" s="47" t="s">
        <v>96</v>
      </c>
      <c r="F15" s="47" t="s">
        <v>181</v>
      </c>
      <c r="G15" s="47"/>
      <c r="H15" s="46" t="s">
        <v>75</v>
      </c>
      <c r="I15" s="28" t="s">
        <v>90</v>
      </c>
      <c r="J15" s="28"/>
      <c r="K15" s="28"/>
      <c r="L15" s="28" t="s">
        <v>213</v>
      </c>
      <c r="M15" s="23"/>
    </row>
    <row r="16" spans="1:13" s="17" customFormat="1" ht="33" customHeight="1">
      <c r="A16" s="26"/>
      <c r="B16" s="51" t="s">
        <v>97</v>
      </c>
      <c r="C16" s="51"/>
      <c r="D16" s="51"/>
      <c r="E16" s="51"/>
      <c r="F16" s="8"/>
      <c r="G16" s="8"/>
      <c r="H16" s="45"/>
      <c r="I16" s="28"/>
      <c r="J16" s="28"/>
      <c r="K16" s="28"/>
      <c r="L16" s="28"/>
      <c r="M16" s="44"/>
    </row>
    <row r="17" spans="1:13" s="15" customFormat="1" ht="409.5" customHeight="1">
      <c r="A17" s="19">
        <v>38</v>
      </c>
      <c r="B17" s="47" t="s">
        <v>98</v>
      </c>
      <c r="C17" s="24" t="s">
        <v>1</v>
      </c>
      <c r="D17" s="2"/>
      <c r="E17" s="47" t="s">
        <v>73</v>
      </c>
      <c r="F17" s="47" t="s">
        <v>287</v>
      </c>
      <c r="G17" s="1" t="s">
        <v>99</v>
      </c>
      <c r="H17" s="46" t="s">
        <v>75</v>
      </c>
      <c r="I17" s="28" t="s">
        <v>71</v>
      </c>
      <c r="J17" s="28" t="s">
        <v>214</v>
      </c>
      <c r="K17" s="28" t="s">
        <v>214</v>
      </c>
      <c r="L17" s="28" t="s">
        <v>214</v>
      </c>
      <c r="M17" s="23"/>
    </row>
    <row r="18" spans="1:13" s="15" customFormat="1" ht="40.5" customHeight="1">
      <c r="A18" s="26"/>
      <c r="B18" s="51" t="s">
        <v>31</v>
      </c>
      <c r="C18" s="51"/>
      <c r="D18" s="51"/>
      <c r="E18" s="51"/>
      <c r="F18" s="48"/>
      <c r="G18" s="4"/>
      <c r="H18" s="4"/>
      <c r="I18" s="28"/>
      <c r="J18" s="28"/>
      <c r="K18" s="28"/>
      <c r="L18" s="28"/>
      <c r="M18" s="45"/>
    </row>
    <row r="19" spans="1:13" s="15" customFormat="1" ht="186" customHeight="1">
      <c r="A19" s="26">
        <v>39</v>
      </c>
      <c r="B19" s="47" t="s">
        <v>100</v>
      </c>
      <c r="C19" s="24" t="s">
        <v>0</v>
      </c>
      <c r="D19" s="46"/>
      <c r="E19" s="47" t="s">
        <v>183</v>
      </c>
      <c r="F19" s="1" t="s">
        <v>188</v>
      </c>
      <c r="G19" s="1" t="s">
        <v>101</v>
      </c>
      <c r="H19" s="46" t="s">
        <v>74</v>
      </c>
      <c r="I19" s="28" t="s">
        <v>71</v>
      </c>
      <c r="J19" s="28" t="s">
        <v>214</v>
      </c>
      <c r="K19" s="28" t="s">
        <v>214</v>
      </c>
      <c r="L19" s="28" t="s">
        <v>214</v>
      </c>
      <c r="M19" s="23"/>
    </row>
    <row r="20" spans="1:13" s="15" customFormat="1" ht="156.75" customHeight="1">
      <c r="A20" s="26">
        <v>42</v>
      </c>
      <c r="B20" s="47" t="s">
        <v>102</v>
      </c>
      <c r="C20" s="24" t="s">
        <v>0</v>
      </c>
      <c r="D20" s="46"/>
      <c r="E20" s="47" t="s">
        <v>103</v>
      </c>
      <c r="F20" s="47" t="s">
        <v>281</v>
      </c>
      <c r="G20" s="9" t="s">
        <v>104</v>
      </c>
      <c r="H20" s="46" t="s">
        <v>75</v>
      </c>
      <c r="I20" s="28" t="s">
        <v>71</v>
      </c>
      <c r="J20" s="28" t="s">
        <v>214</v>
      </c>
      <c r="K20" s="28" t="s">
        <v>214</v>
      </c>
      <c r="L20" s="28" t="s">
        <v>214</v>
      </c>
      <c r="M20" s="23"/>
    </row>
    <row r="21" spans="1:13" s="15" customFormat="1" ht="106.5" customHeight="1">
      <c r="A21" s="26">
        <v>43</v>
      </c>
      <c r="B21" s="47" t="s">
        <v>105</v>
      </c>
      <c r="C21" s="24" t="s">
        <v>0</v>
      </c>
      <c r="D21" s="46"/>
      <c r="E21" s="47" t="s">
        <v>107</v>
      </c>
      <c r="F21" s="1" t="s">
        <v>280</v>
      </c>
      <c r="G21" s="1" t="s">
        <v>106</v>
      </c>
      <c r="H21" s="46" t="s">
        <v>74</v>
      </c>
      <c r="I21" s="28" t="s">
        <v>94</v>
      </c>
      <c r="J21" s="28" t="s">
        <v>215</v>
      </c>
      <c r="K21" s="28" t="s">
        <v>215</v>
      </c>
      <c r="L21" s="28" t="s">
        <v>215</v>
      </c>
      <c r="M21" s="23"/>
    </row>
    <row r="22" spans="1:13" s="15" customFormat="1" ht="30" customHeight="1">
      <c r="A22" s="26"/>
      <c r="B22" s="51" t="s">
        <v>32</v>
      </c>
      <c r="C22" s="51"/>
      <c r="D22" s="51"/>
      <c r="E22" s="51"/>
      <c r="F22" s="48"/>
      <c r="G22" s="4"/>
      <c r="H22" s="4"/>
      <c r="I22" s="28"/>
      <c r="J22" s="28"/>
      <c r="K22" s="28"/>
      <c r="L22" s="28"/>
      <c r="M22" s="4"/>
    </row>
    <row r="23" spans="1:13" s="15" customFormat="1" ht="51" customHeight="1">
      <c r="A23" s="26"/>
      <c r="B23" s="51" t="s">
        <v>33</v>
      </c>
      <c r="C23" s="51"/>
      <c r="D23" s="51"/>
      <c r="E23" s="51"/>
      <c r="F23" s="48"/>
      <c r="G23" s="4"/>
      <c r="H23" s="4"/>
      <c r="I23" s="28"/>
      <c r="J23" s="28"/>
      <c r="K23" s="28"/>
      <c r="L23" s="28"/>
      <c r="M23" s="4"/>
    </row>
    <row r="24" spans="1:13" s="15" customFormat="1" ht="98.25" customHeight="1">
      <c r="A24" s="26">
        <v>51</v>
      </c>
      <c r="B24" s="47" t="s">
        <v>108</v>
      </c>
      <c r="C24" s="24" t="s">
        <v>2</v>
      </c>
      <c r="D24" s="46"/>
      <c r="E24" s="47" t="s">
        <v>109</v>
      </c>
      <c r="F24" s="1" t="s">
        <v>189</v>
      </c>
      <c r="G24" s="10" t="s">
        <v>110</v>
      </c>
      <c r="H24" s="46" t="s">
        <v>75</v>
      </c>
      <c r="I24" s="28" t="s">
        <v>94</v>
      </c>
      <c r="J24" s="28" t="s">
        <v>216</v>
      </c>
      <c r="K24" s="28"/>
      <c r="L24" s="28"/>
      <c r="M24" s="23"/>
    </row>
    <row r="25" spans="1:13" s="15" customFormat="1" ht="255" customHeight="1">
      <c r="A25" s="26">
        <v>56</v>
      </c>
      <c r="B25" s="3" t="s">
        <v>64</v>
      </c>
      <c r="C25" s="25" t="s">
        <v>3</v>
      </c>
      <c r="D25" s="18"/>
      <c r="E25" s="3" t="s">
        <v>111</v>
      </c>
      <c r="F25" s="1" t="s">
        <v>288</v>
      </c>
      <c r="G25" s="9" t="s">
        <v>112</v>
      </c>
      <c r="H25" s="46" t="s">
        <v>75</v>
      </c>
      <c r="I25" s="28" t="s">
        <v>90</v>
      </c>
      <c r="J25" s="34"/>
      <c r="K25" s="28" t="s">
        <v>284</v>
      </c>
      <c r="L25" s="28"/>
      <c r="M25" s="23"/>
    </row>
    <row r="26" spans="1:13" s="17" customFormat="1" ht="33" customHeight="1">
      <c r="A26" s="26"/>
      <c r="B26" s="51" t="s">
        <v>34</v>
      </c>
      <c r="C26" s="51"/>
      <c r="D26" s="51"/>
      <c r="E26" s="51"/>
      <c r="F26" s="48"/>
      <c r="G26" s="4"/>
      <c r="H26" s="4"/>
      <c r="I26" s="28"/>
      <c r="J26" s="28"/>
      <c r="K26" s="28"/>
      <c r="L26" s="28"/>
      <c r="M26" s="4"/>
    </row>
    <row r="27" spans="1:13" s="15" customFormat="1" ht="192.75" customHeight="1">
      <c r="A27" s="26">
        <v>59</v>
      </c>
      <c r="B27" s="47" t="s">
        <v>113</v>
      </c>
      <c r="C27" s="24" t="s">
        <v>0</v>
      </c>
      <c r="D27" s="46"/>
      <c r="E27" s="47" t="s">
        <v>114</v>
      </c>
      <c r="F27" s="47" t="s">
        <v>190</v>
      </c>
      <c r="G27" s="47"/>
      <c r="H27" s="46" t="s">
        <v>75</v>
      </c>
      <c r="I27" s="28" t="s">
        <v>90</v>
      </c>
      <c r="J27" s="28"/>
      <c r="K27" s="28"/>
      <c r="L27" s="28" t="s">
        <v>284</v>
      </c>
      <c r="M27" s="23"/>
    </row>
    <row r="28" spans="1:13" s="15" customFormat="1" ht="180.75" customHeight="1">
      <c r="A28" s="26">
        <v>61</v>
      </c>
      <c r="B28" s="47" t="s">
        <v>115</v>
      </c>
      <c r="C28" s="24" t="s">
        <v>0</v>
      </c>
      <c r="D28" s="46"/>
      <c r="E28" s="47" t="s">
        <v>116</v>
      </c>
      <c r="F28" s="1" t="s">
        <v>283</v>
      </c>
      <c r="G28" s="1" t="s">
        <v>117</v>
      </c>
      <c r="H28" s="46" t="s">
        <v>75</v>
      </c>
      <c r="I28" s="28" t="s">
        <v>90</v>
      </c>
      <c r="J28" s="28" t="s">
        <v>284</v>
      </c>
      <c r="K28" s="28" t="s">
        <v>216</v>
      </c>
      <c r="L28" s="28" t="s">
        <v>216</v>
      </c>
      <c r="M28" s="23"/>
    </row>
    <row r="29" spans="1:13" s="15" customFormat="1" ht="42.75" customHeight="1">
      <c r="A29" s="26"/>
      <c r="B29" s="51" t="s">
        <v>35</v>
      </c>
      <c r="C29" s="51"/>
      <c r="D29" s="51"/>
      <c r="E29" s="51"/>
      <c r="F29" s="48"/>
      <c r="G29" s="4"/>
      <c r="H29" s="4"/>
      <c r="I29" s="28"/>
      <c r="J29" s="28"/>
      <c r="K29" s="28"/>
      <c r="L29" s="28"/>
      <c r="M29" s="4"/>
    </row>
    <row r="30" spans="1:13" s="15" customFormat="1" ht="232.5" customHeight="1">
      <c r="A30" s="26">
        <v>83</v>
      </c>
      <c r="B30" s="47" t="s">
        <v>118</v>
      </c>
      <c r="C30" s="24" t="s">
        <v>0</v>
      </c>
      <c r="D30" s="46"/>
      <c r="E30" s="47" t="s">
        <v>119</v>
      </c>
      <c r="F30" s="1" t="s">
        <v>191</v>
      </c>
      <c r="G30" s="1"/>
      <c r="H30" s="46" t="s">
        <v>75</v>
      </c>
      <c r="I30" s="28" t="s">
        <v>90</v>
      </c>
      <c r="J30" s="28" t="s">
        <v>217</v>
      </c>
      <c r="K30" s="28"/>
      <c r="L30" s="28"/>
      <c r="M30" s="23"/>
    </row>
    <row r="31" spans="1:13" s="15" customFormat="1" ht="39" customHeight="1">
      <c r="A31" s="26"/>
      <c r="B31" s="51" t="s">
        <v>18</v>
      </c>
      <c r="C31" s="51"/>
      <c r="D31" s="51"/>
      <c r="E31" s="51"/>
      <c r="F31" s="48"/>
      <c r="G31" s="4"/>
      <c r="H31" s="4"/>
      <c r="I31" s="28"/>
      <c r="J31" s="28"/>
      <c r="K31" s="28"/>
      <c r="L31" s="28"/>
      <c r="M31" s="4"/>
    </row>
    <row r="32" spans="1:13" s="15" customFormat="1" ht="24.75" customHeight="1">
      <c r="A32" s="26"/>
      <c r="B32" s="51" t="s">
        <v>17</v>
      </c>
      <c r="C32" s="51"/>
      <c r="D32" s="51"/>
      <c r="E32" s="51"/>
      <c r="F32" s="48"/>
      <c r="G32" s="4"/>
      <c r="H32" s="4"/>
      <c r="I32" s="28"/>
      <c r="J32" s="28"/>
      <c r="K32" s="28"/>
      <c r="L32" s="28"/>
      <c r="M32" s="4"/>
    </row>
    <row r="33" spans="1:13" s="15" customFormat="1" ht="24.75" customHeight="1">
      <c r="A33" s="26"/>
      <c r="B33" s="51" t="s">
        <v>120</v>
      </c>
      <c r="C33" s="51"/>
      <c r="D33" s="51"/>
      <c r="E33" s="51"/>
      <c r="F33" s="48"/>
      <c r="G33" s="4"/>
      <c r="H33" s="4"/>
      <c r="I33" s="28"/>
      <c r="J33" s="28"/>
      <c r="K33" s="28"/>
      <c r="L33" s="28"/>
      <c r="M33" s="4"/>
    </row>
    <row r="34" spans="1:13" s="15" customFormat="1" ht="24.75" customHeight="1">
      <c r="A34" s="26"/>
      <c r="B34" s="51" t="s">
        <v>57</v>
      </c>
      <c r="C34" s="51"/>
      <c r="D34" s="51"/>
      <c r="E34" s="51"/>
      <c r="F34" s="48"/>
      <c r="G34" s="4"/>
      <c r="H34" s="4"/>
      <c r="I34" s="28"/>
      <c r="J34" s="28"/>
      <c r="K34" s="28"/>
      <c r="L34" s="28"/>
      <c r="M34" s="4"/>
    </row>
    <row r="35" spans="1:13" s="15" customFormat="1" ht="102.75" customHeight="1">
      <c r="A35" s="26">
        <v>87</v>
      </c>
      <c r="B35" s="47" t="s">
        <v>22</v>
      </c>
      <c r="C35" s="24" t="s">
        <v>2</v>
      </c>
      <c r="D35" s="46"/>
      <c r="E35" s="47" t="s">
        <v>218</v>
      </c>
      <c r="F35" s="30" t="s">
        <v>219</v>
      </c>
      <c r="G35" s="1"/>
      <c r="H35" s="46" t="s">
        <v>75</v>
      </c>
      <c r="I35" s="28" t="s">
        <v>90</v>
      </c>
      <c r="J35" s="28"/>
      <c r="K35" s="28" t="s">
        <v>213</v>
      </c>
      <c r="L35" s="28"/>
      <c r="M35" s="23"/>
    </row>
    <row r="36" spans="1:13" s="15" customFormat="1" ht="144" customHeight="1">
      <c r="A36" s="26">
        <v>88</v>
      </c>
      <c r="B36" s="47" t="s">
        <v>24</v>
      </c>
      <c r="C36" s="24" t="s">
        <v>2</v>
      </c>
      <c r="D36" s="46"/>
      <c r="E36" s="47" t="s">
        <v>23</v>
      </c>
      <c r="F36" s="1" t="s">
        <v>192</v>
      </c>
      <c r="G36" s="1" t="s">
        <v>121</v>
      </c>
      <c r="H36" s="46" t="s">
        <v>75</v>
      </c>
      <c r="I36" s="28" t="s">
        <v>90</v>
      </c>
      <c r="J36" s="28" t="s">
        <v>217</v>
      </c>
      <c r="K36" s="28" t="s">
        <v>217</v>
      </c>
      <c r="L36" s="28" t="s">
        <v>217</v>
      </c>
      <c r="M36" s="23"/>
    </row>
    <row r="37" spans="1:13" s="15" customFormat="1" ht="104.25" customHeight="1">
      <c r="A37" s="26">
        <v>90</v>
      </c>
      <c r="B37" s="47" t="s">
        <v>122</v>
      </c>
      <c r="C37" s="24" t="s">
        <v>2</v>
      </c>
      <c r="D37" s="2"/>
      <c r="E37" s="47" t="s">
        <v>123</v>
      </c>
      <c r="F37" s="1" t="s">
        <v>279</v>
      </c>
      <c r="G37" s="1"/>
      <c r="H37" s="46" t="s">
        <v>75</v>
      </c>
      <c r="I37" s="28" t="s">
        <v>90</v>
      </c>
      <c r="J37" s="28" t="s">
        <v>215</v>
      </c>
      <c r="K37" s="28"/>
      <c r="L37" s="28"/>
      <c r="M37" s="23"/>
    </row>
    <row r="38" spans="1:13" s="15" customFormat="1" ht="28.5" customHeight="1">
      <c r="A38" s="26"/>
      <c r="B38" s="51" t="s">
        <v>7</v>
      </c>
      <c r="C38" s="51"/>
      <c r="D38" s="51"/>
      <c r="E38" s="51"/>
      <c r="F38" s="48"/>
      <c r="G38" s="4"/>
      <c r="H38" s="4"/>
      <c r="I38" s="28"/>
      <c r="J38" s="28"/>
      <c r="K38" s="28"/>
      <c r="L38" s="28"/>
      <c r="M38" s="4"/>
    </row>
    <row r="39" spans="1:13" s="15" customFormat="1" ht="170.25" customHeight="1">
      <c r="A39" s="26">
        <v>93</v>
      </c>
      <c r="B39" s="3" t="s">
        <v>65</v>
      </c>
      <c r="C39" s="20" t="s">
        <v>76</v>
      </c>
      <c r="D39" s="45" t="s">
        <v>21</v>
      </c>
      <c r="E39" s="3" t="s">
        <v>66</v>
      </c>
      <c r="F39" s="47" t="s">
        <v>193</v>
      </c>
      <c r="G39" s="48"/>
      <c r="H39" s="46" t="s">
        <v>75</v>
      </c>
      <c r="I39" s="71" t="s">
        <v>71</v>
      </c>
      <c r="J39" s="28" t="s">
        <v>214</v>
      </c>
      <c r="K39" s="28" t="s">
        <v>214</v>
      </c>
      <c r="L39" s="28" t="s">
        <v>214</v>
      </c>
      <c r="M39" s="23"/>
    </row>
    <row r="40" spans="1:13" s="15" customFormat="1" ht="21" customHeight="1">
      <c r="A40" s="26"/>
      <c r="B40" s="51" t="s">
        <v>8</v>
      </c>
      <c r="C40" s="51"/>
      <c r="D40" s="51"/>
      <c r="E40" s="51"/>
      <c r="F40" s="48"/>
      <c r="G40" s="4"/>
      <c r="H40" s="4"/>
      <c r="I40" s="28"/>
      <c r="J40" s="28"/>
      <c r="K40" s="28"/>
      <c r="L40" s="28"/>
      <c r="M40" s="4"/>
    </row>
    <row r="41" spans="1:13" s="15" customFormat="1" ht="136.5" customHeight="1">
      <c r="A41" s="26">
        <v>100</v>
      </c>
      <c r="B41" s="47" t="s">
        <v>124</v>
      </c>
      <c r="C41" s="24" t="s">
        <v>2</v>
      </c>
      <c r="D41" s="46"/>
      <c r="E41" s="47" t="s">
        <v>125</v>
      </c>
      <c r="F41" s="1" t="s">
        <v>194</v>
      </c>
      <c r="G41" s="11" t="s">
        <v>182</v>
      </c>
      <c r="H41" s="46" t="s">
        <v>75</v>
      </c>
      <c r="I41" s="71" t="s">
        <v>71</v>
      </c>
      <c r="J41" s="28" t="s">
        <v>214</v>
      </c>
      <c r="K41" s="28" t="s">
        <v>214</v>
      </c>
      <c r="L41" s="28" t="s">
        <v>214</v>
      </c>
      <c r="M41" s="23"/>
    </row>
    <row r="42" spans="1:13" s="15" customFormat="1" ht="291" customHeight="1">
      <c r="A42" s="26">
        <v>102</v>
      </c>
      <c r="B42" s="47" t="s">
        <v>126</v>
      </c>
      <c r="C42" s="24" t="s">
        <v>2</v>
      </c>
      <c r="D42" s="46"/>
      <c r="E42" s="47" t="s">
        <v>127</v>
      </c>
      <c r="F42" s="47" t="s">
        <v>195</v>
      </c>
      <c r="G42" s="11"/>
      <c r="H42" s="46" t="s">
        <v>75</v>
      </c>
      <c r="I42" s="71" t="s">
        <v>71</v>
      </c>
      <c r="J42" s="28" t="s">
        <v>214</v>
      </c>
      <c r="K42" s="28" t="s">
        <v>214</v>
      </c>
      <c r="L42" s="28" t="s">
        <v>214</v>
      </c>
      <c r="M42" s="23"/>
    </row>
    <row r="43" spans="1:13" s="15" customFormat="1" ht="42" customHeight="1">
      <c r="A43" s="26"/>
      <c r="B43" s="51" t="s">
        <v>128</v>
      </c>
      <c r="C43" s="51"/>
      <c r="D43" s="51"/>
      <c r="E43" s="51"/>
      <c r="F43" s="48"/>
      <c r="G43" s="4"/>
      <c r="H43" s="4"/>
      <c r="I43" s="28"/>
      <c r="J43" s="28"/>
      <c r="K43" s="28"/>
      <c r="L43" s="28"/>
      <c r="M43" s="4"/>
    </row>
    <row r="44" spans="1:13" s="15" customFormat="1" ht="42" customHeight="1">
      <c r="A44" s="26"/>
      <c r="B44" s="51" t="s">
        <v>58</v>
      </c>
      <c r="C44" s="51"/>
      <c r="D44" s="51"/>
      <c r="E44" s="51"/>
      <c r="F44" s="48"/>
      <c r="G44" s="4"/>
      <c r="H44" s="4"/>
      <c r="I44" s="28"/>
      <c r="J44" s="28"/>
      <c r="K44" s="28"/>
      <c r="L44" s="28"/>
      <c r="M44" s="4"/>
    </row>
    <row r="45" spans="1:13" s="15" customFormat="1" ht="298.5" customHeight="1">
      <c r="A45" s="26">
        <v>105</v>
      </c>
      <c r="B45" s="47" t="s">
        <v>129</v>
      </c>
      <c r="C45" s="24" t="s">
        <v>2</v>
      </c>
      <c r="D45" s="2"/>
      <c r="E45" s="47" t="s">
        <v>130</v>
      </c>
      <c r="F45" s="1" t="s">
        <v>196</v>
      </c>
      <c r="G45" s="1"/>
      <c r="H45" s="46" t="s">
        <v>75</v>
      </c>
      <c r="I45" s="71" t="s">
        <v>71</v>
      </c>
      <c r="J45" s="28" t="s">
        <v>214</v>
      </c>
      <c r="K45" s="28" t="s">
        <v>214</v>
      </c>
      <c r="L45" s="28" t="s">
        <v>214</v>
      </c>
      <c r="M45" s="23"/>
    </row>
    <row r="46" spans="1:13" s="15" customFormat="1" ht="33" customHeight="1">
      <c r="A46" s="26"/>
      <c r="B46" s="51" t="s">
        <v>9</v>
      </c>
      <c r="C46" s="51"/>
      <c r="D46" s="51"/>
      <c r="E46" s="51"/>
      <c r="F46" s="48"/>
      <c r="G46" s="4"/>
      <c r="H46" s="4"/>
      <c r="I46" s="28"/>
      <c r="J46" s="28"/>
      <c r="K46" s="28"/>
      <c r="L46" s="28"/>
      <c r="M46" s="4"/>
    </row>
    <row r="47" spans="1:13" s="15" customFormat="1" ht="33" customHeight="1">
      <c r="A47" s="26"/>
      <c r="B47" s="51" t="s">
        <v>10</v>
      </c>
      <c r="C47" s="51"/>
      <c r="D47" s="51"/>
      <c r="E47" s="51"/>
      <c r="F47" s="48"/>
      <c r="G47" s="4"/>
      <c r="H47" s="4"/>
      <c r="I47" s="28"/>
      <c r="J47" s="28"/>
      <c r="K47" s="28"/>
      <c r="L47" s="28"/>
      <c r="M47" s="4"/>
    </row>
    <row r="48" spans="1:13" s="15" customFormat="1" ht="225" customHeight="1">
      <c r="A48" s="26">
        <v>109</v>
      </c>
      <c r="B48" s="47" t="s">
        <v>11</v>
      </c>
      <c r="C48" s="24" t="s">
        <v>2</v>
      </c>
      <c r="D48" s="46"/>
      <c r="E48" s="47" t="s">
        <v>12</v>
      </c>
      <c r="F48" s="1" t="s">
        <v>197</v>
      </c>
      <c r="G48" s="1"/>
      <c r="H48" s="46" t="s">
        <v>75</v>
      </c>
      <c r="I48" s="71" t="s">
        <v>71</v>
      </c>
      <c r="J48" s="28" t="s">
        <v>214</v>
      </c>
      <c r="K48" s="28" t="s">
        <v>214</v>
      </c>
      <c r="L48" s="28" t="s">
        <v>214</v>
      </c>
      <c r="M48" s="23"/>
    </row>
    <row r="49" spans="1:13" s="15" customFormat="1" ht="31.5" customHeight="1">
      <c r="A49" s="26"/>
      <c r="B49" s="51" t="s">
        <v>25</v>
      </c>
      <c r="C49" s="51"/>
      <c r="D49" s="51"/>
      <c r="E49" s="51"/>
      <c r="F49" s="48"/>
      <c r="G49" s="48"/>
      <c r="H49" s="46"/>
      <c r="I49" s="28"/>
      <c r="J49" s="28"/>
      <c r="K49" s="28"/>
      <c r="L49" s="28"/>
      <c r="M49" s="23"/>
    </row>
    <row r="50" spans="1:13" s="15" customFormat="1" ht="149.25" customHeight="1">
      <c r="A50" s="26">
        <v>114</v>
      </c>
      <c r="B50" s="3" t="s">
        <v>131</v>
      </c>
      <c r="C50" s="25" t="s">
        <v>3</v>
      </c>
      <c r="D50" s="45"/>
      <c r="E50" s="3" t="s">
        <v>132</v>
      </c>
      <c r="F50" s="47" t="s">
        <v>198</v>
      </c>
      <c r="G50" s="48"/>
      <c r="H50" s="46" t="s">
        <v>75</v>
      </c>
      <c r="I50" s="28" t="s">
        <v>72</v>
      </c>
      <c r="J50" s="28" t="s">
        <v>215</v>
      </c>
      <c r="K50" s="28" t="s">
        <v>215</v>
      </c>
      <c r="L50" s="28" t="s">
        <v>215</v>
      </c>
      <c r="M50" s="23"/>
    </row>
    <row r="51" spans="1:13" s="15" customFormat="1" ht="42" customHeight="1">
      <c r="A51" s="26"/>
      <c r="B51" s="51" t="s">
        <v>13</v>
      </c>
      <c r="C51" s="51"/>
      <c r="D51" s="51"/>
      <c r="E51" s="51"/>
      <c r="F51" s="48"/>
      <c r="G51" s="4"/>
      <c r="H51" s="4"/>
      <c r="I51" s="28"/>
      <c r="J51" s="28"/>
      <c r="K51" s="28"/>
      <c r="L51" s="28"/>
      <c r="M51" s="4"/>
    </row>
    <row r="52" spans="1:13" s="15" customFormat="1" ht="42" customHeight="1">
      <c r="A52" s="26"/>
      <c r="B52" s="51" t="s">
        <v>59</v>
      </c>
      <c r="C52" s="51"/>
      <c r="D52" s="51"/>
      <c r="E52" s="51"/>
      <c r="F52" s="48"/>
      <c r="G52" s="4"/>
      <c r="H52" s="4"/>
      <c r="I52" s="28"/>
      <c r="J52" s="28"/>
      <c r="K52" s="28"/>
      <c r="L52" s="28"/>
      <c r="M52" s="4"/>
    </row>
    <row r="53" spans="1:13" s="15" customFormat="1" ht="220.5" customHeight="1">
      <c r="A53" s="26">
        <v>119</v>
      </c>
      <c r="B53" s="47" t="s">
        <v>133</v>
      </c>
      <c r="C53" s="24" t="s">
        <v>0</v>
      </c>
      <c r="D53" s="2"/>
      <c r="E53" s="47" t="s">
        <v>134</v>
      </c>
      <c r="F53" s="47" t="s">
        <v>277</v>
      </c>
      <c r="G53" s="1"/>
      <c r="H53" s="46" t="s">
        <v>75</v>
      </c>
      <c r="I53" s="28" t="s">
        <v>72</v>
      </c>
      <c r="J53" s="28" t="s">
        <v>215</v>
      </c>
      <c r="K53" s="28" t="s">
        <v>215</v>
      </c>
      <c r="L53" s="28" t="s">
        <v>215</v>
      </c>
      <c r="M53" s="23"/>
    </row>
    <row r="54" spans="1:13" s="15" customFormat="1" ht="179.25" customHeight="1">
      <c r="A54" s="26">
        <v>122</v>
      </c>
      <c r="B54" s="47" t="s">
        <v>221</v>
      </c>
      <c r="C54" s="24" t="s">
        <v>0</v>
      </c>
      <c r="D54" s="2"/>
      <c r="E54" s="47" t="s">
        <v>222</v>
      </c>
      <c r="F54" s="47" t="s">
        <v>223</v>
      </c>
      <c r="G54" s="1"/>
      <c r="H54" s="46" t="s">
        <v>75</v>
      </c>
      <c r="I54" s="28" t="s">
        <v>72</v>
      </c>
      <c r="J54" s="28" t="s">
        <v>213</v>
      </c>
      <c r="K54" s="28"/>
      <c r="L54" s="28"/>
      <c r="M54" s="23"/>
    </row>
    <row r="55" spans="1:13" s="15" customFormat="1" ht="269.25" customHeight="1">
      <c r="A55" s="26">
        <v>125</v>
      </c>
      <c r="B55" s="47" t="s">
        <v>6</v>
      </c>
      <c r="C55" s="24" t="s">
        <v>0</v>
      </c>
      <c r="D55" s="46"/>
      <c r="E55" s="47" t="s">
        <v>135</v>
      </c>
      <c r="F55" s="1" t="s">
        <v>199</v>
      </c>
      <c r="G55" s="2"/>
      <c r="H55" s="46" t="s">
        <v>75</v>
      </c>
      <c r="I55" s="28" t="s">
        <v>72</v>
      </c>
      <c r="J55" s="28" t="s">
        <v>217</v>
      </c>
      <c r="K55" s="28" t="s">
        <v>217</v>
      </c>
      <c r="L55" s="28" t="s">
        <v>217</v>
      </c>
      <c r="M55" s="23"/>
    </row>
    <row r="56" spans="1:13" s="15" customFormat="1" ht="27.75" customHeight="1">
      <c r="A56" s="26"/>
      <c r="B56" s="51" t="s">
        <v>36</v>
      </c>
      <c r="C56" s="51"/>
      <c r="D56" s="51"/>
      <c r="E56" s="51"/>
      <c r="F56" s="48"/>
      <c r="G56" s="4"/>
      <c r="H56" s="4"/>
      <c r="I56" s="28"/>
      <c r="J56" s="28"/>
      <c r="K56" s="28"/>
      <c r="L56" s="28"/>
      <c r="M56" s="4"/>
    </row>
    <row r="57" spans="1:13" s="15" customFormat="1" ht="124.5" customHeight="1">
      <c r="A57" s="26">
        <v>128</v>
      </c>
      <c r="B57" s="47" t="s">
        <v>136</v>
      </c>
      <c r="C57" s="24" t="s">
        <v>0</v>
      </c>
      <c r="D57" s="2"/>
      <c r="E57" s="47" t="s">
        <v>137</v>
      </c>
      <c r="F57" s="47" t="s">
        <v>200</v>
      </c>
      <c r="G57" s="47"/>
      <c r="H57" s="46" t="s">
        <v>75</v>
      </c>
      <c r="I57" s="28" t="s">
        <v>72</v>
      </c>
      <c r="J57" s="71"/>
      <c r="K57" s="28"/>
      <c r="L57" s="28" t="s">
        <v>213</v>
      </c>
      <c r="M57" s="23"/>
    </row>
    <row r="58" spans="1:13" s="15" customFormat="1" ht="27" customHeight="1">
      <c r="A58" s="26"/>
      <c r="B58" s="51" t="s">
        <v>14</v>
      </c>
      <c r="C58" s="51"/>
      <c r="D58" s="51"/>
      <c r="E58" s="51"/>
      <c r="F58" s="48"/>
      <c r="G58" s="4"/>
      <c r="H58" s="4"/>
      <c r="I58" s="28"/>
      <c r="J58" s="28"/>
      <c r="K58" s="28"/>
      <c r="L58" s="28"/>
      <c r="M58" s="4"/>
    </row>
    <row r="59" spans="1:13" s="15" customFormat="1" ht="45" customHeight="1">
      <c r="A59" s="26"/>
      <c r="B59" s="51" t="s">
        <v>15</v>
      </c>
      <c r="C59" s="51"/>
      <c r="D59" s="51"/>
      <c r="E59" s="51"/>
      <c r="F59" s="48"/>
      <c r="G59" s="4"/>
      <c r="H59" s="4"/>
      <c r="I59" s="28"/>
      <c r="J59" s="28"/>
      <c r="K59" s="28"/>
      <c r="L59" s="28"/>
      <c r="M59" s="4"/>
    </row>
    <row r="60" spans="1:13" s="15" customFormat="1" ht="174" customHeight="1">
      <c r="A60" s="26">
        <v>138</v>
      </c>
      <c r="B60" s="47" t="s">
        <v>138</v>
      </c>
      <c r="C60" s="24" t="s">
        <v>0</v>
      </c>
      <c r="D60" s="46"/>
      <c r="E60" s="47" t="s">
        <v>139</v>
      </c>
      <c r="F60" s="30" t="s">
        <v>282</v>
      </c>
      <c r="G60" s="1"/>
      <c r="H60" s="46" t="s">
        <v>75</v>
      </c>
      <c r="I60" s="28" t="s">
        <v>72</v>
      </c>
      <c r="J60" s="28" t="s">
        <v>220</v>
      </c>
      <c r="K60" s="46"/>
      <c r="L60" s="46"/>
      <c r="M60" s="23"/>
    </row>
    <row r="61" spans="1:13" s="15" customFormat="1" ht="38.25" customHeight="1">
      <c r="A61" s="26"/>
      <c r="B61" s="51" t="s">
        <v>19</v>
      </c>
      <c r="C61" s="51"/>
      <c r="D61" s="51"/>
      <c r="E61" s="51"/>
      <c r="F61" s="48"/>
      <c r="G61" s="4"/>
      <c r="H61" s="4"/>
      <c r="I61" s="28"/>
      <c r="J61" s="28"/>
      <c r="K61" s="28"/>
      <c r="L61" s="28"/>
      <c r="M61" s="4"/>
    </row>
    <row r="62" spans="1:13" s="15" customFormat="1" ht="26.25" customHeight="1">
      <c r="A62" s="26"/>
      <c r="B62" s="51" t="s">
        <v>37</v>
      </c>
      <c r="C62" s="51"/>
      <c r="D62" s="51"/>
      <c r="E62" s="51"/>
      <c r="F62" s="48"/>
      <c r="G62" s="4"/>
      <c r="H62" s="4"/>
      <c r="I62" s="28"/>
      <c r="J62" s="28"/>
      <c r="K62" s="28"/>
      <c r="L62" s="28"/>
      <c r="M62" s="4"/>
    </row>
    <row r="63" spans="1:13" s="15" customFormat="1" ht="81" customHeight="1">
      <c r="A63" s="67">
        <v>149</v>
      </c>
      <c r="B63" s="50" t="s">
        <v>54</v>
      </c>
      <c r="C63" s="72" t="s">
        <v>2</v>
      </c>
      <c r="D63" s="53"/>
      <c r="E63" s="50" t="s">
        <v>140</v>
      </c>
      <c r="F63" s="30" t="s">
        <v>224</v>
      </c>
      <c r="G63" s="4"/>
      <c r="H63" s="46" t="s">
        <v>75</v>
      </c>
      <c r="I63" s="28" t="s">
        <v>72</v>
      </c>
      <c r="J63" s="28" t="s">
        <v>220</v>
      </c>
      <c r="K63" s="28"/>
      <c r="L63" s="28"/>
      <c r="M63" s="4"/>
    </row>
    <row r="64" spans="1:13" s="15" customFormat="1" ht="81" customHeight="1">
      <c r="A64" s="67"/>
      <c r="B64" s="50"/>
      <c r="C64" s="72"/>
      <c r="D64" s="53"/>
      <c r="E64" s="50"/>
      <c r="F64" s="31" t="s">
        <v>225</v>
      </c>
      <c r="G64" s="1" t="s">
        <v>141</v>
      </c>
      <c r="H64" s="46" t="s">
        <v>75</v>
      </c>
      <c r="I64" s="28" t="s">
        <v>72</v>
      </c>
      <c r="J64" s="46"/>
      <c r="K64" s="28" t="s">
        <v>220</v>
      </c>
      <c r="L64" s="46"/>
      <c r="M64" s="23"/>
    </row>
    <row r="65" spans="1:13" s="15" customFormat="1" ht="44.25" customHeight="1">
      <c r="A65" s="67">
        <v>150</v>
      </c>
      <c r="B65" s="50" t="s">
        <v>55</v>
      </c>
      <c r="C65" s="72" t="s">
        <v>2</v>
      </c>
      <c r="D65" s="53"/>
      <c r="E65" s="50" t="s">
        <v>142</v>
      </c>
      <c r="F65" s="31" t="s">
        <v>226</v>
      </c>
      <c r="G65" s="1"/>
      <c r="H65" s="46" t="s">
        <v>75</v>
      </c>
      <c r="I65" s="28" t="s">
        <v>72</v>
      </c>
      <c r="J65" s="28" t="s">
        <v>220</v>
      </c>
      <c r="K65" s="28"/>
      <c r="L65" s="46"/>
      <c r="M65" s="23"/>
    </row>
    <row r="66" spans="1:13" s="15" customFormat="1" ht="44.25" customHeight="1">
      <c r="A66" s="67"/>
      <c r="B66" s="50"/>
      <c r="C66" s="72"/>
      <c r="D66" s="53"/>
      <c r="E66" s="50"/>
      <c r="F66" s="31" t="s">
        <v>227</v>
      </c>
      <c r="G66" s="1"/>
      <c r="H66" s="46" t="s">
        <v>75</v>
      </c>
      <c r="I66" s="28" t="s">
        <v>72</v>
      </c>
      <c r="J66" s="46"/>
      <c r="K66" s="28" t="s">
        <v>220</v>
      </c>
      <c r="L66" s="46"/>
      <c r="M66" s="23"/>
    </row>
    <row r="67" spans="1:13" s="15" customFormat="1" ht="44.25" customHeight="1">
      <c r="A67" s="67"/>
      <c r="B67" s="50"/>
      <c r="C67" s="72"/>
      <c r="D67" s="53"/>
      <c r="E67" s="50"/>
      <c r="F67" s="1" t="s">
        <v>228</v>
      </c>
      <c r="G67" s="1"/>
      <c r="H67" s="46" t="s">
        <v>75</v>
      </c>
      <c r="I67" s="28" t="s">
        <v>72</v>
      </c>
      <c r="J67" s="46"/>
      <c r="K67" s="46"/>
      <c r="L67" s="28" t="s">
        <v>220</v>
      </c>
      <c r="M67" s="23"/>
    </row>
    <row r="68" spans="1:13" s="15" customFormat="1" ht="90" customHeight="1">
      <c r="A68" s="26">
        <v>152</v>
      </c>
      <c r="B68" s="47" t="s">
        <v>26</v>
      </c>
      <c r="C68" s="24" t="s">
        <v>0</v>
      </c>
      <c r="D68" s="46"/>
      <c r="E68" s="47" t="s">
        <v>27</v>
      </c>
      <c r="F68" s="1" t="s">
        <v>206</v>
      </c>
      <c r="G68" s="10"/>
      <c r="H68" s="46" t="s">
        <v>75</v>
      </c>
      <c r="I68" s="28" t="s">
        <v>72</v>
      </c>
      <c r="J68" s="28" t="s">
        <v>214</v>
      </c>
      <c r="K68" s="28" t="s">
        <v>214</v>
      </c>
      <c r="L68" s="28" t="s">
        <v>214</v>
      </c>
      <c r="M68" s="23"/>
    </row>
    <row r="69" spans="1:13" s="15" customFormat="1" ht="45" customHeight="1">
      <c r="A69" s="26"/>
      <c r="B69" s="51" t="s">
        <v>38</v>
      </c>
      <c r="C69" s="51"/>
      <c r="D69" s="51"/>
      <c r="E69" s="51"/>
      <c r="F69" s="48"/>
      <c r="G69" s="4"/>
      <c r="H69" s="4"/>
      <c r="I69" s="28"/>
      <c r="J69" s="28"/>
      <c r="K69" s="28"/>
      <c r="L69" s="28"/>
      <c r="M69" s="4"/>
    </row>
    <row r="70" spans="1:13" s="15" customFormat="1" ht="59.25" customHeight="1">
      <c r="A70" s="67">
        <v>157</v>
      </c>
      <c r="B70" s="50" t="s">
        <v>63</v>
      </c>
      <c r="C70" s="72" t="s">
        <v>0</v>
      </c>
      <c r="D70" s="53"/>
      <c r="E70" s="50" t="s">
        <v>143</v>
      </c>
      <c r="F70" s="30" t="s">
        <v>229</v>
      </c>
      <c r="G70" s="4"/>
      <c r="H70" s="46" t="s">
        <v>75</v>
      </c>
      <c r="I70" s="28" t="s">
        <v>72</v>
      </c>
      <c r="J70" s="28" t="s">
        <v>232</v>
      </c>
      <c r="K70" s="28"/>
      <c r="L70" s="28"/>
      <c r="M70" s="4"/>
    </row>
    <row r="71" spans="1:13" s="15" customFormat="1" ht="59.25" customHeight="1">
      <c r="A71" s="67"/>
      <c r="B71" s="50"/>
      <c r="C71" s="72"/>
      <c r="D71" s="53"/>
      <c r="E71" s="50"/>
      <c r="F71" s="30" t="s">
        <v>230</v>
      </c>
      <c r="G71" s="4"/>
      <c r="H71" s="46" t="s">
        <v>75</v>
      </c>
      <c r="I71" s="28" t="s">
        <v>72</v>
      </c>
      <c r="J71" s="28"/>
      <c r="K71" s="28" t="s">
        <v>232</v>
      </c>
      <c r="L71" s="28"/>
      <c r="M71" s="4"/>
    </row>
    <row r="72" spans="1:13" s="15" customFormat="1" ht="59.25" customHeight="1">
      <c r="A72" s="67"/>
      <c r="B72" s="50"/>
      <c r="C72" s="72"/>
      <c r="D72" s="53"/>
      <c r="E72" s="50"/>
      <c r="F72" s="1" t="s">
        <v>231</v>
      </c>
      <c r="G72" s="1" t="s">
        <v>144</v>
      </c>
      <c r="H72" s="46" t="s">
        <v>75</v>
      </c>
      <c r="I72" s="28" t="s">
        <v>72</v>
      </c>
      <c r="J72" s="46"/>
      <c r="K72" s="46"/>
      <c r="L72" s="28" t="s">
        <v>232</v>
      </c>
      <c r="M72" s="23"/>
    </row>
    <row r="73" spans="1:13" s="15" customFormat="1" ht="97.5" customHeight="1">
      <c r="A73" s="26">
        <v>158</v>
      </c>
      <c r="B73" s="47" t="s">
        <v>180</v>
      </c>
      <c r="C73" s="24" t="s">
        <v>0</v>
      </c>
      <c r="D73" s="46"/>
      <c r="E73" s="47" t="s">
        <v>145</v>
      </c>
      <c r="F73" s="30" t="s">
        <v>201</v>
      </c>
      <c r="G73" s="1"/>
      <c r="H73" s="46" t="s">
        <v>75</v>
      </c>
      <c r="I73" s="28" t="s">
        <v>72</v>
      </c>
      <c r="J73" s="28" t="s">
        <v>215</v>
      </c>
      <c r="K73" s="28" t="s">
        <v>215</v>
      </c>
      <c r="L73" s="28" t="s">
        <v>215</v>
      </c>
      <c r="M73" s="23"/>
    </row>
    <row r="74" spans="1:13" s="15" customFormat="1" ht="106.5" customHeight="1">
      <c r="A74" s="26">
        <v>159</v>
      </c>
      <c r="B74" s="47" t="s">
        <v>146</v>
      </c>
      <c r="C74" s="24" t="s">
        <v>0</v>
      </c>
      <c r="D74" s="46"/>
      <c r="E74" s="47" t="s">
        <v>184</v>
      </c>
      <c r="F74" s="31" t="s">
        <v>233</v>
      </c>
      <c r="G74" s="1"/>
      <c r="H74" s="46" t="s">
        <v>75</v>
      </c>
      <c r="I74" s="28" t="s">
        <v>72</v>
      </c>
      <c r="J74" s="28" t="s">
        <v>215</v>
      </c>
      <c r="K74" s="28" t="s">
        <v>215</v>
      </c>
      <c r="L74" s="28" t="s">
        <v>215</v>
      </c>
      <c r="M74" s="23"/>
    </row>
    <row r="75" spans="1:13" s="15" customFormat="1" ht="34.5" customHeight="1">
      <c r="A75" s="26"/>
      <c r="B75" s="51" t="s">
        <v>39</v>
      </c>
      <c r="C75" s="51"/>
      <c r="D75" s="51"/>
      <c r="E75" s="51"/>
      <c r="F75" s="48"/>
      <c r="G75" s="4"/>
      <c r="H75" s="4"/>
      <c r="I75" s="28"/>
      <c r="J75" s="28"/>
      <c r="K75" s="28"/>
      <c r="L75" s="28"/>
      <c r="M75" s="4"/>
    </row>
    <row r="76" spans="1:13" s="15" customFormat="1" ht="143.25" customHeight="1">
      <c r="A76" s="26">
        <v>168</v>
      </c>
      <c r="B76" s="47" t="s">
        <v>5</v>
      </c>
      <c r="C76" s="24" t="s">
        <v>2</v>
      </c>
      <c r="D76" s="46"/>
      <c r="E76" s="47" t="s">
        <v>4</v>
      </c>
      <c r="F76" s="1" t="s">
        <v>202</v>
      </c>
      <c r="G76" s="1"/>
      <c r="H76" s="46" t="s">
        <v>75</v>
      </c>
      <c r="I76" s="28" t="s">
        <v>72</v>
      </c>
      <c r="J76" s="28" t="s">
        <v>215</v>
      </c>
      <c r="K76" s="28" t="s">
        <v>215</v>
      </c>
      <c r="L76" s="28" t="s">
        <v>215</v>
      </c>
      <c r="M76" s="23"/>
    </row>
    <row r="77" spans="1:13" s="15" customFormat="1" ht="40.5" customHeight="1">
      <c r="A77" s="26"/>
      <c r="B77" s="51" t="s">
        <v>40</v>
      </c>
      <c r="C77" s="51"/>
      <c r="D77" s="51"/>
      <c r="E77" s="51"/>
      <c r="F77" s="48"/>
      <c r="G77" s="4"/>
      <c r="H77" s="4"/>
      <c r="I77" s="28"/>
      <c r="J77" s="28"/>
      <c r="K77" s="28"/>
      <c r="L77" s="28"/>
      <c r="M77" s="4"/>
    </row>
    <row r="78" spans="1:13" s="15" customFormat="1" ht="26.25" customHeight="1">
      <c r="A78" s="26"/>
      <c r="B78" s="51" t="s">
        <v>41</v>
      </c>
      <c r="C78" s="51"/>
      <c r="D78" s="51"/>
      <c r="E78" s="51"/>
      <c r="F78" s="48"/>
      <c r="G78" s="4"/>
      <c r="H78" s="4"/>
      <c r="I78" s="28"/>
      <c r="J78" s="28"/>
      <c r="K78" s="28"/>
      <c r="L78" s="28"/>
      <c r="M78" s="4"/>
    </row>
    <row r="79" spans="1:13" s="15" customFormat="1" ht="26.25" customHeight="1">
      <c r="A79" s="26"/>
      <c r="B79" s="51" t="s">
        <v>42</v>
      </c>
      <c r="C79" s="51"/>
      <c r="D79" s="51"/>
      <c r="E79" s="51"/>
      <c r="F79" s="48"/>
      <c r="G79" s="4"/>
      <c r="H79" s="4"/>
      <c r="I79" s="28"/>
      <c r="J79" s="28"/>
      <c r="K79" s="28"/>
      <c r="L79" s="28"/>
      <c r="M79" s="4"/>
    </row>
    <row r="80" spans="1:13" s="15" customFormat="1" ht="84.75" customHeight="1">
      <c r="A80" s="26">
        <v>178</v>
      </c>
      <c r="B80" s="47" t="s">
        <v>147</v>
      </c>
      <c r="C80" s="24" t="s">
        <v>0</v>
      </c>
      <c r="D80" s="46"/>
      <c r="E80" s="47" t="s">
        <v>148</v>
      </c>
      <c r="F80" s="47" t="s">
        <v>203</v>
      </c>
      <c r="G80" s="1" t="s">
        <v>149</v>
      </c>
      <c r="H80" s="46" t="s">
        <v>74</v>
      </c>
      <c r="I80" s="46" t="s">
        <v>94</v>
      </c>
      <c r="J80" s="46"/>
      <c r="K80" s="46"/>
      <c r="L80" s="28" t="s">
        <v>220</v>
      </c>
      <c r="M80" s="23"/>
    </row>
    <row r="81" spans="1:13" s="15" customFormat="1" ht="84.75" customHeight="1">
      <c r="A81" s="26">
        <v>180</v>
      </c>
      <c r="B81" s="47" t="s">
        <v>147</v>
      </c>
      <c r="C81" s="24" t="s">
        <v>0</v>
      </c>
      <c r="D81" s="46"/>
      <c r="E81" s="47" t="s">
        <v>150</v>
      </c>
      <c r="F81" s="47" t="s">
        <v>234</v>
      </c>
      <c r="G81" s="1"/>
      <c r="H81" s="46" t="s">
        <v>75</v>
      </c>
      <c r="I81" s="28" t="s">
        <v>72</v>
      </c>
      <c r="J81" s="46"/>
      <c r="K81" s="28" t="s">
        <v>213</v>
      </c>
      <c r="L81" s="46"/>
      <c r="M81" s="23"/>
    </row>
    <row r="82" spans="1:13" s="15" customFormat="1" ht="57.75" customHeight="1">
      <c r="A82" s="26"/>
      <c r="B82" s="51" t="s">
        <v>43</v>
      </c>
      <c r="C82" s="51"/>
      <c r="D82" s="51"/>
      <c r="E82" s="51"/>
      <c r="F82" s="48"/>
      <c r="G82" s="4"/>
      <c r="H82" s="4"/>
      <c r="I82" s="28"/>
      <c r="J82" s="28"/>
      <c r="K82" s="28"/>
      <c r="L82" s="28"/>
      <c r="M82" s="4"/>
    </row>
    <row r="83" spans="1:13" s="15" customFormat="1" ht="136.5" customHeight="1">
      <c r="A83" s="26">
        <v>185</v>
      </c>
      <c r="B83" s="47" t="s">
        <v>151</v>
      </c>
      <c r="C83" s="24" t="s">
        <v>0</v>
      </c>
      <c r="D83" s="46"/>
      <c r="E83" s="47" t="s">
        <v>152</v>
      </c>
      <c r="F83" s="1" t="s">
        <v>204</v>
      </c>
      <c r="G83" s="10" t="s">
        <v>153</v>
      </c>
      <c r="H83" s="46" t="s">
        <v>74</v>
      </c>
      <c r="I83" s="46" t="s">
        <v>94</v>
      </c>
      <c r="J83" s="46"/>
      <c r="K83" s="46"/>
      <c r="L83" s="28" t="s">
        <v>215</v>
      </c>
      <c r="M83" s="23"/>
    </row>
    <row r="84" spans="1:13" s="15" customFormat="1" ht="30" customHeight="1">
      <c r="A84" s="26"/>
      <c r="B84" s="51" t="s">
        <v>44</v>
      </c>
      <c r="C84" s="51"/>
      <c r="D84" s="51"/>
      <c r="E84" s="51"/>
      <c r="F84" s="48"/>
      <c r="G84" s="4"/>
      <c r="H84" s="4"/>
      <c r="I84" s="28"/>
      <c r="J84" s="28"/>
      <c r="K84" s="28"/>
      <c r="L84" s="28"/>
      <c r="M84" s="4"/>
    </row>
    <row r="85" spans="1:13" s="15" customFormat="1" ht="30" customHeight="1">
      <c r="A85" s="26"/>
      <c r="B85" s="51" t="s">
        <v>45</v>
      </c>
      <c r="C85" s="51"/>
      <c r="D85" s="51"/>
      <c r="E85" s="51"/>
      <c r="F85" s="48"/>
      <c r="G85" s="4"/>
      <c r="H85" s="4"/>
      <c r="I85" s="28"/>
      <c r="J85" s="28"/>
      <c r="K85" s="28"/>
      <c r="L85" s="28"/>
      <c r="M85" s="4"/>
    </row>
    <row r="86" spans="1:13" s="15" customFormat="1" ht="190.5" customHeight="1">
      <c r="A86" s="26">
        <v>190</v>
      </c>
      <c r="B86" s="47" t="s">
        <v>61</v>
      </c>
      <c r="C86" s="24" t="s">
        <v>0</v>
      </c>
      <c r="D86" s="2"/>
      <c r="E86" s="47" t="s">
        <v>154</v>
      </c>
      <c r="F86" s="31" t="s">
        <v>236</v>
      </c>
      <c r="G86" s="1"/>
      <c r="H86" s="46" t="s">
        <v>74</v>
      </c>
      <c r="I86" s="46" t="s">
        <v>94</v>
      </c>
      <c r="J86" s="46"/>
      <c r="K86" s="46"/>
      <c r="L86" s="28" t="s">
        <v>235</v>
      </c>
      <c r="M86" s="23"/>
    </row>
    <row r="87" spans="1:13" s="15" customFormat="1" ht="137.25" customHeight="1">
      <c r="A87" s="26">
        <v>191</v>
      </c>
      <c r="B87" s="47" t="s">
        <v>155</v>
      </c>
      <c r="C87" s="24" t="s">
        <v>0</v>
      </c>
      <c r="D87" s="46"/>
      <c r="E87" s="47" t="s">
        <v>156</v>
      </c>
      <c r="F87" s="1" t="s">
        <v>185</v>
      </c>
      <c r="G87" s="1" t="s">
        <v>157</v>
      </c>
      <c r="H87" s="46" t="s">
        <v>74</v>
      </c>
      <c r="I87" s="46" t="s">
        <v>94</v>
      </c>
      <c r="J87" s="28" t="s">
        <v>237</v>
      </c>
      <c r="K87" s="28" t="s">
        <v>237</v>
      </c>
      <c r="L87" s="28" t="s">
        <v>237</v>
      </c>
      <c r="M87" s="23"/>
    </row>
    <row r="88" spans="1:13" s="15" customFormat="1" ht="120.75" customHeight="1">
      <c r="A88" s="26">
        <v>192</v>
      </c>
      <c r="B88" s="47" t="s">
        <v>158</v>
      </c>
      <c r="C88" s="24" t="s">
        <v>0</v>
      </c>
      <c r="D88" s="46"/>
      <c r="E88" s="47" t="s">
        <v>159</v>
      </c>
      <c r="F88" s="1" t="s">
        <v>278</v>
      </c>
      <c r="G88" s="27"/>
      <c r="H88" s="46" t="s">
        <v>74</v>
      </c>
      <c r="I88" s="71" t="s">
        <v>71</v>
      </c>
      <c r="J88" s="28" t="s">
        <v>215</v>
      </c>
      <c r="K88" s="28" t="s">
        <v>215</v>
      </c>
      <c r="L88" s="28" t="s">
        <v>215</v>
      </c>
      <c r="M88" s="23"/>
    </row>
    <row r="89" spans="1:13" s="15" customFormat="1" ht="135" customHeight="1">
      <c r="A89" s="26">
        <v>195</v>
      </c>
      <c r="B89" s="47" t="s">
        <v>56</v>
      </c>
      <c r="C89" s="24" t="s">
        <v>2</v>
      </c>
      <c r="D89" s="46"/>
      <c r="E89" s="47" t="s">
        <v>28</v>
      </c>
      <c r="F89" s="1" t="s">
        <v>238</v>
      </c>
      <c r="G89" s="1" t="s">
        <v>160</v>
      </c>
      <c r="H89" s="46" t="s">
        <v>74</v>
      </c>
      <c r="I89" s="46" t="s">
        <v>94</v>
      </c>
      <c r="J89" s="28" t="s">
        <v>213</v>
      </c>
      <c r="K89" s="46"/>
      <c r="L89" s="46"/>
      <c r="M89" s="23"/>
    </row>
    <row r="90" spans="1:13" s="15" customFormat="1" ht="33.75" customHeight="1">
      <c r="A90" s="26"/>
      <c r="B90" s="51" t="s">
        <v>46</v>
      </c>
      <c r="C90" s="51"/>
      <c r="D90" s="51"/>
      <c r="E90" s="51"/>
      <c r="F90" s="48"/>
      <c r="G90" s="4"/>
      <c r="H90" s="4"/>
      <c r="I90" s="28"/>
      <c r="J90" s="28"/>
      <c r="K90" s="28"/>
      <c r="L90" s="28"/>
      <c r="M90" s="4"/>
    </row>
    <row r="91" spans="1:13" s="15" customFormat="1" ht="168" customHeight="1">
      <c r="A91" s="26">
        <v>197</v>
      </c>
      <c r="B91" s="47" t="s">
        <v>77</v>
      </c>
      <c r="C91" s="12" t="s">
        <v>0</v>
      </c>
      <c r="D91" s="2"/>
      <c r="E91" s="47" t="s">
        <v>78</v>
      </c>
      <c r="F91" s="1" t="s">
        <v>205</v>
      </c>
      <c r="G91" s="1"/>
      <c r="H91" s="46" t="s">
        <v>74</v>
      </c>
      <c r="I91" s="71" t="s">
        <v>71</v>
      </c>
      <c r="J91" s="28" t="s">
        <v>214</v>
      </c>
      <c r="K91" s="28" t="s">
        <v>214</v>
      </c>
      <c r="L91" s="28" t="s">
        <v>214</v>
      </c>
      <c r="M91" s="23"/>
    </row>
    <row r="92" spans="1:13" s="15" customFormat="1" ht="43.5" customHeight="1">
      <c r="A92" s="26"/>
      <c r="B92" s="51" t="s">
        <v>20</v>
      </c>
      <c r="C92" s="51"/>
      <c r="D92" s="51"/>
      <c r="E92" s="51"/>
      <c r="F92" s="48"/>
      <c r="G92" s="4"/>
      <c r="H92" s="4"/>
      <c r="I92" s="28"/>
      <c r="J92" s="28"/>
      <c r="K92" s="28"/>
      <c r="L92" s="28"/>
      <c r="M92" s="4"/>
    </row>
    <row r="93" spans="1:13" s="15" customFormat="1" ht="69" customHeight="1">
      <c r="A93" s="26"/>
      <c r="B93" s="51" t="s">
        <v>47</v>
      </c>
      <c r="C93" s="51"/>
      <c r="D93" s="51"/>
      <c r="E93" s="51"/>
      <c r="F93" s="48"/>
      <c r="G93" s="4"/>
      <c r="H93" s="4"/>
      <c r="I93" s="28"/>
      <c r="J93" s="28"/>
      <c r="K93" s="28"/>
      <c r="L93" s="28"/>
      <c r="M93" s="4"/>
    </row>
    <row r="94" spans="1:13" s="15" customFormat="1" ht="237.75" customHeight="1">
      <c r="A94" s="26">
        <v>202</v>
      </c>
      <c r="B94" s="47" t="s">
        <v>60</v>
      </c>
      <c r="C94" s="24" t="s">
        <v>0</v>
      </c>
      <c r="D94" s="46"/>
      <c r="E94" s="47" t="s">
        <v>161</v>
      </c>
      <c r="F94" s="30" t="s">
        <v>186</v>
      </c>
      <c r="G94" s="47" t="s">
        <v>162</v>
      </c>
      <c r="H94" s="46" t="s">
        <v>74</v>
      </c>
      <c r="I94" s="46" t="s">
        <v>94</v>
      </c>
      <c r="J94" s="28" t="s">
        <v>239</v>
      </c>
      <c r="K94" s="28" t="s">
        <v>239</v>
      </c>
      <c r="L94" s="28" t="s">
        <v>239</v>
      </c>
      <c r="M94" s="23"/>
    </row>
    <row r="95" spans="1:13" s="15" customFormat="1" ht="27.75" customHeight="1">
      <c r="A95" s="26"/>
      <c r="B95" s="51" t="s">
        <v>48</v>
      </c>
      <c r="C95" s="51"/>
      <c r="D95" s="51"/>
      <c r="E95" s="51"/>
      <c r="F95" s="48"/>
      <c r="G95" s="4"/>
      <c r="H95" s="4"/>
      <c r="I95" s="28"/>
      <c r="J95" s="28"/>
      <c r="K95" s="28"/>
      <c r="L95" s="28"/>
      <c r="M95" s="4"/>
    </row>
    <row r="96" spans="1:13" s="15" customFormat="1" ht="183.75" customHeight="1">
      <c r="A96" s="26">
        <v>204</v>
      </c>
      <c r="B96" s="47" t="s">
        <v>163</v>
      </c>
      <c r="C96" s="24" t="s">
        <v>2</v>
      </c>
      <c r="D96" s="46"/>
      <c r="E96" s="47" t="s">
        <v>164</v>
      </c>
      <c r="F96" s="5" t="s">
        <v>289</v>
      </c>
      <c r="G96" s="5"/>
      <c r="H96" s="71" t="s">
        <v>75</v>
      </c>
      <c r="I96" s="46" t="s">
        <v>94</v>
      </c>
      <c r="J96" s="28" t="s">
        <v>239</v>
      </c>
      <c r="K96" s="28" t="s">
        <v>239</v>
      </c>
      <c r="L96" s="28" t="s">
        <v>239</v>
      </c>
      <c r="M96" s="23"/>
    </row>
    <row r="97" spans="1:13" s="15" customFormat="1" ht="69.75" customHeight="1">
      <c r="A97" s="67">
        <v>205</v>
      </c>
      <c r="B97" s="50" t="s">
        <v>165</v>
      </c>
      <c r="C97" s="72" t="s">
        <v>0</v>
      </c>
      <c r="D97" s="49"/>
      <c r="E97" s="50" t="s">
        <v>166</v>
      </c>
      <c r="F97" s="5" t="s">
        <v>240</v>
      </c>
      <c r="G97" s="5"/>
      <c r="H97" s="71" t="s">
        <v>75</v>
      </c>
      <c r="I97" s="46" t="s">
        <v>94</v>
      </c>
      <c r="J97" s="28" t="s">
        <v>220</v>
      </c>
      <c r="K97" s="28"/>
      <c r="L97" s="28"/>
      <c r="M97" s="23"/>
    </row>
    <row r="98" spans="1:13" s="15" customFormat="1" ht="69.75" customHeight="1">
      <c r="A98" s="67"/>
      <c r="B98" s="50"/>
      <c r="C98" s="72"/>
      <c r="D98" s="49"/>
      <c r="E98" s="50"/>
      <c r="F98" s="5" t="s">
        <v>241</v>
      </c>
      <c r="G98" s="5"/>
      <c r="H98" s="71" t="s">
        <v>75</v>
      </c>
      <c r="I98" s="46" t="s">
        <v>94</v>
      </c>
      <c r="J98" s="28"/>
      <c r="K98" s="28" t="s">
        <v>232</v>
      </c>
      <c r="L98" s="28"/>
      <c r="M98" s="23"/>
    </row>
    <row r="99" spans="1:13" s="15" customFormat="1" ht="69.75" customHeight="1">
      <c r="A99" s="67"/>
      <c r="B99" s="50"/>
      <c r="C99" s="72"/>
      <c r="D99" s="49"/>
      <c r="E99" s="50"/>
      <c r="F99" s="31" t="s">
        <v>242</v>
      </c>
      <c r="G99" s="1"/>
      <c r="H99" s="71" t="s">
        <v>75</v>
      </c>
      <c r="I99" s="46" t="s">
        <v>94</v>
      </c>
      <c r="J99" s="46"/>
      <c r="K99" s="46"/>
      <c r="L99" s="28" t="s">
        <v>220</v>
      </c>
      <c r="M99" s="23"/>
    </row>
    <row r="100" spans="1:13" s="15" customFormat="1" ht="240.75" customHeight="1">
      <c r="A100" s="26">
        <v>206</v>
      </c>
      <c r="B100" s="47" t="s">
        <v>167</v>
      </c>
      <c r="C100" s="13" t="s">
        <v>0</v>
      </c>
      <c r="D100" s="49"/>
      <c r="E100" s="70" t="s">
        <v>168</v>
      </c>
      <c r="F100" s="31" t="s">
        <v>285</v>
      </c>
      <c r="G100" s="47"/>
      <c r="H100" s="71" t="s">
        <v>75</v>
      </c>
      <c r="I100" s="46" t="s">
        <v>94</v>
      </c>
      <c r="J100" s="46"/>
      <c r="K100" s="34"/>
      <c r="L100" s="28" t="s">
        <v>232</v>
      </c>
      <c r="M100" s="23"/>
    </row>
    <row r="101" spans="1:13" s="15" customFormat="1" ht="283.5" customHeight="1">
      <c r="A101" s="26">
        <v>206</v>
      </c>
      <c r="B101" s="47" t="s">
        <v>167</v>
      </c>
      <c r="C101" s="13" t="s">
        <v>0</v>
      </c>
      <c r="D101" s="49"/>
      <c r="E101" s="47" t="s">
        <v>168</v>
      </c>
      <c r="F101" s="32" t="s">
        <v>187</v>
      </c>
      <c r="G101" s="47"/>
      <c r="H101" s="71" t="s">
        <v>75</v>
      </c>
      <c r="I101" s="46" t="s">
        <v>94</v>
      </c>
      <c r="J101" s="28" t="s">
        <v>214</v>
      </c>
      <c r="K101" s="28" t="s">
        <v>214</v>
      </c>
      <c r="L101" s="28" t="s">
        <v>214</v>
      </c>
      <c r="M101" s="23"/>
    </row>
    <row r="102" spans="1:13" s="15" customFormat="1" ht="80.25" customHeight="1">
      <c r="A102" s="67">
        <v>207</v>
      </c>
      <c r="B102" s="50" t="s">
        <v>169</v>
      </c>
      <c r="C102" s="72" t="s">
        <v>0</v>
      </c>
      <c r="D102" s="49"/>
      <c r="E102" s="50" t="s">
        <v>170</v>
      </c>
      <c r="F102" s="32" t="s">
        <v>243</v>
      </c>
      <c r="G102" s="47"/>
      <c r="H102" s="71" t="s">
        <v>75</v>
      </c>
      <c r="I102" s="46" t="s">
        <v>94</v>
      </c>
      <c r="J102" s="28" t="s">
        <v>213</v>
      </c>
      <c r="K102" s="28"/>
      <c r="L102" s="28"/>
      <c r="M102" s="23"/>
    </row>
    <row r="103" spans="1:13" s="15" customFormat="1" ht="80.25" customHeight="1">
      <c r="A103" s="67"/>
      <c r="B103" s="50"/>
      <c r="C103" s="72"/>
      <c r="D103" s="49"/>
      <c r="E103" s="50"/>
      <c r="F103" s="1" t="s">
        <v>244</v>
      </c>
      <c r="G103" s="1"/>
      <c r="H103" s="71" t="s">
        <v>75</v>
      </c>
      <c r="I103" s="46" t="s">
        <v>94</v>
      </c>
      <c r="J103" s="46"/>
      <c r="K103" s="46"/>
      <c r="L103" s="28" t="s">
        <v>213</v>
      </c>
      <c r="M103" s="23"/>
    </row>
    <row r="104" spans="1:13" s="15" customFormat="1" ht="150.75" customHeight="1">
      <c r="A104" s="26">
        <v>208</v>
      </c>
      <c r="B104" s="47" t="s">
        <v>171</v>
      </c>
      <c r="C104" s="24" t="s">
        <v>0</v>
      </c>
      <c r="D104" s="46"/>
      <c r="E104" s="47" t="s">
        <v>172</v>
      </c>
      <c r="F104" s="32" t="s">
        <v>245</v>
      </c>
      <c r="G104" s="9" t="s">
        <v>173</v>
      </c>
      <c r="H104" s="46" t="s">
        <v>74</v>
      </c>
      <c r="I104" s="46" t="s">
        <v>94</v>
      </c>
      <c r="J104" s="28" t="s">
        <v>215</v>
      </c>
      <c r="K104" s="28" t="s">
        <v>215</v>
      </c>
      <c r="L104" s="28" t="s">
        <v>215</v>
      </c>
      <c r="M104" s="23"/>
    </row>
    <row r="105" spans="1:13" s="15" customFormat="1" ht="128.25" customHeight="1">
      <c r="A105" s="26">
        <v>209</v>
      </c>
      <c r="B105" s="47" t="s">
        <v>174</v>
      </c>
      <c r="C105" s="24" t="s">
        <v>0</v>
      </c>
      <c r="D105" s="46"/>
      <c r="E105" s="47" t="s">
        <v>175</v>
      </c>
      <c r="F105" s="32" t="s">
        <v>246</v>
      </c>
      <c r="G105" s="2"/>
      <c r="H105" s="46" t="s">
        <v>74</v>
      </c>
      <c r="I105" s="46" t="s">
        <v>94</v>
      </c>
      <c r="J105" s="28" t="s">
        <v>215</v>
      </c>
      <c r="K105" s="28" t="s">
        <v>215</v>
      </c>
      <c r="L105" s="28" t="s">
        <v>215</v>
      </c>
      <c r="M105" s="23"/>
    </row>
    <row r="106" spans="1:13" s="15" customFormat="1" ht="138" customHeight="1">
      <c r="A106" s="26">
        <v>210</v>
      </c>
      <c r="B106" s="47" t="s">
        <v>176</v>
      </c>
      <c r="C106" s="24" t="s">
        <v>0</v>
      </c>
      <c r="D106" s="46"/>
      <c r="E106" s="47" t="s">
        <v>177</v>
      </c>
      <c r="F106" s="32" t="s">
        <v>247</v>
      </c>
      <c r="G106" s="1"/>
      <c r="H106" s="46" t="s">
        <v>74</v>
      </c>
      <c r="I106" s="46" t="s">
        <v>94</v>
      </c>
      <c r="J106" s="28" t="s">
        <v>215</v>
      </c>
      <c r="K106" s="28" t="s">
        <v>215</v>
      </c>
      <c r="L106" s="28" t="s">
        <v>215</v>
      </c>
      <c r="M106" s="23"/>
    </row>
    <row r="107" spans="1:13" s="15" customFormat="1" ht="33" customHeight="1">
      <c r="A107" s="26"/>
      <c r="B107" s="51" t="s">
        <v>62</v>
      </c>
      <c r="C107" s="51"/>
      <c r="D107" s="51"/>
      <c r="E107" s="51"/>
      <c r="F107" s="48"/>
      <c r="G107" s="4"/>
      <c r="H107" s="4"/>
      <c r="I107" s="28"/>
      <c r="J107" s="28"/>
      <c r="K107" s="28"/>
      <c r="L107" s="28"/>
      <c r="M107" s="4"/>
    </row>
    <row r="108" spans="1:13" s="15" customFormat="1" ht="73.5" customHeight="1">
      <c r="A108" s="26">
        <v>215</v>
      </c>
      <c r="B108" s="47" t="s">
        <v>178</v>
      </c>
      <c r="C108" s="24" t="s">
        <v>2</v>
      </c>
      <c r="D108" s="46"/>
      <c r="E108" s="47" t="s">
        <v>179</v>
      </c>
      <c r="F108" s="30" t="s">
        <v>290</v>
      </c>
      <c r="G108" s="1"/>
      <c r="H108" s="46" t="s">
        <v>74</v>
      </c>
      <c r="I108" s="46" t="s">
        <v>94</v>
      </c>
      <c r="J108" s="28" t="s">
        <v>215</v>
      </c>
      <c r="K108" s="28" t="s">
        <v>215</v>
      </c>
      <c r="L108" s="28" t="s">
        <v>215</v>
      </c>
      <c r="M108" s="23"/>
    </row>
    <row r="109" spans="1:13" ht="15.75">
      <c r="A109" s="33"/>
      <c r="B109" s="54" t="s">
        <v>249</v>
      </c>
      <c r="C109" s="54"/>
      <c r="D109" s="54"/>
      <c r="E109" s="54"/>
      <c r="F109" s="54"/>
      <c r="G109" s="54"/>
      <c r="H109" s="34"/>
      <c r="I109" s="34"/>
      <c r="J109" s="35">
        <f>SUM(J110:J114)</f>
        <v>40</v>
      </c>
      <c r="K109" s="35">
        <f t="shared" ref="K109:L109" si="0">SUM(K110:K114)</f>
        <v>36</v>
      </c>
      <c r="L109" s="35">
        <f t="shared" si="0"/>
        <v>38</v>
      </c>
      <c r="M109" s="34"/>
    </row>
    <row r="110" spans="1:13" ht="15.75">
      <c r="A110" s="33"/>
      <c r="B110" s="55" t="s">
        <v>250</v>
      </c>
      <c r="C110" s="55"/>
      <c r="D110" s="55"/>
      <c r="E110" s="55"/>
      <c r="F110" s="55"/>
      <c r="G110" s="55"/>
      <c r="H110" s="34"/>
      <c r="I110" s="34"/>
      <c r="J110" s="36">
        <f>SUM(COUNTIFS(J$7:J$30,{"ĐTT","ĐTT+VS-AN","ĐTT+HĐC","TDS","HĐH","HĐG","HĐNT","VS-AN","HĐC","TQDN","LH","HĐH+HĐC","LH+HĐC","HĐG+HĐC","HĐH+HĐNT","HĐH+HĐG","HĐC+HĐNT","SHHN"}))</f>
        <v>8</v>
      </c>
      <c r="K110" s="36">
        <f>SUM(COUNTIFS(K$7:K$30,{"ĐTT","ĐTT+VS-AN","ĐTT+HĐC","TDS","HĐH","HĐG","HĐNT","VS-AN","HĐC","TQDN","LH","HĐH+HĐC","LH+HĐC","HĐG+HĐC","HĐH+HĐNT","HĐH+HĐG","HĐC+HĐNT","SHHN"}))</f>
        <v>7</v>
      </c>
      <c r="L110" s="36">
        <f>SUM(COUNTIFS(L$7:L$30,{"ĐTT","ĐTT+VS-AN","ĐTT+HĐC","TDS","HĐH","HĐG","HĐNT","VS-AN","HĐC","TQDN","LH","HĐH+HĐC","LH+HĐC","HĐG+HĐC","HĐH+HĐNT","HĐH+HĐG","HĐC+HĐNT","SHHN"}))</f>
        <v>7</v>
      </c>
      <c r="M110" s="34"/>
    </row>
    <row r="111" spans="1:13" ht="15.75">
      <c r="A111" s="33"/>
      <c r="B111" s="55" t="s">
        <v>251</v>
      </c>
      <c r="C111" s="55"/>
      <c r="D111" s="55"/>
      <c r="E111" s="55"/>
      <c r="F111" s="55"/>
      <c r="G111" s="55"/>
      <c r="H111" s="34"/>
      <c r="I111" s="34"/>
      <c r="J111" s="36">
        <f>SUM(COUNTIFS(J$31:J$60,{"ĐTT","ĐTT+VS-AN","ĐTT+HĐC","TDS","HĐH","HĐG","HĐNT","VS-AN","HĐC","TQDN","LH","HĐG+HĐC","HĐH+HĐC","HĐH+HĐNT","HĐH+HĐG","SHHN","HĐC+HĐNT"}))</f>
        <v>12</v>
      </c>
      <c r="K111" s="36">
        <f>SUM(COUNTIFS(K$31:K$60,{"ĐTT","ĐTT+VS-AN","ĐTT+HĐC","TDS","HĐH","HĐG","HĐNT","VS-AN","HĐC","TQDN","LH","HĐG+HĐC","HĐH+HĐC","HĐH+HĐNT","HĐH+HĐG","SHHN","HĐC+HĐNT"}))</f>
        <v>10</v>
      </c>
      <c r="L111" s="36">
        <f>SUM(COUNTIFS(L$31:L$60,{"ĐTT","ĐTT+VS-AN","ĐTT+HĐC","TDS","HĐH","HĐG","HĐNT","VS-AN","HĐC","TQDN","LH","HĐG+HĐC","HĐH+HĐC","HĐH+HĐNT","HĐH+HĐG","SHHN","HĐC+HĐNT"}))</f>
        <v>10</v>
      </c>
      <c r="M111" s="34"/>
    </row>
    <row r="112" spans="1:13" ht="15.75">
      <c r="A112" s="33"/>
      <c r="B112" s="55" t="s">
        <v>252</v>
      </c>
      <c r="C112" s="55"/>
      <c r="D112" s="55"/>
      <c r="E112" s="55"/>
      <c r="F112" s="55"/>
      <c r="G112" s="55"/>
      <c r="H112" s="34"/>
      <c r="I112" s="34"/>
      <c r="J112" s="36">
        <f>SUM(COUNTIFS(J$61:J$76,{"ĐTT","ĐTT+VS-AN","ĐTT+HĐC","TDS","HĐH","HĐG","HĐNT","VS-AN","HĐC","TQDN","LH","HĐG+HĐC","HĐH+HĐC","HĐH+HĐNT","HĐH+HĐG","SHHN","HĐC+HĐNT"}))</f>
        <v>7</v>
      </c>
      <c r="K112" s="36">
        <f>SUM(COUNTIFS(K$61:K$76,{"ĐTT","ĐTT+VS-AN","ĐTT+HĐC","TDS","HĐH","HĐG","HĐNT","VS-AN","HĐC","TQDN","LH","HĐG+HĐC","HĐH+HĐC","HĐH+HĐNT","HĐH+HĐG","SHHN","HĐC+HĐNT"}))</f>
        <v>7</v>
      </c>
      <c r="L112" s="36">
        <f>SUM(COUNTIFS(L$61:L$76,{"ĐTT","ĐTT+VS-AN","ĐTT+HĐC","TDS","HĐH","HĐG","HĐNT","VS-AN","HĐC","TQDN","LH","HĐG+HĐC","HĐH+HĐC","HĐH+HĐNT","HĐH+HĐG","SHHN","HĐC+HĐNT"}))</f>
        <v>6</v>
      </c>
      <c r="M112" s="34"/>
    </row>
    <row r="113" spans="1:13" ht="15.75">
      <c r="A113" s="33"/>
      <c r="B113" s="55" t="s">
        <v>253</v>
      </c>
      <c r="C113" s="55"/>
      <c r="D113" s="55"/>
      <c r="E113" s="55"/>
      <c r="F113" s="55"/>
      <c r="G113" s="55"/>
      <c r="H113" s="34"/>
      <c r="I113" s="34"/>
      <c r="J113" s="36">
        <f>SUM(COUNTIFS(J$77:J$91,{"ĐTT","ĐTT+VS-AN","ĐTT+HĐC","TDS","HĐH","HĐG","HĐNT","VS-AN","HĐC","TQDN","LH","LH+HĐC","HĐG+HĐC","HĐH+HĐC","HĐH+HĐNT","HĐH+HĐG","SHHN","HĐC+HĐNT"}))</f>
        <v>4</v>
      </c>
      <c r="K113" s="36">
        <f>SUM(COUNTIFS(K$77:K$91,{"ĐTT","ĐTT+VS-AN","ĐTT+HĐC","TDS","HĐH","HĐG","HĐNT","VS-AN","HĐC","TQDN","LH","LH+HĐC","HĐG+HĐC","HĐH+HĐC","HĐH+HĐNT","HĐH+HĐG","SHHN","HĐC+HĐNT"}))</f>
        <v>4</v>
      </c>
      <c r="L113" s="36">
        <f>SUM(COUNTIFS(L$77:L$91,{"ĐTT","ĐTT+VS-AN","ĐTT+HĐC","TDS","HĐH","HĐG","HĐNT","VS-AN","HĐC","TQDN","LH","LH+HĐC","HĐG+HĐC","HĐH+HĐC","HĐH+HĐNT","HĐH+HĐG","SHHN","HĐC+HĐNT"}))</f>
        <v>5</v>
      </c>
      <c r="M113" s="34"/>
    </row>
    <row r="114" spans="1:13" ht="15.75">
      <c r="A114" s="33"/>
      <c r="B114" s="60" t="s">
        <v>254</v>
      </c>
      <c r="C114" s="60"/>
      <c r="D114" s="60"/>
      <c r="E114" s="60"/>
      <c r="F114" s="60"/>
      <c r="G114" s="60"/>
      <c r="H114" s="34"/>
      <c r="I114" s="34"/>
      <c r="J114" s="36">
        <f>SUM(COUNTIFS(J$92:J$108,{"ĐTT","ĐTT+VS-AN","ĐTT+HĐC","TDS","HĐH","HĐG","HĐNT","VS-AN","HĐC","TQDN","LH","HĐG+HĐC","HĐH+HĐC","HĐH+HĐNT","HĐH+HĐG","SHHN","HĐC+HĐNT"}))</f>
        <v>9</v>
      </c>
      <c r="K114" s="36">
        <f>SUM(COUNTIFS(K$92:K$108,{"ĐTT","ĐTT+VS-AN","ĐTT+HĐC","TDS","HĐH","HĐG","HĐNT","VS-AN","HĐC","TQDN","LH","HĐG+HĐC","HĐH+HĐC","HĐH+HĐNT","HĐH+HĐG","SHHN","HĐC+HĐNT"}))</f>
        <v>8</v>
      </c>
      <c r="L114" s="36">
        <f>SUM(COUNTIFS(L$92:L$108,{"ĐTT","ĐTT+VS-AN","ĐTT+HĐC","TDS","HĐH","HĐG","HĐNT","VS-AN","HĐC","TQDN","LH","HĐG+HĐC","HĐH+HĐC","HĐH+HĐNT","HĐH+HĐG","SHHN","HĐC+HĐNT"}))</f>
        <v>10</v>
      </c>
      <c r="M114" s="34"/>
    </row>
    <row r="115" spans="1:13" ht="15.75">
      <c r="A115" s="33"/>
      <c r="B115" s="61" t="s">
        <v>255</v>
      </c>
      <c r="C115" s="61"/>
      <c r="D115" s="61"/>
      <c r="E115" s="61"/>
      <c r="F115" s="61"/>
      <c r="G115" s="61"/>
      <c r="H115" s="34"/>
      <c r="I115" s="34"/>
      <c r="J115" s="35">
        <f>SUM(J116:J125)</f>
        <v>44</v>
      </c>
      <c r="K115" s="35">
        <f t="shared" ref="K115:L115" si="1">SUM(K116:K125)</f>
        <v>41</v>
      </c>
      <c r="L115" s="35">
        <f t="shared" si="1"/>
        <v>43</v>
      </c>
      <c r="M115" s="34"/>
    </row>
    <row r="116" spans="1:13" ht="13.5" customHeight="1">
      <c r="A116" s="33"/>
      <c r="B116" s="59" t="s">
        <v>256</v>
      </c>
      <c r="C116" s="59"/>
      <c r="D116" s="59"/>
      <c r="E116" s="59"/>
      <c r="F116" s="59"/>
      <c r="G116" s="59"/>
      <c r="H116" s="34"/>
      <c r="I116" s="34"/>
      <c r="J116" s="36">
        <f>SUM(COUNTIFS(J$7:J$108,{"ĐTT","ĐTT+SHHN","ĐTT+VS-AN","ĐTT+HĐG","ĐTT+VS-AN","ĐTT+HĐC"}))</f>
        <v>3</v>
      </c>
      <c r="K116" s="36">
        <f>SUM(COUNTIFS(K$7:K$108,{"ĐTT","ĐTT+SHHN","ĐTT+VS-AN","ĐTT+HĐG","ĐTT+VS-AN","ĐTT+HĐC"}))</f>
        <v>3</v>
      </c>
      <c r="L116" s="36">
        <f>SUM(COUNTIFS(L$7:L$108,{"ĐTT","ĐTT+SHHN","ĐTT+VS-AN","ĐTT+HĐG","ĐTT+VS-AN","ĐTT+HĐC"}))</f>
        <v>3</v>
      </c>
      <c r="M116" s="34"/>
    </row>
    <row r="117" spans="1:13" ht="13.5" customHeight="1">
      <c r="A117" s="33"/>
      <c r="B117" s="59" t="s">
        <v>257</v>
      </c>
      <c r="C117" s="59"/>
      <c r="D117" s="59"/>
      <c r="E117" s="59"/>
      <c r="F117" s="59"/>
      <c r="G117" s="59"/>
      <c r="H117" s="34"/>
      <c r="I117" s="34"/>
      <c r="J117" s="36">
        <f>SUM(COUNTIFS(J$6:J$108,{"TDS"}))</f>
        <v>1</v>
      </c>
      <c r="K117" s="36">
        <f>SUM(COUNTIFS(K$6:K$108,{"TDS"}))</f>
        <v>1</v>
      </c>
      <c r="L117" s="36">
        <f>SUM(COUNTIFS(L$6:L$108,{"TDS"}))</f>
        <v>1</v>
      </c>
      <c r="M117" s="34"/>
    </row>
    <row r="118" spans="1:13" ht="13.5" customHeight="1">
      <c r="A118" s="33"/>
      <c r="B118" s="59" t="s">
        <v>258</v>
      </c>
      <c r="C118" s="59"/>
      <c r="D118" s="59"/>
      <c r="E118" s="59"/>
      <c r="F118" s="59"/>
      <c r="G118" s="59"/>
      <c r="H118" s="34"/>
      <c r="I118" s="34"/>
      <c r="J118" s="36">
        <f>SUM(COUNTIFS(J$6:J$108,{"ĐTT+HĐG","HĐG","HĐH+HĐG","HĐG+HĐNT","HĐG+HĐC"}))</f>
        <v>12</v>
      </c>
      <c r="K118" s="36">
        <f>SUM(COUNTIFS(K$6:K$108,{"ĐTT+HĐG","HĐG","HĐH+HĐG","HĐG+HĐNT","HĐG+HĐC"}))</f>
        <v>11</v>
      </c>
      <c r="L118" s="36">
        <f>SUM(COUNTIFS(L$6:L$108,{"ĐTT+HĐG","HĐG","HĐH+HĐG","HĐG+HĐNT","HĐG+HĐC"}))</f>
        <v>12</v>
      </c>
      <c r="M118" s="34"/>
    </row>
    <row r="119" spans="1:13" ht="13.5" customHeight="1">
      <c r="A119" s="33"/>
      <c r="B119" s="59" t="s">
        <v>259</v>
      </c>
      <c r="C119" s="59"/>
      <c r="D119" s="59"/>
      <c r="E119" s="59"/>
      <c r="F119" s="59"/>
      <c r="G119" s="59"/>
      <c r="H119" s="34"/>
      <c r="I119" s="34"/>
      <c r="J119" s="36">
        <f>SUM(COUNTIFS(J$6:J$108,{"HĐNT","HĐH+HĐNT","HĐG+HĐNT","HĐC+HĐNT"}))</f>
        <v>11</v>
      </c>
      <c r="K119" s="36">
        <f>SUM(COUNTIFS(K$6:K$108,{"HĐNT","HĐH+HĐNT","HĐG+HĐNT","HĐC+HĐNT"}))</f>
        <v>11</v>
      </c>
      <c r="L119" s="36">
        <f>SUM(COUNTIFS(L$6:L$108,{"HĐNT","HĐH+HĐNT","HĐG+HĐNT","HĐC+HĐNT"}))</f>
        <v>11</v>
      </c>
      <c r="M119" s="34"/>
    </row>
    <row r="120" spans="1:13" ht="13.5" customHeight="1">
      <c r="A120" s="33"/>
      <c r="B120" s="59" t="s">
        <v>260</v>
      </c>
      <c r="C120" s="59"/>
      <c r="D120" s="59"/>
      <c r="E120" s="59"/>
      <c r="F120" s="59"/>
      <c r="G120" s="59"/>
      <c r="H120" s="34"/>
      <c r="I120" s="34"/>
      <c r="J120" s="36">
        <f>SUM(COUNTIFS(J$6:J$108,{"ĐTT+VS-AN","VS-AN","VS-AN+HĐC","SHHN+VS-AN"}))</f>
        <v>2</v>
      </c>
      <c r="K120" s="36">
        <f>SUM(COUNTIFS(K$6:K$108,{"ĐTT+VS-AN","VS-AN","VS-AN+HĐC","SHHN+VS-AN"}))</f>
        <v>2</v>
      </c>
      <c r="L120" s="36">
        <f>SUM(COUNTIFS(L$6:L$108,{"ĐTT+VS-AN","VS-AN","VS-AN+HĐC","SHHN+VS-AN"}))</f>
        <v>2</v>
      </c>
      <c r="M120" s="34"/>
    </row>
    <row r="121" spans="1:13" ht="13.5" customHeight="1">
      <c r="A121" s="33"/>
      <c r="B121" s="59" t="s">
        <v>261</v>
      </c>
      <c r="C121" s="59"/>
      <c r="D121" s="59"/>
      <c r="E121" s="59"/>
      <c r="F121" s="59"/>
      <c r="G121" s="59"/>
      <c r="H121" s="34"/>
      <c r="I121" s="34"/>
      <c r="J121" s="36">
        <f>SUM(COUNTIFS(J$6:J$108,{"HĐC","ĐTT+HĐC","HĐG+HĐC","HĐH+HĐC","VS-AN+HĐC","HĐC+HĐNT"}))</f>
        <v>7</v>
      </c>
      <c r="K121" s="36">
        <f>SUM(COUNTIFS(K$6:K$108,{"HĐC","ĐTT+HĐC","HĐG+HĐC","HĐH+HĐC","VS-AN+HĐC","HĐC+HĐNT"}))</f>
        <v>6</v>
      </c>
      <c r="L121" s="36">
        <f>SUM(COUNTIFS(L$6:L$108,{"HĐC","ĐTT+HĐC","HĐG+HĐC","HĐH+HĐC","VS-AN+HĐC","HĐC+HĐNT"}))</f>
        <v>7</v>
      </c>
      <c r="M121" s="34"/>
    </row>
    <row r="122" spans="1:13" ht="13.5" customHeight="1">
      <c r="A122" s="33"/>
      <c r="B122" s="59" t="s">
        <v>262</v>
      </c>
      <c r="C122" s="59"/>
      <c r="D122" s="59"/>
      <c r="E122" s="59"/>
      <c r="F122" s="59"/>
      <c r="G122" s="59"/>
      <c r="H122" s="34"/>
      <c r="I122" s="34"/>
      <c r="J122" s="36">
        <f>SUM(COUNTIFS(J$6:J$108,{"SHHN","SHHN+VS-AN","ĐTT+SHHN"}))</f>
        <v>3</v>
      </c>
      <c r="K122" s="36">
        <f>SUM(COUNTIFS(K$6:K$108,{"SHHN","SHHN+VS-AN","ĐTT+SHHN"}))</f>
        <v>2</v>
      </c>
      <c r="L122" s="36">
        <f>SUM(COUNTIFS(L$6:L$108,{"SHHN","SHHN+VS-AN","ĐTT+SHHN"}))</f>
        <v>2</v>
      </c>
      <c r="M122" s="34"/>
    </row>
    <row r="123" spans="1:13" ht="13.5" customHeight="1">
      <c r="A123" s="33"/>
      <c r="B123" s="59" t="s">
        <v>263</v>
      </c>
      <c r="C123" s="59"/>
      <c r="D123" s="59"/>
      <c r="E123" s="59"/>
      <c r="F123" s="59"/>
      <c r="G123" s="59"/>
      <c r="H123" s="34"/>
      <c r="I123" s="34"/>
      <c r="J123" s="36">
        <f>SUM(COUNTIFS(J$6:J$108,{"TQ"}))</f>
        <v>0</v>
      </c>
      <c r="K123" s="36">
        <f>SUM(COUNTIFS(K$6:K$108,{"TQ"}))</f>
        <v>0</v>
      </c>
      <c r="L123" s="36">
        <f>SUM(COUNTIFS(L$6:L$108,{"TQ"}))</f>
        <v>0</v>
      </c>
      <c r="M123" s="34"/>
    </row>
    <row r="124" spans="1:13" ht="13.5" customHeight="1">
      <c r="A124" s="33"/>
      <c r="B124" s="59" t="s">
        <v>264</v>
      </c>
      <c r="C124" s="59"/>
      <c r="D124" s="59"/>
      <c r="E124" s="59"/>
      <c r="F124" s="59"/>
      <c r="G124" s="59"/>
      <c r="H124" s="34"/>
      <c r="I124" s="34"/>
      <c r="J124" s="36">
        <f>SUM(COUNTIFS(J$6:J$108,{"LH","LH+HĐC"}))</f>
        <v>0</v>
      </c>
      <c r="K124" s="36">
        <f>SUM(COUNTIFS(K$6:K$108,{"LH","LH+HĐC"}))</f>
        <v>0</v>
      </c>
      <c r="L124" s="36">
        <f>SUM(COUNTIFS(L$6:L$108,{"LH","LH+HĐC"}))</f>
        <v>0</v>
      </c>
      <c r="M124" s="34"/>
    </row>
    <row r="125" spans="1:13" ht="13.5" customHeight="1">
      <c r="A125" s="33"/>
      <c r="B125" s="61" t="s">
        <v>265</v>
      </c>
      <c r="C125" s="61"/>
      <c r="D125" s="61"/>
      <c r="E125" s="61"/>
      <c r="F125" s="61"/>
      <c r="G125" s="61"/>
      <c r="H125" s="34"/>
      <c r="I125" s="34"/>
      <c r="J125" s="35">
        <f>SUM(J126:J130)</f>
        <v>5</v>
      </c>
      <c r="K125" s="35">
        <f t="shared" ref="K125:L125" si="2">SUM(K126:K130)</f>
        <v>5</v>
      </c>
      <c r="L125" s="35">
        <f t="shared" si="2"/>
        <v>5</v>
      </c>
      <c r="M125" s="34"/>
    </row>
    <row r="126" spans="1:13" ht="13.5" customHeight="1">
      <c r="A126" s="33"/>
      <c r="B126" s="62" t="s">
        <v>266</v>
      </c>
      <c r="C126" s="62"/>
      <c r="D126" s="62"/>
      <c r="E126" s="62"/>
      <c r="F126" s="62"/>
      <c r="G126" s="62"/>
      <c r="H126" s="34"/>
      <c r="I126" s="34"/>
      <c r="J126" s="36">
        <f>SUM(COUNTIFS(J$7:J$30,{"HĐH","HĐH+HĐG","HĐH+HĐC","HĐH+HĐNT"}))</f>
        <v>1</v>
      </c>
      <c r="K126" s="36">
        <f>SUM(COUNTIFS(K$7:K$30,{"HĐH","HĐH+HĐG","HĐH+HĐC","HĐH+HĐNT"}))</f>
        <v>1</v>
      </c>
      <c r="L126" s="36">
        <f>SUM(COUNTIFS(L$7:L$30,{"HĐH","HĐH+HĐG","HĐH+HĐC","HĐH+HĐNT"}))</f>
        <v>1</v>
      </c>
      <c r="M126" s="34"/>
    </row>
    <row r="127" spans="1:13" ht="13.5" customHeight="1">
      <c r="A127" s="33"/>
      <c r="B127" s="62" t="s">
        <v>267</v>
      </c>
      <c r="C127" s="62"/>
      <c r="D127" s="62"/>
      <c r="E127" s="62"/>
      <c r="F127" s="62"/>
      <c r="G127" s="62"/>
      <c r="H127" s="34"/>
      <c r="I127" s="34"/>
      <c r="J127" s="36">
        <f>SUM(COUNTIFS(J$31:J$60,{"HĐH","HĐH+HĐG","HĐH+HĐC","HĐH+HĐNT"}))</f>
        <v>1</v>
      </c>
      <c r="K127" s="36">
        <f>SUM(COUNTIFS(K$31:K$60,{"HĐH","HĐH+HĐG","HĐH+HĐC","HĐH+HĐNT"}))</f>
        <v>1</v>
      </c>
      <c r="L127" s="36">
        <f>SUM(COUNTIFS(L$31:L$60,{"HĐH","HĐH+HĐG","HĐH+HĐC","HĐH+HĐNT"}))</f>
        <v>1</v>
      </c>
      <c r="M127" s="34"/>
    </row>
    <row r="128" spans="1:13" ht="13.5" customHeight="1">
      <c r="A128" s="33"/>
      <c r="B128" s="62" t="s">
        <v>268</v>
      </c>
      <c r="C128" s="62"/>
      <c r="D128" s="62"/>
      <c r="E128" s="62"/>
      <c r="F128" s="62"/>
      <c r="G128" s="62"/>
      <c r="H128" s="34"/>
      <c r="I128" s="34"/>
      <c r="J128" s="36">
        <f>SUM(COUNTIFS(J$61:J$76,{"HĐH","HĐH+HĐG","HĐH+HĐC","HĐH+HĐNT"}))</f>
        <v>1</v>
      </c>
      <c r="K128" s="36">
        <f>SUM(COUNTIFS(K$61:K$76,{"HĐH","HĐH+HĐG","HĐH+HĐC","HĐH+HĐNT"}))</f>
        <v>1</v>
      </c>
      <c r="L128" s="36">
        <f>SUM(COUNTIFS(L$61:L$76,{"HĐH","HĐH+HĐG","HĐH+HĐC","HĐH+HĐNT"}))</f>
        <v>1</v>
      </c>
      <c r="M128" s="34"/>
    </row>
    <row r="129" spans="1:13" ht="13.5" customHeight="1">
      <c r="A129" s="33"/>
      <c r="B129" s="62" t="s">
        <v>269</v>
      </c>
      <c r="C129" s="62"/>
      <c r="D129" s="62"/>
      <c r="E129" s="62"/>
      <c r="F129" s="62"/>
      <c r="G129" s="62"/>
      <c r="H129" s="34"/>
      <c r="I129" s="34"/>
      <c r="J129" s="36">
        <f>SUM(COUNTIFS(J$77:J$91,{"HĐH","HĐH+HĐG","HĐH+HĐC","HĐH+HĐNT"}))</f>
        <v>1</v>
      </c>
      <c r="K129" s="36">
        <f>SUM(COUNTIFS(K$77:K$91,{"HĐH","HĐH+HĐG","HĐH+HĐC","HĐH+HĐNT"}))</f>
        <v>1</v>
      </c>
      <c r="L129" s="36">
        <f>SUM(COUNTIFS(L$77:L$91,{"HĐH","HĐH+HĐG","HĐH+HĐC","HĐH+HĐNT"}))</f>
        <v>0</v>
      </c>
      <c r="M129" s="34"/>
    </row>
    <row r="130" spans="1:13" ht="13.5" customHeight="1">
      <c r="A130" s="33"/>
      <c r="B130" s="62" t="s">
        <v>270</v>
      </c>
      <c r="C130" s="62"/>
      <c r="D130" s="62"/>
      <c r="E130" s="62"/>
      <c r="F130" s="62"/>
      <c r="G130" s="62"/>
      <c r="H130" s="34"/>
      <c r="I130" s="34"/>
      <c r="J130" s="36">
        <f>SUM(COUNTIFS(J$92:J$108,{"HĐH","HĐH+HĐG","HĐH+HĐC","HĐH+HĐNT"}))</f>
        <v>1</v>
      </c>
      <c r="K130" s="36">
        <f>SUM(COUNTIFS(K$92:K$108,{"HĐH","HĐH+HĐG","HĐH+HĐC","HĐH+HĐNT"}))</f>
        <v>1</v>
      </c>
      <c r="L130" s="36">
        <f>SUM(COUNTIFS(L$92:L$108,{"HĐH","HĐH+HĐG","HĐH+HĐC","HĐH+HĐNT"}))</f>
        <v>2</v>
      </c>
      <c r="M130" s="34"/>
    </row>
    <row r="131" spans="1:13" ht="15">
      <c r="A131" s="37" t="s">
        <v>271</v>
      </c>
      <c r="B131" s="38"/>
      <c r="C131" s="39"/>
      <c r="D131" s="15"/>
      <c r="E131" s="40"/>
      <c r="F131" s="63" t="s">
        <v>272</v>
      </c>
      <c r="G131" s="63"/>
      <c r="H131" s="15"/>
      <c r="I131" s="15"/>
      <c r="J131" s="15"/>
      <c r="K131" s="65" t="s">
        <v>273</v>
      </c>
      <c r="L131" s="65"/>
      <c r="M131" s="65"/>
    </row>
    <row r="132" spans="1:13" ht="15">
      <c r="A132" s="41"/>
      <c r="B132" s="40"/>
      <c r="D132" s="15"/>
      <c r="E132" s="40"/>
      <c r="F132" s="42"/>
      <c r="G132" s="15"/>
      <c r="H132" s="15"/>
      <c r="I132" s="15"/>
      <c r="J132" s="15"/>
      <c r="K132" s="15"/>
      <c r="L132" s="15"/>
      <c r="M132" s="15"/>
    </row>
    <row r="133" spans="1:13" ht="15">
      <c r="A133" s="41"/>
      <c r="B133" s="40"/>
      <c r="D133" s="15"/>
      <c r="E133" s="40"/>
      <c r="F133" s="42"/>
      <c r="G133" s="15"/>
      <c r="H133" s="15"/>
      <c r="I133" s="15"/>
      <c r="J133" s="15"/>
      <c r="K133" s="15"/>
      <c r="L133" s="15"/>
      <c r="M133" s="15"/>
    </row>
    <row r="134" spans="1:13" ht="15">
      <c r="A134" s="41"/>
      <c r="B134" s="40"/>
      <c r="D134" s="15"/>
      <c r="E134" s="40"/>
      <c r="F134" s="64" t="s">
        <v>274</v>
      </c>
      <c r="G134" s="64"/>
      <c r="H134" s="15"/>
      <c r="I134" s="15"/>
      <c r="J134" s="15"/>
      <c r="K134" s="66" t="s">
        <v>275</v>
      </c>
      <c r="L134" s="66"/>
      <c r="M134" s="66"/>
    </row>
    <row r="135" spans="1:13" ht="15">
      <c r="A135" s="41"/>
      <c r="B135" s="40"/>
      <c r="D135" s="15"/>
      <c r="E135" s="40"/>
      <c r="F135" s="42"/>
      <c r="G135" s="15"/>
      <c r="H135" s="15"/>
      <c r="I135" s="15"/>
    </row>
  </sheetData>
  <autoFilter ref="A5:M131" xr:uid="{5AA62A3B-58DF-4FAC-BAE6-33D3FAD0454B}">
    <filterColumn colId="1" showButton="0"/>
    <filterColumn colId="2" showButton="0"/>
    <filterColumn colId="3" showButton="0"/>
  </autoFilter>
  <mergeCells count="110">
    <mergeCell ref="B107:E107"/>
    <mergeCell ref="B46:E46"/>
    <mergeCell ref="B47:E47"/>
    <mergeCell ref="B49:E49"/>
    <mergeCell ref="B51:E51"/>
    <mergeCell ref="B52:E52"/>
    <mergeCell ref="B34:E34"/>
    <mergeCell ref="B38:E38"/>
    <mergeCell ref="B40:E40"/>
    <mergeCell ref="B43:E43"/>
    <mergeCell ref="B44:E44"/>
    <mergeCell ref="B61:E61"/>
    <mergeCell ref="B62:E62"/>
    <mergeCell ref="B69:E69"/>
    <mergeCell ref="B75:E75"/>
    <mergeCell ref="B77:E77"/>
    <mergeCell ref="B78:E78"/>
    <mergeCell ref="B79:E79"/>
    <mergeCell ref="B56:E56"/>
    <mergeCell ref="B129:G129"/>
    <mergeCell ref="B130:G130"/>
    <mergeCell ref="F131:G131"/>
    <mergeCell ref="F134:G134"/>
    <mergeCell ref="K131:M131"/>
    <mergeCell ref="K134:M134"/>
    <mergeCell ref="B124:G124"/>
    <mergeCell ref="B125:G125"/>
    <mergeCell ref="B126:G126"/>
    <mergeCell ref="B127:G127"/>
    <mergeCell ref="B128:G128"/>
    <mergeCell ref="B119:G119"/>
    <mergeCell ref="B120:G120"/>
    <mergeCell ref="B121:G121"/>
    <mergeCell ref="B122:G122"/>
    <mergeCell ref="B123:G123"/>
    <mergeCell ref="B114:G114"/>
    <mergeCell ref="B115:G115"/>
    <mergeCell ref="B116:G116"/>
    <mergeCell ref="B117:G117"/>
    <mergeCell ref="B118:G118"/>
    <mergeCell ref="B109:G109"/>
    <mergeCell ref="B110:G110"/>
    <mergeCell ref="B111:G111"/>
    <mergeCell ref="B112:G112"/>
    <mergeCell ref="B113:G113"/>
    <mergeCell ref="A1:M1"/>
    <mergeCell ref="A2:M2"/>
    <mergeCell ref="A3:A4"/>
    <mergeCell ref="D3:D4"/>
    <mergeCell ref="E3:E4"/>
    <mergeCell ref="H3:H4"/>
    <mergeCell ref="I3:I4"/>
    <mergeCell ref="M3:M4"/>
    <mergeCell ref="B3:C3"/>
    <mergeCell ref="L3:L4"/>
    <mergeCell ref="B82:E82"/>
    <mergeCell ref="B84:E84"/>
    <mergeCell ref="B85:E85"/>
    <mergeCell ref="B90:E90"/>
    <mergeCell ref="B92:E92"/>
    <mergeCell ref="B93:E93"/>
    <mergeCell ref="B95:E95"/>
    <mergeCell ref="B58:E58"/>
    <mergeCell ref="B59:E59"/>
    <mergeCell ref="A97:A99"/>
    <mergeCell ref="B97:B99"/>
    <mergeCell ref="C97:C99"/>
    <mergeCell ref="D97:D99"/>
    <mergeCell ref="E97:E99"/>
    <mergeCell ref="J3:J4"/>
    <mergeCell ref="K3:K4"/>
    <mergeCell ref="G3:G4"/>
    <mergeCell ref="F3:F4"/>
    <mergeCell ref="B5:E5"/>
    <mergeCell ref="B6:E6"/>
    <mergeCell ref="B7:E7"/>
    <mergeCell ref="B9:E9"/>
    <mergeCell ref="B10:E10"/>
    <mergeCell ref="B26:E26"/>
    <mergeCell ref="B29:E29"/>
    <mergeCell ref="B31:E31"/>
    <mergeCell ref="B32:E32"/>
    <mergeCell ref="B33:E33"/>
    <mergeCell ref="B14:E14"/>
    <mergeCell ref="B16:E16"/>
    <mergeCell ref="B18:E18"/>
    <mergeCell ref="B22:E22"/>
    <mergeCell ref="B23:E23"/>
    <mergeCell ref="A102:A103"/>
    <mergeCell ref="B102:B103"/>
    <mergeCell ref="C102:C103"/>
    <mergeCell ref="D102:D103"/>
    <mergeCell ref="E102:E103"/>
    <mergeCell ref="B12:E12"/>
    <mergeCell ref="D100:D101"/>
    <mergeCell ref="A63:A64"/>
    <mergeCell ref="B63:B64"/>
    <mergeCell ref="C63:C64"/>
    <mergeCell ref="D63:D64"/>
    <mergeCell ref="E63:E64"/>
    <mergeCell ref="A65:A67"/>
    <mergeCell ref="B65:B67"/>
    <mergeCell ref="C65:C67"/>
    <mergeCell ref="D65:D67"/>
    <mergeCell ref="E65:E67"/>
    <mergeCell ref="A70:A72"/>
    <mergeCell ref="B70:B72"/>
    <mergeCell ref="C70:C72"/>
    <mergeCell ref="D70:D72"/>
    <mergeCell ref="E70:E72"/>
  </mergeCells>
  <dataValidations count="4">
    <dataValidation type="list" allowBlank="1" showInputMessage="1" showErrorMessage="1" sqref="H5:H7 H3 H104:H108 H9:H95" xr:uid="{00000000-0002-0000-0100-000000000000}">
      <formula1>"Tổ, Lớp"</formula1>
    </dataValidation>
    <dataValidation type="list" allowBlank="1" showInputMessage="1" showErrorMessage="1" sqref="I3 J5:L7 J9:L10 K14:K16 L16 J18:L18 J22:J23 K22:K24 L22:L26 L77:L79 J38 K37:L38 J51:L52 J56:L56 J58:J59 J61:J62 K58:K63 I64:J64 L58:L66 J66:J67 K67 J69 K69:K70 L69:L71 J71:J72 K72 J75:L75 J107:L107 L81:L82 L84:L85 K82:K86 J90 K89:L90 J92:L93 J95:L95 K99 J99:J100 I103:K103 I40:L40 I43:L44 I46:L47 I89:I90 I92:I102 I104:I108 J31:J35 K29:K34 L29:L35 J29 I5:I38 J12:J16 L12:L14 K12 I49:I63 J49:L49 I65:I87 J77:J86 K77:K80 J26:K27" xr:uid="{00000000-0002-0000-0100-000001000000}">
      <formula1>"Lớp học,Lớp học+sân chơi,Ngoài nhà trường,Phòng chức năng,Sân chơi"</formula1>
    </dataValidation>
    <dataValidation type="list" allowBlank="1" showInputMessage="1" showErrorMessage="1" sqref="C8 C11 C13 C86:C89 C19:C21 C24:C25 C27:C28 C30 C35:C37 C39 C41:C42 C45 C48 C50 C108 C57 C60 C76 C80:C81 C83 C91 C94 C73:C74 C53:C55 C63 C65 C68 C70 C96:C97 C100:C102 C104:C106 C15 C17" xr:uid="{00000000-0002-0000-0100-000002000000}">
      <formula1>"KQMĐ, NDCT, TLHD, BC, ĐP"</formula1>
    </dataValidation>
    <dataValidation type="list" allowBlank="1" showInputMessage="1" showErrorMessage="1" sqref="H8" xr:uid="{00000000-0002-0000-0100-000004000000}">
      <formula1>"Tổ, Lớp, Khối"</formula1>
    </dataValidation>
  </dataValidations>
  <hyperlinks>
    <hyperlink ref="G8" r:id="rId1" xr:uid="{00000000-0004-0000-0100-000005000000}"/>
    <hyperlink ref="G104" r:id="rId2" xr:uid="{00000000-0004-0000-0100-00000F000000}"/>
    <hyperlink ref="G25" r:id="rId3" xr:uid="{00000000-0004-0000-0100-00001D000000}"/>
    <hyperlink ref="G41" r:id="rId4" xr:uid="{00000000-0004-0000-0100-000026000000}"/>
  </hyperlinks>
  <pageMargins left="0.78740157480314965" right="0.59055118110236227" top="0.70866141732283472" bottom="0.70866141732283472" header="0.31496062992125984" footer="0.31496062992125984"/>
  <pageSetup paperSize="9" orientation="landscape" verticalDpi="0"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CĐ GĐ</vt:lpstr>
      <vt:lpstr>'CĐ GĐ'!Print_Area</vt:lpstr>
      <vt:lpstr>'CĐ GĐ'!Print_Titles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Admin</cp:lastModifiedBy>
  <cp:lastPrinted>2024-10-18T08:49:38Z</cp:lastPrinted>
  <dcterms:created xsi:type="dcterms:W3CDTF">2019-07-05T03:48:23Z</dcterms:created>
  <dcterms:modified xsi:type="dcterms:W3CDTF">2024-10-18T08:49:54Z</dcterms:modified>
</cp:coreProperties>
</file>