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Năm học 2024-2025\8. CĐ TÁI CHẾ\"/>
    </mc:Choice>
  </mc:AlternateContent>
  <xr:revisionPtr revIDLastSave="0" documentId="13_ncr:1_{A4CA9A41-4E4C-4A7A-9900-C6635E0F2D19}" xr6:coauthVersionLast="36" xr6:coauthVersionMax="36" xr10:uidLastSave="{00000000-0000-0000-0000-000000000000}"/>
  <bookViews>
    <workbookView minimized="1" xWindow="45" yWindow="0" windowWidth="12240" windowHeight="8610" firstSheet="1" activeTab="1" xr2:uid="{00000000-000D-0000-FFFF-FFFF00000000}"/>
  </bookViews>
  <sheets>
    <sheet name="SGV" sheetId="41" state="veryHidden" r:id="rId1"/>
    <sheet name="KH CĐTC" sheetId="42" r:id="rId2"/>
  </sheets>
  <definedNames>
    <definedName name="_xlnm._FilterDatabase" localSheetId="1" hidden="1">'KH CĐTC'!$A$5:$N$128</definedName>
    <definedName name="_xlnm.Print_Area" localSheetId="1">'KH CĐTC'!$A$1:$M$131</definedName>
    <definedName name="_xlnm.Print_Titles" localSheetId="1">'KH CĐTC'!$3:$4</definedName>
  </definedNames>
  <calcPr calcId="179021" iterateCount="1"/>
</workbook>
</file>

<file path=xl/calcChain.xml><?xml version="1.0" encoding="utf-8"?>
<calcChain xmlns="http://schemas.openxmlformats.org/spreadsheetml/2006/main">
  <c r="L127" i="42" l="1"/>
  <c r="K127" i="42"/>
  <c r="L126" i="42"/>
  <c r="K126" i="42"/>
  <c r="L125" i="42"/>
  <c r="K125" i="42"/>
  <c r="L124" i="42"/>
  <c r="K124" i="42"/>
  <c r="L123" i="42"/>
  <c r="K123" i="42"/>
  <c r="L122" i="42"/>
  <c r="K122" i="42"/>
  <c r="L119" i="42"/>
  <c r="K119" i="42"/>
  <c r="L118" i="42"/>
  <c r="K118" i="42"/>
  <c r="L117" i="42"/>
  <c r="K117" i="42"/>
  <c r="L116" i="42"/>
  <c r="K116" i="42"/>
  <c r="L115" i="42"/>
  <c r="K115" i="42"/>
  <c r="L114" i="42"/>
  <c r="K114" i="42"/>
  <c r="L113" i="42"/>
  <c r="K113" i="42"/>
  <c r="L111" i="42"/>
  <c r="K111" i="42"/>
  <c r="L110" i="42"/>
  <c r="K110" i="42"/>
  <c r="L109" i="42"/>
  <c r="K109" i="42"/>
  <c r="L108" i="42"/>
  <c r="K108" i="42"/>
  <c r="L107" i="42"/>
  <c r="K107" i="42"/>
  <c r="K106" i="42" s="1"/>
  <c r="L106" i="42"/>
  <c r="J106" i="42"/>
  <c r="J127" i="42"/>
  <c r="J126" i="42"/>
  <c r="J125" i="42"/>
  <c r="J124" i="42"/>
  <c r="J123" i="42"/>
  <c r="J119" i="42"/>
  <c r="J118" i="42"/>
  <c r="J117" i="42"/>
  <c r="J116" i="42"/>
  <c r="J115" i="42"/>
  <c r="J114" i="42"/>
  <c r="J113" i="42"/>
  <c r="J111" i="42"/>
  <c r="J110" i="42"/>
  <c r="J109" i="42"/>
  <c r="J108" i="42"/>
  <c r="J107" i="42"/>
  <c r="J122" i="42" l="1"/>
  <c r="K121" i="42"/>
  <c r="K120" i="42"/>
  <c r="L121" i="42"/>
  <c r="L120" i="42"/>
  <c r="J121" i="42"/>
  <c r="J120" i="42"/>
</calcChain>
</file>

<file path=xl/sharedStrings.xml><?xml version="1.0" encoding="utf-8"?>
<sst xmlns="http://schemas.openxmlformats.org/spreadsheetml/2006/main" count="549" uniqueCount="275">
  <si>
    <t>KQMĐ</t>
  </si>
  <si>
    <t>TLHD</t>
  </si>
  <si>
    <t>NDCT</t>
  </si>
  <si>
    <t>ĐP</t>
  </si>
  <si>
    <t>BC</t>
  </si>
  <si>
    <t>* Phương tiện giao thông</t>
  </si>
  <si>
    <t>3. Động vật và thực vật</t>
  </si>
  <si>
    <t>*Nước</t>
  </si>
  <si>
    <t>Biết các nguồn nước trong môi trường sống. Ích lợi của nước với đời sống con người con vật và cây. Một số đặc điểm, tính chất của nước và hiểu được nguyên nhân gây ô nhiễm nguồn nước và cách bảo vệ nguồn nước</t>
  </si>
  <si>
    <t>Một số đặc điểm, tính chất của nước</t>
  </si>
  <si>
    <t>* Không khí, ánh sáng</t>
  </si>
  <si>
    <t>* Đất, đá, cát, sỏi</t>
  </si>
  <si>
    <t>B. Làm quen với một số khái niệm sơ đẳng về toán</t>
  </si>
  <si>
    <t>Đi vệ sinh đúng nơi quy định</t>
  </si>
  <si>
    <t>A. Khám phá khoa học</t>
  </si>
  <si>
    <t>x</t>
  </si>
  <si>
    <t>Biết một số đặc điểm nổi bật và cách sử dụng đồ dùng, đồ chơi quen thuộc</t>
  </si>
  <si>
    <t>5. Công nghệ</t>
  </si>
  <si>
    <t>Biết lắng nghe và trao đổi với người đối thoại</t>
  </si>
  <si>
    <t>Lắng nghe và trao đổi với người đối thoại</t>
  </si>
  <si>
    <t>Biết chủ động làm một số công việc đơn giản hàng ngày</t>
  </si>
  <si>
    <t>A. Phát triển vận động</t>
  </si>
  <si>
    <t>2. Thể hiện kỹ năng vận động cơ bản và các tố chất trong vận động</t>
  </si>
  <si>
    <t>3. Thực hiện và phối hợp được các cử động của bàn tay, ngón tay, phối hợp tay - mắt</t>
  </si>
  <si>
    <t>B. Giáo dục dinh dưỡng và sức khỏe</t>
  </si>
  <si>
    <t>1. Nhận biết một số món ăn, thực phẩm thông thường và ích lợi của chúng đối với sức khỏe</t>
  </si>
  <si>
    <t>3. Hành vi và thói quen tốt trong sinh hoạt, giữ gìn sức khỏe</t>
  </si>
  <si>
    <t>3. Sắp xếp theo quy tắc</t>
  </si>
  <si>
    <t>4. So sánh , đo lường</t>
  </si>
  <si>
    <t>A. Nghe hiểu lời nói</t>
  </si>
  <si>
    <t>B. Sử dụng lời nói trong cuộc sống hằng ngày</t>
  </si>
  <si>
    <t>C. Làm quen với việc đọc - viết</t>
  </si>
  <si>
    <t>A. Phát triển tình cảm</t>
  </si>
  <si>
    <t>1. Thể hiện ý thức về bản thân</t>
  </si>
  <si>
    <t>B. Phát triển kỹ năng xã hội</t>
  </si>
  <si>
    <t>1. Hành vi và quy tắc ứng xử xã hội</t>
  </si>
  <si>
    <t>2. Quan tâm đến môi trường</t>
  </si>
  <si>
    <t>A. Cảm nhận và thể hiện cảm xúc trước vẻ đẹp của thiên nhiên, cuộc sống và các tác phẩm nghệ thuật</t>
  </si>
  <si>
    <t>B. Một số kĩ năng trong hoạt động âm nhạc và hoạt động tạo hình</t>
  </si>
  <si>
    <t>Mục tiêu</t>
  </si>
  <si>
    <t>* Vận động: bò, trườn, trèo</t>
  </si>
  <si>
    <t>* Vận động: tung, ném, bắt</t>
  </si>
  <si>
    <t>Nguồn</t>
  </si>
  <si>
    <t>* Vận động: đi</t>
  </si>
  <si>
    <t>Biết sử dụng đúng cách một số văn phòng phẩm thông thường</t>
  </si>
  <si>
    <t>Có khả năng nghe hiểu nội dung truyện kể, truyện đọc phù hợp với độ tuổi và chủ đề thực hiện</t>
  </si>
  <si>
    <t>Có khả năng nghe các bài hát, bài thơ, ca dao, đồng dao, tục ngữ, câu đố, hò, vè phù hợp với độ tuổi và chủ đề thực hiện</t>
  </si>
  <si>
    <t>* Đồ dùng, đồ chơi</t>
  </si>
  <si>
    <t>* Thời tiết, mùa</t>
  </si>
  <si>
    <t>1. Nhận biết tập hợp, số lượng, số thứ tự, đếm</t>
  </si>
  <si>
    <t>Chăm chú lắng nghe, và hưởng ứng cảm xúc (hát theo, vỗ tay, nhún nhảy, lắc lư, thể hiện động tác minh họa) theo bài hát, bản nhạc; thích nghe đọc thơ, đồng dao, ca dao, tục ngữ; thích nghe kể câu chuyện phù hợp với độ tuổi và chủ đề thực hiện</t>
  </si>
  <si>
    <t>Thực hiện được một số quy định ở lớp, gia đình và nơi công cộng phù hợp độ tuổi</t>
  </si>
  <si>
    <t>C. Thể hiện sự sáng tạo khi tham gia các hoạt động nghệ thuật (âm nhạc, tạo hình)</t>
  </si>
  <si>
    <t>Có khả năng đọc thuộc bài thơ, ca dao, đồng dao phù hợp độ tuổi và chủ đề thực hiện. Có khả năng đọc biểu cảm bài thơ, ca dao, đồng dao phù hợp độ tuổi</t>
  </si>
  <si>
    <t>Hoạt động chủ đề</t>
  </si>
  <si>
    <t>Địa điểm tổ chức</t>
  </si>
  <si>
    <t>Nội dung chủ đề</t>
  </si>
  <si>
    <t>Phạm vi thực hiện</t>
  </si>
  <si>
    <t>Sân chơi</t>
  </si>
  <si>
    <t>Lớp học</t>
  </si>
  <si>
    <t>Chơi trò chơi vận động</t>
  </si>
  <si>
    <t>Tổ</t>
  </si>
  <si>
    <t>Lớp</t>
  </si>
  <si>
    <t>ATGT</t>
  </si>
  <si>
    <t>Phân biệt hành vi đúng sai khi tham gia giao thông</t>
  </si>
  <si>
    <t>Phân biệt hành vi đúng sai khi tham gia giao thông đường bộ</t>
  </si>
  <si>
    <t>Thích chăm sóc cây cối, rau xanh.</t>
  </si>
  <si>
    <t>Bảo vệ, chăm sóc cây</t>
  </si>
  <si>
    <t>TT
MT</t>
  </si>
  <si>
    <t>PT
CT</t>
  </si>
  <si>
    <t xml:space="preserve">Tài nguyên học liệu </t>
  </si>
  <si>
    <t>1. Thực hiện các động tác phát triển các nhóm cơ và hô hấp</t>
  </si>
  <si>
    <t>Thực hiện đúng, đủ, nhịp nhàng các động tác trong bài tập thể dục theo hiệu lệnh</t>
  </si>
  <si>
    <t>Kiểm soát được vận động đi thay đổi hướng theo vật chuẩn (4-5 vật chuẩn đặt zic zắc)</t>
  </si>
  <si>
    <t>Đi thay đổi hướng theo vật chuẩn (4-5 điểm zic zắc)</t>
  </si>
  <si>
    <t xml:space="preserve">lớp học </t>
  </si>
  <si>
    <t>Trèo qua ghế dài 1,5m x 30cm khéo léo, nhanh nhẹn và đúng kỹ thuật</t>
  </si>
  <si>
    <t>Trèo qua ghế dài 1,5m x 30cm</t>
  </si>
  <si>
    <t>HĐH: Trèo qua ghế dài 1,5m x 30cm</t>
  </si>
  <si>
    <t xml:space="preserve">Lớp học </t>
  </si>
  <si>
    <t>Biết phối hợp chuyền bắt bóng qua chân liên tục, không làm rơi bóng</t>
  </si>
  <si>
    <t>Chuyền, bắt bóng qua chân</t>
  </si>
  <si>
    <t>HĐH: Chuyền, bắt bóng qua chân</t>
  </si>
  <si>
    <t>* Trò chơi vận động</t>
  </si>
  <si>
    <t>Thích chơi các trò chơi vận động, biết luật chơi, cách chơi. Phối hợp với bạn trong khi chơi.</t>
  </si>
  <si>
    <t>https://www.youtube.com/watch?v=5EMxIqcVtTA</t>
  </si>
  <si>
    <t>Thực hiện được vận động vo, xoáy, xoắn, vặn</t>
  </si>
  <si>
    <t>https://www.youtube.com/watch?v=uo9hmwQNC8A</t>
  </si>
  <si>
    <t>Xếp chồng được 10-12 khối</t>
  </si>
  <si>
    <t>Biết tự cài - cởi cúc, xâu - buộc dây</t>
  </si>
  <si>
    <t>Thực hành: Cài - cởi cúc, xâu - buộc dây</t>
  </si>
  <si>
    <t>Sử dụng một số thiết bị văn phòng phẩm:  kéo, bút chì, bút lông, hồ dán, băng keo 2 mặt, ghim bấm...</t>
  </si>
  <si>
    <t>Biết 4 nhóm thực phẩm và phân loại một số thực phẩm theo nhóm</t>
  </si>
  <si>
    <t>Nhận biết tên một số thực phẩm thông thường và các nhóm thực phẩm (trên tháp dinh dưỡng)</t>
  </si>
  <si>
    <t>https://www.youtube.com/watch?v=alG0Ky5ai-c</t>
  </si>
  <si>
    <t>Hình thành thói quen ăn uống tốt, biết ăn nhiều loại thức ăn khác nhau</t>
  </si>
  <si>
    <t>Thói quen ăn uống tốt</t>
  </si>
  <si>
    <t>Biết một số hành vi văn minh, thói quen tốt trong ăn uống. Biết thực hiện khi được yêu cầu.</t>
  </si>
  <si>
    <t>Ăn từ tốn, không đùa nghịch làm đổ vãi thức ăn, không vừa nhai vừa nói</t>
  </si>
  <si>
    <t>Biết chấp nhận và thực hiện được một số hành vi tốt trong vệ sinh phòng bệnh khi được nhắc nhở</t>
  </si>
  <si>
    <t>https://www.youtube.com/watch?v=OJKX7fgyfrE</t>
  </si>
  <si>
    <t>Có một số hành vi tốt trong vệ sinh phòng bệnh</t>
  </si>
  <si>
    <t>Đeo khẩu trang khi ra khỏi nhà</t>
  </si>
  <si>
    <t>2. Đồ vật:</t>
  </si>
  <si>
    <t>Biết phân loại đồ dùng, đồ chơi theo 1-2 dấu hiệu</t>
  </si>
  <si>
    <t>Phân loại đồ dùng, đồ chơi theo 1-2 dấu hiệu</t>
  </si>
  <si>
    <t>Biết so sánh, phân loại con vật theo 1-2 dấu hiệu</t>
  </si>
  <si>
    <t xml:space="preserve"> So sánh, phân loại con vật theo 1-2 dấu hiệu</t>
  </si>
  <si>
    <t>4. Một số hiện tượng tự nhiên</t>
  </si>
  <si>
    <t>Biết một số hiện tượng thời tiết theo mùa và ảnh hưởng của nó đến sinh hoạt của con nguời</t>
  </si>
  <si>
    <t>Thời tiết theo mùa và ảnh hưởng của nó đến sinh hoạt của con nguời</t>
  </si>
  <si>
    <t>Biết một vài đặc điểm, tính chất của một số đất, đá, cát, sỏi</t>
  </si>
  <si>
    <t>Đặc điểm, tính chất của đất, đá, cát, sỏi</t>
  </si>
  <si>
    <t>Thực hiện được một số thao tác đơn giản với máy tính</t>
  </si>
  <si>
    <t>Một số thao tác cơ bản với máy tính: tắt, mở, di chuyển chuột, kích chuột (kích đơn)</t>
  </si>
  <si>
    <t>Quan tâm đến số lượng, nhận biết chữ số 5,  đếm trên các đối tượng giống nhau, đếm đến 5 và đếm theo khả năng</t>
  </si>
  <si>
    <t xml:space="preserve"> Nhận biết chữ số 5,  đếm trên các đối tượng giống nhau, đếm đến 5 và đếm theo khả năng</t>
  </si>
  <si>
    <t>Biết sử dụng các số từ 1 - 5 để chỉ số lượng, số thứ tự</t>
  </si>
  <si>
    <t>Chữ số, số lượng và số thứ tự trong phạm vi 5</t>
  </si>
  <si>
    <t xml:space="preserve">Nhận ra được quy tắc sắp xếp của 3 đối tượng (ABC, AAB, ABB) và tiếp tục thực hiện sao chép lại </t>
  </si>
  <si>
    <t>So sánh, phát hiện quy tắc sắp xếp và sắp xếp theo quy tắc ( ABB)</t>
  </si>
  <si>
    <t>Sử dụng được dụng cụ để đo độ dài, dung tích của 2 đối tượng, nói kết quả đo và so sánh</t>
  </si>
  <si>
    <t>Đo độ dài một vật bằng một đơn vị đo</t>
  </si>
  <si>
    <t>Kể lại chuyện đã được nghe</t>
  </si>
  <si>
    <t>Bắt chước được giọng nói, điệu bộ của nhân vật trong truyện</t>
  </si>
  <si>
    <t>Có khả năng nhận ra kí hiệu thông thường trong cuộc sống</t>
  </si>
  <si>
    <t>Làm quen với một số kí hiệu thông thường ở gia đình, trường lớp, nơi công cộng</t>
  </si>
  <si>
    <t>Thực hiện một số quy định ở lớp và gia đình: Dọn dẹp và sắp xếp đồ dùng, sau khi chơi cất đồ chơi vào nơi quy định, giờ ngủ không làm ồn, vâng lời ông bà, bố mẹ, đi bên phải lề đường.</t>
  </si>
  <si>
    <t xml:space="preserve">Biết trao đổi, thỏa thuận với bạn để cùng thực hiện hoạt động chung (chơi, trực nhật) </t>
  </si>
  <si>
    <t>Biết phân biệt hành vi  " đúng" - " sai", " tốt" - " xấu"</t>
  </si>
  <si>
    <t>https://www.youtube.com/watch?v=MMCTJ7fXxHk</t>
  </si>
  <si>
    <t>Thích nghe và nhận ra các loại nhạc khác nhau (nhạc thiếu nhi, dân ca)</t>
  </si>
  <si>
    <t>Nghe và nhận ra các loại nhạc khác nhau (nhạc thiếu nhi, dân ca)</t>
  </si>
  <si>
    <t>Có khả năng hát đúng giai điệu, lời ca, hát rõ lời và thể hiện sắc thái của bài hát qua giọng hát, nét mặt, điệu bộ…</t>
  </si>
  <si>
    <t>Có khả năng vận động nhịp nhàng theo nhịp điệu các bài hát, bản nhạc với các hình thức (vỗ tay theo nhịp, tiết tấu, múa)</t>
  </si>
  <si>
    <t>Biết phối hợp các nguyên vật liệu tạo hình để tạo ra sản phẩm</t>
  </si>
  <si>
    <t>Biết vẽ phối hợp các nét thẳng, xiên ngang, cong tròn tạo thành bức tranh có màu sắc và bố cục</t>
  </si>
  <si>
    <t>Biết xé, cắt theo đường thẳng, đường cong… và dán thành sản phẩm có màu sắc, bố cục</t>
  </si>
  <si>
    <t>Biết làm lõm, dỗ bẹt, bẻ loe, vuốt nhọn, uốn cong đất nặn để nặn thành sản phẩm có nhiều chi tiết</t>
  </si>
  <si>
    <t>Có khả năng lựa chọn và tự thể hiện hình thức vận động theo bài hát, bản nhạc</t>
  </si>
  <si>
    <t>Lựa chọn, thể hiện các hình thức vận động theo nhạc</t>
  </si>
  <si>
    <t>Có khả năng tự chọn dụng cụ, vật liệu để tạo ra sản phẩm theo ý thích</t>
  </si>
  <si>
    <t>Biết kể chuyện có mở đầu, kết thúc</t>
  </si>
  <si>
    <r>
      <t xml:space="preserve">Biết </t>
    </r>
    <r>
      <rPr>
        <b/>
        <sz val="12"/>
        <rFont val="Times New Roman"/>
        <family val="1"/>
      </rPr>
      <t>chia sẻ, nhận xét, đánh giá</t>
    </r>
    <r>
      <rPr>
        <sz val="12"/>
        <rFont val="Times New Roman"/>
        <family val="2"/>
      </rPr>
      <t xml:space="preserve"> và đặt tên cho sản phẩm tạo hình.</t>
    </r>
  </si>
  <si>
    <r>
      <rPr>
        <b/>
        <sz val="12"/>
        <rFont val="Times New Roman"/>
        <family val="1"/>
      </rPr>
      <t>Chia sẻ, nhận xét, đánh giá</t>
    </r>
    <r>
      <rPr>
        <sz val="12"/>
        <rFont val="Times New Roman"/>
        <family val="2"/>
      </rPr>
      <t xml:space="preserve"> và đặt tên cho sản phẩm tạo hình của mình, của bạn.</t>
    </r>
  </si>
  <si>
    <t>Tập kết hợp 5 động tác cơ bản trong bài tập thể dục kết hợp với nhạc bài hát theo chủ đề "Tái chế"</t>
  </si>
  <si>
    <t>Vo, xoáy, xoắn, vặn trong các hoạt động của chủ đề "Tái chế"</t>
  </si>
  <si>
    <t xml:space="preserve">  HĐC: Ôn đếm đến 5, nhận biết nhóm đối tượng có số lượng là 5, nhận biết chữ số 5.</t>
  </si>
  <si>
    <t>Nghe hiểu nội dung truyện kể, truyện đọc chủ đề Tái chế</t>
  </si>
  <si>
    <t>Nghe các bài hát, bài thơ, ca dao, đồng dao, tục ngữ, câu đố, hò, vè chủ đề Tái chế</t>
  </si>
  <si>
    <t>Đọc bài thơ, ca dao, đồng dao  chủ đề Tái chế</t>
  </si>
  <si>
    <t>Tập đóng kịch chủ đề Tái chế</t>
  </si>
  <si>
    <t>Chủ động và độc lập trong một số hoạt động chủ đề Tái chế</t>
  </si>
  <si>
    <t>Phân biệt hành vi" đúng" - " sai", " tốt" - " xấu" chủ đề Tái chế</t>
  </si>
  <si>
    <t>Nghe bài hát, bản nhạc; thơ, đồng dao, ca dao, tục ngữ; kể chuyện phù hợp với chủ đề Tái chế</t>
  </si>
  <si>
    <t>ĐTT/HN: 
- Không xả rác
- Cháu yêu cô thợ dệt</t>
  </si>
  <si>
    <t>Hát đúng giai điệu, lời ca và thể hiện sắc thái, tình cảm của bài hát theo chủ đề Tái chế</t>
  </si>
  <si>
    <t>HĐNT: Bé làm ca sĩ. Chơi tự do với các đồ chơi âm nhạc: trống tây, đàn, sáo, ken, trống, nơ, hoa, quạt, trang phục biểu diễn. Sử dụng các dụng cụ gỗ gõ, xắc xô, trống, phách… thể hiện các bài hát trong chủ đề.  Vận động sáng tạo theo ý thích bài hát về chủ đề.
- Ôn luyện: Rèn KNVĐ</t>
  </si>
  <si>
    <t>Vận động nhịp nhàng theo giai điệu, nhịp điệu của các bài hát, bản nhạc / Sử dụng các dụng cụ gõ đệm theo tiết tấu theo chủ đề Tái chế</t>
  </si>
  <si>
    <t>Phối hợp các nguyên vật liệu tạo hình, vật liệu trong thiên nhiên, nguyên vật liệu phế thải…. để tạo ra các sản phẩm theo chủ đề Tái chế</t>
  </si>
  <si>
    <t>Vẽ phối hợp các nét thẳng, xiên ngang, cong tròn tạo thành bức tranh có màu sắc và bố cục theo chủ đề Tái chế</t>
  </si>
  <si>
    <t xml:space="preserve"> Xé, cắt theo đường thẳng, đường cong… và dán thành sản phẩm có màu sắc, bố cục theo chủ đề Tái chế</t>
  </si>
  <si>
    <t>Làm lõm, dỗ bẹt, bẻ loe, vuốt nhọn, uốn cong đất nặn để nặn thành sản phẩm có nhiều chi tiết theo chủ đề Tái chế</t>
  </si>
  <si>
    <t>HĐH/HĐG:
- Nặn áo mưa
- Nặn khẩu trang</t>
  </si>
  <si>
    <t>HĐC:
- Làm quen với việc  lựa chọn, thể hiện các hình thức vận động theo nhạc</t>
  </si>
  <si>
    <t>Làm đồ chơi chủ đề Tái chế</t>
  </si>
  <si>
    <t xml:space="preserve">HĐG: Trò chuyện, quan sát, nhận xét sản phẩm và đặt tên cho sản phẩm đó </t>
  </si>
  <si>
    <t>TDS: Hô hấp: Thổi bóng bay.
- Tay: 2 tay ra trước, về phía sau. 
- Lưng, bụng: Ngồi, cúi về trước, ngửa ra sau 
- Chân: Ngồi nâng 2 chân, duỗi thẳng.
- Bật: Tay sang ngang 2 bên, bật lên trước, ra sau.</t>
  </si>
  <si>
    <t>HĐNT: Chơi trò chơi vận động: Rồng rắn lên mấy; Đá cầu; Nhảy dây; Nhảy bao bố; Kéo co;  Đá bóng; Ném vòng cổ chai; Đập chuột; Xay lúa giã gạo; Đánh bắt cá; Tát nước; Lăn bóng với cô; Chơi trò chơi: Ô ăn quan; Rềnh rênh ràng ràng; Bàn tay nắm lại; Tạo bóng hình bàn tay, cắp cua, buộc gối 2 đầu.. Cuộn - xoay tròn cổ tay, vo, xoáy, xoắn. Vẽ mô phỏng, vẽ các hình trên sân trường; Đi trên dây; Đi theo hình chỉ dẫn. Nhảy bao bố, nhảy dây, kéo co, …</t>
  </si>
  <si>
    <t>Xếp chồng các hình khối chủ đề Tái chế</t>
  </si>
  <si>
    <t>SHHN:
- Xỏ dây giày, đóng, cởi cúc áo.</t>
  </si>
  <si>
    <t>SHHN:- Bé làm quen với kéo
- Sử dụng hồ dán đúng cách
- Tìm hiểu về cách sử dụng của một số văn phòng phẩm.</t>
  </si>
  <si>
    <t>VS-AN: Trò chuyện về 4 nhóm thực phẩm
Khám phá về một số loại rau
Thực hành trải nghiệm: Quan sát cách chề biến các món ăn</t>
  </si>
  <si>
    <t>ĐTT/HĐC:
- Xem video, trò chuyện về các tình huống, hành vi đúng sai khi tham gia giao thông đường bộ (không chơi dưới lòng, nề đường….)</t>
  </si>
  <si>
    <t>Đặc điểm nổi bật, công dụng, cách sử dụng đồ dùng, đồ chơi chủ đề Tái chế (khẩu trang)</t>
  </si>
  <si>
    <t>HĐNT:
- Trò chuyện, quan sát, khám phá  về một số con vật, môi trường sống và cách chăm sóc, bảo vệ con vật.</t>
  </si>
  <si>
    <t>HĐNT:
- Quan sát sự thay đổi của thời tiết (trời nắng, trời mưa); Quan sát ông mặt trời; Quan sát đám mây trôi; Gió ở hướng nào? Vì sao có mưa? Quan sát chiếc bóng ngộ nghĩnh.</t>
  </si>
  <si>
    <t>HĐNT:
- Quan sát sự bay hơi, dòng chảy của nước, sự đổi màu của nước…Quan sát vật chìm, nổi trong nước.
 - Chơi với cát, nước, thả thuyền giấy. Đong đo nước , pha màu nước.</t>
  </si>
  <si>
    <t>HĐNT:
- Trò chơi với đất, cát, sỏi, đá: vật chìm, vật nổi, đi trên con đường đá, xếp hình, nặn, vo, nhuộm màu cát, tranh cát, ...</t>
  </si>
  <si>
    <t>HĐG/HĐC:
- Bé vui học kid smart</t>
  </si>
  <si>
    <r>
      <t>HĐH/HĐG</t>
    </r>
    <r>
      <rPr>
        <sz val="12"/>
        <rFont val="Times New Roman"/>
        <family val="2"/>
      </rPr>
      <t>: 
- Xếp theo quy tắc ABB</t>
    </r>
  </si>
  <si>
    <t>HĐH/HĐG:
- So sánh sắp xếp thứ tự chiều dài của 3 đối tượng (dài hơn - ngắn hơn - ngắn nhất)</t>
  </si>
  <si>
    <t>ĐTT/SHHN:
- Trò chuyện, quan sát, xem tranh ảnh của một số ký hiệu thông thường ở gia đình, trường lớp, nơi công cộng</t>
  </si>
  <si>
    <t>HĐNT:
- Quan sát sự lớn lên của cây, bảo vệ và chăm sóc cây: nhặt lá rụng, nhổ cỏ, bắt sâu, tưới nước cho cây.</t>
  </si>
  <si>
    <t>HĐG:
- Làm trang phục từ giấy, túi nilon
- Làm khẩu trang</t>
  </si>
  <si>
    <t>Bùi Thị Mến</t>
  </si>
  <si>
    <t>HĐNT:
- Tiệm Spa
- Tiệm Nail
- Cửa hàng may đo</t>
  </si>
  <si>
    <t>Ghi chú về sự điều chỉnh trong cđ (nếu có)</t>
  </si>
  <si>
    <t>KẾ HOẠCH CHĂM SÓC GIÁO DỤC TRẺ CHỦ ĐỀ TÁI CHẾ</t>
  </si>
  <si>
    <t>Thời gian thực hiện 3 tuần (Từ ngày 10/03-29/03/2025)</t>
  </si>
  <si>
    <t>Nhánh 1: Điều kì diệu của giấy</t>
  </si>
  <si>
    <t>Nhánh 2: Tái chế túi nilon</t>
  </si>
  <si>
    <t>Nhánh 3: Khẩu trang</t>
  </si>
  <si>
    <t>TDS</t>
  </si>
  <si>
    <t>HĐH</t>
  </si>
  <si>
    <t xml:space="preserve">HĐH: Đi thay đổi hướng theo vật chuẩn </t>
  </si>
  <si>
    <t>HĐNT</t>
  </si>
  <si>
    <t>HĐG</t>
  </si>
  <si>
    <t>SHHN</t>
  </si>
  <si>
    <t>VS-AN</t>
  </si>
  <si>
    <t>Khám phá giấy (5E)</t>
  </si>
  <si>
    <t>Khám phá khẩu trang (5E)</t>
  </si>
  <si>
    <t>ĐTT</t>
  </si>
  <si>
    <t>HĐC</t>
  </si>
  <si>
    <t>HĐG+HĐC</t>
  </si>
  <si>
    <t>Đếm đến 5 nhận biết nhóm có số lượng 5</t>
  </si>
  <si>
    <t>Chuyện: Tâm sự của vỏ hộp</t>
  </si>
  <si>
    <t>Chuyện: Chiếc khẩu trang ngầu nhất.</t>
  </si>
  <si>
    <t>Chuyện: Túi nilon phiêu lưu kí</t>
  </si>
  <si>
    <t>Bài thơ: Thổ cẩm.</t>
  </si>
  <si>
    <t>Bài thơ: Chung tay</t>
  </si>
  <si>
    <t>Bài thơ: Nói không với nilon</t>
  </si>
  <si>
    <t>Bài thơ: Không dùng túi nilon</t>
  </si>
  <si>
    <t xml:space="preserve"> Dạy trẻ kỹ năng đeo khẩu trang.</t>
  </si>
  <si>
    <t>Dạy trẻ hạn chế sử dụng túi nilon</t>
  </si>
  <si>
    <t>Bài hát: Sắc màu của giấy</t>
  </si>
  <si>
    <t>HĐH+HĐC</t>
  </si>
  <si>
    <t>Bài hát: Không xả rác</t>
  </si>
  <si>
    <t>Làm quả cầu giấy (EDP)</t>
  </si>
  <si>
    <t>Làm áo mưa (EDP)</t>
  </si>
  <si>
    <t>Làm khẩu trang (EDP)</t>
  </si>
  <si>
    <t xml:space="preserve">HĐG:
- Xây khu vườn sinh thái
- Xây xưởng làm giấy
- Xây xưởng sản xuất khẩu trang.
</t>
  </si>
  <si>
    <t>ĐTT+HĐC</t>
  </si>
  <si>
    <t>TC: Bé đóng kịch câu chuyện: 
- Tâm sự của vỏ hộp
- Túi nilon phiêu lưu kí
- Chiếc khẩu trang ngầu nhất.</t>
  </si>
  <si>
    <t>HĐG:
- Siêu thị của bé
- Bé chơi nấu ăn</t>
  </si>
  <si>
    <t>Trao đổi, thỏa thuận với bạn để cùng thực hiện hoạt động chung</t>
  </si>
  <si>
    <t>HĐG:
- Bé nối đúng số lượng
- Bé thêm bớt cho đủ số lượng là 5
- Bé gắn đúng số lượng.
- Bé chọn cho đủ số lượng 5
- Khoanh nhóm có số lượng 5</t>
  </si>
  <si>
    <t>HĐG:
- Gạch bỏ đối tượng không cùng loại.</t>
  </si>
  <si>
    <t>HĐG:
-TC: Bé tập kể lại truyện</t>
  </si>
  <si>
    <t>SHHN+HĐC</t>
  </si>
  <si>
    <t>HĐNT+HĐC</t>
  </si>
  <si>
    <t>VS-AN+HĐC</t>
  </si>
  <si>
    <t>Bài thơ: Chiếc khẩu trang nhỏ</t>
  </si>
  <si>
    <t xml:space="preserve"> Bé chơi với giấy( vo giáy, xoắn giấy)
- TC: Tháo vặn nút chai</t>
  </si>
  <si>
    <t>Trò chuyện về thói quen ăn uống tốt,  không tốt
Thực hành:  Tổ chức giờ ăn cho trẻ.</t>
  </si>
  <si>
    <t>VS-AN/HĐC
- Trò chuyện với trẻ về thói quen tốt trong khi ăn:
- Ăn từ tốn, không đùa nghịch làm đổ vãi thức ăn, không vừa nhai vừa nói</t>
  </si>
  <si>
    <t>VS-AN/HĐC:
- Trò chuyện với trẻ về quy định khi đi vệ sinh
- Cho trẻ xem tranh ảnh hành vi đúng - sai khi đi vệ sinh
- Thực hành trong giờ VS</t>
  </si>
  <si>
    <t>SHHN/HĐC
- TC với trẻ về tác dụng của đeo khẩu trang khi ra khỏi nhà</t>
  </si>
  <si>
    <t>SHHN/HĐC
- Thực hành kỹ năng dọn dẹp và sắp xếp đồ dùng sau khi chơi, cất đồ chơi đúng nơi quy định.</t>
  </si>
  <si>
    <t>HĐG/HĐC
- Vẽ khẩu trang
- Vẽ áo mưa</t>
  </si>
  <si>
    <t>HĐG/HĐC:
- Xé dán áo mưa
- Xé dán khẩu trang</t>
  </si>
  <si>
    <t>Cộng tổng số nội dung phân bổ vào lĩnh vực</t>
  </si>
  <si>
    <t>Trong đó: - Lĩnh vực thể chất</t>
  </si>
  <si>
    <t xml:space="preserve">                       - Lĩnh vực nhận thức</t>
  </si>
  <si>
    <t xml:space="preserve">                       - Lĩnh vực ngôn ngữ</t>
  </si>
  <si>
    <t xml:space="preserve">                       - Lĩnh vực tình cảm kỹ năng xã hội.</t>
  </si>
  <si>
    <t xml:space="preserve">                       - Lĩnh vực thẩm mỹ</t>
  </si>
  <si>
    <t>Cộng tổng số nội dung phân bổ vào chủ đề</t>
  </si>
  <si>
    <t>Trong đó:  - Đón trả trẻ</t>
  </si>
  <si>
    <t xml:space="preserve">                 - Thể dục sáng</t>
  </si>
  <si>
    <t xml:space="preserve">                 - Hoạt động góc</t>
  </si>
  <si>
    <t xml:space="preserve">                 - Hoạt động ngoài trời</t>
  </si>
  <si>
    <t xml:space="preserve">                 - Vệ sinh - ăn ngủ</t>
  </si>
  <si>
    <t xml:space="preserve">                 - Hoạt động chiều</t>
  </si>
  <si>
    <t xml:space="preserve">                 - Sinh hoạt hàng ngày </t>
  </si>
  <si>
    <t xml:space="preserve">                 - Thăm quan dã ngoại</t>
  </si>
  <si>
    <t xml:space="preserve">                 -  Lễ hội</t>
  </si>
  <si>
    <t xml:space="preserve">                 - Hoạt động học</t>
  </si>
  <si>
    <t>Chia ra: + Giờ thể chất</t>
  </si>
  <si>
    <t xml:space="preserve">                 + Giờ nhận thức</t>
  </si>
  <si>
    <t xml:space="preserve">                + Giờ ngôn ngữ</t>
  </si>
  <si>
    <t xml:space="preserve">                 + Giờ TC-KNXH</t>
  </si>
  <si>
    <t xml:space="preserve">              + Giờ thẩm mỹ</t>
  </si>
  <si>
    <t>NGƯỜI XÂY DỰNG KẾ HOẠCH</t>
  </si>
  <si>
    <t xml:space="preserve">TTCM DUYỆT </t>
  </si>
  <si>
    <t>HPCM DUYỆT</t>
  </si>
  <si>
    <t>Lưu Thị Thắm</t>
  </si>
  <si>
    <t>III. LĨNH VỰC GIÁO DỤC PT NGÔN NGỮ</t>
  </si>
  <si>
    <t>I. LĨNH VỰC GIÁO DỤC PT THỂ CHẤT</t>
  </si>
  <si>
    <t>II. LĨNH VỰC GIÁO DỤC PT NHẬN THỨC</t>
  </si>
  <si>
    <t>IV. LĨNH VỰC TÌNH CẢM - KNXH</t>
  </si>
  <si>
    <t>V. LĨNH VỰC GIÁO DỤC PT THẨM MỸ</t>
  </si>
  <si>
    <t xml:space="preserve">  Nghe và nhận biết các thể loại âm nhạc khác nhau (nhạc thiếu nhi, dân ca, nhạc cổ điển)
- Khuyến khích trẻ chú ý lắng nghe, thích thú vỗ tay, làm động tác mô phỏng và sử dụng các từ gợi cảm khi nghe âm thanh gợi cảm.</t>
  </si>
  <si>
    <t>Lê Thị Quý</t>
  </si>
  <si>
    <t>Mục tiêu chủ đề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</si>
</sst>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0.000%"/>
    <numFmt numFmtId="165" formatCode="_-* #,##0_-;\-* #,##0_-;_-* &quot;-&quot;_-;_-@_-"/>
    <numFmt numFmtId="166" formatCode="_-* #,##0.00_-;\-* #,##0.00_-;_-* &quot;-&quot;??_-;_-@_-"/>
    <numFmt numFmtId="167" formatCode="_-&quot;$&quot;* #,##0_-;\-&quot;$&quot;* #,##0_-;_-&quot;$&quot;* &quot;-&quot;_-;_-@_-"/>
    <numFmt numFmtId="168" formatCode="_-&quot;$&quot;* #,##0.00_-;\-&quot;$&quot;* #,##0.00_-;_-&quot;$&quot;* &quot;-&quot;??_-;_-@_-"/>
    <numFmt numFmtId="169" formatCode="00.000"/>
    <numFmt numFmtId="170" formatCode="&quot;￥&quot;#,##0;&quot;￥&quot;\-#,##0"/>
    <numFmt numFmtId="171" formatCode="#,##0\ &quot;DM&quot;;\-#,##0\ &quot;DM&quot;"/>
  </numFmts>
  <fonts count="42">
    <font>
      <sz val="11"/>
      <color theme="1"/>
      <name val="Calibri"/>
      <family val="2"/>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2"/>
      <name val="Times New Roman"/>
      <family val="1"/>
    </font>
    <font>
      <sz val="10"/>
      <name val="Arial"/>
      <family val="2"/>
      <charset val="163"/>
    </font>
    <font>
      <u/>
      <sz val="11"/>
      <color theme="10"/>
      <name val="Calibri"/>
      <family val="2"/>
      <scheme val="minor"/>
    </font>
    <font>
      <b/>
      <sz val="12"/>
      <name val="Times New Roman"/>
      <family val="1"/>
    </font>
    <font>
      <b/>
      <sz val="12"/>
      <name val="Times New Roman"/>
      <family val="2"/>
    </font>
    <font>
      <sz val="12"/>
      <name val="Times New Roman"/>
      <family val="2"/>
    </font>
    <font>
      <sz val="8"/>
      <name val="Times New Roman"/>
      <family val="1"/>
    </font>
    <font>
      <b/>
      <i/>
      <sz val="12"/>
      <name val="Times New Roman"/>
      <family val="2"/>
    </font>
    <font>
      <b/>
      <i/>
      <sz val="8"/>
      <name val="Times New Roman"/>
      <family val="1"/>
    </font>
    <font>
      <b/>
      <sz val="8"/>
      <name val="Times New Roman"/>
      <family val="1"/>
    </font>
    <font>
      <sz val="12"/>
      <name val="Times New Roman"/>
      <family val="1"/>
      <charset val="163"/>
    </font>
    <font>
      <sz val="11"/>
      <name val="Calibri"/>
      <family val="2"/>
      <scheme val="minor"/>
    </font>
    <font>
      <u/>
      <sz val="12"/>
      <name val="Times New Roman"/>
      <family val="2"/>
    </font>
    <font>
      <u/>
      <sz val="11"/>
      <name val="Calibri"/>
      <family val="2"/>
      <scheme val="minor"/>
    </font>
    <font>
      <sz val="8"/>
      <name val="Times New Roman"/>
      <family val="2"/>
    </font>
    <font>
      <b/>
      <sz val="14"/>
      <name val="Times New Roman"/>
      <family val="1"/>
    </font>
    <font>
      <sz val="10"/>
      <name val="Times New Roman"/>
      <family val="2"/>
    </font>
    <font>
      <b/>
      <i/>
      <sz val="12"/>
      <name val="Times New Roman"/>
      <family val="1"/>
    </font>
    <font>
      <b/>
      <i/>
      <sz val="8"/>
      <name val="Times New Roman"/>
      <family val="2"/>
    </font>
    <font>
      <sz val="14"/>
      <name val="Times New Roman"/>
      <family val="1"/>
    </font>
    <font>
      <b/>
      <sz val="10"/>
      <name val="Times New Roman"/>
      <family val="1"/>
    </font>
    <font>
      <b/>
      <sz val="12"/>
      <color theme="1"/>
      <name val="Times New Roman"/>
      <family val="2"/>
    </font>
    <font>
      <b/>
      <sz val="10"/>
      <color theme="1"/>
      <name val="Times New Roman"/>
      <family val="1"/>
    </font>
    <font>
      <sz val="10"/>
      <name val="Times New Roman"/>
      <family val="1"/>
    </font>
    <font>
      <sz val="12"/>
      <color theme="1"/>
      <name val="Times New Roman"/>
      <family val="2"/>
    </font>
    <font>
      <sz val="10"/>
      <color theme="1"/>
      <name val="Times New Roman"/>
      <family val="1"/>
    </font>
    <font>
      <sz val="12"/>
      <color theme="1"/>
      <name val="Times New Roman"/>
      <family val="1"/>
    </font>
    <font>
      <b/>
      <sz val="12"/>
      <color theme="1"/>
      <name val="Times New Roman"/>
      <family val="1"/>
    </font>
    <font>
      <i/>
      <sz val="12"/>
      <color theme="1"/>
      <name val="Times New Roman"/>
      <family val="1"/>
    </font>
    <font>
      <sz val="9"/>
      <name val="Times New Roman"/>
      <family val="1"/>
    </font>
    <font>
      <b/>
      <sz val="9"/>
      <name val="Times New Roman"/>
      <family val="1"/>
    </font>
    <font>
      <b/>
      <sz val="11"/>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1">
    <xf numFmtId="0" fontId="0" fillId="0" borderId="0"/>
    <xf numFmtId="44"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165" fontId="7" fillId="0" borderId="0" applyFont="0" applyFill="0" applyBorder="0" applyAlignment="0" applyProtection="0"/>
    <xf numFmtId="166" fontId="7" fillId="0" borderId="0" applyFont="0" applyFill="0" applyBorder="0" applyAlignment="0" applyProtection="0"/>
    <xf numFmtId="171" fontId="8" fillId="0" borderId="0" applyFont="0" applyFill="0" applyBorder="0" applyAlignment="0" applyProtection="0"/>
    <xf numFmtId="164" fontId="8" fillId="0" borderId="0" applyFont="0" applyFill="0" applyBorder="0" applyAlignment="0" applyProtection="0"/>
    <xf numFmtId="170" fontId="8" fillId="0" borderId="0" applyFont="0" applyFill="0" applyBorder="0" applyAlignment="0" applyProtection="0"/>
    <xf numFmtId="169" fontId="8" fillId="0" borderId="0" applyFont="0" applyFill="0" applyBorder="0" applyAlignment="0" applyProtection="0"/>
    <xf numFmtId="0" fontId="9" fillId="0" borderId="0"/>
    <xf numFmtId="167" fontId="7" fillId="0" borderId="0" applyFont="0" applyFill="0" applyBorder="0" applyAlignment="0" applyProtection="0"/>
    <xf numFmtId="168" fontId="7" fillId="0" borderId="0" applyFont="0" applyFill="0" applyBorder="0" applyAlignment="0" applyProtection="0"/>
    <xf numFmtId="0" fontId="12" fillId="0" borderId="0" applyNumberFormat="0" applyFill="0" applyBorder="0" applyAlignment="0" applyProtection="0"/>
  </cellStyleXfs>
  <cellXfs count="82">
    <xf numFmtId="0" fontId="0" fillId="0" borderId="0" xfId="0"/>
    <xf numFmtId="0" fontId="15" fillId="2" borderId="3" xfId="0" applyFont="1" applyFill="1" applyBorder="1" applyAlignment="1">
      <alignment horizontal="left" vertical="center" wrapText="1"/>
    </xf>
    <xf numFmtId="0" fontId="15" fillId="2" borderId="3" xfId="0" applyFont="1" applyFill="1" applyBorder="1" applyAlignment="1">
      <alignment vertical="center" wrapText="1"/>
    </xf>
    <xf numFmtId="49" fontId="17" fillId="2" borderId="3" xfId="0" applyNumberFormat="1" applyFont="1" applyFill="1" applyBorder="1" applyAlignment="1">
      <alignment horizontal="left" vertical="center" wrapText="1"/>
    </xf>
    <xf numFmtId="49" fontId="15" fillId="2" borderId="3" xfId="0" applyNumberFormat="1" applyFont="1" applyFill="1" applyBorder="1" applyAlignment="1" applyProtection="1">
      <alignment horizontal="left" vertical="center" wrapText="1"/>
      <protection locked="0"/>
    </xf>
    <xf numFmtId="0" fontId="21" fillId="0" borderId="0" xfId="0" applyFont="1"/>
    <xf numFmtId="49" fontId="22" fillId="2" borderId="3" xfId="30" applyNumberFormat="1" applyFont="1" applyFill="1" applyBorder="1" applyAlignment="1">
      <alignment horizontal="left" vertical="center" wrapText="1"/>
    </xf>
    <xf numFmtId="0" fontId="14" fillId="2" borderId="3" xfId="0" applyFont="1" applyFill="1" applyBorder="1" applyAlignment="1">
      <alignment horizontal="left" vertical="center" wrapText="1"/>
    </xf>
    <xf numFmtId="0" fontId="22" fillId="2" borderId="3" xfId="30" applyFont="1" applyFill="1" applyBorder="1" applyAlignment="1">
      <alignment horizontal="left" vertical="center" wrapText="1"/>
    </xf>
    <xf numFmtId="0" fontId="22" fillId="2" borderId="3" xfId="30" applyNumberFormat="1" applyFont="1" applyFill="1" applyBorder="1" applyAlignment="1">
      <alignment horizontal="left" vertical="center" wrapText="1"/>
    </xf>
    <xf numFmtId="0" fontId="15" fillId="2" borderId="3" xfId="0" applyNumberFormat="1" applyFont="1" applyFill="1" applyBorder="1" applyAlignment="1">
      <alignment horizontal="left" vertical="center" wrapText="1"/>
    </xf>
    <xf numFmtId="0" fontId="23" fillId="2" borderId="3" xfId="30" applyNumberFormat="1" applyFont="1" applyFill="1" applyBorder="1" applyAlignment="1">
      <alignment horizontal="left" vertical="center" wrapText="1"/>
    </xf>
    <xf numFmtId="49" fontId="24" fillId="2" borderId="3" xfId="0" applyNumberFormat="1" applyFont="1" applyFill="1" applyBorder="1" applyAlignment="1">
      <alignment horizontal="center" vertical="center" wrapText="1"/>
    </xf>
    <xf numFmtId="49" fontId="16" fillId="2" borderId="3" xfId="0" applyNumberFormat="1" applyFont="1" applyFill="1" applyBorder="1" applyAlignment="1">
      <alignment vertical="center" wrapText="1"/>
    </xf>
    <xf numFmtId="0" fontId="16" fillId="0" borderId="0" xfId="0" applyFont="1" applyAlignment="1">
      <alignment horizontal="center" vertical="center"/>
    </xf>
    <xf numFmtId="0" fontId="26" fillId="0" borderId="0" xfId="0" applyFont="1"/>
    <xf numFmtId="0" fontId="19" fillId="2" borderId="3" xfId="0" applyFont="1" applyFill="1" applyBorder="1" applyAlignment="1" applyProtection="1">
      <alignment horizontal="center" vertical="center" wrapText="1"/>
      <protection locked="0"/>
    </xf>
    <xf numFmtId="0" fontId="26" fillId="0" borderId="0" xfId="0" applyFont="1" applyBorder="1"/>
    <xf numFmtId="0" fontId="26" fillId="2" borderId="0" xfId="0" applyFont="1" applyFill="1"/>
    <xf numFmtId="0" fontId="10" fillId="2" borderId="3" xfId="0" applyNumberFormat="1" applyFont="1" applyFill="1" applyBorder="1" applyAlignment="1">
      <alignment horizontal="center" vertical="center" wrapText="1"/>
    </xf>
    <xf numFmtId="49" fontId="28" fillId="2" borderId="3" xfId="0" applyNumberFormat="1" applyFont="1" applyFill="1" applyBorder="1" applyAlignment="1">
      <alignment horizontal="center" vertical="center" wrapText="1"/>
    </xf>
    <xf numFmtId="0" fontId="29" fillId="0" borderId="0" xfId="0" applyFont="1" applyAlignment="1">
      <alignment horizontal="center" vertical="center"/>
    </xf>
    <xf numFmtId="0" fontId="21" fillId="0" borderId="0" xfId="0" applyFont="1" applyAlignment="1">
      <alignment horizontal="left" vertical="center"/>
    </xf>
    <xf numFmtId="0" fontId="15" fillId="2" borderId="3" xfId="0" applyFont="1" applyFill="1" applyBorder="1" applyAlignment="1" applyProtection="1">
      <alignment horizontal="center" vertical="center" wrapText="1"/>
      <protection locked="0"/>
    </xf>
    <xf numFmtId="49" fontId="15" fillId="2" borderId="3" xfId="0" applyNumberFormat="1" applyFont="1" applyFill="1" applyBorder="1" applyAlignment="1">
      <alignment horizontal="left" vertical="center" wrapText="1"/>
    </xf>
    <xf numFmtId="0" fontId="17" fillId="2" borderId="3" xfId="0" applyFont="1" applyFill="1" applyBorder="1" applyAlignment="1">
      <alignment horizontal="center" vertical="center" wrapText="1"/>
    </xf>
    <xf numFmtId="49" fontId="18" fillId="2" borderId="3" xfId="0" applyNumberFormat="1" applyFont="1" applyFill="1" applyBorder="1" applyAlignment="1">
      <alignment horizontal="center" vertical="center" wrapText="1"/>
    </xf>
    <xf numFmtId="0" fontId="14" fillId="2" borderId="3" xfId="0" applyFont="1" applyFill="1" applyBorder="1" applyAlignment="1">
      <alignment horizontal="center" vertical="center" wrapText="1"/>
    </xf>
    <xf numFmtId="0" fontId="15" fillId="2" borderId="3" xfId="0" applyNumberFormat="1" applyFont="1" applyFill="1" applyBorder="1" applyAlignment="1">
      <alignment horizontal="center" vertical="center" wrapText="1"/>
    </xf>
    <xf numFmtId="0" fontId="21" fillId="0" borderId="0" xfId="0" applyFont="1" applyAlignment="1">
      <alignment horizontal="center" vertical="center"/>
    </xf>
    <xf numFmtId="1" fontId="15" fillId="2" borderId="3" xfId="0" applyNumberFormat="1" applyFont="1" applyFill="1" applyBorder="1" applyAlignment="1">
      <alignment horizontal="center" vertical="center" wrapText="1"/>
    </xf>
    <xf numFmtId="0" fontId="26" fillId="0" borderId="3" xfId="0" applyFont="1" applyBorder="1" applyAlignment="1">
      <alignment horizontal="center" vertical="center"/>
    </xf>
    <xf numFmtId="0" fontId="26" fillId="0" borderId="3" xfId="0" applyFont="1" applyBorder="1" applyAlignment="1">
      <alignment horizontal="center" vertical="center" wrapText="1"/>
    </xf>
    <xf numFmtId="49" fontId="14" fillId="2" borderId="3" xfId="0" applyNumberFormat="1" applyFont="1" applyFill="1" applyBorder="1" applyAlignment="1">
      <alignment horizontal="left" vertical="center" wrapText="1"/>
    </xf>
    <xf numFmtId="0" fontId="14" fillId="2" borderId="3" xfId="0" applyFont="1" applyFill="1" applyBorder="1" applyAlignment="1" applyProtection="1">
      <alignment horizontal="center" vertical="center" wrapText="1"/>
      <protection locked="0"/>
    </xf>
    <xf numFmtId="49" fontId="15" fillId="2" borderId="3" xfId="0" applyNumberFormat="1" applyFont="1" applyFill="1" applyBorder="1" applyAlignment="1">
      <alignment horizontal="center" vertical="center" wrapText="1"/>
    </xf>
    <xf numFmtId="0" fontId="15" fillId="2"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49" fontId="16" fillId="2" borderId="3" xfId="0" applyNumberFormat="1" applyFont="1" applyFill="1" applyBorder="1" applyAlignment="1">
      <alignment horizontal="center" vertical="center" wrapText="1"/>
    </xf>
    <xf numFmtId="49" fontId="14" fillId="2" borderId="3" xfId="0" applyNumberFormat="1" applyFont="1" applyFill="1" applyBorder="1" applyAlignment="1">
      <alignment horizontal="center" vertical="center" wrapText="1"/>
    </xf>
    <xf numFmtId="0" fontId="32" fillId="2" borderId="3" xfId="0" applyFont="1" applyFill="1" applyBorder="1" applyAlignment="1">
      <alignment horizontal="center" vertical="center" wrapText="1"/>
    </xf>
    <xf numFmtId="0" fontId="33" fillId="0" borderId="3" xfId="0" applyFont="1" applyBorder="1" applyAlignment="1">
      <alignment horizontal="center" vertical="center"/>
    </xf>
    <xf numFmtId="0" fontId="26" fillId="0" borderId="3" xfId="0" applyFont="1" applyBorder="1"/>
    <xf numFmtId="0" fontId="35" fillId="2" borderId="3" xfId="0" applyFont="1" applyFill="1" applyBorder="1" applyAlignment="1">
      <alignment horizontal="center" vertical="center" wrapText="1"/>
    </xf>
    <xf numFmtId="0" fontId="15" fillId="2" borderId="3" xfId="0" applyFont="1" applyFill="1" applyBorder="1"/>
    <xf numFmtId="0" fontId="21" fillId="0" borderId="3" xfId="0" applyFont="1" applyBorder="1"/>
    <xf numFmtId="0" fontId="39" fillId="2" borderId="0" xfId="0" applyFont="1" applyFill="1" applyAlignment="1">
      <alignment horizontal="center" vertical="center"/>
    </xf>
    <xf numFmtId="0" fontId="33" fillId="0" borderId="0" xfId="0" applyFont="1" applyAlignment="1">
      <alignment horizontal="center" vertical="center"/>
    </xf>
    <xf numFmtId="0" fontId="40" fillId="2" borderId="0" xfId="0" applyFont="1" applyFill="1" applyAlignment="1">
      <alignment horizontal="center" vertical="center"/>
    </xf>
    <xf numFmtId="0" fontId="41" fillId="0" borderId="0" xfId="0" applyFont="1"/>
    <xf numFmtId="0" fontId="26" fillId="0" borderId="0" xfId="0" applyFont="1" applyAlignment="1">
      <alignment horizontal="left" vertical="center"/>
    </xf>
    <xf numFmtId="49" fontId="27" fillId="2" borderId="3" xfId="0" applyNumberFormat="1" applyFont="1" applyFill="1" applyBorder="1" applyAlignment="1">
      <alignment horizontal="left" vertical="center" wrapText="1"/>
    </xf>
    <xf numFmtId="49" fontId="10" fillId="2" borderId="3" xfId="0" applyNumberFormat="1" applyFont="1" applyFill="1" applyBorder="1" applyAlignment="1">
      <alignment horizontal="left" vertical="center" wrapText="1"/>
    </xf>
    <xf numFmtId="49" fontId="15" fillId="2" borderId="3" xfId="0" applyNumberFormat="1" applyFont="1" applyFill="1" applyBorder="1" applyAlignment="1">
      <alignment horizontal="left" vertical="top" wrapText="1"/>
    </xf>
    <xf numFmtId="0" fontId="10" fillId="2" borderId="3" xfId="0" applyFont="1" applyFill="1" applyBorder="1" applyAlignment="1">
      <alignment horizontal="left" vertical="center" wrapText="1"/>
    </xf>
    <xf numFmtId="49" fontId="20" fillId="2" borderId="3" xfId="0" applyNumberFormat="1" applyFont="1" applyFill="1" applyBorder="1" applyAlignment="1" applyProtection="1">
      <alignment horizontal="left" vertical="center" wrapText="1"/>
      <protection locked="0"/>
    </xf>
    <xf numFmtId="0" fontId="10" fillId="0" borderId="3" xfId="0" applyNumberFormat="1" applyFont="1" applyBorder="1" applyAlignment="1">
      <alignment horizontal="left" vertical="center" wrapText="1"/>
    </xf>
    <xf numFmtId="0" fontId="30" fillId="0" borderId="0" xfId="0" applyFont="1" applyBorder="1" applyAlignment="1">
      <alignment horizontal="center" vertical="center"/>
    </xf>
    <xf numFmtId="0" fontId="40" fillId="2" borderId="0" xfId="0" applyFont="1" applyFill="1" applyBorder="1" applyAlignment="1">
      <alignment horizontal="center" vertical="center"/>
    </xf>
    <xf numFmtId="49" fontId="15" fillId="2" borderId="3" xfId="0" applyNumberFormat="1" applyFont="1" applyFill="1" applyBorder="1" applyAlignment="1">
      <alignment horizontal="left" vertical="center" wrapText="1"/>
    </xf>
    <xf numFmtId="49" fontId="16" fillId="2" borderId="3" xfId="0" applyNumberFormat="1" applyFont="1" applyFill="1" applyBorder="1" applyAlignment="1">
      <alignment horizontal="center" vertical="center" wrapText="1"/>
    </xf>
    <xf numFmtId="49" fontId="14" fillId="2" borderId="3" xfId="0" applyNumberFormat="1" applyFont="1" applyFill="1" applyBorder="1" applyAlignment="1">
      <alignment horizontal="center" vertical="center" wrapText="1"/>
    </xf>
    <xf numFmtId="0" fontId="34" fillId="2" borderId="3" xfId="0" applyFont="1" applyFill="1" applyBorder="1" applyAlignment="1" applyProtection="1">
      <alignment horizontal="left" vertical="center" wrapText="1"/>
      <protection locked="0"/>
    </xf>
    <xf numFmtId="0" fontId="25" fillId="0" borderId="0" xfId="0" applyFont="1" applyAlignment="1">
      <alignment horizontal="center" vertical="center"/>
    </xf>
    <xf numFmtId="49" fontId="14" fillId="2" borderId="3" xfId="0" applyNumberFormat="1" applyFont="1" applyFill="1" applyBorder="1" applyAlignment="1">
      <alignment horizontal="left" vertical="center" wrapText="1"/>
    </xf>
    <xf numFmtId="0" fontId="10" fillId="2" borderId="3" xfId="0" applyFont="1" applyFill="1" applyBorder="1" applyAlignment="1">
      <alignment horizontal="center" vertical="center" wrapText="1"/>
    </xf>
    <xf numFmtId="0" fontId="14" fillId="2" borderId="3" xfId="0" applyFont="1" applyFill="1" applyBorder="1" applyAlignment="1">
      <alignment horizontal="center" vertical="top" wrapText="1"/>
    </xf>
    <xf numFmtId="0" fontId="13" fillId="2" borderId="3" xfId="0" applyFont="1" applyFill="1" applyBorder="1" applyAlignment="1" applyProtection="1">
      <alignment horizontal="center" vertical="top" wrapText="1"/>
      <protection locked="0"/>
    </xf>
    <xf numFmtId="0" fontId="14" fillId="2" borderId="3" xfId="0" applyFont="1" applyFill="1" applyBorder="1" applyAlignment="1" applyProtection="1">
      <alignment horizontal="center" vertical="center" wrapText="1"/>
      <protection locked="0"/>
    </xf>
    <xf numFmtId="0" fontId="30" fillId="0" borderId="3" xfId="0" applyFont="1" applyBorder="1" applyAlignment="1">
      <alignment horizontal="center" vertical="top" wrapText="1"/>
    </xf>
    <xf numFmtId="0" fontId="13" fillId="2" borderId="3" xfId="0" applyFont="1" applyFill="1" applyBorder="1" applyAlignment="1" applyProtection="1">
      <alignment horizontal="center" vertical="center" wrapText="1"/>
      <protection locked="0"/>
    </xf>
    <xf numFmtId="0" fontId="31" fillId="2" borderId="3" xfId="0" applyFont="1" applyFill="1" applyBorder="1" applyAlignment="1" applyProtection="1">
      <alignment horizontal="left" vertical="center" wrapText="1"/>
      <protection locked="0"/>
    </xf>
    <xf numFmtId="0" fontId="37" fillId="2" borderId="3" xfId="0" applyFont="1" applyFill="1" applyBorder="1" applyAlignment="1" applyProtection="1">
      <alignment horizontal="left" vertical="center"/>
      <protection locked="0"/>
    </xf>
    <xf numFmtId="0" fontId="36" fillId="2" borderId="3" xfId="0" applyFont="1" applyFill="1" applyBorder="1" applyAlignment="1" applyProtection="1">
      <alignment horizontal="left" vertical="center"/>
      <protection locked="0"/>
    </xf>
    <xf numFmtId="0" fontId="15" fillId="2" borderId="3" xfId="0" applyFont="1" applyFill="1" applyBorder="1" applyAlignment="1">
      <alignment horizontal="center" vertical="center" wrapText="1"/>
    </xf>
    <xf numFmtId="0" fontId="30" fillId="0" borderId="0" xfId="0" applyFont="1" applyAlignment="1">
      <alignment horizontal="center" vertical="center"/>
    </xf>
    <xf numFmtId="0" fontId="40" fillId="2" borderId="0" xfId="0" applyFont="1" applyFill="1" applyAlignment="1">
      <alignment horizontal="center" vertical="center"/>
    </xf>
    <xf numFmtId="0" fontId="38" fillId="2" borderId="3" xfId="0" applyFont="1" applyFill="1" applyBorder="1" applyAlignment="1" applyProtection="1">
      <alignment horizontal="center" vertical="center"/>
      <protection locked="0"/>
    </xf>
    <xf numFmtId="0" fontId="30" fillId="0" borderId="4" xfId="0" applyFont="1" applyBorder="1" applyAlignment="1">
      <alignment horizontal="center" vertical="center"/>
    </xf>
    <xf numFmtId="0" fontId="30" fillId="0" borderId="0" xfId="0" applyFont="1" applyBorder="1" applyAlignment="1">
      <alignment horizontal="center" vertical="center"/>
    </xf>
    <xf numFmtId="0" fontId="40" fillId="2" borderId="4" xfId="0" applyFont="1" applyFill="1" applyBorder="1" applyAlignment="1">
      <alignment horizontal="center" vertical="center"/>
    </xf>
    <xf numFmtId="0" fontId="36" fillId="2" borderId="3" xfId="0" applyFont="1" applyFill="1" applyBorder="1" applyAlignment="1" applyProtection="1">
      <alignment horizontal="left" vertical="center" wrapText="1"/>
      <protection locked="0"/>
    </xf>
  </cellXfs>
  <cellStyles count="31">
    <cellStyle name="Currency 3" xfId="1" xr:uid="{00000000-0005-0000-0000-000000000000}"/>
    <cellStyle name="Header1" xfId="2" xr:uid="{00000000-0005-0000-0000-000001000000}"/>
    <cellStyle name="Header2" xfId="3" xr:uid="{00000000-0005-0000-0000-000002000000}"/>
    <cellStyle name="Hyperlink" xfId="30" builtinId="8"/>
    <cellStyle name="Normal" xfId="0" builtinId="0"/>
    <cellStyle name="Normal 2" xfId="4" xr:uid="{00000000-0005-0000-0000-000005000000}"/>
    <cellStyle name="Normal 3" xfId="5" xr:uid="{00000000-0005-0000-0000-000006000000}"/>
    <cellStyle name="Normal 4" xfId="6" xr:uid="{00000000-0005-0000-0000-000007000000}"/>
    <cellStyle name="Normal 4 2" xfId="7" xr:uid="{00000000-0005-0000-0000-000008000000}"/>
    <cellStyle name="Normal 4 3" xfId="8" xr:uid="{00000000-0005-0000-0000-000009000000}"/>
    <cellStyle name="Normal 6" xfId="9" xr:uid="{00000000-0005-0000-0000-00000A000000}"/>
    <cellStyle name="Percent 2" xfId="11" xr:uid="{00000000-0005-0000-0000-00000B000000}"/>
    <cellStyle name="Percent 3" xfId="12" xr:uid="{00000000-0005-0000-0000-00000C000000}"/>
    <cellStyle name="Percent 4" xfId="13" xr:uid="{00000000-0005-0000-0000-00000D000000}"/>
    <cellStyle name="Percent 5" xfId="10" xr:uid="{00000000-0005-0000-0000-00000E000000}"/>
    <cellStyle name="똿뗦먛귟 [0.00]_PRODUCT DETAIL Q1" xfId="14" xr:uid="{00000000-0005-0000-0000-00000F000000}"/>
    <cellStyle name="똿뗦먛귟_PRODUCT DETAIL Q1" xfId="15" xr:uid="{00000000-0005-0000-0000-000010000000}"/>
    <cellStyle name="믅됞 [0.00]_PRODUCT DETAIL Q1" xfId="16" xr:uid="{00000000-0005-0000-0000-000011000000}"/>
    <cellStyle name="믅됞_PRODUCT DETAIL Q1" xfId="17" xr:uid="{00000000-0005-0000-0000-000012000000}"/>
    <cellStyle name="백분율_95" xfId="18" xr:uid="{00000000-0005-0000-0000-000013000000}"/>
    <cellStyle name="뷭?_BOOKSHIP" xfId="19" xr:uid="{00000000-0005-0000-0000-000014000000}"/>
    <cellStyle name="콤마 [0]_1202" xfId="23" xr:uid="{00000000-0005-0000-0000-000015000000}"/>
    <cellStyle name="콤마_1202" xfId="24" xr:uid="{00000000-0005-0000-0000-000016000000}"/>
    <cellStyle name="통화 [0]_1202" xfId="25" xr:uid="{00000000-0005-0000-0000-000017000000}"/>
    <cellStyle name="통화_1202" xfId="26" xr:uid="{00000000-0005-0000-0000-000018000000}"/>
    <cellStyle name="표준_(정보부문)월별인원계획" xfId="27" xr:uid="{00000000-0005-0000-0000-000019000000}"/>
    <cellStyle name="一般_Book1" xfId="20" xr:uid="{00000000-0005-0000-0000-00001A000000}"/>
    <cellStyle name="千分位[0]_Book1" xfId="21" xr:uid="{00000000-0005-0000-0000-00001B000000}"/>
    <cellStyle name="千分位_Book1" xfId="22" xr:uid="{00000000-0005-0000-0000-00001C000000}"/>
    <cellStyle name="貨幣 [0]_Book1" xfId="28" xr:uid="{00000000-0005-0000-0000-00001D000000}"/>
    <cellStyle name="貨幣_Book1" xfId="29" xr:uid="{00000000-0005-0000-0000-00001E000000}"/>
  </cellStyles>
  <dxfs count="0"/>
  <tableStyles count="0" defaultTableStyle="TableStyleMedium2" defaultPivotStyle="PivotStyleLight16"/>
  <colors>
    <mruColors>
      <color rgb="FF99FF66"/>
      <color rgb="FFFFFF00"/>
      <color rgb="FF66FFFF"/>
      <color rgb="FF00FF00"/>
      <color rgb="FFFF9900"/>
      <color rgb="FFFFCCCC"/>
      <color rgb="FFFFFF99"/>
      <color rgb="FFFFCC66"/>
      <color rgb="FFCCFF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N131"/>
  <sheetViews>
    <sheetView tabSelected="1" zoomScale="64" zoomScaleNormal="64" zoomScaleSheetLayoutView="66" zoomScalePageLayoutView="80" workbookViewId="0">
      <pane ySplit="4" topLeftCell="A108" activePane="bottomLeft" state="frozen"/>
      <selection pane="bottomLeft" activeCell="M3" sqref="M3:M4"/>
    </sheetView>
  </sheetViews>
  <sheetFormatPr defaultRowHeight="18.75"/>
  <cols>
    <col min="1" max="1" width="6.140625" style="21" customWidth="1"/>
    <col min="2" max="2" width="19.28515625" style="22" customWidth="1"/>
    <col min="3" max="3" width="6" style="14" customWidth="1"/>
    <col min="4" max="4" width="5" style="5" customWidth="1"/>
    <col min="5" max="5" width="18.5703125" style="22" customWidth="1"/>
    <col min="6" max="6" width="18.85546875" style="22" customWidth="1"/>
    <col min="7" max="7" width="8.140625" style="5" customWidth="1"/>
    <col min="8" max="9" width="7.85546875" style="5" customWidth="1"/>
    <col min="10" max="12" width="7.85546875" style="29" customWidth="1"/>
    <col min="13" max="13" width="11.140625" style="5" customWidth="1"/>
    <col min="14" max="14" width="3.5703125" style="5" customWidth="1"/>
    <col min="15" max="16384" width="9.140625" style="5"/>
  </cols>
  <sheetData>
    <row r="1" spans="1:13" ht="22.5" customHeight="1">
      <c r="A1" s="63" t="s">
        <v>188</v>
      </c>
      <c r="B1" s="63"/>
      <c r="C1" s="63"/>
      <c r="D1" s="63"/>
      <c r="E1" s="63"/>
      <c r="F1" s="63"/>
      <c r="G1" s="63"/>
      <c r="H1" s="63"/>
      <c r="I1" s="63"/>
      <c r="J1" s="63"/>
      <c r="K1" s="63"/>
      <c r="L1" s="63"/>
      <c r="M1" s="63"/>
    </row>
    <row r="2" spans="1:13" ht="22.5" customHeight="1">
      <c r="A2" s="63" t="s">
        <v>189</v>
      </c>
      <c r="B2" s="63"/>
      <c r="C2" s="63"/>
      <c r="D2" s="63"/>
      <c r="E2" s="63"/>
      <c r="F2" s="63"/>
      <c r="G2" s="63"/>
      <c r="H2" s="63"/>
      <c r="I2" s="63"/>
      <c r="J2" s="63"/>
      <c r="K2" s="63"/>
      <c r="L2" s="63"/>
      <c r="M2" s="63"/>
    </row>
    <row r="3" spans="1:13" s="15" customFormat="1" ht="45" customHeight="1">
      <c r="A3" s="70" t="s">
        <v>68</v>
      </c>
      <c r="B3" s="68" t="s">
        <v>274</v>
      </c>
      <c r="C3" s="68"/>
      <c r="D3" s="68" t="s">
        <v>69</v>
      </c>
      <c r="E3" s="70" t="s">
        <v>56</v>
      </c>
      <c r="F3" s="68" t="s">
        <v>54</v>
      </c>
      <c r="G3" s="66" t="s">
        <v>70</v>
      </c>
      <c r="H3" s="67" t="s">
        <v>57</v>
      </c>
      <c r="I3" s="67" t="s">
        <v>55</v>
      </c>
      <c r="J3" s="69" t="s">
        <v>190</v>
      </c>
      <c r="K3" s="69" t="s">
        <v>191</v>
      </c>
      <c r="L3" s="69" t="s">
        <v>192</v>
      </c>
      <c r="M3" s="68" t="s">
        <v>187</v>
      </c>
    </row>
    <row r="4" spans="1:13" s="15" customFormat="1" ht="33.75" customHeight="1">
      <c r="A4" s="70"/>
      <c r="B4" s="34" t="s">
        <v>39</v>
      </c>
      <c r="C4" s="16" t="s">
        <v>42</v>
      </c>
      <c r="D4" s="68"/>
      <c r="E4" s="70"/>
      <c r="F4" s="68"/>
      <c r="G4" s="66"/>
      <c r="H4" s="67"/>
      <c r="I4" s="67"/>
      <c r="J4" s="69"/>
      <c r="K4" s="69"/>
      <c r="L4" s="69"/>
      <c r="M4" s="68"/>
    </row>
    <row r="5" spans="1:13" s="15" customFormat="1" ht="33" customHeight="1">
      <c r="A5" s="37"/>
      <c r="B5" s="64" t="s">
        <v>268</v>
      </c>
      <c r="C5" s="64"/>
      <c r="D5" s="64"/>
      <c r="E5" s="64"/>
      <c r="F5" s="33"/>
      <c r="G5" s="39"/>
      <c r="H5" s="39"/>
      <c r="I5" s="35"/>
      <c r="J5" s="35"/>
      <c r="K5" s="35"/>
      <c r="L5" s="35"/>
      <c r="M5" s="39"/>
    </row>
    <row r="6" spans="1:13" s="15" customFormat="1" ht="33" customHeight="1">
      <c r="A6" s="37"/>
      <c r="B6" s="64" t="s">
        <v>21</v>
      </c>
      <c r="C6" s="64"/>
      <c r="D6" s="64"/>
      <c r="E6" s="64"/>
      <c r="F6" s="33"/>
      <c r="G6" s="39"/>
      <c r="H6" s="39"/>
      <c r="I6" s="35"/>
      <c r="J6" s="35"/>
      <c r="K6" s="35"/>
      <c r="L6" s="35"/>
      <c r="M6" s="39"/>
    </row>
    <row r="7" spans="1:13" s="15" customFormat="1" ht="42" customHeight="1">
      <c r="A7" s="37"/>
      <c r="B7" s="64" t="s">
        <v>71</v>
      </c>
      <c r="C7" s="64"/>
      <c r="D7" s="64"/>
      <c r="E7" s="64"/>
      <c r="F7" s="33"/>
      <c r="G7" s="39"/>
      <c r="H7" s="39"/>
      <c r="I7" s="35"/>
      <c r="J7" s="35"/>
      <c r="K7" s="35"/>
      <c r="L7" s="35"/>
      <c r="M7" s="39"/>
    </row>
    <row r="8" spans="1:13" s="15" customFormat="1" ht="205.5" customHeight="1">
      <c r="A8" s="23">
        <v>1</v>
      </c>
      <c r="B8" s="24" t="s">
        <v>72</v>
      </c>
      <c r="C8" s="13" t="s">
        <v>0</v>
      </c>
      <c r="D8" s="2"/>
      <c r="E8" s="24" t="s">
        <v>145</v>
      </c>
      <c r="F8" s="53" t="s">
        <v>167</v>
      </c>
      <c r="G8" s="6"/>
      <c r="H8" s="35" t="s">
        <v>62</v>
      </c>
      <c r="I8" s="35" t="s">
        <v>58</v>
      </c>
      <c r="J8" s="31" t="s">
        <v>193</v>
      </c>
      <c r="K8" s="31" t="s">
        <v>193</v>
      </c>
      <c r="L8" s="31" t="s">
        <v>193</v>
      </c>
      <c r="M8" s="23"/>
    </row>
    <row r="9" spans="1:13" s="15" customFormat="1" ht="47.25" customHeight="1">
      <c r="A9" s="37"/>
      <c r="B9" s="64" t="s">
        <v>22</v>
      </c>
      <c r="C9" s="64"/>
      <c r="D9" s="64"/>
      <c r="E9" s="64"/>
      <c r="F9" s="33"/>
      <c r="G9" s="39"/>
      <c r="H9" s="39"/>
      <c r="I9" s="35"/>
      <c r="J9" s="35"/>
      <c r="K9" s="35"/>
      <c r="L9" s="35"/>
      <c r="M9" s="39"/>
    </row>
    <row r="10" spans="1:13" s="15" customFormat="1" ht="29.25" customHeight="1">
      <c r="A10" s="37"/>
      <c r="B10" s="64" t="s">
        <v>43</v>
      </c>
      <c r="C10" s="64"/>
      <c r="D10" s="64"/>
      <c r="E10" s="64"/>
      <c r="F10" s="33"/>
      <c r="G10" s="39"/>
      <c r="H10" s="39"/>
      <c r="I10" s="35"/>
      <c r="J10" s="35"/>
      <c r="K10" s="35"/>
      <c r="L10" s="35"/>
      <c r="M10" s="39"/>
    </row>
    <row r="11" spans="1:13" s="15" customFormat="1" ht="122.25" customHeight="1">
      <c r="A11" s="37">
        <v>11</v>
      </c>
      <c r="B11" s="24" t="s">
        <v>73</v>
      </c>
      <c r="C11" s="38" t="s">
        <v>0</v>
      </c>
      <c r="D11" s="36"/>
      <c r="E11" s="24" t="s">
        <v>74</v>
      </c>
      <c r="F11" s="24" t="s">
        <v>195</v>
      </c>
      <c r="G11" s="1"/>
      <c r="H11" s="35" t="s">
        <v>62</v>
      </c>
      <c r="I11" s="35" t="s">
        <v>59</v>
      </c>
      <c r="J11" s="31" t="s">
        <v>194</v>
      </c>
      <c r="K11" s="31"/>
      <c r="L11" s="31"/>
      <c r="M11" s="23"/>
    </row>
    <row r="12" spans="1:13" s="15" customFormat="1" ht="28.5" customHeight="1">
      <c r="A12" s="37"/>
      <c r="B12" s="64" t="s">
        <v>40</v>
      </c>
      <c r="C12" s="64"/>
      <c r="D12" s="64"/>
      <c r="E12" s="64"/>
      <c r="F12" s="33"/>
      <c r="G12" s="39"/>
      <c r="H12" s="39"/>
      <c r="I12" s="35"/>
      <c r="J12" s="31"/>
      <c r="K12" s="31"/>
      <c r="L12" s="31"/>
      <c r="M12" s="39"/>
    </row>
    <row r="13" spans="1:13" s="15" customFormat="1" ht="123" customHeight="1">
      <c r="A13" s="37">
        <v>21</v>
      </c>
      <c r="B13" s="24" t="s">
        <v>76</v>
      </c>
      <c r="C13" s="38" t="s">
        <v>2</v>
      </c>
      <c r="D13" s="36"/>
      <c r="E13" s="24" t="s">
        <v>77</v>
      </c>
      <c r="F13" s="24" t="s">
        <v>78</v>
      </c>
      <c r="G13" s="24"/>
      <c r="H13" s="36" t="s">
        <v>62</v>
      </c>
      <c r="I13" s="35" t="s">
        <v>75</v>
      </c>
      <c r="J13" s="31"/>
      <c r="K13" s="31" t="s">
        <v>194</v>
      </c>
      <c r="L13" s="31"/>
      <c r="M13" s="23"/>
    </row>
    <row r="14" spans="1:13" s="15" customFormat="1" ht="28.5" customHeight="1">
      <c r="A14" s="37"/>
      <c r="B14" s="64" t="s">
        <v>41</v>
      </c>
      <c r="C14" s="64"/>
      <c r="D14" s="64"/>
      <c r="E14" s="64"/>
      <c r="F14" s="33"/>
      <c r="G14" s="39"/>
      <c r="H14" s="39"/>
      <c r="I14" s="35"/>
      <c r="J14" s="31"/>
      <c r="K14" s="31"/>
      <c r="L14" s="31"/>
      <c r="M14" s="39"/>
    </row>
    <row r="15" spans="1:13" s="15" customFormat="1" ht="133.5" customHeight="1">
      <c r="A15" s="37">
        <v>31</v>
      </c>
      <c r="B15" s="24" t="s">
        <v>80</v>
      </c>
      <c r="C15" s="38" t="s">
        <v>2</v>
      </c>
      <c r="D15" s="36"/>
      <c r="E15" s="24" t="s">
        <v>81</v>
      </c>
      <c r="F15" s="24" t="s">
        <v>82</v>
      </c>
      <c r="G15" s="1"/>
      <c r="H15" s="36" t="s">
        <v>62</v>
      </c>
      <c r="I15" s="35" t="s">
        <v>58</v>
      </c>
      <c r="J15" s="31"/>
      <c r="K15" s="31"/>
      <c r="L15" s="31" t="s">
        <v>194</v>
      </c>
      <c r="M15" s="23"/>
    </row>
    <row r="16" spans="1:13" s="18" customFormat="1" ht="31.5" customHeight="1">
      <c r="A16" s="37"/>
      <c r="B16" s="64" t="s">
        <v>83</v>
      </c>
      <c r="C16" s="64"/>
      <c r="D16" s="64"/>
      <c r="E16" s="64"/>
      <c r="F16" s="7"/>
      <c r="G16" s="7"/>
      <c r="H16" s="27"/>
      <c r="I16" s="35"/>
      <c r="J16" s="31"/>
      <c r="K16" s="31"/>
      <c r="L16" s="31"/>
      <c r="M16" s="34"/>
    </row>
    <row r="17" spans="1:13" s="15" customFormat="1" ht="402" customHeight="1">
      <c r="A17" s="19">
        <v>38</v>
      </c>
      <c r="B17" s="24" t="s">
        <v>84</v>
      </c>
      <c r="C17" s="38" t="s">
        <v>1</v>
      </c>
      <c r="D17" s="2"/>
      <c r="E17" s="24" t="s">
        <v>60</v>
      </c>
      <c r="F17" s="24" t="s">
        <v>168</v>
      </c>
      <c r="G17" s="1" t="s">
        <v>85</v>
      </c>
      <c r="H17" s="36" t="s">
        <v>62</v>
      </c>
      <c r="I17" s="35" t="s">
        <v>58</v>
      </c>
      <c r="J17" s="31" t="s">
        <v>196</v>
      </c>
      <c r="K17" s="31" t="s">
        <v>196</v>
      </c>
      <c r="L17" s="31" t="s">
        <v>196</v>
      </c>
      <c r="M17" s="23"/>
    </row>
    <row r="18" spans="1:13" s="15" customFormat="1" ht="35.25" customHeight="1">
      <c r="A18" s="37"/>
      <c r="B18" s="64" t="s">
        <v>23</v>
      </c>
      <c r="C18" s="64"/>
      <c r="D18" s="64"/>
      <c r="E18" s="64"/>
      <c r="F18" s="33"/>
      <c r="G18" s="39"/>
      <c r="H18" s="39"/>
      <c r="I18" s="35"/>
      <c r="J18" s="31"/>
      <c r="K18" s="31"/>
      <c r="L18" s="31"/>
      <c r="M18" s="27"/>
    </row>
    <row r="19" spans="1:13" s="15" customFormat="1" ht="131.25" customHeight="1">
      <c r="A19" s="37">
        <v>40</v>
      </c>
      <c r="B19" s="24" t="s">
        <v>86</v>
      </c>
      <c r="C19" s="38" t="s">
        <v>2</v>
      </c>
      <c r="D19" s="36"/>
      <c r="E19" s="24" t="s">
        <v>146</v>
      </c>
      <c r="F19" s="52" t="s">
        <v>233</v>
      </c>
      <c r="G19" s="1" t="s">
        <v>87</v>
      </c>
      <c r="H19" s="36" t="s">
        <v>62</v>
      </c>
      <c r="I19" s="35" t="s">
        <v>58</v>
      </c>
      <c r="J19" s="31" t="s">
        <v>230</v>
      </c>
      <c r="K19" s="31" t="s">
        <v>196</v>
      </c>
      <c r="L19" s="31" t="s">
        <v>196</v>
      </c>
      <c r="M19" s="23"/>
    </row>
    <row r="20" spans="1:13" s="15" customFormat="1" ht="131.25" customHeight="1">
      <c r="A20" s="37">
        <v>44</v>
      </c>
      <c r="B20" s="24" t="s">
        <v>88</v>
      </c>
      <c r="C20" s="38" t="s">
        <v>0</v>
      </c>
      <c r="D20" s="36"/>
      <c r="E20" s="24" t="s">
        <v>169</v>
      </c>
      <c r="F20" s="1" t="s">
        <v>221</v>
      </c>
      <c r="G20" s="1"/>
      <c r="H20" s="36" t="s">
        <v>61</v>
      </c>
      <c r="I20" s="35" t="s">
        <v>79</v>
      </c>
      <c r="J20" s="31" t="s">
        <v>197</v>
      </c>
      <c r="K20" s="31" t="s">
        <v>197</v>
      </c>
      <c r="L20" s="31" t="s">
        <v>197</v>
      </c>
      <c r="M20" s="23"/>
    </row>
    <row r="21" spans="1:13" s="15" customFormat="1" ht="131.25" customHeight="1">
      <c r="A21" s="37">
        <v>45</v>
      </c>
      <c r="B21" s="24" t="s">
        <v>89</v>
      </c>
      <c r="C21" s="38" t="s">
        <v>0</v>
      </c>
      <c r="D21" s="2"/>
      <c r="E21" s="24" t="s">
        <v>90</v>
      </c>
      <c r="F21" s="1" t="s">
        <v>170</v>
      </c>
      <c r="G21" s="1"/>
      <c r="H21" s="36" t="s">
        <v>61</v>
      </c>
      <c r="I21" s="35" t="s">
        <v>79</v>
      </c>
      <c r="J21" s="31" t="s">
        <v>198</v>
      </c>
      <c r="K21" s="31" t="s">
        <v>198</v>
      </c>
      <c r="L21" s="31" t="s">
        <v>198</v>
      </c>
      <c r="M21" s="23"/>
    </row>
    <row r="22" spans="1:13" s="15" customFormat="1" ht="175.5" customHeight="1">
      <c r="A22" s="37">
        <v>48</v>
      </c>
      <c r="B22" s="3" t="s">
        <v>44</v>
      </c>
      <c r="C22" s="26" t="s">
        <v>3</v>
      </c>
      <c r="D22" s="27" t="s">
        <v>15</v>
      </c>
      <c r="E22" s="3" t="s">
        <v>91</v>
      </c>
      <c r="F22" s="52" t="s">
        <v>171</v>
      </c>
      <c r="G22" s="1"/>
      <c r="H22" s="36" t="s">
        <v>62</v>
      </c>
      <c r="I22" s="35" t="s">
        <v>79</v>
      </c>
      <c r="J22" s="31" t="s">
        <v>198</v>
      </c>
      <c r="K22" s="31" t="s">
        <v>198</v>
      </c>
      <c r="L22" s="31" t="s">
        <v>198</v>
      </c>
      <c r="M22" s="23"/>
    </row>
    <row r="23" spans="1:13" s="15" customFormat="1" ht="27" customHeight="1">
      <c r="A23" s="37"/>
      <c r="B23" s="64" t="s">
        <v>24</v>
      </c>
      <c r="C23" s="64"/>
      <c r="D23" s="64"/>
      <c r="E23" s="64"/>
      <c r="F23" s="33"/>
      <c r="G23" s="39"/>
      <c r="H23" s="39"/>
      <c r="I23" s="35"/>
      <c r="J23" s="31"/>
      <c r="K23" s="31"/>
      <c r="L23" s="31"/>
      <c r="M23" s="39"/>
    </row>
    <row r="24" spans="1:13" s="15" customFormat="1" ht="54" customHeight="1">
      <c r="A24" s="37"/>
      <c r="B24" s="64" t="s">
        <v>25</v>
      </c>
      <c r="C24" s="64"/>
      <c r="D24" s="64"/>
      <c r="E24" s="64"/>
      <c r="F24" s="33"/>
      <c r="G24" s="39"/>
      <c r="H24" s="39"/>
      <c r="I24" s="35"/>
      <c r="J24" s="31"/>
      <c r="K24" s="31"/>
      <c r="L24" s="31"/>
      <c r="M24" s="39"/>
    </row>
    <row r="25" spans="1:13" s="15" customFormat="1" ht="179.25" customHeight="1">
      <c r="A25" s="37">
        <v>49</v>
      </c>
      <c r="B25" s="24" t="s">
        <v>92</v>
      </c>
      <c r="C25" s="38" t="s">
        <v>2</v>
      </c>
      <c r="D25" s="36"/>
      <c r="E25" s="24" t="s">
        <v>93</v>
      </c>
      <c r="F25" s="1" t="s">
        <v>172</v>
      </c>
      <c r="G25" s="9" t="s">
        <v>94</v>
      </c>
      <c r="H25" s="36" t="s">
        <v>62</v>
      </c>
      <c r="I25" s="35" t="s">
        <v>79</v>
      </c>
      <c r="J25" s="31" t="s">
        <v>199</v>
      </c>
      <c r="K25" s="31" t="s">
        <v>199</v>
      </c>
      <c r="L25" s="31" t="s">
        <v>199</v>
      </c>
      <c r="M25" s="23"/>
    </row>
    <row r="26" spans="1:13" s="15" customFormat="1" ht="171.75" customHeight="1">
      <c r="A26" s="37">
        <v>55</v>
      </c>
      <c r="B26" s="24" t="s">
        <v>95</v>
      </c>
      <c r="C26" s="38" t="s">
        <v>1</v>
      </c>
      <c r="D26" s="36"/>
      <c r="E26" s="24" t="s">
        <v>96</v>
      </c>
      <c r="F26" s="1" t="s">
        <v>234</v>
      </c>
      <c r="G26" s="1"/>
      <c r="H26" s="36" t="s">
        <v>62</v>
      </c>
      <c r="I26" s="35" t="s">
        <v>79</v>
      </c>
      <c r="J26" s="31" t="s">
        <v>231</v>
      </c>
      <c r="K26" s="31" t="s">
        <v>199</v>
      </c>
      <c r="L26" s="32" t="s">
        <v>231</v>
      </c>
      <c r="M26" s="23"/>
    </row>
    <row r="27" spans="1:13" s="15" customFormat="1" ht="49.5" customHeight="1">
      <c r="A27" s="37"/>
      <c r="B27" s="64" t="s">
        <v>26</v>
      </c>
      <c r="C27" s="64"/>
      <c r="D27" s="64"/>
      <c r="E27" s="64"/>
      <c r="F27" s="33"/>
      <c r="G27" s="39"/>
      <c r="H27" s="39"/>
      <c r="I27" s="35"/>
      <c r="J27" s="31"/>
      <c r="K27" s="31"/>
      <c r="L27" s="31"/>
      <c r="M27" s="39"/>
    </row>
    <row r="28" spans="1:13" s="15" customFormat="1" ht="211.5" customHeight="1">
      <c r="A28" s="37">
        <v>64</v>
      </c>
      <c r="B28" s="24" t="s">
        <v>97</v>
      </c>
      <c r="C28" s="38" t="s">
        <v>0</v>
      </c>
      <c r="D28" s="36"/>
      <c r="E28" s="24" t="s">
        <v>98</v>
      </c>
      <c r="F28" s="24" t="s">
        <v>235</v>
      </c>
      <c r="G28" s="1"/>
      <c r="H28" s="36" t="s">
        <v>62</v>
      </c>
      <c r="I28" s="35" t="s">
        <v>79</v>
      </c>
      <c r="J28" s="31" t="s">
        <v>199</v>
      </c>
      <c r="K28" s="31" t="s">
        <v>199</v>
      </c>
      <c r="L28" s="32" t="s">
        <v>231</v>
      </c>
      <c r="M28" s="23"/>
    </row>
    <row r="29" spans="1:13" s="15" customFormat="1" ht="153.75" customHeight="1">
      <c r="A29" s="37">
        <v>71</v>
      </c>
      <c r="B29" s="3" t="s">
        <v>99</v>
      </c>
      <c r="C29" s="26" t="s">
        <v>3</v>
      </c>
      <c r="D29" s="25" t="s">
        <v>15</v>
      </c>
      <c r="E29" s="3" t="s">
        <v>13</v>
      </c>
      <c r="F29" s="1" t="s">
        <v>236</v>
      </c>
      <c r="G29" s="1" t="s">
        <v>100</v>
      </c>
      <c r="H29" s="36" t="s">
        <v>62</v>
      </c>
      <c r="I29" s="35" t="s">
        <v>79</v>
      </c>
      <c r="J29" s="31" t="s">
        <v>231</v>
      </c>
      <c r="K29" s="31" t="s">
        <v>231</v>
      </c>
      <c r="L29" s="31" t="s">
        <v>199</v>
      </c>
      <c r="M29" s="23"/>
    </row>
    <row r="30" spans="1:13" s="15" customFormat="1" ht="87.75" customHeight="1">
      <c r="A30" s="37">
        <v>74</v>
      </c>
      <c r="B30" s="3" t="s">
        <v>101</v>
      </c>
      <c r="C30" s="26" t="s">
        <v>3</v>
      </c>
      <c r="D30" s="25" t="s">
        <v>15</v>
      </c>
      <c r="E30" s="51" t="s">
        <v>102</v>
      </c>
      <c r="F30" s="1" t="s">
        <v>237</v>
      </c>
      <c r="G30" s="1"/>
      <c r="H30" s="36" t="s">
        <v>62</v>
      </c>
      <c r="I30" s="35" t="s">
        <v>79</v>
      </c>
      <c r="J30" s="31" t="s">
        <v>229</v>
      </c>
      <c r="K30" s="31" t="s">
        <v>198</v>
      </c>
      <c r="L30" s="31" t="s">
        <v>229</v>
      </c>
      <c r="M30" s="23"/>
    </row>
    <row r="31" spans="1:13" s="15" customFormat="1" ht="27" customHeight="1">
      <c r="A31" s="37"/>
      <c r="B31" s="64" t="s">
        <v>269</v>
      </c>
      <c r="C31" s="64"/>
      <c r="D31" s="64"/>
      <c r="E31" s="64"/>
      <c r="F31" s="33"/>
      <c r="G31" s="39"/>
      <c r="H31" s="39"/>
      <c r="I31" s="35"/>
      <c r="J31" s="31"/>
      <c r="K31" s="31"/>
      <c r="L31" s="31"/>
      <c r="M31" s="39"/>
    </row>
    <row r="32" spans="1:13" s="15" customFormat="1" ht="21" customHeight="1">
      <c r="A32" s="37"/>
      <c r="B32" s="64" t="s">
        <v>14</v>
      </c>
      <c r="C32" s="64"/>
      <c r="D32" s="64"/>
      <c r="E32" s="64"/>
      <c r="F32" s="33"/>
      <c r="G32" s="39"/>
      <c r="H32" s="39"/>
      <c r="I32" s="35"/>
      <c r="J32" s="31"/>
      <c r="K32" s="31"/>
      <c r="L32" s="31"/>
      <c r="M32" s="39"/>
    </row>
    <row r="33" spans="1:13" s="15" customFormat="1" ht="21" customHeight="1">
      <c r="A33" s="37"/>
      <c r="B33" s="64" t="s">
        <v>103</v>
      </c>
      <c r="C33" s="64"/>
      <c r="D33" s="64"/>
      <c r="E33" s="64"/>
      <c r="F33" s="33"/>
      <c r="G33" s="39"/>
      <c r="H33" s="39"/>
      <c r="I33" s="35"/>
      <c r="J33" s="31"/>
      <c r="K33" s="31"/>
      <c r="L33" s="31"/>
      <c r="M33" s="39"/>
    </row>
    <row r="34" spans="1:13" s="15" customFormat="1" ht="21" customHeight="1">
      <c r="A34" s="37"/>
      <c r="B34" s="64" t="s">
        <v>47</v>
      </c>
      <c r="C34" s="64"/>
      <c r="D34" s="64"/>
      <c r="E34" s="64"/>
      <c r="F34" s="33"/>
      <c r="G34" s="39"/>
      <c r="H34" s="39"/>
      <c r="I34" s="35"/>
      <c r="J34" s="31"/>
      <c r="K34" s="31"/>
      <c r="L34" s="31"/>
      <c r="M34" s="39"/>
    </row>
    <row r="35" spans="1:13" s="15" customFormat="1" ht="49.5" customHeight="1">
      <c r="A35" s="65">
        <v>87</v>
      </c>
      <c r="B35" s="59" t="s">
        <v>16</v>
      </c>
      <c r="C35" s="60" t="s">
        <v>2</v>
      </c>
      <c r="D35" s="61"/>
      <c r="E35" s="59" t="s">
        <v>174</v>
      </c>
      <c r="F35" s="52" t="s">
        <v>200</v>
      </c>
      <c r="G35" s="39"/>
      <c r="H35" s="36" t="s">
        <v>62</v>
      </c>
      <c r="I35" s="35" t="s">
        <v>79</v>
      </c>
      <c r="J35" s="31" t="s">
        <v>194</v>
      </c>
      <c r="K35" s="31"/>
      <c r="L35" s="31"/>
      <c r="M35" s="39"/>
    </row>
    <row r="36" spans="1:13" s="15" customFormat="1" ht="49.5" customHeight="1">
      <c r="A36" s="65"/>
      <c r="B36" s="59"/>
      <c r="C36" s="60"/>
      <c r="D36" s="61"/>
      <c r="E36" s="59"/>
      <c r="F36" s="1" t="s">
        <v>201</v>
      </c>
      <c r="G36" s="1"/>
      <c r="H36" s="36" t="s">
        <v>62</v>
      </c>
      <c r="I36" s="35" t="s">
        <v>79</v>
      </c>
      <c r="J36" s="31"/>
      <c r="K36" s="31"/>
      <c r="L36" s="31" t="s">
        <v>194</v>
      </c>
      <c r="M36" s="23"/>
    </row>
    <row r="37" spans="1:13" s="15" customFormat="1" ht="73.5" customHeight="1">
      <c r="A37" s="37">
        <v>90</v>
      </c>
      <c r="B37" s="24" t="s">
        <v>104</v>
      </c>
      <c r="C37" s="38" t="s">
        <v>2</v>
      </c>
      <c r="D37" s="2"/>
      <c r="E37" s="24" t="s">
        <v>105</v>
      </c>
      <c r="F37" s="1" t="s">
        <v>227</v>
      </c>
      <c r="G37" s="1"/>
      <c r="H37" s="36" t="s">
        <v>62</v>
      </c>
      <c r="I37" s="35" t="s">
        <v>79</v>
      </c>
      <c r="J37" s="31" t="s">
        <v>197</v>
      </c>
      <c r="K37" s="31" t="s">
        <v>197</v>
      </c>
      <c r="L37" s="31" t="s">
        <v>197</v>
      </c>
      <c r="M37" s="23"/>
    </row>
    <row r="38" spans="1:13" s="15" customFormat="1" ht="27.75" customHeight="1">
      <c r="A38" s="37"/>
      <c r="B38" s="64" t="s">
        <v>5</v>
      </c>
      <c r="C38" s="64"/>
      <c r="D38" s="64"/>
      <c r="E38" s="64"/>
      <c r="F38" s="33"/>
      <c r="G38" s="39"/>
      <c r="H38" s="39"/>
      <c r="I38" s="35"/>
      <c r="J38" s="31"/>
      <c r="K38" s="31"/>
      <c r="L38" s="31"/>
      <c r="M38" s="39"/>
    </row>
    <row r="39" spans="1:13" s="15" customFormat="1" ht="160.5" customHeight="1">
      <c r="A39" s="37">
        <v>96</v>
      </c>
      <c r="B39" s="3" t="s">
        <v>64</v>
      </c>
      <c r="C39" s="20" t="s">
        <v>63</v>
      </c>
      <c r="D39" s="27" t="s">
        <v>15</v>
      </c>
      <c r="E39" s="3" t="s">
        <v>65</v>
      </c>
      <c r="F39" s="24" t="s">
        <v>173</v>
      </c>
      <c r="G39" s="6"/>
      <c r="H39" s="36" t="s">
        <v>62</v>
      </c>
      <c r="I39" s="35" t="s">
        <v>79</v>
      </c>
      <c r="J39" s="31" t="s">
        <v>202</v>
      </c>
      <c r="K39" s="31" t="s">
        <v>222</v>
      </c>
      <c r="L39" s="31" t="s">
        <v>202</v>
      </c>
      <c r="M39" s="23"/>
    </row>
    <row r="40" spans="1:13" s="15" customFormat="1" ht="27.75" customHeight="1">
      <c r="A40" s="37"/>
      <c r="B40" s="64" t="s">
        <v>6</v>
      </c>
      <c r="C40" s="64"/>
      <c r="D40" s="64"/>
      <c r="E40" s="64"/>
      <c r="F40" s="33"/>
      <c r="G40" s="39"/>
      <c r="H40" s="39"/>
      <c r="I40" s="35"/>
      <c r="J40" s="31"/>
      <c r="K40" s="31"/>
      <c r="L40" s="31"/>
      <c r="M40" s="39"/>
    </row>
    <row r="41" spans="1:13" s="15" customFormat="1" ht="141.75" customHeight="1">
      <c r="A41" s="37">
        <v>100</v>
      </c>
      <c r="B41" s="24" t="s">
        <v>106</v>
      </c>
      <c r="C41" s="38" t="s">
        <v>2</v>
      </c>
      <c r="D41" s="36"/>
      <c r="E41" s="24" t="s">
        <v>107</v>
      </c>
      <c r="F41" s="1" t="s">
        <v>175</v>
      </c>
      <c r="G41" s="11"/>
      <c r="H41" s="36" t="s">
        <v>61</v>
      </c>
      <c r="I41" s="35" t="s">
        <v>58</v>
      </c>
      <c r="J41" s="31" t="s">
        <v>196</v>
      </c>
      <c r="K41" s="31" t="s">
        <v>196</v>
      </c>
      <c r="L41" s="31" t="s">
        <v>196</v>
      </c>
      <c r="M41" s="23"/>
    </row>
    <row r="42" spans="1:13" s="15" customFormat="1" ht="21.75" customHeight="1">
      <c r="A42" s="37"/>
      <c r="B42" s="64" t="s">
        <v>108</v>
      </c>
      <c r="C42" s="64"/>
      <c r="D42" s="64"/>
      <c r="E42" s="64"/>
      <c r="F42" s="33"/>
      <c r="G42" s="39"/>
      <c r="H42" s="39"/>
      <c r="I42" s="35"/>
      <c r="J42" s="31"/>
      <c r="K42" s="31"/>
      <c r="L42" s="31"/>
      <c r="M42" s="39"/>
    </row>
    <row r="43" spans="1:13" s="15" customFormat="1" ht="21.75" customHeight="1">
      <c r="A43" s="37"/>
      <c r="B43" s="64" t="s">
        <v>48</v>
      </c>
      <c r="C43" s="64"/>
      <c r="D43" s="64"/>
      <c r="E43" s="64"/>
      <c r="F43" s="33"/>
      <c r="G43" s="39"/>
      <c r="H43" s="39"/>
      <c r="I43" s="35"/>
      <c r="J43" s="31"/>
      <c r="K43" s="31"/>
      <c r="L43" s="31"/>
      <c r="M43" s="39"/>
    </row>
    <row r="44" spans="1:13" s="15" customFormat="1" ht="170.25" customHeight="1">
      <c r="A44" s="37">
        <v>105</v>
      </c>
      <c r="B44" s="24" t="s">
        <v>109</v>
      </c>
      <c r="C44" s="38" t="s">
        <v>2</v>
      </c>
      <c r="D44" s="2"/>
      <c r="E44" s="24" t="s">
        <v>110</v>
      </c>
      <c r="F44" s="1" t="s">
        <v>176</v>
      </c>
      <c r="G44" s="1"/>
      <c r="H44" s="36" t="s">
        <v>61</v>
      </c>
      <c r="I44" s="35" t="s">
        <v>58</v>
      </c>
      <c r="J44" s="31" t="s">
        <v>196</v>
      </c>
      <c r="K44" s="31" t="s">
        <v>196</v>
      </c>
      <c r="L44" s="31" t="s">
        <v>196</v>
      </c>
      <c r="M44" s="23"/>
    </row>
    <row r="45" spans="1:13" s="15" customFormat="1" ht="18.75" customHeight="1">
      <c r="A45" s="37"/>
      <c r="B45" s="64" t="s">
        <v>7</v>
      </c>
      <c r="C45" s="64"/>
      <c r="D45" s="64"/>
      <c r="E45" s="64"/>
      <c r="F45" s="33"/>
      <c r="G45" s="39"/>
      <c r="H45" s="39"/>
      <c r="I45" s="35"/>
      <c r="J45" s="31"/>
      <c r="K45" s="31"/>
      <c r="L45" s="31"/>
      <c r="M45" s="39"/>
    </row>
    <row r="46" spans="1:13" s="15" customFormat="1" ht="198" customHeight="1">
      <c r="A46" s="37">
        <v>109</v>
      </c>
      <c r="B46" s="24" t="s">
        <v>8</v>
      </c>
      <c r="C46" s="38" t="s">
        <v>2</v>
      </c>
      <c r="D46" s="36"/>
      <c r="E46" s="24" t="s">
        <v>9</v>
      </c>
      <c r="F46" s="1" t="s">
        <v>177</v>
      </c>
      <c r="G46" s="1"/>
      <c r="H46" s="36" t="s">
        <v>61</v>
      </c>
      <c r="I46" s="35" t="s">
        <v>58</v>
      </c>
      <c r="J46" s="31" t="s">
        <v>196</v>
      </c>
      <c r="K46" s="31" t="s">
        <v>196</v>
      </c>
      <c r="L46" s="31" t="s">
        <v>196</v>
      </c>
      <c r="M46" s="23"/>
    </row>
    <row r="47" spans="1:13" s="15" customFormat="1" ht="25.5" customHeight="1">
      <c r="A47" s="37"/>
      <c r="B47" s="64" t="s">
        <v>10</v>
      </c>
      <c r="C47" s="64"/>
      <c r="D47" s="64"/>
      <c r="E47" s="64"/>
      <c r="F47" s="33"/>
      <c r="G47" s="39"/>
      <c r="H47" s="39"/>
      <c r="I47" s="35"/>
      <c r="J47" s="31"/>
      <c r="K47" s="31"/>
      <c r="L47" s="31"/>
      <c r="M47" s="39"/>
    </row>
    <row r="48" spans="1:13" s="15" customFormat="1" ht="25.5" customHeight="1">
      <c r="A48" s="37"/>
      <c r="B48" s="64" t="s">
        <v>11</v>
      </c>
      <c r="C48" s="64"/>
      <c r="D48" s="64"/>
      <c r="E48" s="64"/>
      <c r="F48" s="33"/>
      <c r="G48" s="39"/>
      <c r="H48" s="39"/>
      <c r="I48" s="35"/>
      <c r="J48" s="31"/>
      <c r="K48" s="31"/>
      <c r="L48" s="31"/>
      <c r="M48" s="39"/>
    </row>
    <row r="49" spans="1:13" s="15" customFormat="1" ht="143.25" customHeight="1">
      <c r="A49" s="37">
        <v>113</v>
      </c>
      <c r="B49" s="24" t="s">
        <v>111</v>
      </c>
      <c r="C49" s="38" t="s">
        <v>2</v>
      </c>
      <c r="D49" s="36"/>
      <c r="E49" s="24" t="s">
        <v>112</v>
      </c>
      <c r="F49" s="1" t="s">
        <v>178</v>
      </c>
      <c r="G49" s="39"/>
      <c r="H49" s="36" t="s">
        <v>61</v>
      </c>
      <c r="I49" s="35" t="s">
        <v>58</v>
      </c>
      <c r="J49" s="31" t="s">
        <v>196</v>
      </c>
      <c r="K49" s="31" t="s">
        <v>196</v>
      </c>
      <c r="L49" s="31" t="s">
        <v>196</v>
      </c>
      <c r="M49" s="39"/>
    </row>
    <row r="50" spans="1:13" s="15" customFormat="1" ht="25.5" customHeight="1">
      <c r="A50" s="37"/>
      <c r="B50" s="64" t="s">
        <v>17</v>
      </c>
      <c r="C50" s="64"/>
      <c r="D50" s="64"/>
      <c r="E50" s="64"/>
      <c r="F50" s="33"/>
      <c r="G50" s="33"/>
      <c r="H50" s="36"/>
      <c r="I50" s="35"/>
      <c r="J50" s="31"/>
      <c r="K50" s="31"/>
      <c r="L50" s="31"/>
      <c r="M50" s="23"/>
    </row>
    <row r="51" spans="1:13" s="15" customFormat="1" ht="137.25" customHeight="1">
      <c r="A51" s="37">
        <v>114</v>
      </c>
      <c r="B51" s="3" t="s">
        <v>113</v>
      </c>
      <c r="C51" s="26" t="s">
        <v>3</v>
      </c>
      <c r="D51" s="27" t="s">
        <v>15</v>
      </c>
      <c r="E51" s="3" t="s">
        <v>114</v>
      </c>
      <c r="F51" s="24" t="s">
        <v>179</v>
      </c>
      <c r="G51" s="33"/>
      <c r="H51" s="36" t="s">
        <v>62</v>
      </c>
      <c r="I51" s="35" t="s">
        <v>59</v>
      </c>
      <c r="J51" s="32" t="s">
        <v>204</v>
      </c>
      <c r="K51" s="32" t="s">
        <v>204</v>
      </c>
      <c r="L51" s="32" t="s">
        <v>204</v>
      </c>
      <c r="M51" s="23"/>
    </row>
    <row r="52" spans="1:13" s="15" customFormat="1" ht="38.25" customHeight="1">
      <c r="A52" s="37"/>
      <c r="B52" s="64" t="s">
        <v>12</v>
      </c>
      <c r="C52" s="64"/>
      <c r="D52" s="64"/>
      <c r="E52" s="64"/>
      <c r="F52" s="33"/>
      <c r="G52" s="39"/>
      <c r="H52" s="39"/>
      <c r="I52" s="35"/>
      <c r="J52" s="31"/>
      <c r="K52" s="31"/>
      <c r="L52" s="31"/>
      <c r="M52" s="39"/>
    </row>
    <row r="53" spans="1:13" s="15" customFormat="1" ht="38.25" customHeight="1">
      <c r="A53" s="37"/>
      <c r="B53" s="64" t="s">
        <v>49</v>
      </c>
      <c r="C53" s="64"/>
      <c r="D53" s="64"/>
      <c r="E53" s="64"/>
      <c r="F53" s="33"/>
      <c r="G53" s="39"/>
      <c r="H53" s="39"/>
      <c r="I53" s="35"/>
      <c r="J53" s="31"/>
      <c r="K53" s="31"/>
      <c r="L53" s="31"/>
      <c r="M53" s="39"/>
    </row>
    <row r="54" spans="1:13" s="15" customFormat="1" ht="102" customHeight="1">
      <c r="A54" s="65">
        <v>118</v>
      </c>
      <c r="B54" s="59" t="s">
        <v>115</v>
      </c>
      <c r="C54" s="60" t="s">
        <v>0</v>
      </c>
      <c r="D54" s="74"/>
      <c r="E54" s="59" t="s">
        <v>116</v>
      </c>
      <c r="F54" s="1" t="s">
        <v>205</v>
      </c>
      <c r="G54" s="1"/>
      <c r="H54" s="36" t="s">
        <v>62</v>
      </c>
      <c r="I54" s="35" t="s">
        <v>59</v>
      </c>
      <c r="J54" s="31"/>
      <c r="K54" s="31" t="s">
        <v>194</v>
      </c>
      <c r="L54" s="31"/>
      <c r="M54" s="30"/>
    </row>
    <row r="55" spans="1:13" s="15" customFormat="1" ht="102" customHeight="1">
      <c r="A55" s="65"/>
      <c r="B55" s="59"/>
      <c r="C55" s="60"/>
      <c r="D55" s="74"/>
      <c r="E55" s="59"/>
      <c r="F55" s="1" t="s">
        <v>147</v>
      </c>
      <c r="G55" s="1"/>
      <c r="H55" s="36" t="s">
        <v>62</v>
      </c>
      <c r="I55" s="35" t="s">
        <v>59</v>
      </c>
      <c r="J55" s="31"/>
      <c r="K55" s="31"/>
      <c r="L55" s="31" t="s">
        <v>203</v>
      </c>
      <c r="M55" s="30"/>
    </row>
    <row r="56" spans="1:13" s="15" customFormat="1" ht="196.5" customHeight="1">
      <c r="A56" s="37">
        <v>119</v>
      </c>
      <c r="B56" s="24" t="s">
        <v>117</v>
      </c>
      <c r="C56" s="38" t="s">
        <v>0</v>
      </c>
      <c r="D56" s="2"/>
      <c r="E56" s="24" t="s">
        <v>118</v>
      </c>
      <c r="F56" s="24" t="s">
        <v>226</v>
      </c>
      <c r="G56" s="1"/>
      <c r="H56" s="36" t="s">
        <v>62</v>
      </c>
      <c r="I56" s="35" t="s">
        <v>59</v>
      </c>
      <c r="J56" s="31" t="s">
        <v>197</v>
      </c>
      <c r="K56" s="31" t="s">
        <v>197</v>
      </c>
      <c r="L56" s="31" t="s">
        <v>197</v>
      </c>
      <c r="M56" s="30"/>
    </row>
    <row r="57" spans="1:13" s="15" customFormat="1" ht="30" customHeight="1">
      <c r="A57" s="37"/>
      <c r="B57" s="64" t="s">
        <v>27</v>
      </c>
      <c r="C57" s="64"/>
      <c r="D57" s="64"/>
      <c r="E57" s="64"/>
      <c r="F57" s="33"/>
      <c r="G57" s="39"/>
      <c r="H57" s="39"/>
      <c r="I57" s="35"/>
      <c r="J57" s="31"/>
      <c r="K57" s="31"/>
      <c r="L57" s="31"/>
      <c r="M57" s="27"/>
    </row>
    <row r="58" spans="1:13" s="15" customFormat="1" ht="109.5" customHeight="1">
      <c r="A58" s="37">
        <v>127</v>
      </c>
      <c r="B58" s="24" t="s">
        <v>119</v>
      </c>
      <c r="C58" s="38" t="s">
        <v>0</v>
      </c>
      <c r="D58" s="2"/>
      <c r="E58" s="24" t="s">
        <v>120</v>
      </c>
      <c r="F58" s="54" t="s">
        <v>180</v>
      </c>
      <c r="G58" s="1"/>
      <c r="H58" s="36" t="s">
        <v>62</v>
      </c>
      <c r="I58" s="35" t="s">
        <v>59</v>
      </c>
      <c r="J58" s="31" t="s">
        <v>203</v>
      </c>
      <c r="K58" s="31"/>
      <c r="L58" s="31"/>
      <c r="M58" s="36"/>
    </row>
    <row r="59" spans="1:13" s="15" customFormat="1" ht="25.5" customHeight="1">
      <c r="A59" s="37"/>
      <c r="B59" s="64" t="s">
        <v>28</v>
      </c>
      <c r="C59" s="64"/>
      <c r="D59" s="64"/>
      <c r="E59" s="64"/>
      <c r="F59" s="33"/>
      <c r="G59" s="39"/>
      <c r="H59" s="36" t="s">
        <v>62</v>
      </c>
      <c r="I59" s="35" t="s">
        <v>59</v>
      </c>
      <c r="J59" s="31"/>
      <c r="K59" s="31"/>
      <c r="L59" s="31"/>
      <c r="M59" s="27"/>
    </row>
    <row r="60" spans="1:13" s="15" customFormat="1" ht="123.75" customHeight="1">
      <c r="A60" s="37">
        <v>128</v>
      </c>
      <c r="B60" s="24" t="s">
        <v>121</v>
      </c>
      <c r="C60" s="38" t="s">
        <v>0</v>
      </c>
      <c r="D60" s="2"/>
      <c r="E60" s="24" t="s">
        <v>122</v>
      </c>
      <c r="F60" s="24" t="s">
        <v>181</v>
      </c>
      <c r="G60" s="24"/>
      <c r="H60" s="36" t="s">
        <v>62</v>
      </c>
      <c r="I60" s="35" t="s">
        <v>59</v>
      </c>
      <c r="J60" s="31"/>
      <c r="K60" s="31" t="s">
        <v>203</v>
      </c>
      <c r="L60" s="31"/>
      <c r="M60" s="30"/>
    </row>
    <row r="61" spans="1:13" s="15" customFormat="1" ht="25.5" customHeight="1">
      <c r="A61" s="37"/>
      <c r="B61" s="64" t="s">
        <v>267</v>
      </c>
      <c r="C61" s="64"/>
      <c r="D61" s="64"/>
      <c r="E61" s="64"/>
      <c r="F61" s="33"/>
      <c r="G61" s="39"/>
      <c r="H61" s="39"/>
      <c r="I61" s="35"/>
      <c r="J61" s="31"/>
      <c r="K61" s="31"/>
      <c r="L61" s="31"/>
      <c r="M61" s="27"/>
    </row>
    <row r="62" spans="1:13" s="15" customFormat="1" ht="25.5" customHeight="1">
      <c r="A62" s="37"/>
      <c r="B62" s="64" t="s">
        <v>29</v>
      </c>
      <c r="C62" s="64"/>
      <c r="D62" s="64"/>
      <c r="E62" s="64"/>
      <c r="F62" s="33"/>
      <c r="G62" s="39"/>
      <c r="H62" s="39"/>
      <c r="I62" s="35"/>
      <c r="J62" s="31"/>
      <c r="K62" s="31"/>
      <c r="L62" s="31"/>
      <c r="M62" s="27"/>
    </row>
    <row r="63" spans="1:13" s="15" customFormat="1" ht="62.25" customHeight="1">
      <c r="A63" s="65">
        <v>149</v>
      </c>
      <c r="B63" s="59" t="s">
        <v>45</v>
      </c>
      <c r="C63" s="60" t="s">
        <v>2</v>
      </c>
      <c r="D63" s="61"/>
      <c r="E63" s="59" t="s">
        <v>148</v>
      </c>
      <c r="F63" s="52" t="s">
        <v>208</v>
      </c>
      <c r="G63" s="39"/>
      <c r="H63" s="36" t="s">
        <v>62</v>
      </c>
      <c r="I63" s="35" t="s">
        <v>59</v>
      </c>
      <c r="J63" s="31"/>
      <c r="K63" s="31" t="s">
        <v>203</v>
      </c>
      <c r="L63" s="31"/>
      <c r="M63" s="27"/>
    </row>
    <row r="64" spans="1:13" s="15" customFormat="1" ht="62.25" customHeight="1">
      <c r="A64" s="65"/>
      <c r="B64" s="59"/>
      <c r="C64" s="60"/>
      <c r="D64" s="61"/>
      <c r="E64" s="59"/>
      <c r="F64" s="1" t="s">
        <v>207</v>
      </c>
      <c r="G64" s="1"/>
      <c r="H64" s="36" t="s">
        <v>62</v>
      </c>
      <c r="I64" s="35" t="s">
        <v>59</v>
      </c>
      <c r="J64" s="31"/>
      <c r="K64" s="31"/>
      <c r="L64" s="31" t="s">
        <v>203</v>
      </c>
      <c r="M64" s="30"/>
    </row>
    <row r="65" spans="1:13" s="15" customFormat="1" ht="51" customHeight="1">
      <c r="A65" s="65">
        <v>150</v>
      </c>
      <c r="B65" s="59" t="s">
        <v>46</v>
      </c>
      <c r="C65" s="60" t="s">
        <v>2</v>
      </c>
      <c r="D65" s="61"/>
      <c r="E65" s="59" t="s">
        <v>149</v>
      </c>
      <c r="F65" s="1" t="s">
        <v>210</v>
      </c>
      <c r="G65" s="1"/>
      <c r="H65" s="36" t="s">
        <v>62</v>
      </c>
      <c r="I65" s="35" t="s">
        <v>59</v>
      </c>
      <c r="J65" s="31" t="s">
        <v>203</v>
      </c>
      <c r="K65" s="31"/>
      <c r="L65" s="31"/>
      <c r="M65" s="30"/>
    </row>
    <row r="66" spans="1:13" s="15" customFormat="1" ht="51" customHeight="1">
      <c r="A66" s="65"/>
      <c r="B66" s="59"/>
      <c r="C66" s="60"/>
      <c r="D66" s="61"/>
      <c r="E66" s="59"/>
      <c r="F66" s="1" t="s">
        <v>211</v>
      </c>
      <c r="G66" s="1"/>
      <c r="H66" s="36" t="s">
        <v>62</v>
      </c>
      <c r="I66" s="35" t="s">
        <v>59</v>
      </c>
      <c r="J66" s="31"/>
      <c r="K66" s="31" t="s">
        <v>203</v>
      </c>
      <c r="L66" s="31"/>
      <c r="M66" s="30"/>
    </row>
    <row r="67" spans="1:13" s="15" customFormat="1" ht="51" customHeight="1">
      <c r="A67" s="65"/>
      <c r="B67" s="59"/>
      <c r="C67" s="60"/>
      <c r="D67" s="61"/>
      <c r="E67" s="59"/>
      <c r="F67" s="1" t="s">
        <v>209</v>
      </c>
      <c r="G67" s="1"/>
      <c r="H67" s="36" t="s">
        <v>62</v>
      </c>
      <c r="I67" s="35" t="s">
        <v>59</v>
      </c>
      <c r="J67" s="31"/>
      <c r="K67" s="31"/>
      <c r="L67" s="31" t="s">
        <v>203</v>
      </c>
      <c r="M67" s="30"/>
    </row>
    <row r="68" spans="1:13" s="15" customFormat="1" ht="81.75" customHeight="1">
      <c r="A68" s="37">
        <v>152</v>
      </c>
      <c r="B68" s="24" t="s">
        <v>18</v>
      </c>
      <c r="C68" s="38" t="s">
        <v>0</v>
      </c>
      <c r="D68" s="36"/>
      <c r="E68" s="24" t="s">
        <v>19</v>
      </c>
      <c r="F68" s="1" t="s">
        <v>186</v>
      </c>
      <c r="G68" s="10"/>
      <c r="H68" s="36" t="s">
        <v>61</v>
      </c>
      <c r="I68" s="35" t="s">
        <v>58</v>
      </c>
      <c r="J68" s="31" t="s">
        <v>196</v>
      </c>
      <c r="K68" s="31" t="s">
        <v>196</v>
      </c>
      <c r="L68" s="31" t="s">
        <v>196</v>
      </c>
      <c r="M68" s="30"/>
    </row>
    <row r="69" spans="1:13" s="15" customFormat="1" ht="32.25" customHeight="1">
      <c r="A69" s="37"/>
      <c r="B69" s="64" t="s">
        <v>30</v>
      </c>
      <c r="C69" s="64"/>
      <c r="D69" s="64"/>
      <c r="E69" s="64"/>
      <c r="F69" s="33"/>
      <c r="G69" s="39"/>
      <c r="H69" s="39"/>
      <c r="I69" s="35"/>
      <c r="J69" s="31"/>
      <c r="K69" s="31"/>
      <c r="L69" s="31"/>
      <c r="M69" s="27"/>
    </row>
    <row r="70" spans="1:13" s="15" customFormat="1" ht="81" customHeight="1">
      <c r="A70" s="65">
        <v>157</v>
      </c>
      <c r="B70" s="59" t="s">
        <v>53</v>
      </c>
      <c r="C70" s="60" t="s">
        <v>0</v>
      </c>
      <c r="D70" s="74"/>
      <c r="E70" s="59" t="s">
        <v>150</v>
      </c>
      <c r="F70" s="1" t="s">
        <v>212</v>
      </c>
      <c r="G70" s="1"/>
      <c r="H70" s="36" t="s">
        <v>62</v>
      </c>
      <c r="I70" s="35" t="s">
        <v>59</v>
      </c>
      <c r="J70" s="31"/>
      <c r="K70" s="32" t="s">
        <v>216</v>
      </c>
      <c r="L70" s="31"/>
      <c r="M70" s="30"/>
    </row>
    <row r="71" spans="1:13" s="15" customFormat="1" ht="81" customHeight="1">
      <c r="A71" s="65"/>
      <c r="B71" s="59"/>
      <c r="C71" s="60"/>
      <c r="D71" s="74"/>
      <c r="E71" s="59"/>
      <c r="F71" s="1" t="s">
        <v>232</v>
      </c>
      <c r="G71" s="1"/>
      <c r="H71" s="36" t="s">
        <v>62</v>
      </c>
      <c r="I71" s="35" t="s">
        <v>59</v>
      </c>
      <c r="J71" s="31"/>
      <c r="K71" s="31"/>
      <c r="L71" s="32" t="s">
        <v>216</v>
      </c>
      <c r="M71" s="30"/>
    </row>
    <row r="72" spans="1:13" s="15" customFormat="1" ht="66.75" customHeight="1">
      <c r="A72" s="37">
        <v>158</v>
      </c>
      <c r="B72" s="24" t="s">
        <v>142</v>
      </c>
      <c r="C72" s="38" t="s">
        <v>0</v>
      </c>
      <c r="D72" s="36"/>
      <c r="E72" s="24" t="s">
        <v>123</v>
      </c>
      <c r="F72" s="52" t="s">
        <v>228</v>
      </c>
      <c r="G72" s="1"/>
      <c r="H72" s="36" t="s">
        <v>62</v>
      </c>
      <c r="I72" s="35" t="s">
        <v>59</v>
      </c>
      <c r="J72" s="31" t="s">
        <v>197</v>
      </c>
      <c r="K72" s="31" t="s">
        <v>197</v>
      </c>
      <c r="L72" s="31" t="s">
        <v>197</v>
      </c>
      <c r="M72" s="30"/>
    </row>
    <row r="73" spans="1:13" s="15" customFormat="1" ht="46.5" customHeight="1">
      <c r="A73" s="65">
        <v>159</v>
      </c>
      <c r="B73" s="59" t="s">
        <v>124</v>
      </c>
      <c r="C73" s="60" t="s">
        <v>0</v>
      </c>
      <c r="D73" s="74"/>
      <c r="E73" s="59" t="s">
        <v>151</v>
      </c>
      <c r="F73" s="52" t="s">
        <v>206</v>
      </c>
      <c r="G73" s="1"/>
      <c r="H73" s="36" t="s">
        <v>62</v>
      </c>
      <c r="I73" s="35" t="s">
        <v>59</v>
      </c>
      <c r="J73" s="31" t="s">
        <v>194</v>
      </c>
      <c r="K73" s="31"/>
      <c r="L73" s="31"/>
      <c r="M73" s="30"/>
    </row>
    <row r="74" spans="1:13" s="15" customFormat="1" ht="140.25" customHeight="1">
      <c r="A74" s="65"/>
      <c r="B74" s="59"/>
      <c r="C74" s="60"/>
      <c r="D74" s="74"/>
      <c r="E74" s="59"/>
      <c r="F74" s="1" t="s">
        <v>223</v>
      </c>
      <c r="G74" s="1"/>
      <c r="H74" s="36" t="s">
        <v>62</v>
      </c>
      <c r="I74" s="35" t="s">
        <v>59</v>
      </c>
      <c r="J74" s="31" t="s">
        <v>197</v>
      </c>
      <c r="K74" s="31" t="s">
        <v>197</v>
      </c>
      <c r="L74" s="31" t="s">
        <v>197</v>
      </c>
      <c r="M74" s="30"/>
    </row>
    <row r="75" spans="1:13" s="15" customFormat="1" ht="25.5" customHeight="1">
      <c r="A75" s="37"/>
      <c r="B75" s="64" t="s">
        <v>31</v>
      </c>
      <c r="C75" s="64"/>
      <c r="D75" s="64"/>
      <c r="E75" s="64"/>
      <c r="F75" s="33"/>
      <c r="G75" s="39"/>
      <c r="H75" s="39"/>
      <c r="I75" s="35"/>
      <c r="J75" s="31"/>
      <c r="K75" s="31"/>
      <c r="L75" s="31"/>
      <c r="M75" s="27"/>
    </row>
    <row r="76" spans="1:13" s="15" customFormat="1" ht="152.25" customHeight="1">
      <c r="A76" s="37">
        <v>169</v>
      </c>
      <c r="B76" s="24" t="s">
        <v>125</v>
      </c>
      <c r="C76" s="38" t="s">
        <v>0</v>
      </c>
      <c r="D76" s="36"/>
      <c r="E76" s="24" t="s">
        <v>126</v>
      </c>
      <c r="F76" s="1" t="s">
        <v>182</v>
      </c>
      <c r="G76" s="1"/>
      <c r="H76" s="36" t="s">
        <v>62</v>
      </c>
      <c r="I76" s="35" t="s">
        <v>59</v>
      </c>
      <c r="J76" s="31" t="s">
        <v>198</v>
      </c>
      <c r="K76" s="31" t="s">
        <v>198</v>
      </c>
      <c r="L76" s="31" t="s">
        <v>198</v>
      </c>
      <c r="M76" s="30"/>
    </row>
    <row r="77" spans="1:13" s="15" customFormat="1" ht="24" customHeight="1">
      <c r="A77" s="37"/>
      <c r="B77" s="64" t="s">
        <v>270</v>
      </c>
      <c r="C77" s="64"/>
      <c r="D77" s="64"/>
      <c r="E77" s="64"/>
      <c r="F77" s="33"/>
      <c r="G77" s="39"/>
      <c r="H77" s="39"/>
      <c r="I77" s="35"/>
      <c r="J77" s="31"/>
      <c r="K77" s="31"/>
      <c r="L77" s="31"/>
      <c r="M77" s="27"/>
    </row>
    <row r="78" spans="1:13" s="15" customFormat="1" ht="24" customHeight="1">
      <c r="A78" s="37"/>
      <c r="B78" s="64" t="s">
        <v>32</v>
      </c>
      <c r="C78" s="64"/>
      <c r="D78" s="64"/>
      <c r="E78" s="64"/>
      <c r="F78" s="33"/>
      <c r="G78" s="39"/>
      <c r="H78" s="39"/>
      <c r="I78" s="35"/>
      <c r="J78" s="31"/>
      <c r="K78" s="31"/>
      <c r="L78" s="31"/>
      <c r="M78" s="27"/>
    </row>
    <row r="79" spans="1:13" s="15" customFormat="1" ht="24" customHeight="1">
      <c r="A79" s="37"/>
      <c r="B79" s="64" t="s">
        <v>33</v>
      </c>
      <c r="C79" s="64"/>
      <c r="D79" s="64"/>
      <c r="E79" s="64"/>
      <c r="F79" s="33"/>
      <c r="G79" s="39"/>
      <c r="H79" s="39"/>
      <c r="I79" s="35"/>
      <c r="J79" s="31"/>
      <c r="K79" s="31"/>
      <c r="L79" s="31"/>
      <c r="M79" s="27"/>
    </row>
    <row r="80" spans="1:13" s="15" customFormat="1" ht="115.5" customHeight="1">
      <c r="A80" s="37">
        <v>174</v>
      </c>
      <c r="B80" s="24" t="s">
        <v>20</v>
      </c>
      <c r="C80" s="38" t="s">
        <v>4</v>
      </c>
      <c r="D80" s="36"/>
      <c r="E80" s="24" t="s">
        <v>152</v>
      </c>
      <c r="F80" s="1" t="s">
        <v>213</v>
      </c>
      <c r="G80" s="1"/>
      <c r="H80" s="36" t="s">
        <v>62</v>
      </c>
      <c r="I80" s="35" t="s">
        <v>59</v>
      </c>
      <c r="J80" s="31"/>
      <c r="K80" s="31"/>
      <c r="L80" s="31" t="s">
        <v>194</v>
      </c>
      <c r="M80" s="36"/>
    </row>
    <row r="81" spans="1:13" s="15" customFormat="1" ht="25.5" customHeight="1">
      <c r="A81" s="37"/>
      <c r="B81" s="64" t="s">
        <v>34</v>
      </c>
      <c r="C81" s="64"/>
      <c r="D81" s="64"/>
      <c r="E81" s="64"/>
      <c r="F81" s="33"/>
      <c r="G81" s="39"/>
      <c r="H81" s="39"/>
      <c r="I81" s="35"/>
      <c r="J81" s="31"/>
      <c r="K81" s="31"/>
      <c r="L81" s="31"/>
      <c r="M81" s="27"/>
    </row>
    <row r="82" spans="1:13" s="15" customFormat="1" ht="25.5" customHeight="1">
      <c r="A82" s="37"/>
      <c r="B82" s="64" t="s">
        <v>35</v>
      </c>
      <c r="C82" s="64"/>
      <c r="D82" s="64"/>
      <c r="E82" s="64"/>
      <c r="F82" s="33"/>
      <c r="G82" s="39"/>
      <c r="H82" s="39"/>
      <c r="I82" s="35"/>
      <c r="J82" s="31"/>
      <c r="K82" s="31"/>
      <c r="L82" s="31"/>
      <c r="M82" s="27"/>
    </row>
    <row r="83" spans="1:13" s="15" customFormat="1" ht="189.75" customHeight="1">
      <c r="A83" s="37">
        <v>190</v>
      </c>
      <c r="B83" s="24" t="s">
        <v>51</v>
      </c>
      <c r="C83" s="38" t="s">
        <v>0</v>
      </c>
      <c r="D83" s="2"/>
      <c r="E83" s="24" t="s">
        <v>127</v>
      </c>
      <c r="F83" s="1" t="s">
        <v>238</v>
      </c>
      <c r="G83" s="1"/>
      <c r="H83" s="36" t="s">
        <v>62</v>
      </c>
      <c r="I83" s="35" t="s">
        <v>59</v>
      </c>
      <c r="J83" s="31" t="s">
        <v>198</v>
      </c>
      <c r="K83" s="31" t="s">
        <v>229</v>
      </c>
      <c r="L83" s="31" t="s">
        <v>198</v>
      </c>
      <c r="M83" s="36"/>
    </row>
    <row r="84" spans="1:13" s="15" customFormat="1" ht="97.5" customHeight="1">
      <c r="A84" s="37">
        <v>192</v>
      </c>
      <c r="B84" s="24" t="s">
        <v>128</v>
      </c>
      <c r="C84" s="38" t="s">
        <v>0</v>
      </c>
      <c r="D84" s="36"/>
      <c r="E84" s="24" t="s">
        <v>225</v>
      </c>
      <c r="F84" s="1" t="s">
        <v>224</v>
      </c>
      <c r="G84" s="28"/>
      <c r="H84" s="36" t="s">
        <v>62</v>
      </c>
      <c r="I84" s="35" t="s">
        <v>59</v>
      </c>
      <c r="J84" s="31" t="s">
        <v>197</v>
      </c>
      <c r="K84" s="31" t="s">
        <v>197</v>
      </c>
      <c r="L84" s="31" t="s">
        <v>197</v>
      </c>
      <c r="M84" s="36"/>
    </row>
    <row r="85" spans="1:13" s="15" customFormat="1" ht="97.5" customHeight="1">
      <c r="A85" s="37">
        <v>194</v>
      </c>
      <c r="B85" s="24" t="s">
        <v>129</v>
      </c>
      <c r="C85" s="38" t="s">
        <v>2</v>
      </c>
      <c r="D85" s="36"/>
      <c r="E85" s="24" t="s">
        <v>153</v>
      </c>
      <c r="F85" s="1" t="s">
        <v>214</v>
      </c>
      <c r="G85" s="1" t="s">
        <v>130</v>
      </c>
      <c r="H85" s="36" t="s">
        <v>62</v>
      </c>
      <c r="I85" s="35" t="s">
        <v>59</v>
      </c>
      <c r="J85" s="31"/>
      <c r="K85" s="31" t="s">
        <v>194</v>
      </c>
      <c r="L85" s="31"/>
      <c r="M85" s="36"/>
    </row>
    <row r="86" spans="1:13" s="15" customFormat="1" ht="25.5" customHeight="1">
      <c r="A86" s="37"/>
      <c r="B86" s="64" t="s">
        <v>36</v>
      </c>
      <c r="C86" s="64"/>
      <c r="D86" s="64"/>
      <c r="E86" s="64"/>
      <c r="F86" s="33"/>
      <c r="G86" s="39"/>
      <c r="H86" s="39"/>
      <c r="I86" s="35"/>
      <c r="J86" s="31"/>
      <c r="K86" s="31"/>
      <c r="L86" s="31"/>
      <c r="M86" s="27"/>
    </row>
    <row r="87" spans="1:13" s="15" customFormat="1" ht="135" customHeight="1">
      <c r="A87" s="37">
        <v>197</v>
      </c>
      <c r="B87" s="24" t="s">
        <v>66</v>
      </c>
      <c r="C87" s="12" t="s">
        <v>0</v>
      </c>
      <c r="D87" s="2"/>
      <c r="E87" s="24" t="s">
        <v>67</v>
      </c>
      <c r="F87" s="1" t="s">
        <v>183</v>
      </c>
      <c r="G87" s="1"/>
      <c r="H87" s="36" t="s">
        <v>62</v>
      </c>
      <c r="I87" s="35" t="s">
        <v>58</v>
      </c>
      <c r="J87" s="31" t="s">
        <v>196</v>
      </c>
      <c r="K87" s="31" t="s">
        <v>196</v>
      </c>
      <c r="L87" s="31" t="s">
        <v>196</v>
      </c>
      <c r="M87" s="36"/>
    </row>
    <row r="88" spans="1:13" s="15" customFormat="1" ht="25.5" customHeight="1">
      <c r="A88" s="37"/>
      <c r="B88" s="64" t="s">
        <v>271</v>
      </c>
      <c r="C88" s="64"/>
      <c r="D88" s="64"/>
      <c r="E88" s="64"/>
      <c r="F88" s="33"/>
      <c r="G88" s="39"/>
      <c r="H88" s="39"/>
      <c r="I88" s="35"/>
      <c r="J88" s="31"/>
      <c r="K88" s="31"/>
      <c r="L88" s="31"/>
      <c r="M88" s="27"/>
    </row>
    <row r="89" spans="1:13" s="15" customFormat="1" ht="52.5" customHeight="1">
      <c r="A89" s="37"/>
      <c r="B89" s="64" t="s">
        <v>37</v>
      </c>
      <c r="C89" s="64"/>
      <c r="D89" s="64"/>
      <c r="E89" s="64"/>
      <c r="F89" s="33"/>
      <c r="G89" s="39"/>
      <c r="H89" s="39"/>
      <c r="I89" s="35"/>
      <c r="J89" s="31"/>
      <c r="K89" s="31"/>
      <c r="L89" s="31"/>
      <c r="M89" s="27"/>
    </row>
    <row r="90" spans="1:13" s="15" customFormat="1" ht="214.5" customHeight="1">
      <c r="A90" s="37">
        <v>202</v>
      </c>
      <c r="B90" s="24" t="s">
        <v>50</v>
      </c>
      <c r="C90" s="38" t="s">
        <v>0</v>
      </c>
      <c r="D90" s="36"/>
      <c r="E90" s="24" t="s">
        <v>154</v>
      </c>
      <c r="F90" s="52" t="s">
        <v>155</v>
      </c>
      <c r="G90" s="24"/>
      <c r="H90" s="36" t="s">
        <v>62</v>
      </c>
      <c r="I90" s="35" t="s">
        <v>59</v>
      </c>
      <c r="J90" s="31" t="s">
        <v>202</v>
      </c>
      <c r="K90" s="31" t="s">
        <v>202</v>
      </c>
      <c r="L90" s="31" t="s">
        <v>202</v>
      </c>
      <c r="M90" s="30"/>
    </row>
    <row r="91" spans="1:13" s="15" customFormat="1" ht="25.5" customHeight="1">
      <c r="A91" s="37"/>
      <c r="B91" s="64" t="s">
        <v>38</v>
      </c>
      <c r="C91" s="64"/>
      <c r="D91" s="64"/>
      <c r="E91" s="64"/>
      <c r="F91" s="64"/>
      <c r="G91" s="39"/>
      <c r="H91" s="39"/>
      <c r="I91" s="35"/>
      <c r="J91" s="31"/>
      <c r="K91" s="31"/>
      <c r="L91" s="31"/>
      <c r="M91" s="27"/>
    </row>
    <row r="92" spans="1:13" s="15" customFormat="1" ht="191.25" customHeight="1">
      <c r="A92" s="37">
        <v>204</v>
      </c>
      <c r="B92" s="24" t="s">
        <v>131</v>
      </c>
      <c r="C92" s="38" t="s">
        <v>2</v>
      </c>
      <c r="D92" s="36"/>
      <c r="E92" s="24" t="s">
        <v>132</v>
      </c>
      <c r="F92" s="4" t="s">
        <v>272</v>
      </c>
      <c r="G92" s="4"/>
      <c r="H92" s="36" t="s">
        <v>61</v>
      </c>
      <c r="I92" s="36" t="s">
        <v>79</v>
      </c>
      <c r="J92" s="31" t="s">
        <v>202</v>
      </c>
      <c r="K92" s="31" t="s">
        <v>202</v>
      </c>
      <c r="L92" s="31" t="s">
        <v>202</v>
      </c>
      <c r="M92" s="30"/>
    </row>
    <row r="93" spans="1:13" s="15" customFormat="1" ht="82.5" customHeight="1">
      <c r="A93" s="65">
        <v>205</v>
      </c>
      <c r="B93" s="59" t="s">
        <v>133</v>
      </c>
      <c r="C93" s="60" t="s">
        <v>0</v>
      </c>
      <c r="D93" s="74"/>
      <c r="E93" s="59" t="s">
        <v>156</v>
      </c>
      <c r="F93" s="4" t="s">
        <v>215</v>
      </c>
      <c r="G93" s="4"/>
      <c r="H93" s="36" t="s">
        <v>62</v>
      </c>
      <c r="I93" s="35" t="s">
        <v>59</v>
      </c>
      <c r="J93" s="32" t="s">
        <v>216</v>
      </c>
      <c r="K93" s="31"/>
      <c r="L93" s="31"/>
      <c r="M93" s="30"/>
    </row>
    <row r="94" spans="1:13" s="15" customFormat="1" ht="82.5" customHeight="1">
      <c r="A94" s="65"/>
      <c r="B94" s="59"/>
      <c r="C94" s="60"/>
      <c r="D94" s="74"/>
      <c r="E94" s="59"/>
      <c r="F94" s="54" t="s">
        <v>217</v>
      </c>
      <c r="G94" s="1"/>
      <c r="H94" s="36" t="s">
        <v>62</v>
      </c>
      <c r="I94" s="35" t="s">
        <v>59</v>
      </c>
      <c r="J94" s="31"/>
      <c r="K94" s="31" t="s">
        <v>203</v>
      </c>
      <c r="L94" s="31"/>
      <c r="M94" s="30"/>
    </row>
    <row r="95" spans="1:13" s="15" customFormat="1" ht="270" customHeight="1">
      <c r="A95" s="37">
        <v>206</v>
      </c>
      <c r="B95" s="24" t="s">
        <v>134</v>
      </c>
      <c r="C95" s="13" t="s">
        <v>0</v>
      </c>
      <c r="D95" s="36"/>
      <c r="E95" s="24" t="s">
        <v>158</v>
      </c>
      <c r="F95" s="55" t="s">
        <v>157</v>
      </c>
      <c r="G95" s="24"/>
      <c r="H95" s="36" t="s">
        <v>62</v>
      </c>
      <c r="I95" s="35" t="s">
        <v>58</v>
      </c>
      <c r="J95" s="31" t="s">
        <v>196</v>
      </c>
      <c r="K95" s="31" t="s">
        <v>196</v>
      </c>
      <c r="L95" s="31" t="s">
        <v>196</v>
      </c>
      <c r="M95" s="30"/>
    </row>
    <row r="96" spans="1:13" s="15" customFormat="1" ht="51" customHeight="1">
      <c r="A96" s="65">
        <v>207</v>
      </c>
      <c r="B96" s="59" t="s">
        <v>135</v>
      </c>
      <c r="C96" s="60" t="s">
        <v>0</v>
      </c>
      <c r="D96" s="74"/>
      <c r="E96" s="59" t="s">
        <v>159</v>
      </c>
      <c r="F96" s="55" t="s">
        <v>218</v>
      </c>
      <c r="G96" s="24"/>
      <c r="H96" s="36" t="s">
        <v>62</v>
      </c>
      <c r="I96" s="35" t="s">
        <v>59</v>
      </c>
      <c r="J96" s="31" t="s">
        <v>194</v>
      </c>
      <c r="K96" s="31"/>
      <c r="L96" s="31"/>
      <c r="M96" s="30"/>
    </row>
    <row r="97" spans="1:14" s="15" customFormat="1" ht="51" customHeight="1">
      <c r="A97" s="65"/>
      <c r="B97" s="59"/>
      <c r="C97" s="60"/>
      <c r="D97" s="74"/>
      <c r="E97" s="59"/>
      <c r="F97" s="55" t="s">
        <v>219</v>
      </c>
      <c r="G97" s="24"/>
      <c r="H97" s="36" t="s">
        <v>62</v>
      </c>
      <c r="I97" s="35" t="s">
        <v>59</v>
      </c>
      <c r="J97" s="31"/>
      <c r="K97" s="31" t="s">
        <v>194</v>
      </c>
      <c r="L97" s="31"/>
      <c r="M97" s="30"/>
    </row>
    <row r="98" spans="1:14" s="15" customFormat="1" ht="51" customHeight="1">
      <c r="A98" s="65"/>
      <c r="B98" s="59"/>
      <c r="C98" s="60"/>
      <c r="D98" s="74"/>
      <c r="E98" s="59"/>
      <c r="F98" s="1" t="s">
        <v>220</v>
      </c>
      <c r="G98" s="1"/>
      <c r="H98" s="36" t="s">
        <v>62</v>
      </c>
      <c r="I98" s="35" t="s">
        <v>59</v>
      </c>
      <c r="J98" s="31"/>
      <c r="K98" s="31"/>
      <c r="L98" s="31" t="s">
        <v>194</v>
      </c>
      <c r="M98" s="30"/>
    </row>
    <row r="99" spans="1:14" s="15" customFormat="1" ht="141" customHeight="1">
      <c r="A99" s="37">
        <v>208</v>
      </c>
      <c r="B99" s="24" t="s">
        <v>136</v>
      </c>
      <c r="C99" s="38" t="s">
        <v>0</v>
      </c>
      <c r="D99" s="36"/>
      <c r="E99" s="24" t="s">
        <v>160</v>
      </c>
      <c r="F99" s="55" t="s">
        <v>239</v>
      </c>
      <c r="G99" s="1"/>
      <c r="H99" s="36" t="s">
        <v>62</v>
      </c>
      <c r="I99" s="35" t="s">
        <v>59</v>
      </c>
      <c r="J99" s="31" t="s">
        <v>197</v>
      </c>
      <c r="K99" s="31" t="s">
        <v>204</v>
      </c>
      <c r="L99" s="32" t="s">
        <v>204</v>
      </c>
      <c r="M99" s="30"/>
    </row>
    <row r="100" spans="1:14" s="15" customFormat="1" ht="141" customHeight="1">
      <c r="A100" s="37">
        <v>209</v>
      </c>
      <c r="B100" s="24" t="s">
        <v>137</v>
      </c>
      <c r="C100" s="38" t="s">
        <v>0</v>
      </c>
      <c r="D100" s="36"/>
      <c r="E100" s="24" t="s">
        <v>161</v>
      </c>
      <c r="F100" s="55" t="s">
        <v>240</v>
      </c>
      <c r="G100" s="2"/>
      <c r="H100" s="36" t="s">
        <v>62</v>
      </c>
      <c r="I100" s="35" t="s">
        <v>59</v>
      </c>
      <c r="J100" s="31" t="s">
        <v>197</v>
      </c>
      <c r="K100" s="31" t="s">
        <v>197</v>
      </c>
      <c r="L100" s="31" t="s">
        <v>197</v>
      </c>
      <c r="M100" s="30"/>
    </row>
    <row r="101" spans="1:14" s="15" customFormat="1" ht="127.5" customHeight="1">
      <c r="A101" s="37">
        <v>210</v>
      </c>
      <c r="B101" s="24" t="s">
        <v>138</v>
      </c>
      <c r="C101" s="38" t="s">
        <v>0</v>
      </c>
      <c r="D101" s="36"/>
      <c r="E101" s="24" t="s">
        <v>162</v>
      </c>
      <c r="F101" s="55" t="s">
        <v>163</v>
      </c>
      <c r="G101" s="8"/>
      <c r="H101" s="36" t="s">
        <v>62</v>
      </c>
      <c r="I101" s="35" t="s">
        <v>59</v>
      </c>
      <c r="J101" s="31" t="s">
        <v>197</v>
      </c>
      <c r="K101" s="31" t="s">
        <v>197</v>
      </c>
      <c r="L101" s="31" t="s">
        <v>197</v>
      </c>
      <c r="M101" s="30"/>
    </row>
    <row r="102" spans="1:14" s="15" customFormat="1" ht="33.75" customHeight="1">
      <c r="A102" s="37"/>
      <c r="B102" s="64" t="s">
        <v>52</v>
      </c>
      <c r="C102" s="64"/>
      <c r="D102" s="64"/>
      <c r="E102" s="64"/>
      <c r="F102" s="33"/>
      <c r="G102" s="39"/>
      <c r="H102" s="39"/>
      <c r="I102" s="35"/>
      <c r="J102" s="31"/>
      <c r="K102" s="31"/>
      <c r="L102" s="31"/>
      <c r="M102" s="27"/>
    </row>
    <row r="103" spans="1:14" s="15" customFormat="1" ht="91.5" customHeight="1">
      <c r="A103" s="37">
        <v>214</v>
      </c>
      <c r="B103" s="24" t="s">
        <v>139</v>
      </c>
      <c r="C103" s="38" t="s">
        <v>0</v>
      </c>
      <c r="D103" s="36"/>
      <c r="E103" s="24" t="s">
        <v>140</v>
      </c>
      <c r="F103" s="52" t="s">
        <v>164</v>
      </c>
      <c r="G103" s="1"/>
      <c r="H103" s="36" t="s">
        <v>61</v>
      </c>
      <c r="I103" s="36" t="s">
        <v>79</v>
      </c>
      <c r="J103" s="31" t="s">
        <v>203</v>
      </c>
      <c r="K103" s="31"/>
      <c r="L103" s="31"/>
      <c r="M103" s="30"/>
    </row>
    <row r="104" spans="1:14" s="15" customFormat="1" ht="81" customHeight="1">
      <c r="A104" s="37">
        <v>216</v>
      </c>
      <c r="B104" s="24" t="s">
        <v>141</v>
      </c>
      <c r="C104" s="38" t="s">
        <v>2</v>
      </c>
      <c r="D104" s="36"/>
      <c r="E104" s="24" t="s">
        <v>165</v>
      </c>
      <c r="F104" s="56" t="s">
        <v>184</v>
      </c>
      <c r="G104" s="1"/>
      <c r="H104" s="36" t="s">
        <v>61</v>
      </c>
      <c r="I104" s="36" t="s">
        <v>79</v>
      </c>
      <c r="J104" s="31" t="s">
        <v>197</v>
      </c>
      <c r="K104" s="31" t="s">
        <v>197</v>
      </c>
      <c r="L104" s="31" t="s">
        <v>197</v>
      </c>
      <c r="M104" s="30"/>
    </row>
    <row r="105" spans="1:14" s="15" customFormat="1" ht="91.5" customHeight="1">
      <c r="A105" s="37">
        <v>218</v>
      </c>
      <c r="B105" s="24" t="s">
        <v>143</v>
      </c>
      <c r="C105" s="38" t="s">
        <v>0</v>
      </c>
      <c r="D105" s="2"/>
      <c r="E105" s="52" t="s">
        <v>144</v>
      </c>
      <c r="F105" s="1" t="s">
        <v>166</v>
      </c>
      <c r="G105" s="1"/>
      <c r="H105" s="36" t="s">
        <v>61</v>
      </c>
      <c r="I105" s="36" t="s">
        <v>79</v>
      </c>
      <c r="J105" s="31" t="s">
        <v>197</v>
      </c>
      <c r="K105" s="31" t="s">
        <v>197</v>
      </c>
      <c r="L105" s="31" t="s">
        <v>197</v>
      </c>
      <c r="M105" s="30"/>
    </row>
    <row r="106" spans="1:14" s="15" customFormat="1" ht="15.75">
      <c r="A106" s="37"/>
      <c r="B106" s="71" t="s">
        <v>241</v>
      </c>
      <c r="C106" s="71"/>
      <c r="D106" s="71"/>
      <c r="E106" s="71"/>
      <c r="F106" s="71"/>
      <c r="G106" s="71"/>
      <c r="H106" s="36"/>
      <c r="I106" s="36"/>
      <c r="J106" s="40">
        <f>SUM(J107:J111)</f>
        <v>40</v>
      </c>
      <c r="K106" s="40">
        <f t="shared" ref="K106:L106" si="0">SUM(K107:K111)</f>
        <v>42</v>
      </c>
      <c r="L106" s="40">
        <f t="shared" si="0"/>
        <v>40</v>
      </c>
      <c r="M106" s="23"/>
      <c r="N106" s="17"/>
    </row>
    <row r="107" spans="1:14" ht="15.75">
      <c r="A107" s="41"/>
      <c r="B107" s="62" t="s">
        <v>242</v>
      </c>
      <c r="C107" s="62"/>
      <c r="D107" s="62"/>
      <c r="E107" s="62"/>
      <c r="F107" s="62"/>
      <c r="G107" s="62"/>
      <c r="H107" s="42"/>
      <c r="I107" s="42"/>
      <c r="J107" s="43">
        <f>SUM(COUNTIFS(J$5:J$30,{"ĐTT","ĐTT+VS-AN","ĐTT+HĐC","TDS","HĐH","HĐG","HĐNT","VS-AN","HĐC","TQDN","LH","HĐH+HĐC","LH+HĐC","HĐG+HĐC","HĐH+HĐNT","HĐH+HĐG","HĐNT+HĐC","SHHN","SHHN+HĐC"}))</f>
        <v>10</v>
      </c>
      <c r="K107" s="43">
        <f>SUM(COUNTIFS(K$5:K$30,{"ĐTT","ĐTT+VS-AN","ĐTT+HĐC","TDS","HĐH","HĐG","HĐNT","VS-AN","HĐC","TQDN","LH","HĐH+HĐC","LH+HĐC","HĐG+HĐC","HĐH+HĐNT","HĐH+HĐG","HĐNT+HĐC","SHHN","SHHN+HĐC"}))</f>
        <v>11</v>
      </c>
      <c r="L107" s="43">
        <f>SUM(COUNTIFS(L$5:L$30,{"ĐTT","ĐTT+VS-AN","ĐTT+HĐC","TDS","HĐH","HĐG","HĐNT","VS-AN","HĐC","TQDN","LH","HĐH+HĐC","LH+HĐC","HĐG+HĐC","HĐH+HĐNT","HĐH+HĐG","HĐNT+HĐC","SHHN","SHHN+HĐC"}))</f>
        <v>10</v>
      </c>
      <c r="M107" s="44"/>
    </row>
    <row r="108" spans="1:14" ht="15.75">
      <c r="A108" s="41"/>
      <c r="B108" s="62" t="s">
        <v>243</v>
      </c>
      <c r="C108" s="62"/>
      <c r="D108" s="62"/>
      <c r="E108" s="62"/>
      <c r="F108" s="62"/>
      <c r="G108" s="62"/>
      <c r="H108" s="42"/>
      <c r="I108" s="42"/>
      <c r="J108" s="43">
        <f>SUM(COUNTIFS(J$31:J$60,{"ĐTT","ĐTT+VS-AN","ĐTT+HĐC","TDS","HĐH","HĐG","HĐNT","VS-AN","HĐC","TQDN","LH","HĐH+HĐC","LH+HĐC","HĐG+HĐC","HĐH+HĐNT","HĐH+HĐG","HĐNT+HĐC","SHHN","SHHN+HĐC"}))</f>
        <v>10</v>
      </c>
      <c r="K108" s="43">
        <f>SUM(COUNTIFS(K$31:K$60,{"ĐTT","ĐTT+VS-AN","ĐTT+HĐC","TDS","HĐH","HĐG","HĐNT","VS-AN","HĐC","TQDN","LH","HĐH+HĐC","LH+HĐC","HĐG+HĐC","HĐH+HĐNT","HĐH+HĐG","HĐNT+HĐC","SHHN","SHHN+HĐC"}))</f>
        <v>10</v>
      </c>
      <c r="L108" s="43">
        <f>SUM(COUNTIFS(L$31:L$60,{"ĐTT","ĐTT+VS-AN","ĐTT+HĐC","TDS","HĐH","HĐG","HĐNT","VS-AN","HĐC","TQDN","LH","HĐH+HĐC","LH+HĐC","HĐG+HĐC","HĐH+HĐNT","HĐH+HĐG","HĐNT+HĐC","SHHN","SHHN+HĐC"}))</f>
        <v>10</v>
      </c>
      <c r="M108" s="45"/>
    </row>
    <row r="109" spans="1:14" ht="15.75">
      <c r="A109" s="41"/>
      <c r="B109" s="62" t="s">
        <v>244</v>
      </c>
      <c r="C109" s="62"/>
      <c r="D109" s="62"/>
      <c r="E109" s="62"/>
      <c r="F109" s="62"/>
      <c r="G109" s="62"/>
      <c r="H109" s="42"/>
      <c r="I109" s="42"/>
      <c r="J109" s="43">
        <f>SUM(COUNTIFS(J$61:J$76,{"ĐTT","ĐTT+VS-AN","ĐTT+HĐC","TDS","HĐH","HĐG","HĐNT","VS-AN","HĐC","TQDN","LH","HĐH+HĐC","LH+HĐC","HĐG+HĐC","HĐH+HĐNT","HĐH+HĐG","HĐNT+HĐC","SHHN","SHHN+HĐC"}))</f>
        <v>6</v>
      </c>
      <c r="K109" s="43">
        <f>SUM(COUNTIFS(K$61:K$76,{"ĐTT","ĐTT+VS-AN","ĐTT+HĐC","TDS","HĐH","HĐG","HĐNT","VS-AN","HĐC","TQDN","LH","HĐH+HĐC","LH+HĐC","HĐG+HĐC","HĐH+HĐNT","HĐH+HĐG","HĐNT+HĐC","SHHN","SHHN+HĐC"}))</f>
        <v>7</v>
      </c>
      <c r="L109" s="43">
        <f>SUM(COUNTIFS(L$61:L$76,{"ĐTT","ĐTT+VS-AN","ĐTT+HĐC","TDS","HĐH","HĐG","HĐNT","VS-AN","HĐC","TQDN","LH","HĐH+HĐC","LH+HĐC","HĐG+HĐC","HĐH+HĐNT","HĐH+HĐG","HĐNT+HĐC","SHHN","SHHN+HĐC"}))</f>
        <v>7</v>
      </c>
      <c r="M109" s="45"/>
    </row>
    <row r="110" spans="1:14" ht="15.75">
      <c r="A110" s="41"/>
      <c r="B110" s="62" t="s">
        <v>245</v>
      </c>
      <c r="C110" s="62"/>
      <c r="D110" s="62"/>
      <c r="E110" s="62"/>
      <c r="F110" s="62"/>
      <c r="G110" s="62"/>
      <c r="H110" s="42"/>
      <c r="I110" s="42"/>
      <c r="J110" s="43">
        <f>SUM(COUNTIFS(J$77:J$87,{"ĐTT","ĐTT+VS-AN","ĐTT+HĐC","TDS","HĐH","HĐG","HĐNT","VS-AN","HĐC","TQDN","LH","HĐH+HĐC","LH+HĐC","HĐG+HĐC","HĐH+HĐNT","HĐH+HĐG","HĐNT+HĐC","SHHN","SHHN+HĐC"}))</f>
        <v>3</v>
      </c>
      <c r="K110" s="43">
        <f>SUM(COUNTIFS(K$77:K$87,{"ĐTT","ĐTT+VS-AN","ĐTT+HĐC","TDS","HĐH","HĐG","HĐNT","VS-AN","HĐC","TQDN","LH","HĐH+HĐC","LH+HĐC","HĐG+HĐC","HĐH+HĐNT","HĐH+HĐG","HĐNT+HĐC","SHHN","SHHN+HĐC"}))</f>
        <v>4</v>
      </c>
      <c r="L110" s="43">
        <f>SUM(COUNTIFS(L$77:L$87,{"ĐTT","ĐTT+VS-AN","ĐTT+HĐC","TDS","HĐH","HĐG","HĐNT","VS-AN","HĐC","TQDN","LH","HĐH+HĐC","LH+HĐC","HĐG+HĐC","HĐH+HĐNT","HĐH+HĐG","HĐNT+HĐC","SHHN","SHHN+HĐC"}))</f>
        <v>4</v>
      </c>
      <c r="M110" s="45"/>
    </row>
    <row r="111" spans="1:14" ht="15.75">
      <c r="A111" s="41"/>
      <c r="B111" s="81" t="s">
        <v>246</v>
      </c>
      <c r="C111" s="81"/>
      <c r="D111" s="81"/>
      <c r="E111" s="81"/>
      <c r="F111" s="81"/>
      <c r="G111" s="81"/>
      <c r="H111" s="42"/>
      <c r="I111" s="42"/>
      <c r="J111" s="43">
        <f>SUM(COUNTIFS(J$88:J$105,{"ĐTT","ĐTT+VS-AN","ĐTT+HĐC","TDS","HĐH","HĐG","HĐNT","VS-AN","HĐC","TQDN","LH","HĐH+HĐC","LH+HĐC","HĐG+HĐC","HĐH+HĐNT","HĐH+HĐG","HĐNT+HĐC","SHHN","SHHN+HĐC"}))</f>
        <v>11</v>
      </c>
      <c r="K111" s="43">
        <f>SUM(COUNTIFS(K$88:K$105,{"ĐTT","ĐTT+VS-AN","ĐTT+HĐC","TDS","HĐH","HĐG","HĐNT","VS-AN","HĐC","TQDN","LH","HĐH+HĐC","LH+HĐC","HĐG+HĐC","HĐH+HĐNT","HĐH+HĐG","HĐNT+HĐC","SHHN","SHHN+HĐC"}))</f>
        <v>10</v>
      </c>
      <c r="L111" s="43">
        <f>SUM(COUNTIFS(L$88:L$105,{"ĐTT","ĐTT+VS-AN","ĐTT+HĐC","TDS","HĐH","HĐG","HĐNT","VS-AN","HĐC","TQDN","LH","HĐH+HĐC","LH+HĐC","HĐG+HĐC","HĐH+HĐNT","HĐH+HĐG","HĐNT+HĐC","SHHN","SHHN+HĐC"}))</f>
        <v>9</v>
      </c>
      <c r="M111" s="45"/>
    </row>
    <row r="112" spans="1:14" ht="15.75">
      <c r="A112" s="41"/>
      <c r="B112" s="72" t="s">
        <v>247</v>
      </c>
      <c r="C112" s="72"/>
      <c r="D112" s="72"/>
      <c r="E112" s="72"/>
      <c r="F112" s="72"/>
      <c r="G112" s="72"/>
      <c r="H112" s="42"/>
      <c r="I112" s="42"/>
      <c r="J112" s="40">
        <v>48</v>
      </c>
      <c r="K112" s="40">
        <v>49</v>
      </c>
      <c r="L112" s="40">
        <v>48</v>
      </c>
      <c r="M112" s="45"/>
    </row>
    <row r="113" spans="1:13" ht="15.75">
      <c r="A113" s="41"/>
      <c r="B113" s="73" t="s">
        <v>248</v>
      </c>
      <c r="C113" s="73"/>
      <c r="D113" s="73"/>
      <c r="E113" s="73"/>
      <c r="F113" s="73"/>
      <c r="G113" s="73"/>
      <c r="H113" s="42"/>
      <c r="I113" s="42"/>
      <c r="J113" s="43">
        <f>SUM(COUNTIFS(J$5:J$105,{"ĐTT","ĐTT+SHHN","ĐTT+VS-AN","ĐTT+HĐG","ĐTT+VS-AN","ĐTT+HĐC"}))</f>
        <v>3</v>
      </c>
      <c r="K113" s="43">
        <f>SUM(COUNTIFS(K$5:K$105,{"ĐTT","ĐTT+SHHN","ĐTT+VS-AN","ĐTT+HĐG","ĐTT+VS-AN","ĐTT+HĐC"}))</f>
        <v>3</v>
      </c>
      <c r="L113" s="43">
        <f>SUM(COUNTIFS(L$5:L$105,{"ĐTT","ĐTT+SHHN","ĐTT+VS-AN","ĐTT+HĐG","ĐTT+VS-AN","ĐTT+HĐC"}))</f>
        <v>3</v>
      </c>
      <c r="M113" s="45"/>
    </row>
    <row r="114" spans="1:13" ht="15.75">
      <c r="A114" s="41"/>
      <c r="B114" s="73" t="s">
        <v>249</v>
      </c>
      <c r="C114" s="73"/>
      <c r="D114" s="73"/>
      <c r="E114" s="73"/>
      <c r="F114" s="73"/>
      <c r="G114" s="73"/>
      <c r="H114" s="42"/>
      <c r="I114" s="42"/>
      <c r="J114" s="43">
        <f>SUM(COUNTIFS(J$5:J$105,{"TDS"}))</f>
        <v>1</v>
      </c>
      <c r="K114" s="43">
        <f>SUM(COUNTIFS(K$5:K$105,{"TDS"}))</f>
        <v>1</v>
      </c>
      <c r="L114" s="43">
        <f>SUM(COUNTIFS(L$5:L$105,{"TDS"}))</f>
        <v>1</v>
      </c>
      <c r="M114" s="45"/>
    </row>
    <row r="115" spans="1:13" ht="15.75">
      <c r="A115" s="41"/>
      <c r="B115" s="73" t="s">
        <v>250</v>
      </c>
      <c r="C115" s="73"/>
      <c r="D115" s="73"/>
      <c r="E115" s="73"/>
      <c r="F115" s="73"/>
      <c r="G115" s="73"/>
      <c r="H115" s="42"/>
      <c r="I115" s="42"/>
      <c r="J115" s="43">
        <f>SUM(COUNTIFS(J$5:J$105,{"ĐTT+HĐG","HĐG","HĐH+HĐG","HĐG+HĐNT","HĐG+HĐC"}))</f>
        <v>12</v>
      </c>
      <c r="K115" s="43">
        <f>SUM(COUNTIFS(K$5:K$105,{"ĐTT+HĐG","HĐG","HĐH+HĐG","HĐG+HĐNT","HĐG+HĐC"}))</f>
        <v>12</v>
      </c>
      <c r="L115" s="43">
        <f>SUM(COUNTIFS(L$5:L$105,{"ĐTT+HĐG","HĐG","HĐH+HĐG","HĐG+HĐNT","HĐG+HĐC"}))</f>
        <v>12</v>
      </c>
      <c r="M115" s="45"/>
    </row>
    <row r="116" spans="1:13" ht="15.75">
      <c r="A116" s="41"/>
      <c r="B116" s="73" t="s">
        <v>251</v>
      </c>
      <c r="C116" s="73"/>
      <c r="D116" s="73"/>
      <c r="E116" s="73"/>
      <c r="F116" s="73"/>
      <c r="G116" s="73"/>
      <c r="H116" s="42"/>
      <c r="I116" s="42"/>
      <c r="J116" s="43">
        <f>SUM(COUNTIFS(J$5:J$105,{"HĐNT","HĐH+HĐNT","HĐG+HĐNT","HĐNT+HĐC"}))</f>
        <v>9</v>
      </c>
      <c r="K116" s="43">
        <f>SUM(COUNTIFS(K$5:K$105,{"HĐNT","HĐH+HĐNT","HĐG+HĐNT","HĐNT+HĐC"}))</f>
        <v>9</v>
      </c>
      <c r="L116" s="43">
        <f>SUM(COUNTIFS(L$5:L$105,{"HĐNT","HĐH+HĐNT","HĐG+HĐNT","HĐNT+HĐC"}))</f>
        <v>9</v>
      </c>
      <c r="M116" s="45"/>
    </row>
    <row r="117" spans="1:13" ht="15.75">
      <c r="A117" s="41"/>
      <c r="B117" s="73" t="s">
        <v>252</v>
      </c>
      <c r="C117" s="73"/>
      <c r="D117" s="73"/>
      <c r="E117" s="73"/>
      <c r="F117" s="73"/>
      <c r="G117" s="73"/>
      <c r="H117" s="42"/>
      <c r="I117" s="42"/>
      <c r="J117" s="43">
        <f>SUM(COUNTIFS(J$5:J$105,{"ĐTT+VS-AN","VS-AN","VS-AN+HĐC","SHHN+VS-AN"}))</f>
        <v>4</v>
      </c>
      <c r="K117" s="43">
        <f>SUM(COUNTIFS(K$5:K$105,{"ĐTT+VS-AN","VS-AN","VS-AN+HĐC","SHHN+VS-AN"}))</f>
        <v>4</v>
      </c>
      <c r="L117" s="43">
        <f>SUM(COUNTIFS(L$5:L$105,{"ĐTT+VS-AN","VS-AN","VS-AN+HĐC","SHHN+VS-AN"}))</f>
        <v>4</v>
      </c>
      <c r="M117" s="45"/>
    </row>
    <row r="118" spans="1:13" ht="15.75">
      <c r="A118" s="41"/>
      <c r="B118" s="73" t="s">
        <v>253</v>
      </c>
      <c r="C118" s="73"/>
      <c r="D118" s="73"/>
      <c r="E118" s="73"/>
      <c r="F118" s="73"/>
      <c r="G118" s="73"/>
      <c r="H118" s="42"/>
      <c r="I118" s="42"/>
      <c r="J118" s="43">
        <f>SUM(COUNTIFS(J$5:J$105,{"HĐC","ĐTT+HĐC","HĐG+HĐC","HĐH+HĐC","VS-AN+HĐC","SHHN+HĐC","HĐNT+HĐC"}))</f>
        <v>9</v>
      </c>
      <c r="K118" s="43">
        <f>SUM(COUNTIFS(K$5:K$105,{"HĐC","ĐTT+HĐC","HĐG+HĐC","HĐH+HĐC","VS-AN+HĐC","SHHN+HĐC","HĐNT+HĐC"}))</f>
        <v>10</v>
      </c>
      <c r="L118" s="43">
        <f>SUM(COUNTIFS(L$5:L$105,{"HĐC","ĐTT+HĐC","HĐG+HĐC","HĐH+HĐC","VS-AN+HĐC","SHHN+HĐC","HĐNT+HĐC"}))</f>
        <v>9</v>
      </c>
      <c r="M118" s="45"/>
    </row>
    <row r="119" spans="1:13" ht="15.75">
      <c r="A119" s="41"/>
      <c r="B119" s="73" t="s">
        <v>254</v>
      </c>
      <c r="C119" s="73"/>
      <c r="D119" s="73"/>
      <c r="E119" s="73"/>
      <c r="F119" s="73"/>
      <c r="G119" s="73"/>
      <c r="H119" s="42"/>
      <c r="I119" s="42"/>
      <c r="J119" s="43">
        <f>SUM(COUNTIFS(J$5:J$105,{"SHHN","SHHN+VS-AN","SHHN+HĐC","ĐTT+SHHN"}))</f>
        <v>5</v>
      </c>
      <c r="K119" s="43">
        <f>SUM(COUNTIFS(K$5:K$105,{"SHHN","SHHN+VS-AN","SHHN+HĐC","ĐTT+SHHN"}))</f>
        <v>5</v>
      </c>
      <c r="L119" s="43">
        <f>SUM(COUNTIFS(L$5:L$105,{"SHHN","SHHN+VS-AN","SHHN+HĐC","ĐTT+SHHN"}))</f>
        <v>5</v>
      </c>
      <c r="M119" s="45"/>
    </row>
    <row r="120" spans="1:13" ht="15.75">
      <c r="A120" s="41"/>
      <c r="B120" s="73" t="s">
        <v>255</v>
      </c>
      <c r="C120" s="73"/>
      <c r="D120" s="73"/>
      <c r="E120" s="73"/>
      <c r="F120" s="73"/>
      <c r="G120" s="73"/>
      <c r="H120" s="42"/>
      <c r="I120" s="42"/>
      <c r="J120" s="43">
        <f>SUM(COUNTIFS(J$5:J$116,{"TQ"}))</f>
        <v>0</v>
      </c>
      <c r="K120" s="43">
        <f>SUM(COUNTIFS(K$5:K$116,{"TQ"}))</f>
        <v>0</v>
      </c>
      <c r="L120" s="43">
        <f>SUM(COUNTIFS(L$5:L$116,{"TQ"}))</f>
        <v>0</v>
      </c>
      <c r="M120" s="45"/>
    </row>
    <row r="121" spans="1:13" ht="15.75">
      <c r="A121" s="41"/>
      <c r="B121" s="73" t="s">
        <v>256</v>
      </c>
      <c r="C121" s="73"/>
      <c r="D121" s="73"/>
      <c r="E121" s="73"/>
      <c r="F121" s="73"/>
      <c r="G121" s="73"/>
      <c r="H121" s="42"/>
      <c r="I121" s="42"/>
      <c r="J121" s="43">
        <f>SUM(COUNTIFS(J$5:J$116,{"LH","LH+HĐC"}))</f>
        <v>0</v>
      </c>
      <c r="K121" s="43">
        <f>SUM(COUNTIFS(K$5:K$116,{"LH","LH+HĐC"}))</f>
        <v>0</v>
      </c>
      <c r="L121" s="43">
        <f>SUM(COUNTIFS(L$5:L$116,{"LH","LH+HĐC"}))</f>
        <v>0</v>
      </c>
      <c r="M121" s="45"/>
    </row>
    <row r="122" spans="1:13" ht="15.75">
      <c r="A122" s="41"/>
      <c r="B122" s="72" t="s">
        <v>257</v>
      </c>
      <c r="C122" s="72"/>
      <c r="D122" s="72"/>
      <c r="E122" s="72"/>
      <c r="F122" s="72"/>
      <c r="G122" s="72"/>
      <c r="H122" s="42"/>
      <c r="I122" s="42"/>
      <c r="J122" s="40">
        <f>SUM(J123:J127)</f>
        <v>5</v>
      </c>
      <c r="K122" s="40">
        <f t="shared" ref="K122:L122" si="1">SUM(K123:K127)</f>
        <v>5</v>
      </c>
      <c r="L122" s="40">
        <f t="shared" si="1"/>
        <v>5</v>
      </c>
      <c r="M122" s="45"/>
    </row>
    <row r="123" spans="1:13" ht="15.75">
      <c r="A123" s="41"/>
      <c r="B123" s="77" t="s">
        <v>258</v>
      </c>
      <c r="C123" s="77"/>
      <c r="D123" s="77"/>
      <c r="E123" s="77"/>
      <c r="F123" s="77"/>
      <c r="G123" s="77"/>
      <c r="H123" s="42"/>
      <c r="I123" s="42"/>
      <c r="J123" s="43">
        <f>SUM(COUNTIFS(J$5:J$30,{"HĐH","HĐH+HĐG","HĐH+HĐC","HĐH+HĐNT"}))</f>
        <v>1</v>
      </c>
      <c r="K123" s="43">
        <f>SUM(COUNTIFS(K$5:K$30,{"HĐH","HĐH+HĐG","HĐH+HĐC","HĐH+HĐNT"}))</f>
        <v>1</v>
      </c>
      <c r="L123" s="43">
        <f>SUM(COUNTIFS(L$5:L$30,{"HĐH","HĐH+HĐG","HĐH+HĐC","HĐH+HĐNT"}))</f>
        <v>1</v>
      </c>
      <c r="M123" s="45"/>
    </row>
    <row r="124" spans="1:13" ht="15.75">
      <c r="A124" s="41"/>
      <c r="B124" s="77" t="s">
        <v>259</v>
      </c>
      <c r="C124" s="77"/>
      <c r="D124" s="77"/>
      <c r="E124" s="77"/>
      <c r="F124" s="77"/>
      <c r="G124" s="77"/>
      <c r="H124" s="42"/>
      <c r="I124" s="42"/>
      <c r="J124" s="43">
        <f>SUM(COUNTIFS(J$31:J$60,{"HĐH","HĐH+HĐG","HĐH+HĐC","HĐH+HĐNT"}))</f>
        <v>1</v>
      </c>
      <c r="K124" s="43">
        <f>SUM(COUNTIFS(K$31:K$60,{"HĐH","HĐH+HĐG","HĐH+HĐC","HĐH+HĐNT"}))</f>
        <v>1</v>
      </c>
      <c r="L124" s="43">
        <f>SUM(COUNTIFS(L$31:L$60,{"HĐH","HĐH+HĐG","HĐH+HĐC","HĐH+HĐNT"}))</f>
        <v>1</v>
      </c>
      <c r="M124" s="45"/>
    </row>
    <row r="125" spans="1:13" ht="15.75">
      <c r="A125" s="41"/>
      <c r="B125" s="77" t="s">
        <v>260</v>
      </c>
      <c r="C125" s="77"/>
      <c r="D125" s="77"/>
      <c r="E125" s="77"/>
      <c r="F125" s="77"/>
      <c r="G125" s="77"/>
      <c r="H125" s="42"/>
      <c r="I125" s="42"/>
      <c r="J125" s="43">
        <f>SUM(COUNTIFS(J$61:J$76,{"HĐH","HĐH+HĐG","HĐH+HĐC","HĐH+HĐNT"}))</f>
        <v>1</v>
      </c>
      <c r="K125" s="43">
        <f>SUM(COUNTIFS(K$61:K$76,{"HĐH","HĐH+HĐG","HĐH+HĐC","HĐH+HĐNT"}))</f>
        <v>1</v>
      </c>
      <c r="L125" s="43">
        <f>SUM(COUNTIFS(L$61:L$76,{"HĐH","HĐH+HĐG","HĐH+HĐC","HĐH+HĐNT"}))</f>
        <v>1</v>
      </c>
      <c r="M125" s="45"/>
    </row>
    <row r="126" spans="1:13" ht="15.75">
      <c r="A126" s="41"/>
      <c r="B126" s="77" t="s">
        <v>261</v>
      </c>
      <c r="C126" s="77"/>
      <c r="D126" s="77"/>
      <c r="E126" s="77"/>
      <c r="F126" s="77"/>
      <c r="G126" s="77"/>
      <c r="H126" s="42"/>
      <c r="I126" s="42"/>
      <c r="J126" s="43">
        <f>SUM(COUNTIFS(J$77:J$87,{"HĐH","HĐH+HĐG","HĐH+HĐC","HĐH+HĐNT"}))</f>
        <v>0</v>
      </c>
      <c r="K126" s="43">
        <f>SUM(COUNTIFS(K$77:K$87,{"HĐH","HĐH+HĐG","HĐH+HĐC","HĐH+HĐNT"}))</f>
        <v>1</v>
      </c>
      <c r="L126" s="43">
        <f>SUM(COUNTIFS(L$77:L$87,{"HĐH","HĐH+HĐG","HĐH+HĐC","HĐH+HĐNT"}))</f>
        <v>1</v>
      </c>
      <c r="M126" s="45"/>
    </row>
    <row r="127" spans="1:13" ht="15.75">
      <c r="A127" s="41"/>
      <c r="B127" s="77" t="s">
        <v>262</v>
      </c>
      <c r="C127" s="77"/>
      <c r="D127" s="77"/>
      <c r="E127" s="77"/>
      <c r="F127" s="77"/>
      <c r="G127" s="77"/>
      <c r="H127" s="42"/>
      <c r="I127" s="42"/>
      <c r="J127" s="43">
        <f>SUM(COUNTIFS(J$88:J$105,{"HĐH","HĐH+HĐG","HĐH+HĐC","HĐH+HĐNT"}))</f>
        <v>2</v>
      </c>
      <c r="K127" s="43">
        <f>SUM(COUNTIFS(K$88:K$105,{"HĐH","HĐH+HĐG","HĐH+HĐC","HĐH+HĐNT"}))</f>
        <v>1</v>
      </c>
      <c r="L127" s="43">
        <f>SUM(COUNTIFS(L$88:L$105,{"HĐH","HĐH+HĐG","HĐH+HĐC","HĐH+HĐNT"}))</f>
        <v>1</v>
      </c>
      <c r="M127" s="45"/>
    </row>
    <row r="128" spans="1:13" ht="15">
      <c r="A128" s="78" t="s">
        <v>263</v>
      </c>
      <c r="B128" s="78"/>
      <c r="C128" s="78"/>
      <c r="D128" s="78"/>
      <c r="E128" s="50"/>
      <c r="F128" s="79" t="s">
        <v>264</v>
      </c>
      <c r="G128" s="79"/>
      <c r="H128" s="15"/>
      <c r="I128" s="15"/>
      <c r="J128" s="46"/>
      <c r="K128" s="80" t="s">
        <v>265</v>
      </c>
      <c r="L128" s="80"/>
      <c r="M128" s="80"/>
    </row>
    <row r="129" spans="1:13" ht="15">
      <c r="A129" s="57"/>
      <c r="B129" s="57"/>
      <c r="C129" s="57"/>
      <c r="D129" s="57"/>
      <c r="E129" s="50"/>
      <c r="F129" s="57"/>
      <c r="G129" s="57"/>
      <c r="H129" s="15"/>
      <c r="I129" s="15"/>
      <c r="J129" s="46"/>
      <c r="K129" s="58"/>
      <c r="L129" s="58"/>
      <c r="M129" s="58"/>
    </row>
    <row r="130" spans="1:13" ht="15">
      <c r="A130" s="47"/>
      <c r="B130" s="50"/>
      <c r="D130" s="15"/>
      <c r="E130" s="50"/>
      <c r="F130" s="50"/>
      <c r="G130" s="15"/>
      <c r="H130" s="15"/>
      <c r="I130" s="15"/>
      <c r="J130" s="46"/>
      <c r="K130" s="48"/>
      <c r="L130" s="48"/>
      <c r="M130" s="49"/>
    </row>
    <row r="131" spans="1:13" ht="15">
      <c r="A131" s="75" t="s">
        <v>273</v>
      </c>
      <c r="B131" s="75"/>
      <c r="C131" s="75"/>
      <c r="D131" s="75"/>
      <c r="E131" s="50"/>
      <c r="F131" s="75" t="s">
        <v>185</v>
      </c>
      <c r="G131" s="75"/>
      <c r="H131" s="15"/>
      <c r="I131" s="15"/>
      <c r="J131" s="46"/>
      <c r="K131" s="76" t="s">
        <v>266</v>
      </c>
      <c r="L131" s="76"/>
      <c r="M131" s="76"/>
    </row>
  </sheetData>
  <autoFilter ref="A5:N128" xr:uid="{952B5825-0E8A-4D1C-B863-EAF005EC6324}">
    <filterColumn colId="1" showButton="0"/>
    <filterColumn colId="2" showButton="0"/>
    <filterColumn colId="3" showButton="0"/>
  </autoFilter>
  <mergeCells count="124">
    <mergeCell ref="A131:D131"/>
    <mergeCell ref="F131:G131"/>
    <mergeCell ref="K131:M131"/>
    <mergeCell ref="A54:A55"/>
    <mergeCell ref="B54:B55"/>
    <mergeCell ref="C54:C55"/>
    <mergeCell ref="D54:D55"/>
    <mergeCell ref="E54:E55"/>
    <mergeCell ref="B126:G126"/>
    <mergeCell ref="B127:G127"/>
    <mergeCell ref="A128:D128"/>
    <mergeCell ref="F128:G128"/>
    <mergeCell ref="K128:M128"/>
    <mergeCell ref="B121:G121"/>
    <mergeCell ref="B122:G122"/>
    <mergeCell ref="B123:G123"/>
    <mergeCell ref="B124:G124"/>
    <mergeCell ref="B125:G125"/>
    <mergeCell ref="B116:G116"/>
    <mergeCell ref="B117:G117"/>
    <mergeCell ref="B118:G118"/>
    <mergeCell ref="B119:G119"/>
    <mergeCell ref="B120:G120"/>
    <mergeCell ref="B111:G111"/>
    <mergeCell ref="B112:G112"/>
    <mergeCell ref="B113:G113"/>
    <mergeCell ref="B114:G114"/>
    <mergeCell ref="B115:G115"/>
    <mergeCell ref="A70:A71"/>
    <mergeCell ref="B70:B71"/>
    <mergeCell ref="C70:C71"/>
    <mergeCell ref="D70:D71"/>
    <mergeCell ref="E70:E71"/>
    <mergeCell ref="A96:A98"/>
    <mergeCell ref="B96:B98"/>
    <mergeCell ref="C96:C98"/>
    <mergeCell ref="E96:E98"/>
    <mergeCell ref="D96:D98"/>
    <mergeCell ref="A93:A94"/>
    <mergeCell ref="B93:B94"/>
    <mergeCell ref="C93:C94"/>
    <mergeCell ref="D93:D94"/>
    <mergeCell ref="E93:E94"/>
    <mergeCell ref="A73:A74"/>
    <mergeCell ref="B73:B74"/>
    <mergeCell ref="C73:C74"/>
    <mergeCell ref="D73:D74"/>
    <mergeCell ref="E73:E74"/>
    <mergeCell ref="M3:M4"/>
    <mergeCell ref="B42:E42"/>
    <mergeCell ref="B43:E43"/>
    <mergeCell ref="B47:E47"/>
    <mergeCell ref="B48:E48"/>
    <mergeCell ref="B50:E50"/>
    <mergeCell ref="B38:E38"/>
    <mergeCell ref="B40:E40"/>
    <mergeCell ref="B45:E45"/>
    <mergeCell ref="B24:E24"/>
    <mergeCell ref="B7:E7"/>
    <mergeCell ref="B9:E9"/>
    <mergeCell ref="B10:E10"/>
    <mergeCell ref="B12:E12"/>
    <mergeCell ref="B14:E14"/>
    <mergeCell ref="B16:E16"/>
    <mergeCell ref="B18:E18"/>
    <mergeCell ref="B23:E23"/>
    <mergeCell ref="B27:E27"/>
    <mergeCell ref="B31:E31"/>
    <mergeCell ref="B32:E32"/>
    <mergeCell ref="A63:A64"/>
    <mergeCell ref="A65:A67"/>
    <mergeCell ref="B102:E102"/>
    <mergeCell ref="B106:G106"/>
    <mergeCell ref="B107:G107"/>
    <mergeCell ref="B108:G108"/>
    <mergeCell ref="B75:E75"/>
    <mergeCell ref="B77:E77"/>
    <mergeCell ref="B78:E78"/>
    <mergeCell ref="B79:E79"/>
    <mergeCell ref="B86:E86"/>
    <mergeCell ref="E3:E4"/>
    <mergeCell ref="F3:F4"/>
    <mergeCell ref="B5:E5"/>
    <mergeCell ref="B6:E6"/>
    <mergeCell ref="B88:E88"/>
    <mergeCell ref="B89:E89"/>
    <mergeCell ref="B91:F91"/>
    <mergeCell ref="B81:E81"/>
    <mergeCell ref="B82:E82"/>
    <mergeCell ref="B61:E61"/>
    <mergeCell ref="B62:E62"/>
    <mergeCell ref="B69:E69"/>
    <mergeCell ref="B52:E52"/>
    <mergeCell ref="B53:E53"/>
    <mergeCell ref="B63:B64"/>
    <mergeCell ref="C63:C64"/>
    <mergeCell ref="D63:D64"/>
    <mergeCell ref="E63:E64"/>
    <mergeCell ref="B57:E57"/>
    <mergeCell ref="B59:E59"/>
    <mergeCell ref="B65:B67"/>
    <mergeCell ref="C65:C67"/>
    <mergeCell ref="D65:D67"/>
    <mergeCell ref="E65:E67"/>
    <mergeCell ref="B109:G109"/>
    <mergeCell ref="B110:G110"/>
    <mergeCell ref="A1:M1"/>
    <mergeCell ref="A2:M2"/>
    <mergeCell ref="B33:E33"/>
    <mergeCell ref="B34:E34"/>
    <mergeCell ref="A35:A36"/>
    <mergeCell ref="B35:B36"/>
    <mergeCell ref="C35:C36"/>
    <mergeCell ref="D35:D36"/>
    <mergeCell ref="E35:E36"/>
    <mergeCell ref="G3:G4"/>
    <mergeCell ref="H3:H4"/>
    <mergeCell ref="I3:I4"/>
    <mergeCell ref="B3:C3"/>
    <mergeCell ref="J3:J4"/>
    <mergeCell ref="K3:K4"/>
    <mergeCell ref="L3:L4"/>
    <mergeCell ref="A3:A4"/>
    <mergeCell ref="D3:D4"/>
  </mergeCells>
  <dataValidations count="4">
    <dataValidation type="list" allowBlank="1" showInputMessage="1" showErrorMessage="1" sqref="H5:H7 H3 H9:H106" xr:uid="{00000000-0002-0000-0100-000000000000}">
      <formula1>"Tổ, Lớp"</formula1>
    </dataValidation>
    <dataValidation type="list" allowBlank="1" showInputMessage="1" showErrorMessage="1" sqref="I3 J5:L7 J9:L10 I5:I106" xr:uid="{00000000-0002-0000-0100-000001000000}">
      <formula1>"Lớp học,Lớp học+sân chơi,Ngoài nhà trường,Phòng chức năng,Sân chơi"</formula1>
    </dataValidation>
    <dataValidation type="list" allowBlank="1" showInputMessage="1" showErrorMessage="1" sqref="C51 C11 C13 C15 C19:C22 C25:C26 C28 C39 C41 C44 C17 C35 C37 C46 C72:C73 C58 C60 C68 C76 C83:C85 C87 C90 C100:C101 C103:C105 C63 C65 C95:C96 C92:C93 C70 C54 C56" xr:uid="{00000000-0002-0000-0100-000002000000}">
      <formula1>"KQMĐ, NDCT, TLHD, BC, ĐP"</formula1>
    </dataValidation>
    <dataValidation type="list" allowBlank="1" showInputMessage="1" showErrorMessage="1" sqref="H8" xr:uid="{00000000-0002-0000-0100-000004000000}">
      <formula1>"Tổ, Lớp, Khối"</formula1>
    </dataValidation>
  </dataValidations>
  <pageMargins left="0.78740157480314965" right="0.51181102362204722" top="0.6692913385826772" bottom="0.6692913385826772" header="0.31496062992125984" footer="0.31496062992125984"/>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KH CĐTC</vt:lpstr>
      <vt:lpstr>'KH CĐTC'!Print_Area</vt:lpstr>
      <vt:lpstr>'KH CĐTC'!Print_Titles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Admin</cp:lastModifiedBy>
  <cp:lastPrinted>2025-03-24T00:07:39Z</cp:lastPrinted>
  <dcterms:created xsi:type="dcterms:W3CDTF">2019-07-05T03:48:23Z</dcterms:created>
  <dcterms:modified xsi:type="dcterms:W3CDTF">2025-03-24T04:20:20Z</dcterms:modified>
</cp:coreProperties>
</file>