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1. CĐ TMN\"/>
    </mc:Choice>
  </mc:AlternateContent>
  <xr:revisionPtr revIDLastSave="0" documentId="13_ncr:1_{6799CBEF-4B64-446E-B108-7FD047170BBC}" xr6:coauthVersionLast="36" xr6:coauthVersionMax="47" xr10:uidLastSave="{00000000-0000-0000-0000-000000000000}"/>
  <bookViews>
    <workbookView xWindow="-105" yWindow="-105" windowWidth="23250" windowHeight="12450" tabRatio="770" xr2:uid="{00000000-000D-0000-FFFF-FFFF00000000}"/>
  </bookViews>
  <sheets>
    <sheet name="KH TMN" sheetId="38" r:id="rId1"/>
    <sheet name="Sheet1" sheetId="39" r:id="rId2"/>
  </sheets>
  <definedNames>
    <definedName name="_xlnm._FilterDatabase" localSheetId="0" hidden="1">'KH TMN'!$A$4:$M$127</definedName>
    <definedName name="_xlnm.Print_Area" localSheetId="0">'KH TMN'!$A$1:$L$129</definedName>
    <definedName name="_xlnm.Print_Titles" localSheetId="0">'KH TMN'!$3:$5</definedName>
  </definedNames>
  <calcPr calcId="179021" iterateCount="1"/>
</workbook>
</file>

<file path=xl/calcChain.xml><?xml version="1.0" encoding="utf-8"?>
<calcChain xmlns="http://schemas.openxmlformats.org/spreadsheetml/2006/main">
  <c r="K126" i="38" l="1"/>
  <c r="K125" i="38"/>
  <c r="K124" i="38"/>
  <c r="K123" i="38"/>
  <c r="K122" i="38"/>
  <c r="K120" i="38"/>
  <c r="K119" i="38"/>
  <c r="K118" i="38"/>
  <c r="K117" i="38"/>
  <c r="K116" i="38"/>
  <c r="K115" i="38"/>
  <c r="K114" i="38"/>
  <c r="K113" i="38"/>
  <c r="K112" i="38"/>
  <c r="K110" i="38"/>
  <c r="K109" i="38"/>
  <c r="K108" i="38"/>
  <c r="K107" i="38"/>
  <c r="K106" i="38"/>
  <c r="J126" i="38"/>
  <c r="J125" i="38"/>
  <c r="J124" i="38"/>
  <c r="J123" i="38"/>
  <c r="J122" i="38"/>
  <c r="J120" i="38"/>
  <c r="J119" i="38"/>
  <c r="J118" i="38"/>
  <c r="J117" i="38"/>
  <c r="J116" i="38"/>
  <c r="J115" i="38"/>
  <c r="J114" i="38"/>
  <c r="J113" i="38"/>
  <c r="J112" i="38"/>
  <c r="J110" i="38"/>
  <c r="J109" i="38"/>
  <c r="J108" i="38"/>
  <c r="J107" i="38"/>
  <c r="J106" i="38"/>
  <c r="K105" i="38" l="1"/>
  <c r="K121" i="38"/>
  <c r="K111" i="38" s="1"/>
  <c r="J105" i="38"/>
  <c r="J121" i="38"/>
  <c r="J111" i="38" s="1"/>
</calcChain>
</file>

<file path=xl/sharedStrings.xml><?xml version="1.0" encoding="utf-8"?>
<sst xmlns="http://schemas.openxmlformats.org/spreadsheetml/2006/main" count="506" uniqueCount="281">
  <si>
    <t>Thực hiện đúng, đủ, nhịp nhàng các động tác trong bài tập thể dục theo hiệu lệnh</t>
  </si>
  <si>
    <t>Thực hiện được vận động cuộn - xoay tròn cổ tay</t>
  </si>
  <si>
    <t>Biết tết sợi đôi</t>
  </si>
  <si>
    <t>KQMĐ</t>
  </si>
  <si>
    <t>TLHD</t>
  </si>
  <si>
    <t>NDCT</t>
  </si>
  <si>
    <t>ĐP</t>
  </si>
  <si>
    <t xml:space="preserve">Bò/trườn theo hướng thẳng trong đường hẹp (3m x 0,4m) không chệch ra ngoài </t>
  </si>
  <si>
    <t>Bò/trườn theo hướng thẳng trong đường hẹp (3m x 0,4m)</t>
  </si>
  <si>
    <t>Đi bằng gót chân</t>
  </si>
  <si>
    <t>Đi bằng gót chân liên tục 1,5m đúng kỹ thuật</t>
  </si>
  <si>
    <t>BC</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</si>
  <si>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</si>
  <si>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</si>
  <si>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</si>
  <si>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</si>
  <si>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</si>
  <si>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</si>
  <si>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phân loại đồ dùng, đồ chơi theo 1-2 dấu hiệu</t>
  </si>
  <si>
    <t>Phân loại đồ dùng, đồ chơi theo 1-2 dấu hiệu</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</si>
  <si>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</si>
  <si>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</si>
  <si>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</si>
  <si>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</si>
  <si>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</si>
  <si>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</si>
  <si>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</si>
  <si>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</si>
  <si>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</si>
  <si>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1. Nhận biết bản thân, gia đình, trường lớp mầm non và cộng đồng</t>
  </si>
  <si>
    <t>I. LĨNH VỰC GIÁO DỤC PHÁT TRIỂN THỂ CHẤT</t>
  </si>
  <si>
    <t>Tô, vẽ được một số hình đơn giản, gần gũi</t>
  </si>
  <si>
    <t>Xếp chồng được 10-12 khối</t>
  </si>
  <si>
    <t>Kể được tên một số thức ăn cần có trong bữa ăn hàng ngày</t>
  </si>
  <si>
    <t>Tên một số thức ăn trong bữa ăn hàng ngày</t>
  </si>
  <si>
    <t>Có kỹ năng rửa tay bằng xà phòng đúng quy trình. Biết tự rửa tay bằng xà phòng khi được nhắc nhở</t>
  </si>
  <si>
    <t xml:space="preserve">Tập luyện thao tác rửa tay bằng xà phòng </t>
  </si>
  <si>
    <t>Biết tự cầm bát, thìa xúc ăn gọn gàng, không rơi vãi, không đổ thức ăn</t>
  </si>
  <si>
    <t>Cách sử dụng bát, thìa</t>
  </si>
  <si>
    <t>Mời cô, mời bạn khi ăn</t>
  </si>
  <si>
    <t>Biết một số hành vi văn minh, thói quen tốt trong ăn uống. Biết thực hiện khi được yêu cầu.</t>
  </si>
  <si>
    <t>A. Khám phá khoa học</t>
  </si>
  <si>
    <t>II. LĨNH VỰC GIÁO DỤC PHÁT TRIỂN NHẬN THỨC</t>
  </si>
  <si>
    <t>III. LĨNH VỰC GIÁO DỤC PHÁT TRIỂN NGÔN NGỮ</t>
  </si>
  <si>
    <t>V. LĨNH VỰC GIÁO DỤC PHÁT TRIỂN THẨM MỸ</t>
  </si>
  <si>
    <t>Đá bóng vào gôn</t>
  </si>
  <si>
    <t>Đá được quả bóng vào đích ở khoảng cách xa 1,5m với đích rộng 0,6m</t>
  </si>
  <si>
    <t>x</t>
  </si>
  <si>
    <t>Biết một số đặc điểm nổi bật và cách sử dụng đồ dùng, đồ chơi quen thuộc</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</si>
  <si>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</si>
  <si>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</si>
  <si>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Nói được họ tên và một vài đặc điểm của các bạn, các hoạt động của trẻ ở trường khi được hỏi, trò chuyện</t>
  </si>
  <si>
    <t>Họ tên và một vài đặc điểm của các bạn, các hoạt động của trẻ ở trường</t>
  </si>
  <si>
    <t>5. Công nghệ</t>
  </si>
  <si>
    <t>Biết lắng nghe và trao đổi với người đối thoại</t>
  </si>
  <si>
    <t>Lắng nghe và trao đổi với người đối thoại</t>
  </si>
  <si>
    <t>Biết kể chuyện có mở đầu, kết thúc</t>
  </si>
  <si>
    <t>Kể lại chuyện đã được nghe</t>
  </si>
  <si>
    <t>Biết tự chọn sách để xem</t>
  </si>
  <si>
    <t>Tự chọn sách để xem</t>
  </si>
  <si>
    <t>Có khả năng nhận ra kí hiệu thông thường trong cuộc sống</t>
  </si>
  <si>
    <t>Làm quen với một số kí hiệu thông thường ở gia đình, trường lớp, nơi công cộng</t>
  </si>
  <si>
    <t>Biết chủ động làm một số công việc đơn giản hàng ngày</t>
  </si>
  <si>
    <t>Biết tự chọn đồ chơi, trò chơi theo ý thích</t>
  </si>
  <si>
    <t>Nhận biết được cảm xúc vui, buồn, sợ hãi, tức giận, ngạc nhiên qua nét mặt, lời nói, cử chỉ, qua tranh ảnh</t>
  </si>
  <si>
    <t xml:space="preserve">Biết trao đổi, thỏa thuận với bạn để cùng thực hiện hoạt động chung (chơi, trực nhật) </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</si>
  <si>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</si>
  <si>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</si>
  <si>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</si>
  <si>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</si>
  <si>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</si>
  <si>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</si>
  <si>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</si>
  <si>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</si>
  <si>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</si>
  <si>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</si>
  <si>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</si>
  <si>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</si>
  <si>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</si>
  <si>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</si>
  <si>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</si>
  <si>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</si>
  <si>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</si>
  <si>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</si>
  <si>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</si>
  <si>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</si>
  <si>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</si>
  <si>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</si>
  <si>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</si>
  <si>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</si>
  <si>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Hình thành thói quen ăn uống tốt, biết ăn nhiều loại thức ăn khác nhau</t>
  </si>
  <si>
    <t>Thói quen ăn uống tốt</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</si>
  <si>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</si>
  <si>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</si>
  <si>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</si>
  <si>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</si>
  <si>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</si>
  <si>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Một số trạng thái cảm xúc ( vui, buồn, sợ hãi, tức giận, ngạc nhiên ) qua nét mặt, cử chỉ, giọng nói, tranh ảnh</t>
  </si>
  <si>
    <t>Phối hợp cùng bạn trong chơi, trực nhật</t>
  </si>
  <si>
    <t>Biết yêu mến, quan tâm đến người thân trong gia đình.</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</si>
  <si>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</si>
  <si>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</si>
  <si>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</si>
  <si>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</si>
  <si>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</si>
  <si>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</si>
  <si>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1. Thực hiện các động tác phát triển các nhóm cơ và hô hấp (Thể dục sáng)</t>
  </si>
  <si>
    <t xml:space="preserve"> So sánh, phân loại  cây, hoa, quả theo 1-2 dấu hiệu</t>
  </si>
  <si>
    <t xml:space="preserve"> Biết so sánh, phân loại  cây, hoa, quả theo 1-2 dấu hiệu</t>
  </si>
  <si>
    <t>Quan tâm đến số lượng, nhận biết chữ số 2,  đếm trên các đối tượng giống nhau, đếm đến 2 và đếm theo khả năng</t>
  </si>
  <si>
    <t xml:space="preserve"> Nhận biết chữ số 2,  đếm trên các đối tượng giống nhau, đếm đến 2 và đếm theo khả năng</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</si>
  <si>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</si>
  <si>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</si>
  <si>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</si>
  <si>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</si>
  <si>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</si>
  <si>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</si>
  <si>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Đi bộ sát lề đường bên phải, không tự ý chạy qua đường.</t>
  </si>
  <si>
    <t>Biết chấp hành một số luật lệ giao thông đường bộ (đi bộ sát lề đường bên phải, không tự ý chạy qua đường,)</t>
  </si>
  <si>
    <t>Chủ động tương tác với các phần mềm trò chơi trên máy tính</t>
  </si>
  <si>
    <t>PTCT</t>
  </si>
  <si>
    <t>* Trò chơi vận động.</t>
  </si>
  <si>
    <t>Thích chơi các trò chơi vận động. Biết luật chơi, cách chơi. Phối hợp với bạn trọng khi chơi.</t>
  </si>
  <si>
    <t>Chơi trò chơi vận động</t>
  </si>
  <si>
    <t>ATGT</t>
  </si>
  <si>
    <t>Biết sử dụng các số từ 1 - 5 để chỉ số lượng, số thứ tự.</t>
  </si>
  <si>
    <t xml:space="preserve">Biết chia sẻ, nhận xét, đánh giá và  đặt tên cho sản phẩm tạo hình. </t>
  </si>
  <si>
    <t>* Vận động: Đi</t>
  </si>
  <si>
    <t>* Vận động: Chạy</t>
  </si>
  <si>
    <t>* Vận động: Bò, trườn, trèo.</t>
  </si>
  <si>
    <t>TT
MT</t>
  </si>
  <si>
    <t>Nội dung chủ đề</t>
  </si>
  <si>
    <t>Hoạt động chủ đề</t>
  </si>
  <si>
    <t>Tài nguyên học liệu</t>
  </si>
  <si>
    <t>Tập kết hợp 5 động tác cơ bản trong bài tập thể dục kết hợp với nhạc bài hát theo chủ đề "Trường mầm non"</t>
  </si>
  <si>
    <t>C:\Users\admin\Desktop\tds\TDS CĐ TMN.mp3</t>
  </si>
  <si>
    <t>HĐH: Đi bằng gót chân</t>
  </si>
  <si>
    <t xml:space="preserve"> HĐNT:
- Đá bóng vào gôn</t>
  </si>
  <si>
    <t>HĐH: Bò theo hướng thẳng trong đường hẹp</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</si>
  <si>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</si>
  <si>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</si>
  <si>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"TMN"</t>
  </si>
  <si>
    <t>HĐNT: Ô ăn quan; rềnh rênh ràng ràng; bàn tay nắm lại; tạo bóng hình bàn tay, cắp cua, buộc gối 2 đầu.</t>
  </si>
  <si>
    <t>https://www.youtube.com/watch?v=XqvOmnOqE4E</t>
  </si>
  <si>
    <t>Tô, vẽ hình chủ đề "Trường mầm non"</t>
  </si>
  <si>
    <t>https://www.youtube.com/watch?v=mD_IRiKOqqQ</t>
  </si>
  <si>
    <t>Xếp chồng các hình khối chủ đề "TMN"</t>
  </si>
  <si>
    <t>https://www.youtube.com/watch?v=BWiPAxAaGVA</t>
  </si>
  <si>
    <t>Đan tết sợi đôi chủ đề "TMN"</t>
  </si>
  <si>
    <t xml:space="preserve"> HĐG:
- Tết tóc cho bạn, tết nơ tặng cô.</t>
  </si>
  <si>
    <t>https://www.youtube.com/watch?v=HDqHFGOha9o</t>
  </si>
  <si>
    <t xml:space="preserve">
 ĐTT/VS-AN:  Hướng dẫn cách chăm sóc trẻ khi bị táo bón. Hướng dẫn phụ huynh nấu món súp gà cho trẻ</t>
  </si>
  <si>
    <t>https://www.youtube.com/watch?v=A4InI8YnpeY</t>
  </si>
  <si>
    <t>VS-AN:
- Trò chuyện, xem tranh ảnh  về các thao tác rửa tay 
- Thưc hành giờ vệ sinh rửa tay</t>
  </si>
  <si>
    <t>https://www.youtube.com/watch?v=s8izh89DmOs</t>
  </si>
  <si>
    <t>VS-AN:
- Thực hành trong giờ ăn.</t>
  </si>
  <si>
    <t>https://www.youtube.com/watch?v=mKx1MOaBj9s</t>
  </si>
  <si>
    <t>https://www.youtube.com/watch?v=vRv93BS1bWA</t>
  </si>
  <si>
    <t xml:space="preserve">HĐG: Gạch bỏ đối tượng không cùng loại.
</t>
  </si>
  <si>
    <t>ĐTT/HĐNT:
- Đi bộ sát lề đường bên phải, không tự ý chạy qua đường
- Thực hành: Đi bộ trên sa hình giao thông</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</si>
  <si>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</si>
  <si>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</si>
  <si>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</si>
  <si>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</si>
  <si>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Chữ số, số lượng và số thứ tự trong phạm vi 5</t>
  </si>
  <si>
    <t xml:space="preserve"> ĐTT/HĐC:
- Trò chuyện về tên 1 số đặc điểm sở thích của các bạn trong lớp, các hoạt động vui chơi của trẻ và các bạn</t>
  </si>
  <si>
    <t>Nghe hiểu nội dung truyện kể, truyện đọc chủ đề "TMN"</t>
  </si>
  <si>
    <t>https://www.youtube.com/watch?v=hu_XDKW8X94(nguoi ban tot)</t>
  </si>
  <si>
    <t>Nghe các bài hát, bài thơ, ca dao, đồng dao, tục ngữ, câu đố, hò, vè chủ đề "TMN"</t>
  </si>
  <si>
    <t>https://www.youtube.com/watch?v=y1sFGmMDKwc</t>
  </si>
  <si>
    <t>HĐNT:
- Tiệm Spa
- Tiệm Nail
- Cửa hàng may đo</t>
  </si>
  <si>
    <t>Đọc bài thơ, ca dao đồng dao chủ đề "Trường mầm non"</t>
  </si>
  <si>
    <t>HĐG:
- Dạy  trẻ kể lại truyện 
-TC: Bé tập kể lại truyện</t>
  </si>
  <si>
    <t>Tập đóng kịch theo nội dung chuyện chủ đề "Trường mầm non"</t>
  </si>
  <si>
    <t>HĐG:
- Cho trẻ thực hành xem sách</t>
  </si>
  <si>
    <t>ĐTT/SHHN:
- Trò chuyện, quan sát, xem tranh ảnh của một số ký hiệu thông thường ở gia đình, trường lớp, nơi công cộng</t>
  </si>
  <si>
    <t>Chủ động và độc lập trong một số hoạt động chủ đề Trường mầm non</t>
  </si>
  <si>
    <t>Tự lựa chọn đồ chơi/ trò chơi, làm đồ chơi theo ý thích chủ đề Trường mầm non</t>
  </si>
  <si>
    <t>Thực hiện một số quy định ở lớp và gia đình: Dọn dẹp và sắp xếp đồ dùng, sau khi chơi cất đồ chơi vào nơi quy định, giờ ngủ không làm ồn, vâng lời ông bà, bố mẹ, đi bên phải lề đường.</t>
  </si>
  <si>
    <t>ĐTT/SHHN:
- Thực hiện một số quy định ở lớp (Đi học đúng giờ, trang phục gọn gàng, để đồ dùng đúng nơi quy định)</t>
  </si>
  <si>
    <t>https://www.youtube.com/watch?v=tIWcNGQKfZI</t>
  </si>
  <si>
    <t>Yêu mến, quan tâm đến người thân (cô giáo)</t>
  </si>
  <si>
    <t>HĐNT:
- Quan sát sự lớn lên của cây, bảo vệ và chăm sóc cây: nhặt lá rụng, nhổ cỏ, bắt sâu, tưới nước cho cây.</t>
  </si>
  <si>
    <t>Nghe bài hát, bản nhạc; thơ, đồng dao, ca dao, tục ngữ; kể chuyện phù hợp với chủ đề "Trường mầm non"</t>
  </si>
  <si>
    <t>https://www.youtube.com/watch?v=7kbEExOEqMo</t>
  </si>
  <si>
    <t>ĐTT/HN:
- Cô giáo        
- Đi học
- Bài ca đi học
- Chào năm học mới.
- Mẹ và cô 
- Cô giáo em là hoa ê ban</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</si>
  <si>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</si>
  <si>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"TMN"</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</si>
  <si>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</si>
  <si>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"Trường mầm non</t>
  </si>
  <si>
    <t>Phối hợp các nguyên vật liệu tạo hình, vật liệu trong thiên nhiên, nguyên vật liệu phế thải... để tạo ra các sản phẩm theo chủ đề "Trường MN"</t>
  </si>
  <si>
    <t>https://www.youtube.com/watch?v=N4M8IFiIv2k</t>
  </si>
  <si>
    <t>Vẽ phối hợp các nét thẳng, xiên ngang, cong tròn tạo thành bức tranh có màu sắc và bố cục theo chủ đề "Trường Mầm non"</t>
  </si>
  <si>
    <t>https://www.youtube.com/watch?v=W9G0k9_OGR8</t>
  </si>
  <si>
    <t xml:space="preserve"> Xé, cắt theo đường thẳng, đường cong… và dán thành sản phẩm có màu sắc, bố cục theo chủ đề "Trường mầm non"</t>
  </si>
  <si>
    <t xml:space="preserve">HĐH/HĐG:
- Xé dán trang phục của cô giáo
- Xé dán trường mầm non
</t>
  </si>
  <si>
    <t>Làm lõm, dỗ bẹt, bẻ loe, vuốt nhọn, uốn cong đất nặn để nặn thành sản phẩm có nhiều chi tiết theo chủ đề "TMN"</t>
  </si>
  <si>
    <t>HĐH/HĐG:
- Nặn đồ chơi trong lớp
- Nặn vòng tặng bạn
- Nặn đồ chơi tặng bạn, nặn búp bê, nặn lật đật.</t>
  </si>
  <si>
    <t>Làm đồ chơi chủ đề: "Trường mầm non"</t>
  </si>
  <si>
    <t xml:space="preserve">HĐG/HĐC: Trò chuyện, quan sát, nhận xét sản phẩm và đặt tên cho sản phẩm đó </t>
  </si>
  <si>
    <t>Đặc điểm nổi bật, công dụng, cách sử dụng đồ dùng, đồ chơi chủ đề Trường mầm non</t>
  </si>
  <si>
    <t>4. Một số hiện tượng tự nhiên</t>
  </si>
  <si>
    <t xml:space="preserve">SHHN/HĐG:
- Tự lựa chọn đồ chơi/ trò chơi, làm đồ chơi theo ý thích </t>
  </si>
  <si>
    <t>Lưu Thị Thắm</t>
  </si>
  <si>
    <t>Mục tiêu chủ đề</t>
  </si>
  <si>
    <t>Phạm vi thực hiện</t>
  </si>
  <si>
    <t>Địa điểm tổ chức</t>
  </si>
  <si>
    <t>Ghi chú về sự điều chỉnh trong CĐ (nếu có)</t>
  </si>
  <si>
    <t>Nhánh 1: Trường mầm non của bé</t>
  </si>
  <si>
    <t>Nhánh 2: Lớp học của bé</t>
  </si>
  <si>
    <t>KẾ HOẠCH CHĂM SÓC GIÁO DỤC TRẺ CHỦ ĐỀ TRƯỜNG MẦM NON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</si>
  <si>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</si>
  <si>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</si>
  <si>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</si>
  <si>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</si>
  <si>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</si>
  <si>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</si>
  <si>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</si>
  <si>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</si>
  <si>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</si>
  <si>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</si>
  <si>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</si>
  <si>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</si>
  <si>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</si>
  <si>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</si>
  <si>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</si>
  <si>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</si>
  <si>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</si>
  <si>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</si>
  <si>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</si>
  <si>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</si>
  <si>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</si>
  <si>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</si>
  <si>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</si>
  <si>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</si>
  <si>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Thời gian thực hiện 2 tuần (Từ ngày 08/09-20/09/2025)</t>
  </si>
  <si>
    <t>Lớp</t>
  </si>
  <si>
    <t>Sân chơi</t>
  </si>
  <si>
    <t>TDS</t>
  </si>
  <si>
    <t>HĐH</t>
  </si>
  <si>
    <t>HĐNT</t>
  </si>
  <si>
    <t>Lớp học</t>
  </si>
  <si>
    <t>HĐG</t>
  </si>
  <si>
    <t>VS-AN</t>
  </si>
  <si>
    <t>ĐTT</t>
  </si>
  <si>
    <t>HĐG+HĐC</t>
  </si>
  <si>
    <t xml:space="preserve"> HĐH/HĐC: 
- Đếm đến 2, nhận biết chữ số 2</t>
  </si>
  <si>
    <t>HĐG:
- Bé nối đúng số lượng
- Bé thêm bớt cho đủ số lượng là 2
- Bé gắn đúng số lượng.
- Bé chọn cho đủ
- Khoanh nhóm có số lượng 2</t>
  </si>
  <si>
    <t>HĐC</t>
  </si>
  <si>
    <t>Chuyện: Món quà của cô giáo</t>
  </si>
  <si>
    <t>Bài thơ: Bàn tay cô giáo</t>
  </si>
  <si>
    <t xml:space="preserve">Bài thơ: Cô giáo của con
</t>
  </si>
  <si>
    <t>HĐH+HĐC</t>
  </si>
  <si>
    <t xml:space="preserve"> HĐH: Kể chuyện: Người bạn tốt</t>
  </si>
  <si>
    <t>SHHN</t>
  </si>
  <si>
    <t>HĐH:
- Chào đón bạn mới (SEL)</t>
  </si>
  <si>
    <t>HĐC:
- Cho trẻ xem hình ảnh và nhận biết cảm xúc sợ hãi, ngạc nhiên</t>
  </si>
  <si>
    <t>HĐC: Trò chuyện với trẻ về sự yêu mến, quan tâm đến người thân</t>
  </si>
  <si>
    <t>Bài hát: Vui đến trường</t>
  </si>
  <si>
    <t>HĐH: 
Làm khung ảnh cô giáo (EDP)</t>
  </si>
  <si>
    <t>Vẽ chùm bóng bay</t>
  </si>
  <si>
    <t>- Vẽ bạn của bé
- Vẽ cô giáo
- Vẽ trường lớp của bé</t>
  </si>
  <si>
    <t>Lê Thị Quý</t>
  </si>
  <si>
    <t>Bùi Thị Mến</t>
  </si>
  <si>
    <t>HIỆU PHÓ CM DUYỆT</t>
  </si>
  <si>
    <t>HĐC
- Công việc của các cô, các bác trong trường mầm non</t>
  </si>
  <si>
    <t>Bàn học xinh xắn của bé (5E)</t>
  </si>
  <si>
    <r>
      <rPr>
        <sz val="12"/>
        <rFont val="Times New Roman"/>
        <family val="1"/>
      </rPr>
      <t>HĐC</t>
    </r>
    <r>
      <rPr>
        <b/>
        <sz val="12"/>
        <rFont val="Times New Roman"/>
        <family val="1"/>
      </rPr>
      <t xml:space="preserve">
</t>
    </r>
    <r>
      <rPr>
        <sz val="12"/>
        <rFont val="Times New Roman"/>
        <family val="1"/>
      </rPr>
      <t>- Đồ dùng dạy học của cô giáo</t>
    </r>
  </si>
  <si>
    <t>TDS: Hô hấp: Thổi bóng bay.
- Tay: 2 tay lên cao, ra trước.
- Lưng, bụng: Nghiêng người sang 2 bên.
- Chân: Đứng, 1 chân đưa lên trước, khuỵu gối. 
- Bật: Bật chụm tách chân</t>
  </si>
  <si>
    <t>HĐG:
- Siêu thị của bé
- Cửa hàng tạp hóa
- Nấu ăn
- Đóng vai cô giáo, học sinh</t>
  </si>
  <si>
    <t>HĐG: 
- Làm bàn học
- Làm cái cặp</t>
  </si>
  <si>
    <t>HĐG:
- Xây trường mầm non
- Xây đường tới trường
- Lắp ghép bàn ghế, phòng học</t>
  </si>
  <si>
    <t>HĐNT/HĐG:
- Vẽ đường đến trường cho cô giáo.
 - Vẽ đồ chơi tặng bạn</t>
  </si>
  <si>
    <t>VS-AN+HĐC</t>
  </si>
  <si>
    <t>VS-AN/HĐC: Trò chuyện về thói quen ăn uống tốt,  không tốt
Thực hành:  Tổ chức giờ ăn cho trẻ.</t>
  </si>
  <si>
    <t>VS-AN/HĐC: Trò chuyện các bữa ăn, món ăn
 Tổ chức cho trẻ ăn</t>
  </si>
  <si>
    <t>VS-AN/HĐC:
- Trò chuyện với trẻ về thói quen tốt trong khi ăn:
- Mời cô, mời bạn khi ăn</t>
  </si>
  <si>
    <t xml:space="preserve">Bài thơ:
-  Bé tới trường
- Tình bạn
</t>
  </si>
  <si>
    <t>Chuyện:
- Thỏ trắng đi học
- Chiếc áo ấm</t>
  </si>
  <si>
    <t>Bài hát: Em đi mẫu giáo</t>
  </si>
  <si>
    <r>
      <rPr>
        <b/>
        <sz val="12"/>
        <rFont val="Times New Roman"/>
        <family val="1"/>
      </rPr>
      <t>Chia sẻ, nhận xét, đánh giá</t>
    </r>
    <r>
      <rPr>
        <sz val="12"/>
        <rFont val="Times New Roman"/>
        <family val="1"/>
      </rPr>
      <t xml:space="preserve"> và đặt tên cho sản phẩm tạo hình của mình, của bạn.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</si>
</sst>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b/>
      <sz val="14"/>
      <name val="Times New Roman"/>
      <family val="1"/>
    </font>
    <font>
      <u/>
      <sz val="11"/>
      <color theme="10"/>
      <name val="Calibri"/>
      <family val="2"/>
      <scheme val="minor"/>
    </font>
    <font>
      <sz val="10"/>
      <name val="Times New Roman"/>
      <family val="1"/>
    </font>
    <font>
      <b/>
      <sz val="10"/>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8" fillId="0" borderId="0" applyNumberFormat="0" applyFill="0" applyBorder="0" applyAlignment="0" applyProtection="0"/>
  </cellStyleXfs>
  <cellXfs count="70">
    <xf numFmtId="0" fontId="0" fillId="0" borderId="0" xfId="0"/>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49" fontId="10" fillId="2" borderId="3" xfId="0" applyNumberFormat="1" applyFont="1" applyFill="1" applyBorder="1" applyAlignment="1" applyProtection="1">
      <alignment horizontal="left" vertical="center" wrapText="1"/>
      <protection locked="0"/>
    </xf>
    <xf numFmtId="1" fontId="13"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49" fontId="10" fillId="2" borderId="3" xfId="0" applyNumberFormat="1" applyFont="1" applyFill="1" applyBorder="1" applyAlignment="1">
      <alignment vertical="center" wrapText="1"/>
    </xf>
    <xf numFmtId="1" fontId="13" fillId="2" borderId="3" xfId="0" applyNumberFormat="1" applyFont="1" applyFill="1" applyBorder="1" applyAlignment="1">
      <alignment horizontal="center" vertical="center" wrapText="1"/>
    </xf>
    <xf numFmtId="1" fontId="13" fillId="2" borderId="3" xfId="0" applyNumberFormat="1" applyFont="1" applyFill="1" applyBorder="1" applyAlignment="1">
      <alignment vertical="center" wrapText="1"/>
    </xf>
    <xf numFmtId="0" fontId="19" fillId="0" borderId="3" xfId="0" applyFont="1" applyBorder="1" applyAlignment="1">
      <alignment horizontal="center" vertical="center"/>
    </xf>
    <xf numFmtId="0" fontId="19" fillId="0" borderId="0" xfId="0" applyFont="1" applyAlignment="1">
      <alignment horizontal="center" vertical="center"/>
    </xf>
    <xf numFmtId="0" fontId="16" fillId="0" borderId="0" xfId="0" applyFont="1" applyAlignment="1">
      <alignment horizontal="center" vertical="center"/>
    </xf>
    <xf numFmtId="0" fontId="20" fillId="0" borderId="3" xfId="0" applyFont="1" applyBorder="1" applyAlignment="1"/>
    <xf numFmtId="0" fontId="13" fillId="2" borderId="3" xfId="0" applyFont="1" applyFill="1" applyBorder="1" applyAlignment="1">
      <alignment vertical="center" wrapText="1"/>
    </xf>
    <xf numFmtId="0" fontId="13" fillId="2" borderId="3" xfId="6" applyFont="1" applyFill="1" applyBorder="1" applyAlignment="1">
      <alignment horizontal="center" vertical="center" wrapText="1"/>
    </xf>
    <xf numFmtId="0" fontId="19" fillId="2" borderId="3" xfId="0" applyFont="1" applyFill="1" applyBorder="1" applyAlignment="1">
      <alignment horizontal="center" vertical="center" wrapText="1"/>
    </xf>
    <xf numFmtId="49" fontId="10" fillId="2" borderId="3" xfId="30" applyNumberFormat="1" applyFont="1" applyFill="1" applyBorder="1" applyAlignment="1" applyProtection="1">
      <alignment horizontal="center" vertical="center" wrapText="1"/>
    </xf>
    <xf numFmtId="0" fontId="13" fillId="2" borderId="3" xfId="0"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20" fillId="0" borderId="0" xfId="0" applyFont="1" applyAlignment="1">
      <alignment horizontal="center"/>
    </xf>
    <xf numFmtId="0" fontId="17" fillId="0" borderId="0" xfId="0" applyFont="1" applyAlignment="1">
      <alignment horizontal="center" vertical="center"/>
    </xf>
    <xf numFmtId="0" fontId="17" fillId="0" borderId="0" xfId="0" applyFont="1" applyBorder="1" applyAlignment="1">
      <alignment horizontal="center" vertical="center"/>
    </xf>
    <xf numFmtId="49" fontId="13"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2" borderId="5"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horizontal="center"/>
    </xf>
    <xf numFmtId="0" fontId="13" fillId="2"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49" fontId="21" fillId="2" borderId="3" xfId="30" applyNumberFormat="1" applyFont="1" applyFill="1" applyBorder="1" applyAlignment="1" applyProtection="1">
      <alignment horizontal="left" vertical="center" wrapText="1"/>
    </xf>
    <xf numFmtId="49" fontId="14" fillId="2" borderId="3" xfId="0" applyNumberFormat="1" applyFont="1" applyFill="1" applyBorder="1" applyAlignment="1">
      <alignment horizontal="left" vertical="center" wrapText="1"/>
    </xf>
    <xf numFmtId="0" fontId="21" fillId="2" borderId="3" xfId="30" applyFont="1" applyFill="1" applyBorder="1" applyAlignment="1">
      <alignment horizontal="left" vertical="center" wrapText="1"/>
    </xf>
    <xf numFmtId="0" fontId="10" fillId="2" borderId="3" xfId="0" applyNumberFormat="1" applyFont="1" applyFill="1" applyBorder="1" applyAlignment="1">
      <alignment horizontal="left" vertical="center" wrapText="1"/>
    </xf>
    <xf numFmtId="49" fontId="21" fillId="2" borderId="3" xfId="30" applyNumberFormat="1" applyFont="1" applyFill="1" applyBorder="1" applyAlignment="1">
      <alignment horizontal="left" vertical="center" wrapText="1"/>
    </xf>
    <xf numFmtId="49" fontId="13" fillId="2" borderId="5"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3" fillId="2" borderId="3" xfId="0" applyFont="1" applyFill="1" applyBorder="1" applyAlignment="1" applyProtection="1">
      <alignment horizontal="left" vertical="center" wrapText="1"/>
      <protection locked="0"/>
    </xf>
    <xf numFmtId="0" fontId="19" fillId="0" borderId="3" xfId="0" applyFont="1" applyBorder="1" applyAlignment="1">
      <alignment horizontal="center"/>
    </xf>
    <xf numFmtId="0" fontId="20" fillId="2" borderId="3" xfId="0" applyFont="1" applyFill="1" applyBorder="1" applyAlignment="1">
      <alignment horizontal="center" vertical="center" wrapText="1"/>
    </xf>
    <xf numFmtId="0" fontId="19" fillId="0" borderId="3" xfId="0" applyFont="1" applyBorder="1"/>
    <xf numFmtId="0" fontId="10" fillId="2"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5" fillId="2" borderId="3" xfId="0" applyFont="1" applyFill="1" applyBorder="1" applyAlignment="1" applyProtection="1">
      <alignment horizontal="center" vertical="center"/>
      <protection locked="0"/>
    </xf>
    <xf numFmtId="0" fontId="19" fillId="0" borderId="0" xfId="0" applyFont="1" applyAlignment="1">
      <alignment horizontal="left" vertical="center"/>
    </xf>
    <xf numFmtId="0" fontId="19" fillId="0" borderId="0" xfId="0" applyFont="1" applyAlignment="1">
      <alignment horizontal="center"/>
    </xf>
    <xf numFmtId="0" fontId="19" fillId="0" borderId="0" xfId="0" applyFont="1"/>
    <xf numFmtId="0" fontId="19" fillId="0" borderId="0" xfId="0" applyFont="1" applyAlignment="1">
      <alignment vertical="center"/>
    </xf>
    <xf numFmtId="0" fontId="19" fillId="2" borderId="0" xfId="0" applyFont="1" applyFill="1" applyAlignment="1">
      <alignment horizontal="center" vertical="center" wrapText="1"/>
    </xf>
    <xf numFmtId="0" fontId="19" fillId="2" borderId="0" xfId="0" applyFont="1" applyFill="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hu_XDKW8X94(nguoi%20ban%20tot)" TargetMode="External"/><Relationship Id="rId2" Type="http://schemas.openxmlformats.org/officeDocument/2006/relationships/hyperlink" Target="https://www.youtube.com/watch?v=XqvOmnOqE4E" TargetMode="External"/><Relationship Id="rId1" Type="http://schemas.openxmlformats.org/officeDocument/2006/relationships/hyperlink" Target="..\..\Administrator\admin\Desktop\tds\TDS%20C&#272;%20TMN.mp3" TargetMode="External"/><Relationship Id="rId5" Type="http://schemas.openxmlformats.org/officeDocument/2006/relationships/printerSettings" Target="../printerSettings/printerSettings1.bin"/><Relationship Id="rId4" Type="http://schemas.openxmlformats.org/officeDocument/2006/relationships/hyperlink" Target="https://www.youtube.com/watch?v=7kbEExOEq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0"/>
  <sheetViews>
    <sheetView tabSelected="1" zoomScale="87" zoomScaleNormal="87" zoomScaleSheetLayoutView="75" workbookViewId="0">
      <pane ySplit="4" topLeftCell="A114" activePane="bottomLeft" state="frozen"/>
      <selection pane="bottomLeft" activeCell="N104" sqref="N104"/>
    </sheetView>
  </sheetViews>
  <sheetFormatPr defaultRowHeight="15.75"/>
  <cols>
    <col min="1" max="1" width="4.85546875" style="2" customWidth="1"/>
    <col min="2" max="2" width="17.28515625" style="1" customWidth="1"/>
    <col min="3" max="3" width="6" style="68" customWidth="1"/>
    <col min="4" max="4" width="7" style="68" bestFit="1" customWidth="1"/>
    <col min="5" max="6" width="17.42578125" style="69" customWidth="1"/>
    <col min="7" max="7" width="11.28515625" style="68" customWidth="1"/>
    <col min="8" max="9" width="8.5703125" style="68" customWidth="1"/>
    <col min="10" max="11" width="10.140625" style="68" customWidth="1"/>
    <col min="12" max="12" width="12.7109375" style="2" customWidth="1"/>
    <col min="13" max="13" width="9.85546875" style="2" customWidth="1"/>
    <col min="14" max="148" width="9.140625" style="2"/>
    <col min="149" max="149" width="20.140625" style="2" customWidth="1"/>
    <col min="150" max="150" width="4.28515625" style="2" customWidth="1"/>
    <col min="151" max="151" width="39" style="2" customWidth="1"/>
    <col min="152" max="152" width="53.5703125" style="2" customWidth="1"/>
    <col min="153" max="156" width="7.7109375" style="2" customWidth="1"/>
    <col min="157" max="157" width="10" style="2" customWidth="1"/>
    <col min="158" max="159" width="9.28515625" style="2" customWidth="1"/>
    <col min="160" max="160" width="8" style="2" customWidth="1"/>
    <col min="161" max="404" width="9.140625" style="2"/>
    <col min="405" max="405" width="20.140625" style="2" customWidth="1"/>
    <col min="406" max="406" width="4.28515625" style="2" customWidth="1"/>
    <col min="407" max="407" width="39" style="2" customWidth="1"/>
    <col min="408" max="408" width="53.5703125" style="2" customWidth="1"/>
    <col min="409" max="412" width="7.7109375" style="2" customWidth="1"/>
    <col min="413" max="413" width="10" style="2" customWidth="1"/>
    <col min="414" max="415" width="9.28515625" style="2" customWidth="1"/>
    <col min="416" max="416" width="8" style="2" customWidth="1"/>
    <col min="417" max="660" width="9.140625" style="2"/>
    <col min="661" max="661" width="20.140625" style="2" customWidth="1"/>
    <col min="662" max="662" width="4.28515625" style="2" customWidth="1"/>
    <col min="663" max="663" width="39" style="2" customWidth="1"/>
    <col min="664" max="664" width="53.5703125" style="2" customWidth="1"/>
    <col min="665" max="668" width="7.7109375" style="2" customWidth="1"/>
    <col min="669" max="669" width="10" style="2" customWidth="1"/>
    <col min="670" max="671" width="9.28515625" style="2" customWidth="1"/>
    <col min="672" max="672" width="8" style="2" customWidth="1"/>
    <col min="673" max="916" width="9.140625" style="2"/>
    <col min="917" max="917" width="20.140625" style="2" customWidth="1"/>
    <col min="918" max="918" width="4.28515625" style="2" customWidth="1"/>
    <col min="919" max="919" width="39" style="2" customWidth="1"/>
    <col min="920" max="920" width="53.5703125" style="2" customWidth="1"/>
    <col min="921" max="924" width="7.7109375" style="2" customWidth="1"/>
    <col min="925" max="925" width="10" style="2" customWidth="1"/>
    <col min="926" max="927" width="9.28515625" style="2" customWidth="1"/>
    <col min="928" max="928" width="8" style="2" customWidth="1"/>
    <col min="929" max="1172" width="9.140625" style="2"/>
    <col min="1173" max="1173" width="20.140625" style="2" customWidth="1"/>
    <col min="1174" max="1174" width="4.28515625" style="2" customWidth="1"/>
    <col min="1175" max="1175" width="39" style="2" customWidth="1"/>
    <col min="1176" max="1176" width="53.5703125" style="2" customWidth="1"/>
    <col min="1177" max="1180" width="7.7109375" style="2" customWidth="1"/>
    <col min="1181" max="1181" width="10" style="2" customWidth="1"/>
    <col min="1182" max="1183" width="9.28515625" style="2" customWidth="1"/>
    <col min="1184" max="1184" width="8" style="2" customWidth="1"/>
    <col min="1185" max="1428" width="9.140625" style="2"/>
    <col min="1429" max="1429" width="20.140625" style="2" customWidth="1"/>
    <col min="1430" max="1430" width="4.28515625" style="2" customWidth="1"/>
    <col min="1431" max="1431" width="39" style="2" customWidth="1"/>
    <col min="1432" max="1432" width="53.5703125" style="2" customWidth="1"/>
    <col min="1433" max="1436" width="7.7109375" style="2" customWidth="1"/>
    <col min="1437" max="1437" width="10" style="2" customWidth="1"/>
    <col min="1438" max="1439" width="9.28515625" style="2" customWidth="1"/>
    <col min="1440" max="1440" width="8" style="2" customWidth="1"/>
    <col min="1441" max="1684" width="9.140625" style="2"/>
    <col min="1685" max="1685" width="20.140625" style="2" customWidth="1"/>
    <col min="1686" max="1686" width="4.28515625" style="2" customWidth="1"/>
    <col min="1687" max="1687" width="39" style="2" customWidth="1"/>
    <col min="1688" max="1688" width="53.5703125" style="2" customWidth="1"/>
    <col min="1689" max="1692" width="7.7109375" style="2" customWidth="1"/>
    <col min="1693" max="1693" width="10" style="2" customWidth="1"/>
    <col min="1694" max="1695" width="9.28515625" style="2" customWidth="1"/>
    <col min="1696" max="1696" width="8" style="2" customWidth="1"/>
    <col min="1697" max="1940" width="9.140625" style="2"/>
    <col min="1941" max="1941" width="20.140625" style="2" customWidth="1"/>
    <col min="1942" max="1942" width="4.28515625" style="2" customWidth="1"/>
    <col min="1943" max="1943" width="39" style="2" customWidth="1"/>
    <col min="1944" max="1944" width="53.5703125" style="2" customWidth="1"/>
    <col min="1945" max="1948" width="7.7109375" style="2" customWidth="1"/>
    <col min="1949" max="1949" width="10" style="2" customWidth="1"/>
    <col min="1950" max="1951" width="9.28515625" style="2" customWidth="1"/>
    <col min="1952" max="1952" width="8" style="2" customWidth="1"/>
    <col min="1953" max="2196" width="9.140625" style="2"/>
    <col min="2197" max="2197" width="20.140625" style="2" customWidth="1"/>
    <col min="2198" max="2198" width="4.28515625" style="2" customWidth="1"/>
    <col min="2199" max="2199" width="39" style="2" customWidth="1"/>
    <col min="2200" max="2200" width="53.5703125" style="2" customWidth="1"/>
    <col min="2201" max="2204" width="7.7109375" style="2" customWidth="1"/>
    <col min="2205" max="2205" width="10" style="2" customWidth="1"/>
    <col min="2206" max="2207" width="9.28515625" style="2" customWidth="1"/>
    <col min="2208" max="2208" width="8" style="2" customWidth="1"/>
    <col min="2209" max="2452" width="9.140625" style="2"/>
    <col min="2453" max="2453" width="20.140625" style="2" customWidth="1"/>
    <col min="2454" max="2454" width="4.28515625" style="2" customWidth="1"/>
    <col min="2455" max="2455" width="39" style="2" customWidth="1"/>
    <col min="2456" max="2456" width="53.5703125" style="2" customWidth="1"/>
    <col min="2457" max="2460" width="7.7109375" style="2" customWidth="1"/>
    <col min="2461" max="2461" width="10" style="2" customWidth="1"/>
    <col min="2462" max="2463" width="9.28515625" style="2" customWidth="1"/>
    <col min="2464" max="2464" width="8" style="2" customWidth="1"/>
    <col min="2465" max="2708" width="9.140625" style="2"/>
    <col min="2709" max="2709" width="20.140625" style="2" customWidth="1"/>
    <col min="2710" max="2710" width="4.28515625" style="2" customWidth="1"/>
    <col min="2711" max="2711" width="39" style="2" customWidth="1"/>
    <col min="2712" max="2712" width="53.5703125" style="2" customWidth="1"/>
    <col min="2713" max="2716" width="7.7109375" style="2" customWidth="1"/>
    <col min="2717" max="2717" width="10" style="2" customWidth="1"/>
    <col min="2718" max="2719" width="9.28515625" style="2" customWidth="1"/>
    <col min="2720" max="2720" width="8" style="2" customWidth="1"/>
    <col min="2721" max="2964" width="9.140625" style="2"/>
    <col min="2965" max="2965" width="20.140625" style="2" customWidth="1"/>
    <col min="2966" max="2966" width="4.28515625" style="2" customWidth="1"/>
    <col min="2967" max="2967" width="39" style="2" customWidth="1"/>
    <col min="2968" max="2968" width="53.5703125" style="2" customWidth="1"/>
    <col min="2969" max="2972" width="7.7109375" style="2" customWidth="1"/>
    <col min="2973" max="2973" width="10" style="2" customWidth="1"/>
    <col min="2974" max="2975" width="9.28515625" style="2" customWidth="1"/>
    <col min="2976" max="2976" width="8" style="2" customWidth="1"/>
    <col min="2977" max="3220" width="9.140625" style="2"/>
    <col min="3221" max="3221" width="20.140625" style="2" customWidth="1"/>
    <col min="3222" max="3222" width="4.28515625" style="2" customWidth="1"/>
    <col min="3223" max="3223" width="39" style="2" customWidth="1"/>
    <col min="3224" max="3224" width="53.5703125" style="2" customWidth="1"/>
    <col min="3225" max="3228" width="7.7109375" style="2" customWidth="1"/>
    <col min="3229" max="3229" width="10" style="2" customWidth="1"/>
    <col min="3230" max="3231" width="9.28515625" style="2" customWidth="1"/>
    <col min="3232" max="3232" width="8" style="2" customWidth="1"/>
    <col min="3233" max="3476" width="9.140625" style="2"/>
    <col min="3477" max="3477" width="20.140625" style="2" customWidth="1"/>
    <col min="3478" max="3478" width="4.28515625" style="2" customWidth="1"/>
    <col min="3479" max="3479" width="39" style="2" customWidth="1"/>
    <col min="3480" max="3480" width="53.5703125" style="2" customWidth="1"/>
    <col min="3481" max="3484" width="7.7109375" style="2" customWidth="1"/>
    <col min="3485" max="3485" width="10" style="2" customWidth="1"/>
    <col min="3486" max="3487" width="9.28515625" style="2" customWidth="1"/>
    <col min="3488" max="3488" width="8" style="2" customWidth="1"/>
    <col min="3489" max="3732" width="9.140625" style="2"/>
    <col min="3733" max="3733" width="20.140625" style="2" customWidth="1"/>
    <col min="3734" max="3734" width="4.28515625" style="2" customWidth="1"/>
    <col min="3735" max="3735" width="39" style="2" customWidth="1"/>
    <col min="3736" max="3736" width="53.5703125" style="2" customWidth="1"/>
    <col min="3737" max="3740" width="7.7109375" style="2" customWidth="1"/>
    <col min="3741" max="3741" width="10" style="2" customWidth="1"/>
    <col min="3742" max="3743" width="9.28515625" style="2" customWidth="1"/>
    <col min="3744" max="3744" width="8" style="2" customWidth="1"/>
    <col min="3745" max="3988" width="9.140625" style="2"/>
    <col min="3989" max="3989" width="20.140625" style="2" customWidth="1"/>
    <col min="3990" max="3990" width="4.28515625" style="2" customWidth="1"/>
    <col min="3991" max="3991" width="39" style="2" customWidth="1"/>
    <col min="3992" max="3992" width="53.5703125" style="2" customWidth="1"/>
    <col min="3993" max="3996" width="7.7109375" style="2" customWidth="1"/>
    <col min="3997" max="3997" width="10" style="2" customWidth="1"/>
    <col min="3998" max="3999" width="9.28515625" style="2" customWidth="1"/>
    <col min="4000" max="4000" width="8" style="2" customWidth="1"/>
    <col min="4001" max="4244" width="9.140625" style="2"/>
    <col min="4245" max="4245" width="20.140625" style="2" customWidth="1"/>
    <col min="4246" max="4246" width="4.28515625" style="2" customWidth="1"/>
    <col min="4247" max="4247" width="39" style="2" customWidth="1"/>
    <col min="4248" max="4248" width="53.5703125" style="2" customWidth="1"/>
    <col min="4249" max="4252" width="7.7109375" style="2" customWidth="1"/>
    <col min="4253" max="4253" width="10" style="2" customWidth="1"/>
    <col min="4254" max="4255" width="9.28515625" style="2" customWidth="1"/>
    <col min="4256" max="4256" width="8" style="2" customWidth="1"/>
    <col min="4257" max="4500" width="9.140625" style="2"/>
    <col min="4501" max="4501" width="20.140625" style="2" customWidth="1"/>
    <col min="4502" max="4502" width="4.28515625" style="2" customWidth="1"/>
    <col min="4503" max="4503" width="39" style="2" customWidth="1"/>
    <col min="4504" max="4504" width="53.5703125" style="2" customWidth="1"/>
    <col min="4505" max="4508" width="7.7109375" style="2" customWidth="1"/>
    <col min="4509" max="4509" width="10" style="2" customWidth="1"/>
    <col min="4510" max="4511" width="9.28515625" style="2" customWidth="1"/>
    <col min="4512" max="4512" width="8" style="2" customWidth="1"/>
    <col min="4513" max="4756" width="9.140625" style="2"/>
    <col min="4757" max="4757" width="20.140625" style="2" customWidth="1"/>
    <col min="4758" max="4758" width="4.28515625" style="2" customWidth="1"/>
    <col min="4759" max="4759" width="39" style="2" customWidth="1"/>
    <col min="4760" max="4760" width="53.5703125" style="2" customWidth="1"/>
    <col min="4761" max="4764" width="7.7109375" style="2" customWidth="1"/>
    <col min="4765" max="4765" width="10" style="2" customWidth="1"/>
    <col min="4766" max="4767" width="9.28515625" style="2" customWidth="1"/>
    <col min="4768" max="4768" width="8" style="2" customWidth="1"/>
    <col min="4769" max="5012" width="9.140625" style="2"/>
    <col min="5013" max="5013" width="20.140625" style="2" customWidth="1"/>
    <col min="5014" max="5014" width="4.28515625" style="2" customWidth="1"/>
    <col min="5015" max="5015" width="39" style="2" customWidth="1"/>
    <col min="5016" max="5016" width="53.5703125" style="2" customWidth="1"/>
    <col min="5017" max="5020" width="7.7109375" style="2" customWidth="1"/>
    <col min="5021" max="5021" width="10" style="2" customWidth="1"/>
    <col min="5022" max="5023" width="9.28515625" style="2" customWidth="1"/>
    <col min="5024" max="5024" width="8" style="2" customWidth="1"/>
    <col min="5025" max="5268" width="9.140625" style="2"/>
    <col min="5269" max="5269" width="20.140625" style="2" customWidth="1"/>
    <col min="5270" max="5270" width="4.28515625" style="2" customWidth="1"/>
    <col min="5271" max="5271" width="39" style="2" customWidth="1"/>
    <col min="5272" max="5272" width="53.5703125" style="2" customWidth="1"/>
    <col min="5273" max="5276" width="7.7109375" style="2" customWidth="1"/>
    <col min="5277" max="5277" width="10" style="2" customWidth="1"/>
    <col min="5278" max="5279" width="9.28515625" style="2" customWidth="1"/>
    <col min="5280" max="5280" width="8" style="2" customWidth="1"/>
    <col min="5281" max="5524" width="9.140625" style="2"/>
    <col min="5525" max="5525" width="20.140625" style="2" customWidth="1"/>
    <col min="5526" max="5526" width="4.28515625" style="2" customWidth="1"/>
    <col min="5527" max="5527" width="39" style="2" customWidth="1"/>
    <col min="5528" max="5528" width="53.5703125" style="2" customWidth="1"/>
    <col min="5529" max="5532" width="7.7109375" style="2" customWidth="1"/>
    <col min="5533" max="5533" width="10" style="2" customWidth="1"/>
    <col min="5534" max="5535" width="9.28515625" style="2" customWidth="1"/>
    <col min="5536" max="5536" width="8" style="2" customWidth="1"/>
    <col min="5537" max="5780" width="9.140625" style="2"/>
    <col min="5781" max="5781" width="20.140625" style="2" customWidth="1"/>
    <col min="5782" max="5782" width="4.28515625" style="2" customWidth="1"/>
    <col min="5783" max="5783" width="39" style="2" customWidth="1"/>
    <col min="5784" max="5784" width="53.5703125" style="2" customWidth="1"/>
    <col min="5785" max="5788" width="7.7109375" style="2" customWidth="1"/>
    <col min="5789" max="5789" width="10" style="2" customWidth="1"/>
    <col min="5790" max="5791" width="9.28515625" style="2" customWidth="1"/>
    <col min="5792" max="5792" width="8" style="2" customWidth="1"/>
    <col min="5793" max="6036" width="9.140625" style="2"/>
    <col min="6037" max="6037" width="20.140625" style="2" customWidth="1"/>
    <col min="6038" max="6038" width="4.28515625" style="2" customWidth="1"/>
    <col min="6039" max="6039" width="39" style="2" customWidth="1"/>
    <col min="6040" max="6040" width="53.5703125" style="2" customWidth="1"/>
    <col min="6041" max="6044" width="7.7109375" style="2" customWidth="1"/>
    <col min="6045" max="6045" width="10" style="2" customWidth="1"/>
    <col min="6046" max="6047" width="9.28515625" style="2" customWidth="1"/>
    <col min="6048" max="6048" width="8" style="2" customWidth="1"/>
    <col min="6049" max="6292" width="9.140625" style="2"/>
    <col min="6293" max="6293" width="20.140625" style="2" customWidth="1"/>
    <col min="6294" max="6294" width="4.28515625" style="2" customWidth="1"/>
    <col min="6295" max="6295" width="39" style="2" customWidth="1"/>
    <col min="6296" max="6296" width="53.5703125" style="2" customWidth="1"/>
    <col min="6297" max="6300" width="7.7109375" style="2" customWidth="1"/>
    <col min="6301" max="6301" width="10" style="2" customWidth="1"/>
    <col min="6302" max="6303" width="9.28515625" style="2" customWidth="1"/>
    <col min="6304" max="6304" width="8" style="2" customWidth="1"/>
    <col min="6305" max="6548" width="9.140625" style="2"/>
    <col min="6549" max="6549" width="20.140625" style="2" customWidth="1"/>
    <col min="6550" max="6550" width="4.28515625" style="2" customWidth="1"/>
    <col min="6551" max="6551" width="39" style="2" customWidth="1"/>
    <col min="6552" max="6552" width="53.5703125" style="2" customWidth="1"/>
    <col min="6553" max="6556" width="7.7109375" style="2" customWidth="1"/>
    <col min="6557" max="6557" width="10" style="2" customWidth="1"/>
    <col min="6558" max="6559" width="9.28515625" style="2" customWidth="1"/>
    <col min="6560" max="6560" width="8" style="2" customWidth="1"/>
    <col min="6561" max="6804" width="9.140625" style="2"/>
    <col min="6805" max="6805" width="20.140625" style="2" customWidth="1"/>
    <col min="6806" max="6806" width="4.28515625" style="2" customWidth="1"/>
    <col min="6807" max="6807" width="39" style="2" customWidth="1"/>
    <col min="6808" max="6808" width="53.5703125" style="2" customWidth="1"/>
    <col min="6809" max="6812" width="7.7109375" style="2" customWidth="1"/>
    <col min="6813" max="6813" width="10" style="2" customWidth="1"/>
    <col min="6814" max="6815" width="9.28515625" style="2" customWidth="1"/>
    <col min="6816" max="6816" width="8" style="2" customWidth="1"/>
    <col min="6817" max="7060" width="9.140625" style="2"/>
    <col min="7061" max="7061" width="20.140625" style="2" customWidth="1"/>
    <col min="7062" max="7062" width="4.28515625" style="2" customWidth="1"/>
    <col min="7063" max="7063" width="39" style="2" customWidth="1"/>
    <col min="7064" max="7064" width="53.5703125" style="2" customWidth="1"/>
    <col min="7065" max="7068" width="7.7109375" style="2" customWidth="1"/>
    <col min="7069" max="7069" width="10" style="2" customWidth="1"/>
    <col min="7070" max="7071" width="9.28515625" style="2" customWidth="1"/>
    <col min="7072" max="7072" width="8" style="2" customWidth="1"/>
    <col min="7073" max="7316" width="9.140625" style="2"/>
    <col min="7317" max="7317" width="20.140625" style="2" customWidth="1"/>
    <col min="7318" max="7318" width="4.28515625" style="2" customWidth="1"/>
    <col min="7319" max="7319" width="39" style="2" customWidth="1"/>
    <col min="7320" max="7320" width="53.5703125" style="2" customWidth="1"/>
    <col min="7321" max="7324" width="7.7109375" style="2" customWidth="1"/>
    <col min="7325" max="7325" width="10" style="2" customWidth="1"/>
    <col min="7326" max="7327" width="9.28515625" style="2" customWidth="1"/>
    <col min="7328" max="7328" width="8" style="2" customWidth="1"/>
    <col min="7329" max="7572" width="9.140625" style="2"/>
    <col min="7573" max="7573" width="20.140625" style="2" customWidth="1"/>
    <col min="7574" max="7574" width="4.28515625" style="2" customWidth="1"/>
    <col min="7575" max="7575" width="39" style="2" customWidth="1"/>
    <col min="7576" max="7576" width="53.5703125" style="2" customWidth="1"/>
    <col min="7577" max="7580" width="7.7109375" style="2" customWidth="1"/>
    <col min="7581" max="7581" width="10" style="2" customWidth="1"/>
    <col min="7582" max="7583" width="9.28515625" style="2" customWidth="1"/>
    <col min="7584" max="7584" width="8" style="2" customWidth="1"/>
    <col min="7585" max="7828" width="9.140625" style="2"/>
    <col min="7829" max="7829" width="20.140625" style="2" customWidth="1"/>
    <col min="7830" max="7830" width="4.28515625" style="2" customWidth="1"/>
    <col min="7831" max="7831" width="39" style="2" customWidth="1"/>
    <col min="7832" max="7832" width="53.5703125" style="2" customWidth="1"/>
    <col min="7833" max="7836" width="7.7109375" style="2" customWidth="1"/>
    <col min="7837" max="7837" width="10" style="2" customWidth="1"/>
    <col min="7838" max="7839" width="9.28515625" style="2" customWidth="1"/>
    <col min="7840" max="7840" width="8" style="2" customWidth="1"/>
    <col min="7841" max="8084" width="9.140625" style="2"/>
    <col min="8085" max="8085" width="20.140625" style="2" customWidth="1"/>
    <col min="8086" max="8086" width="4.28515625" style="2" customWidth="1"/>
    <col min="8087" max="8087" width="39" style="2" customWidth="1"/>
    <col min="8088" max="8088" width="53.5703125" style="2" customWidth="1"/>
    <col min="8089" max="8092" width="7.7109375" style="2" customWidth="1"/>
    <col min="8093" max="8093" width="10" style="2" customWidth="1"/>
    <col min="8094" max="8095" width="9.28515625" style="2" customWidth="1"/>
    <col min="8096" max="8096" width="8" style="2" customWidth="1"/>
    <col min="8097" max="8340" width="9.140625" style="2"/>
    <col min="8341" max="8341" width="20.140625" style="2" customWidth="1"/>
    <col min="8342" max="8342" width="4.28515625" style="2" customWidth="1"/>
    <col min="8343" max="8343" width="39" style="2" customWidth="1"/>
    <col min="8344" max="8344" width="53.5703125" style="2" customWidth="1"/>
    <col min="8345" max="8348" width="7.7109375" style="2" customWidth="1"/>
    <col min="8349" max="8349" width="10" style="2" customWidth="1"/>
    <col min="8350" max="8351" width="9.28515625" style="2" customWidth="1"/>
    <col min="8352" max="8352" width="8" style="2" customWidth="1"/>
    <col min="8353" max="8596" width="9.140625" style="2"/>
    <col min="8597" max="8597" width="20.140625" style="2" customWidth="1"/>
    <col min="8598" max="8598" width="4.28515625" style="2" customWidth="1"/>
    <col min="8599" max="8599" width="39" style="2" customWidth="1"/>
    <col min="8600" max="8600" width="53.5703125" style="2" customWidth="1"/>
    <col min="8601" max="8604" width="7.7109375" style="2" customWidth="1"/>
    <col min="8605" max="8605" width="10" style="2" customWidth="1"/>
    <col min="8606" max="8607" width="9.28515625" style="2" customWidth="1"/>
    <col min="8608" max="8608" width="8" style="2" customWidth="1"/>
    <col min="8609" max="8852" width="9.140625" style="2"/>
    <col min="8853" max="8853" width="20.140625" style="2" customWidth="1"/>
    <col min="8854" max="8854" width="4.28515625" style="2" customWidth="1"/>
    <col min="8855" max="8855" width="39" style="2" customWidth="1"/>
    <col min="8856" max="8856" width="53.5703125" style="2" customWidth="1"/>
    <col min="8857" max="8860" width="7.7109375" style="2" customWidth="1"/>
    <col min="8861" max="8861" width="10" style="2" customWidth="1"/>
    <col min="8862" max="8863" width="9.28515625" style="2" customWidth="1"/>
    <col min="8864" max="8864" width="8" style="2" customWidth="1"/>
    <col min="8865" max="9108" width="9.140625" style="2"/>
    <col min="9109" max="9109" width="20.140625" style="2" customWidth="1"/>
    <col min="9110" max="9110" width="4.28515625" style="2" customWidth="1"/>
    <col min="9111" max="9111" width="39" style="2" customWidth="1"/>
    <col min="9112" max="9112" width="53.5703125" style="2" customWidth="1"/>
    <col min="9113" max="9116" width="7.7109375" style="2" customWidth="1"/>
    <col min="9117" max="9117" width="10" style="2" customWidth="1"/>
    <col min="9118" max="9119" width="9.28515625" style="2" customWidth="1"/>
    <col min="9120" max="9120" width="8" style="2" customWidth="1"/>
    <col min="9121" max="9364" width="9.140625" style="2"/>
    <col min="9365" max="9365" width="20.140625" style="2" customWidth="1"/>
    <col min="9366" max="9366" width="4.28515625" style="2" customWidth="1"/>
    <col min="9367" max="9367" width="39" style="2" customWidth="1"/>
    <col min="9368" max="9368" width="53.5703125" style="2" customWidth="1"/>
    <col min="9369" max="9372" width="7.7109375" style="2" customWidth="1"/>
    <col min="9373" max="9373" width="10" style="2" customWidth="1"/>
    <col min="9374" max="9375" width="9.28515625" style="2" customWidth="1"/>
    <col min="9376" max="9376" width="8" style="2" customWidth="1"/>
    <col min="9377" max="9620" width="9.140625" style="2"/>
    <col min="9621" max="9621" width="20.140625" style="2" customWidth="1"/>
    <col min="9622" max="9622" width="4.28515625" style="2" customWidth="1"/>
    <col min="9623" max="9623" width="39" style="2" customWidth="1"/>
    <col min="9624" max="9624" width="53.5703125" style="2" customWidth="1"/>
    <col min="9625" max="9628" width="7.7109375" style="2" customWidth="1"/>
    <col min="9629" max="9629" width="10" style="2" customWidth="1"/>
    <col min="9630" max="9631" width="9.28515625" style="2" customWidth="1"/>
    <col min="9632" max="9632" width="8" style="2" customWidth="1"/>
    <col min="9633" max="9876" width="9.140625" style="2"/>
    <col min="9877" max="9877" width="20.140625" style="2" customWidth="1"/>
    <col min="9878" max="9878" width="4.28515625" style="2" customWidth="1"/>
    <col min="9879" max="9879" width="39" style="2" customWidth="1"/>
    <col min="9880" max="9880" width="53.5703125" style="2" customWidth="1"/>
    <col min="9881" max="9884" width="7.7109375" style="2" customWidth="1"/>
    <col min="9885" max="9885" width="10" style="2" customWidth="1"/>
    <col min="9886" max="9887" width="9.28515625" style="2" customWidth="1"/>
    <col min="9888" max="9888" width="8" style="2" customWidth="1"/>
    <col min="9889" max="10132" width="9.140625" style="2"/>
    <col min="10133" max="10133" width="20.140625" style="2" customWidth="1"/>
    <col min="10134" max="10134" width="4.28515625" style="2" customWidth="1"/>
    <col min="10135" max="10135" width="39" style="2" customWidth="1"/>
    <col min="10136" max="10136" width="53.5703125" style="2" customWidth="1"/>
    <col min="10137" max="10140" width="7.7109375" style="2" customWidth="1"/>
    <col min="10141" max="10141" width="10" style="2" customWidth="1"/>
    <col min="10142" max="10143" width="9.28515625" style="2" customWidth="1"/>
    <col min="10144" max="10144" width="8" style="2" customWidth="1"/>
    <col min="10145" max="10388" width="9.140625" style="2"/>
    <col min="10389" max="10389" width="20.140625" style="2" customWidth="1"/>
    <col min="10390" max="10390" width="4.28515625" style="2" customWidth="1"/>
    <col min="10391" max="10391" width="39" style="2" customWidth="1"/>
    <col min="10392" max="10392" width="53.5703125" style="2" customWidth="1"/>
    <col min="10393" max="10396" width="7.7109375" style="2" customWidth="1"/>
    <col min="10397" max="10397" width="10" style="2" customWidth="1"/>
    <col min="10398" max="10399" width="9.28515625" style="2" customWidth="1"/>
    <col min="10400" max="10400" width="8" style="2" customWidth="1"/>
    <col min="10401" max="10644" width="9.140625" style="2"/>
    <col min="10645" max="10645" width="20.140625" style="2" customWidth="1"/>
    <col min="10646" max="10646" width="4.28515625" style="2" customWidth="1"/>
    <col min="10647" max="10647" width="39" style="2" customWidth="1"/>
    <col min="10648" max="10648" width="53.5703125" style="2" customWidth="1"/>
    <col min="10649" max="10652" width="7.7109375" style="2" customWidth="1"/>
    <col min="10653" max="10653" width="10" style="2" customWidth="1"/>
    <col min="10654" max="10655" width="9.28515625" style="2" customWidth="1"/>
    <col min="10656" max="10656" width="8" style="2" customWidth="1"/>
    <col min="10657" max="10900" width="9.140625" style="2"/>
    <col min="10901" max="10901" width="20.140625" style="2" customWidth="1"/>
    <col min="10902" max="10902" width="4.28515625" style="2" customWidth="1"/>
    <col min="10903" max="10903" width="39" style="2" customWidth="1"/>
    <col min="10904" max="10904" width="53.5703125" style="2" customWidth="1"/>
    <col min="10905" max="10908" width="7.7109375" style="2" customWidth="1"/>
    <col min="10909" max="10909" width="10" style="2" customWidth="1"/>
    <col min="10910" max="10911" width="9.28515625" style="2" customWidth="1"/>
    <col min="10912" max="10912" width="8" style="2" customWidth="1"/>
    <col min="10913" max="11156" width="9.140625" style="2"/>
    <col min="11157" max="11157" width="20.140625" style="2" customWidth="1"/>
    <col min="11158" max="11158" width="4.28515625" style="2" customWidth="1"/>
    <col min="11159" max="11159" width="39" style="2" customWidth="1"/>
    <col min="11160" max="11160" width="53.5703125" style="2" customWidth="1"/>
    <col min="11161" max="11164" width="7.7109375" style="2" customWidth="1"/>
    <col min="11165" max="11165" width="10" style="2" customWidth="1"/>
    <col min="11166" max="11167" width="9.28515625" style="2" customWidth="1"/>
    <col min="11168" max="11168" width="8" style="2" customWidth="1"/>
    <col min="11169" max="11412" width="9.140625" style="2"/>
    <col min="11413" max="11413" width="20.140625" style="2" customWidth="1"/>
    <col min="11414" max="11414" width="4.28515625" style="2" customWidth="1"/>
    <col min="11415" max="11415" width="39" style="2" customWidth="1"/>
    <col min="11416" max="11416" width="53.5703125" style="2" customWidth="1"/>
    <col min="11417" max="11420" width="7.7109375" style="2" customWidth="1"/>
    <col min="11421" max="11421" width="10" style="2" customWidth="1"/>
    <col min="11422" max="11423" width="9.28515625" style="2" customWidth="1"/>
    <col min="11424" max="11424" width="8" style="2" customWidth="1"/>
    <col min="11425" max="11668" width="9.140625" style="2"/>
    <col min="11669" max="11669" width="20.140625" style="2" customWidth="1"/>
    <col min="11670" max="11670" width="4.28515625" style="2" customWidth="1"/>
    <col min="11671" max="11671" width="39" style="2" customWidth="1"/>
    <col min="11672" max="11672" width="53.5703125" style="2" customWidth="1"/>
    <col min="11673" max="11676" width="7.7109375" style="2" customWidth="1"/>
    <col min="11677" max="11677" width="10" style="2" customWidth="1"/>
    <col min="11678" max="11679" width="9.28515625" style="2" customWidth="1"/>
    <col min="11680" max="11680" width="8" style="2" customWidth="1"/>
    <col min="11681" max="11924" width="9.140625" style="2"/>
    <col min="11925" max="11925" width="20.140625" style="2" customWidth="1"/>
    <col min="11926" max="11926" width="4.28515625" style="2" customWidth="1"/>
    <col min="11927" max="11927" width="39" style="2" customWidth="1"/>
    <col min="11928" max="11928" width="53.5703125" style="2" customWidth="1"/>
    <col min="11929" max="11932" width="7.7109375" style="2" customWidth="1"/>
    <col min="11933" max="11933" width="10" style="2" customWidth="1"/>
    <col min="11934" max="11935" width="9.28515625" style="2" customWidth="1"/>
    <col min="11936" max="11936" width="8" style="2" customWidth="1"/>
    <col min="11937" max="12180" width="9.140625" style="2"/>
    <col min="12181" max="12181" width="20.140625" style="2" customWidth="1"/>
    <col min="12182" max="12182" width="4.28515625" style="2" customWidth="1"/>
    <col min="12183" max="12183" width="39" style="2" customWidth="1"/>
    <col min="12184" max="12184" width="53.5703125" style="2" customWidth="1"/>
    <col min="12185" max="12188" width="7.7109375" style="2" customWidth="1"/>
    <col min="12189" max="12189" width="10" style="2" customWidth="1"/>
    <col min="12190" max="12191" width="9.28515625" style="2" customWidth="1"/>
    <col min="12192" max="12192" width="8" style="2" customWidth="1"/>
    <col min="12193" max="12436" width="9.140625" style="2"/>
    <col min="12437" max="12437" width="20.140625" style="2" customWidth="1"/>
    <col min="12438" max="12438" width="4.28515625" style="2" customWidth="1"/>
    <col min="12439" max="12439" width="39" style="2" customWidth="1"/>
    <col min="12440" max="12440" width="53.5703125" style="2" customWidth="1"/>
    <col min="12441" max="12444" width="7.7109375" style="2" customWidth="1"/>
    <col min="12445" max="12445" width="10" style="2" customWidth="1"/>
    <col min="12446" max="12447" width="9.28515625" style="2" customWidth="1"/>
    <col min="12448" max="12448" width="8" style="2" customWidth="1"/>
    <col min="12449" max="12692" width="9.140625" style="2"/>
    <col min="12693" max="12693" width="20.140625" style="2" customWidth="1"/>
    <col min="12694" max="12694" width="4.28515625" style="2" customWidth="1"/>
    <col min="12695" max="12695" width="39" style="2" customWidth="1"/>
    <col min="12696" max="12696" width="53.5703125" style="2" customWidth="1"/>
    <col min="12697" max="12700" width="7.7109375" style="2" customWidth="1"/>
    <col min="12701" max="12701" width="10" style="2" customWidth="1"/>
    <col min="12702" max="12703" width="9.28515625" style="2" customWidth="1"/>
    <col min="12704" max="12704" width="8" style="2" customWidth="1"/>
    <col min="12705" max="12948" width="9.140625" style="2"/>
    <col min="12949" max="12949" width="20.140625" style="2" customWidth="1"/>
    <col min="12950" max="12950" width="4.28515625" style="2" customWidth="1"/>
    <col min="12951" max="12951" width="39" style="2" customWidth="1"/>
    <col min="12952" max="12952" width="53.5703125" style="2" customWidth="1"/>
    <col min="12953" max="12956" width="7.7109375" style="2" customWidth="1"/>
    <col min="12957" max="12957" width="10" style="2" customWidth="1"/>
    <col min="12958" max="12959" width="9.28515625" style="2" customWidth="1"/>
    <col min="12960" max="12960" width="8" style="2" customWidth="1"/>
    <col min="12961" max="13204" width="9.140625" style="2"/>
    <col min="13205" max="13205" width="20.140625" style="2" customWidth="1"/>
    <col min="13206" max="13206" width="4.28515625" style="2" customWidth="1"/>
    <col min="13207" max="13207" width="39" style="2" customWidth="1"/>
    <col min="13208" max="13208" width="53.5703125" style="2" customWidth="1"/>
    <col min="13209" max="13212" width="7.7109375" style="2" customWidth="1"/>
    <col min="13213" max="13213" width="10" style="2" customWidth="1"/>
    <col min="13214" max="13215" width="9.28515625" style="2" customWidth="1"/>
    <col min="13216" max="13216" width="8" style="2" customWidth="1"/>
    <col min="13217" max="13460" width="9.140625" style="2"/>
    <col min="13461" max="13461" width="20.140625" style="2" customWidth="1"/>
    <col min="13462" max="13462" width="4.28515625" style="2" customWidth="1"/>
    <col min="13463" max="13463" width="39" style="2" customWidth="1"/>
    <col min="13464" max="13464" width="53.5703125" style="2" customWidth="1"/>
    <col min="13465" max="13468" width="7.7109375" style="2" customWidth="1"/>
    <col min="13469" max="13469" width="10" style="2" customWidth="1"/>
    <col min="13470" max="13471" width="9.28515625" style="2" customWidth="1"/>
    <col min="13472" max="13472" width="8" style="2" customWidth="1"/>
    <col min="13473" max="13716" width="9.140625" style="2"/>
    <col min="13717" max="13717" width="20.140625" style="2" customWidth="1"/>
    <col min="13718" max="13718" width="4.28515625" style="2" customWidth="1"/>
    <col min="13719" max="13719" width="39" style="2" customWidth="1"/>
    <col min="13720" max="13720" width="53.5703125" style="2" customWidth="1"/>
    <col min="13721" max="13724" width="7.7109375" style="2" customWidth="1"/>
    <col min="13725" max="13725" width="10" style="2" customWidth="1"/>
    <col min="13726" max="13727" width="9.28515625" style="2" customWidth="1"/>
    <col min="13728" max="13728" width="8" style="2" customWidth="1"/>
    <col min="13729" max="13972" width="9.140625" style="2"/>
    <col min="13973" max="13973" width="20.140625" style="2" customWidth="1"/>
    <col min="13974" max="13974" width="4.28515625" style="2" customWidth="1"/>
    <col min="13975" max="13975" width="39" style="2" customWidth="1"/>
    <col min="13976" max="13976" width="53.5703125" style="2" customWidth="1"/>
    <col min="13977" max="13980" width="7.7109375" style="2" customWidth="1"/>
    <col min="13981" max="13981" width="10" style="2" customWidth="1"/>
    <col min="13982" max="13983" width="9.28515625" style="2" customWidth="1"/>
    <col min="13984" max="13984" width="8" style="2" customWidth="1"/>
    <col min="13985" max="14228" width="9.140625" style="2"/>
    <col min="14229" max="14229" width="20.140625" style="2" customWidth="1"/>
    <col min="14230" max="14230" width="4.28515625" style="2" customWidth="1"/>
    <col min="14231" max="14231" width="39" style="2" customWidth="1"/>
    <col min="14232" max="14232" width="53.5703125" style="2" customWidth="1"/>
    <col min="14233" max="14236" width="7.7109375" style="2" customWidth="1"/>
    <col min="14237" max="14237" width="10" style="2" customWidth="1"/>
    <col min="14238" max="14239" width="9.28515625" style="2" customWidth="1"/>
    <col min="14240" max="14240" width="8" style="2" customWidth="1"/>
    <col min="14241" max="14484" width="9.140625" style="2"/>
    <col min="14485" max="14485" width="20.140625" style="2" customWidth="1"/>
    <col min="14486" max="14486" width="4.28515625" style="2" customWidth="1"/>
    <col min="14487" max="14487" width="39" style="2" customWidth="1"/>
    <col min="14488" max="14488" width="53.5703125" style="2" customWidth="1"/>
    <col min="14489" max="14492" width="7.7109375" style="2" customWidth="1"/>
    <col min="14493" max="14493" width="10" style="2" customWidth="1"/>
    <col min="14494" max="14495" width="9.28515625" style="2" customWidth="1"/>
    <col min="14496" max="14496" width="8" style="2" customWidth="1"/>
    <col min="14497" max="14740" width="9.140625" style="2"/>
    <col min="14741" max="14741" width="20.140625" style="2" customWidth="1"/>
    <col min="14742" max="14742" width="4.28515625" style="2" customWidth="1"/>
    <col min="14743" max="14743" width="39" style="2" customWidth="1"/>
    <col min="14744" max="14744" width="53.5703125" style="2" customWidth="1"/>
    <col min="14745" max="14748" width="7.7109375" style="2" customWidth="1"/>
    <col min="14749" max="14749" width="10" style="2" customWidth="1"/>
    <col min="14750" max="14751" width="9.28515625" style="2" customWidth="1"/>
    <col min="14752" max="14752" width="8" style="2" customWidth="1"/>
    <col min="14753" max="14996" width="9.140625" style="2"/>
    <col min="14997" max="14997" width="20.140625" style="2" customWidth="1"/>
    <col min="14998" max="14998" width="4.28515625" style="2" customWidth="1"/>
    <col min="14999" max="14999" width="39" style="2" customWidth="1"/>
    <col min="15000" max="15000" width="53.5703125" style="2" customWidth="1"/>
    <col min="15001" max="15004" width="7.7109375" style="2" customWidth="1"/>
    <col min="15005" max="15005" width="10" style="2" customWidth="1"/>
    <col min="15006" max="15007" width="9.28515625" style="2" customWidth="1"/>
    <col min="15008" max="15008" width="8" style="2" customWidth="1"/>
    <col min="15009" max="15252" width="9.140625" style="2"/>
    <col min="15253" max="15253" width="20.140625" style="2" customWidth="1"/>
    <col min="15254" max="15254" width="4.28515625" style="2" customWidth="1"/>
    <col min="15255" max="15255" width="39" style="2" customWidth="1"/>
    <col min="15256" max="15256" width="53.5703125" style="2" customWidth="1"/>
    <col min="15257" max="15260" width="7.7109375" style="2" customWidth="1"/>
    <col min="15261" max="15261" width="10" style="2" customWidth="1"/>
    <col min="15262" max="15263" width="9.28515625" style="2" customWidth="1"/>
    <col min="15264" max="15264" width="8" style="2" customWidth="1"/>
    <col min="15265" max="15508" width="9.140625" style="2"/>
    <col min="15509" max="15509" width="20.140625" style="2" customWidth="1"/>
    <col min="15510" max="15510" width="4.28515625" style="2" customWidth="1"/>
    <col min="15511" max="15511" width="39" style="2" customWidth="1"/>
    <col min="15512" max="15512" width="53.5703125" style="2" customWidth="1"/>
    <col min="15513" max="15516" width="7.7109375" style="2" customWidth="1"/>
    <col min="15517" max="15517" width="10" style="2" customWidth="1"/>
    <col min="15518" max="15519" width="9.28515625" style="2" customWidth="1"/>
    <col min="15520" max="15520" width="8" style="2" customWidth="1"/>
    <col min="15521" max="15764" width="9.140625" style="2"/>
    <col min="15765" max="15765" width="20.140625" style="2" customWidth="1"/>
    <col min="15766" max="15766" width="4.28515625" style="2" customWidth="1"/>
    <col min="15767" max="15767" width="39" style="2" customWidth="1"/>
    <col min="15768" max="15768" width="53.5703125" style="2" customWidth="1"/>
    <col min="15769" max="15772" width="7.7109375" style="2" customWidth="1"/>
    <col min="15773" max="15773" width="10" style="2" customWidth="1"/>
    <col min="15774" max="15775" width="9.28515625" style="2" customWidth="1"/>
    <col min="15776" max="15776" width="8" style="2" customWidth="1"/>
    <col min="15777" max="16020" width="9.140625" style="2"/>
    <col min="16021" max="16021" width="20.140625" style="2" customWidth="1"/>
    <col min="16022" max="16022" width="4.28515625" style="2" customWidth="1"/>
    <col min="16023" max="16023" width="39" style="2" customWidth="1"/>
    <col min="16024" max="16024" width="53.5703125" style="2" customWidth="1"/>
    <col min="16025" max="16028" width="7.7109375" style="2" customWidth="1"/>
    <col min="16029" max="16029" width="10" style="2" customWidth="1"/>
    <col min="16030" max="16031" width="9.28515625" style="2" customWidth="1"/>
    <col min="16032" max="16032" width="8" style="2" customWidth="1"/>
    <col min="16033" max="16384" width="9.140625" style="2"/>
  </cols>
  <sheetData>
    <row r="1" spans="1:13" s="2" customFormat="1" ht="25.5" customHeight="1">
      <c r="A1" s="30" t="s">
        <v>210</v>
      </c>
      <c r="B1" s="30"/>
      <c r="C1" s="30"/>
      <c r="D1" s="30"/>
      <c r="E1" s="30"/>
      <c r="F1" s="30"/>
      <c r="G1" s="30"/>
      <c r="H1" s="30"/>
      <c r="I1" s="30"/>
      <c r="J1" s="30"/>
      <c r="K1" s="30"/>
      <c r="L1" s="30"/>
    </row>
    <row r="2" spans="1:13" s="2" customFormat="1" ht="25.5" customHeight="1">
      <c r="A2" s="31" t="s">
        <v>235</v>
      </c>
      <c r="B2" s="31"/>
      <c r="C2" s="31"/>
      <c r="D2" s="31"/>
      <c r="E2" s="31"/>
      <c r="F2" s="31"/>
      <c r="G2" s="31"/>
      <c r="H2" s="31"/>
      <c r="I2" s="31"/>
      <c r="J2" s="31"/>
      <c r="K2" s="31"/>
      <c r="L2" s="31"/>
    </row>
    <row r="3" spans="1:13" s="2" customFormat="1" ht="34.5" customHeight="1">
      <c r="A3" s="46" t="s">
        <v>130</v>
      </c>
      <c r="B3" s="46" t="s">
        <v>204</v>
      </c>
      <c r="C3" s="46"/>
      <c r="D3" s="46" t="s">
        <v>120</v>
      </c>
      <c r="E3" s="47" t="s">
        <v>131</v>
      </c>
      <c r="F3" s="47" t="s">
        <v>132</v>
      </c>
      <c r="G3" s="47" t="s">
        <v>133</v>
      </c>
      <c r="H3" s="47" t="s">
        <v>205</v>
      </c>
      <c r="I3" s="47" t="s">
        <v>206</v>
      </c>
      <c r="J3" s="47" t="s">
        <v>208</v>
      </c>
      <c r="K3" s="46" t="s">
        <v>209</v>
      </c>
      <c r="L3" s="47" t="s">
        <v>207</v>
      </c>
      <c r="M3" s="1"/>
    </row>
    <row r="4" spans="1:13" s="2" customFormat="1" ht="35.25" customHeight="1">
      <c r="A4" s="46"/>
      <c r="B4" s="46"/>
      <c r="C4" s="46"/>
      <c r="D4" s="46"/>
      <c r="E4" s="47"/>
      <c r="F4" s="47"/>
      <c r="G4" s="47"/>
      <c r="H4" s="47"/>
      <c r="I4" s="47"/>
      <c r="J4" s="47"/>
      <c r="K4" s="46"/>
      <c r="L4" s="47"/>
      <c r="M4" s="1"/>
    </row>
    <row r="5" spans="1:13" s="2" customFormat="1" ht="24.75" customHeight="1">
      <c r="A5" s="23"/>
      <c r="B5" s="23" t="s">
        <v>89</v>
      </c>
      <c r="C5" s="23" t="s">
        <v>92</v>
      </c>
      <c r="D5" s="19"/>
      <c r="E5" s="9"/>
      <c r="F5" s="9"/>
      <c r="G5" s="23"/>
      <c r="H5" s="23"/>
      <c r="I5" s="23"/>
      <c r="J5" s="23"/>
      <c r="K5" s="23"/>
      <c r="L5" s="20"/>
      <c r="M5" s="1"/>
    </row>
    <row r="6" spans="1:13" s="2" customFormat="1" ht="35.25" customHeight="1">
      <c r="A6" s="23"/>
      <c r="B6" s="32" t="s">
        <v>30</v>
      </c>
      <c r="C6" s="32"/>
      <c r="D6" s="32"/>
      <c r="E6" s="32"/>
      <c r="F6" s="7"/>
      <c r="G6" s="13"/>
      <c r="H6" s="13"/>
      <c r="I6" s="13"/>
      <c r="J6" s="13"/>
      <c r="K6" s="13"/>
      <c r="L6" s="28"/>
    </row>
    <row r="7" spans="1:13" s="2" customFormat="1" ht="24.75" customHeight="1">
      <c r="A7" s="23"/>
      <c r="B7" s="32" t="s">
        <v>69</v>
      </c>
      <c r="C7" s="32"/>
      <c r="D7" s="32"/>
      <c r="E7" s="32"/>
      <c r="F7" s="7"/>
      <c r="G7" s="13"/>
      <c r="H7" s="13"/>
      <c r="I7" s="13"/>
      <c r="J7" s="13"/>
      <c r="K7" s="13"/>
      <c r="L7" s="28"/>
    </row>
    <row r="8" spans="1:13" s="2" customFormat="1" ht="29.25" customHeight="1">
      <c r="A8" s="23"/>
      <c r="B8" s="32" t="s">
        <v>106</v>
      </c>
      <c r="C8" s="32"/>
      <c r="D8" s="32"/>
      <c r="E8" s="32"/>
      <c r="F8" s="7"/>
      <c r="G8" s="13"/>
      <c r="H8" s="13"/>
      <c r="I8" s="13"/>
      <c r="J8" s="13"/>
      <c r="K8" s="13"/>
      <c r="L8" s="28"/>
    </row>
    <row r="9" spans="1:13" s="2" customFormat="1" ht="162.75" customHeight="1">
      <c r="A9" s="25">
        <v>1</v>
      </c>
      <c r="B9" s="12" t="s">
        <v>0</v>
      </c>
      <c r="C9" s="27" t="s">
        <v>3</v>
      </c>
      <c r="D9" s="13"/>
      <c r="E9" s="26" t="s">
        <v>134</v>
      </c>
      <c r="F9" s="26" t="s">
        <v>268</v>
      </c>
      <c r="G9" s="48" t="s">
        <v>135</v>
      </c>
      <c r="H9" s="22" t="s">
        <v>236</v>
      </c>
      <c r="I9" s="22" t="s">
        <v>237</v>
      </c>
      <c r="J9" s="22" t="s">
        <v>238</v>
      </c>
      <c r="K9" s="22" t="s">
        <v>238</v>
      </c>
      <c r="L9" s="28"/>
    </row>
    <row r="10" spans="1:13" s="2" customFormat="1" ht="27.75" customHeight="1">
      <c r="A10" s="23"/>
      <c r="B10" s="32" t="s">
        <v>70</v>
      </c>
      <c r="C10" s="32"/>
      <c r="D10" s="32"/>
      <c r="E10" s="32"/>
      <c r="F10" s="7"/>
      <c r="G10" s="13"/>
      <c r="H10" s="13"/>
      <c r="I10" s="13"/>
      <c r="J10" s="13"/>
      <c r="K10" s="13"/>
      <c r="L10" s="28"/>
    </row>
    <row r="11" spans="1:13" s="2" customFormat="1" ht="18.75" customHeight="1">
      <c r="A11" s="23"/>
      <c r="B11" s="32" t="s">
        <v>127</v>
      </c>
      <c r="C11" s="32"/>
      <c r="D11" s="32"/>
      <c r="E11" s="32"/>
      <c r="F11" s="7"/>
      <c r="G11" s="13"/>
      <c r="H11" s="13"/>
      <c r="I11" s="13"/>
      <c r="J11" s="13"/>
      <c r="K11" s="13"/>
      <c r="L11" s="28"/>
    </row>
    <row r="12" spans="1:13" s="2" customFormat="1" ht="61.5" customHeight="1">
      <c r="A12" s="25">
        <v>2</v>
      </c>
      <c r="B12" s="12" t="s">
        <v>10</v>
      </c>
      <c r="C12" s="27" t="s">
        <v>5</v>
      </c>
      <c r="D12" s="27"/>
      <c r="E12" s="26" t="s">
        <v>9</v>
      </c>
      <c r="F12" s="26" t="s">
        <v>136</v>
      </c>
      <c r="G12" s="27"/>
      <c r="H12" s="22" t="s">
        <v>236</v>
      </c>
      <c r="I12" s="22" t="s">
        <v>237</v>
      </c>
      <c r="J12" s="25" t="s">
        <v>239</v>
      </c>
      <c r="K12" s="27"/>
      <c r="L12" s="25"/>
    </row>
    <row r="13" spans="1:13" s="2" customFormat="1" ht="44.25" customHeight="1">
      <c r="A13" s="23"/>
      <c r="B13" s="32" t="s">
        <v>128</v>
      </c>
      <c r="C13" s="32"/>
      <c r="D13" s="32"/>
      <c r="E13" s="32"/>
      <c r="F13" s="7"/>
      <c r="G13" s="13"/>
      <c r="H13" s="13"/>
      <c r="I13" s="13"/>
      <c r="J13" s="13"/>
      <c r="K13" s="13"/>
      <c r="L13" s="28"/>
    </row>
    <row r="14" spans="1:13" s="2" customFormat="1" ht="159.75" customHeight="1">
      <c r="A14" s="25">
        <v>16</v>
      </c>
      <c r="B14" s="11" t="s">
        <v>46</v>
      </c>
      <c r="C14" s="27" t="s">
        <v>6</v>
      </c>
      <c r="D14" s="25" t="s">
        <v>47</v>
      </c>
      <c r="E14" s="49" t="s">
        <v>45</v>
      </c>
      <c r="F14" s="26" t="s">
        <v>137</v>
      </c>
      <c r="G14" s="25"/>
      <c r="H14" s="22" t="s">
        <v>236</v>
      </c>
      <c r="I14" s="22" t="s">
        <v>237</v>
      </c>
      <c r="J14" s="25" t="s">
        <v>240</v>
      </c>
      <c r="K14" s="25" t="s">
        <v>240</v>
      </c>
      <c r="L14" s="25"/>
    </row>
    <row r="15" spans="1:13" s="2" customFormat="1" ht="45" customHeight="1">
      <c r="A15" s="23"/>
      <c r="B15" s="32" t="s">
        <v>129</v>
      </c>
      <c r="C15" s="32"/>
      <c r="D15" s="32"/>
      <c r="E15" s="32"/>
      <c r="F15" s="7"/>
      <c r="G15" s="13"/>
      <c r="H15" s="13"/>
      <c r="I15" s="13"/>
      <c r="J15" s="25"/>
      <c r="K15" s="25"/>
      <c r="L15" s="28"/>
    </row>
    <row r="16" spans="1:13" s="2" customFormat="1" ht="162" customHeight="1">
      <c r="A16" s="25">
        <v>17</v>
      </c>
      <c r="B16" s="12" t="s">
        <v>7</v>
      </c>
      <c r="C16" s="27" t="s">
        <v>3</v>
      </c>
      <c r="D16" s="27"/>
      <c r="E16" s="26" t="s">
        <v>8</v>
      </c>
      <c r="F16" s="8" t="s">
        <v>138</v>
      </c>
      <c r="G16" s="27"/>
      <c r="H16" s="22" t="s">
        <v>236</v>
      </c>
      <c r="I16" s="22" t="s">
        <v>241</v>
      </c>
      <c r="J16" s="25"/>
      <c r="K16" s="25" t="s">
        <v>239</v>
      </c>
      <c r="L16" s="25"/>
    </row>
    <row r="17" spans="1:12" s="2" customFormat="1" ht="15.75" customHeight="1">
      <c r="A17" s="25"/>
      <c r="B17" s="32" t="s">
        <v>121</v>
      </c>
      <c r="C17" s="32"/>
      <c r="D17" s="32"/>
      <c r="E17" s="32"/>
      <c r="F17" s="7"/>
      <c r="G17" s="13"/>
      <c r="H17" s="13"/>
      <c r="I17" s="13"/>
      <c r="J17" s="25"/>
      <c r="K17" s="25"/>
      <c r="L17" s="25"/>
    </row>
    <row r="18" spans="1:12" s="2" customFormat="1" ht="396" customHeight="1">
      <c r="A18" s="25">
        <v>38</v>
      </c>
      <c r="B18" s="11" t="s">
        <v>122</v>
      </c>
      <c r="C18" s="27" t="s">
        <v>6</v>
      </c>
      <c r="D18" s="13"/>
      <c r="E18" s="26" t="s">
        <v>123</v>
      </c>
      <c r="F18" s="26" t="s">
        <v>139</v>
      </c>
      <c r="G18" s="4" t="s">
        <v>140</v>
      </c>
      <c r="H18" s="22" t="s">
        <v>236</v>
      </c>
      <c r="I18" s="22" t="s">
        <v>237</v>
      </c>
      <c r="J18" s="25" t="s">
        <v>240</v>
      </c>
      <c r="K18" s="25" t="s">
        <v>240</v>
      </c>
      <c r="L18" s="25"/>
    </row>
    <row r="19" spans="1:12" s="2" customFormat="1" ht="47.25" customHeight="1">
      <c r="A19" s="23"/>
      <c r="B19" s="32" t="s">
        <v>71</v>
      </c>
      <c r="C19" s="32"/>
      <c r="D19" s="32"/>
      <c r="E19" s="32"/>
      <c r="F19" s="7"/>
      <c r="G19" s="13"/>
      <c r="H19" s="13"/>
      <c r="I19" s="13"/>
      <c r="J19" s="25"/>
      <c r="K19" s="25"/>
      <c r="L19" s="28"/>
    </row>
    <row r="20" spans="1:12" s="2" customFormat="1" ht="142.5" customHeight="1">
      <c r="A20" s="25">
        <v>39</v>
      </c>
      <c r="B20" s="12" t="s">
        <v>1</v>
      </c>
      <c r="C20" s="27" t="s">
        <v>3</v>
      </c>
      <c r="D20" s="13"/>
      <c r="E20" s="26" t="s">
        <v>141</v>
      </c>
      <c r="F20" s="4" t="s">
        <v>142</v>
      </c>
      <c r="G20" s="50" t="s">
        <v>143</v>
      </c>
      <c r="H20" s="22" t="s">
        <v>236</v>
      </c>
      <c r="I20" s="22" t="s">
        <v>237</v>
      </c>
      <c r="J20" s="25" t="s">
        <v>240</v>
      </c>
      <c r="K20" s="25" t="s">
        <v>240</v>
      </c>
      <c r="L20" s="28"/>
    </row>
    <row r="21" spans="1:12" s="2" customFormat="1" ht="222" customHeight="1">
      <c r="A21" s="25">
        <v>42</v>
      </c>
      <c r="B21" s="12" t="s">
        <v>31</v>
      </c>
      <c r="C21" s="27" t="s">
        <v>3</v>
      </c>
      <c r="D21" s="25"/>
      <c r="E21" s="26" t="s">
        <v>144</v>
      </c>
      <c r="F21" s="26" t="s">
        <v>272</v>
      </c>
      <c r="G21" s="4" t="s">
        <v>145</v>
      </c>
      <c r="H21" s="22" t="s">
        <v>236</v>
      </c>
      <c r="I21" s="22" t="s">
        <v>237</v>
      </c>
      <c r="J21" s="25" t="s">
        <v>240</v>
      </c>
      <c r="K21" s="25" t="s">
        <v>240</v>
      </c>
      <c r="L21" s="25"/>
    </row>
    <row r="22" spans="1:12" s="2" customFormat="1" ht="161.25" customHeight="1">
      <c r="A22" s="25">
        <v>44</v>
      </c>
      <c r="B22" s="12" t="s">
        <v>32</v>
      </c>
      <c r="C22" s="27" t="s">
        <v>3</v>
      </c>
      <c r="D22" s="27"/>
      <c r="E22" s="26" t="s">
        <v>146</v>
      </c>
      <c r="F22" s="4" t="s">
        <v>271</v>
      </c>
      <c r="G22" s="4" t="s">
        <v>147</v>
      </c>
      <c r="H22" s="22" t="s">
        <v>236</v>
      </c>
      <c r="I22" s="22" t="s">
        <v>241</v>
      </c>
      <c r="J22" s="25" t="s">
        <v>242</v>
      </c>
      <c r="K22" s="25" t="s">
        <v>242</v>
      </c>
      <c r="L22" s="25"/>
    </row>
    <row r="23" spans="1:12" s="2" customFormat="1" ht="83.25" customHeight="1">
      <c r="A23" s="25">
        <v>46</v>
      </c>
      <c r="B23" s="12" t="s">
        <v>2</v>
      </c>
      <c r="C23" s="27" t="s">
        <v>3</v>
      </c>
      <c r="D23" s="27"/>
      <c r="E23" s="26" t="s">
        <v>148</v>
      </c>
      <c r="F23" s="26" t="s">
        <v>149</v>
      </c>
      <c r="G23" s="27"/>
      <c r="H23" s="22" t="s">
        <v>236</v>
      </c>
      <c r="I23" s="22" t="s">
        <v>241</v>
      </c>
      <c r="J23" s="25" t="s">
        <v>242</v>
      </c>
      <c r="K23" s="25" t="s">
        <v>242</v>
      </c>
      <c r="L23" s="25"/>
    </row>
    <row r="24" spans="1:12" s="2" customFormat="1" ht="30.75" customHeight="1">
      <c r="A24" s="23"/>
      <c r="B24" s="32" t="s">
        <v>72</v>
      </c>
      <c r="C24" s="32"/>
      <c r="D24" s="32"/>
      <c r="E24" s="32"/>
      <c r="F24" s="7"/>
      <c r="G24" s="13"/>
      <c r="H24" s="13"/>
      <c r="I24" s="13"/>
      <c r="J24" s="25"/>
      <c r="K24" s="25"/>
      <c r="L24" s="28"/>
    </row>
    <row r="25" spans="1:12" s="2" customFormat="1" ht="49.5" customHeight="1">
      <c r="A25" s="23"/>
      <c r="B25" s="32" t="s">
        <v>73</v>
      </c>
      <c r="C25" s="32"/>
      <c r="D25" s="32"/>
      <c r="E25" s="32"/>
      <c r="F25" s="7"/>
      <c r="G25" s="13"/>
      <c r="H25" s="13"/>
      <c r="I25" s="13"/>
      <c r="J25" s="25"/>
      <c r="K25" s="25"/>
      <c r="L25" s="28"/>
    </row>
    <row r="26" spans="1:12" s="2" customFormat="1" ht="87.75" customHeight="1">
      <c r="A26" s="25">
        <v>51</v>
      </c>
      <c r="B26" s="12" t="s">
        <v>33</v>
      </c>
      <c r="C26" s="27" t="s">
        <v>5</v>
      </c>
      <c r="D26" s="27"/>
      <c r="E26" s="26" t="s">
        <v>34</v>
      </c>
      <c r="F26" s="4" t="s">
        <v>275</v>
      </c>
      <c r="G26" s="51" t="s">
        <v>150</v>
      </c>
      <c r="H26" s="22" t="s">
        <v>236</v>
      </c>
      <c r="I26" s="22" t="s">
        <v>241</v>
      </c>
      <c r="J26" s="25" t="s">
        <v>273</v>
      </c>
      <c r="K26" s="25"/>
      <c r="L26" s="25"/>
    </row>
    <row r="27" spans="1:12" s="2" customFormat="1" ht="151.5" customHeight="1">
      <c r="A27" s="25">
        <v>55</v>
      </c>
      <c r="B27" s="12" t="s">
        <v>90</v>
      </c>
      <c r="C27" s="27" t="s">
        <v>4</v>
      </c>
      <c r="D27" s="27"/>
      <c r="E27" s="26" t="s">
        <v>91</v>
      </c>
      <c r="F27" s="4" t="s">
        <v>274</v>
      </c>
      <c r="G27" s="4"/>
      <c r="H27" s="22" t="s">
        <v>236</v>
      </c>
      <c r="I27" s="22" t="s">
        <v>241</v>
      </c>
      <c r="J27" s="25" t="s">
        <v>273</v>
      </c>
      <c r="K27" s="25"/>
      <c r="L27" s="25"/>
    </row>
    <row r="28" spans="1:12" s="2" customFormat="1" ht="225.75" customHeight="1">
      <c r="A28" s="25">
        <v>56</v>
      </c>
      <c r="B28" s="11" t="s">
        <v>114</v>
      </c>
      <c r="C28" s="27" t="s">
        <v>6</v>
      </c>
      <c r="D28" s="27"/>
      <c r="E28" s="49" t="s">
        <v>116</v>
      </c>
      <c r="F28" s="4" t="s">
        <v>151</v>
      </c>
      <c r="G28" s="4" t="s">
        <v>152</v>
      </c>
      <c r="H28" s="22" t="s">
        <v>236</v>
      </c>
      <c r="I28" s="22" t="s">
        <v>241</v>
      </c>
      <c r="J28" s="25"/>
      <c r="K28" s="25" t="s">
        <v>243</v>
      </c>
      <c r="L28" s="25"/>
    </row>
    <row r="29" spans="1:12" s="2" customFormat="1" ht="35.25" customHeight="1">
      <c r="A29" s="23"/>
      <c r="B29" s="32" t="s">
        <v>74</v>
      </c>
      <c r="C29" s="32"/>
      <c r="D29" s="32"/>
      <c r="E29" s="32"/>
      <c r="F29" s="7"/>
      <c r="G29" s="13"/>
      <c r="H29" s="13"/>
      <c r="I29" s="13"/>
      <c r="J29" s="25"/>
      <c r="K29" s="25"/>
      <c r="L29" s="28"/>
    </row>
    <row r="30" spans="1:12" s="2" customFormat="1" ht="112.5" customHeight="1">
      <c r="A30" s="25">
        <v>57</v>
      </c>
      <c r="B30" s="12" t="s">
        <v>35</v>
      </c>
      <c r="C30" s="27" t="s">
        <v>3</v>
      </c>
      <c r="D30" s="27"/>
      <c r="E30" s="26" t="s">
        <v>36</v>
      </c>
      <c r="F30" s="26" t="s">
        <v>153</v>
      </c>
      <c r="G30" s="52" t="s">
        <v>154</v>
      </c>
      <c r="H30" s="22" t="s">
        <v>236</v>
      </c>
      <c r="I30" s="22" t="s">
        <v>241</v>
      </c>
      <c r="J30" s="25"/>
      <c r="K30" s="25" t="s">
        <v>243</v>
      </c>
      <c r="L30" s="25"/>
    </row>
    <row r="31" spans="1:12" s="2" customFormat="1" ht="112.5" customHeight="1">
      <c r="A31" s="25">
        <v>62</v>
      </c>
      <c r="B31" s="12" t="s">
        <v>37</v>
      </c>
      <c r="C31" s="27" t="s">
        <v>3</v>
      </c>
      <c r="D31" s="27"/>
      <c r="E31" s="26" t="s">
        <v>38</v>
      </c>
      <c r="F31" s="4" t="s">
        <v>155</v>
      </c>
      <c r="G31" s="4" t="s">
        <v>156</v>
      </c>
      <c r="H31" s="22" t="s">
        <v>236</v>
      </c>
      <c r="I31" s="22" t="s">
        <v>241</v>
      </c>
      <c r="J31" s="25" t="s">
        <v>243</v>
      </c>
      <c r="K31" s="25"/>
      <c r="L31" s="25"/>
    </row>
    <row r="32" spans="1:12" s="2" customFormat="1" ht="36" customHeight="1">
      <c r="A32" s="23"/>
      <c r="B32" s="32" t="s">
        <v>75</v>
      </c>
      <c r="C32" s="32"/>
      <c r="D32" s="32"/>
      <c r="E32" s="32"/>
      <c r="F32" s="7"/>
      <c r="G32" s="13"/>
      <c r="H32" s="13"/>
      <c r="I32" s="13"/>
      <c r="J32" s="25"/>
      <c r="K32" s="25"/>
      <c r="L32" s="28"/>
    </row>
    <row r="33" spans="1:12" s="2" customFormat="1" ht="115.5" customHeight="1">
      <c r="A33" s="25">
        <v>63</v>
      </c>
      <c r="B33" s="12" t="s">
        <v>40</v>
      </c>
      <c r="C33" s="27" t="s">
        <v>3</v>
      </c>
      <c r="D33" s="27"/>
      <c r="E33" s="26" t="s">
        <v>39</v>
      </c>
      <c r="F33" s="26" t="s">
        <v>276</v>
      </c>
      <c r="G33" s="4" t="s">
        <v>157</v>
      </c>
      <c r="H33" s="22" t="s">
        <v>236</v>
      </c>
      <c r="I33" s="22" t="s">
        <v>241</v>
      </c>
      <c r="J33" s="25"/>
      <c r="K33" s="25" t="s">
        <v>273</v>
      </c>
      <c r="L33" s="25"/>
    </row>
    <row r="34" spans="1:12" s="2" customFormat="1" ht="37.5" customHeight="1">
      <c r="A34" s="23"/>
      <c r="B34" s="32" t="s">
        <v>42</v>
      </c>
      <c r="C34" s="32"/>
      <c r="D34" s="32"/>
      <c r="E34" s="32"/>
      <c r="F34" s="9"/>
      <c r="G34" s="23"/>
      <c r="H34" s="23"/>
      <c r="I34" s="23"/>
      <c r="J34" s="25"/>
      <c r="K34" s="25"/>
      <c r="L34" s="28"/>
    </row>
    <row r="35" spans="1:12" s="2" customFormat="1" ht="20.25" customHeight="1">
      <c r="A35" s="23"/>
      <c r="B35" s="32" t="s">
        <v>41</v>
      </c>
      <c r="C35" s="32"/>
      <c r="D35" s="32"/>
      <c r="E35" s="32"/>
      <c r="F35" s="7"/>
      <c r="G35" s="13"/>
      <c r="H35" s="13"/>
      <c r="I35" s="13"/>
      <c r="J35" s="25"/>
      <c r="K35" s="25"/>
      <c r="L35" s="28"/>
    </row>
    <row r="36" spans="1:12" s="2" customFormat="1" ht="20.25" customHeight="1">
      <c r="A36" s="23"/>
      <c r="B36" s="32" t="s">
        <v>113</v>
      </c>
      <c r="C36" s="32"/>
      <c r="D36" s="32"/>
      <c r="E36" s="32"/>
      <c r="F36" s="7"/>
      <c r="G36" s="13"/>
      <c r="H36" s="13"/>
      <c r="I36" s="13"/>
      <c r="J36" s="25"/>
      <c r="K36" s="25"/>
      <c r="L36" s="28"/>
    </row>
    <row r="37" spans="1:12" s="2" customFormat="1" ht="20.25" customHeight="1">
      <c r="A37" s="23"/>
      <c r="B37" s="32" t="s">
        <v>100</v>
      </c>
      <c r="C37" s="32"/>
      <c r="D37" s="32"/>
      <c r="E37" s="32"/>
      <c r="F37" s="7"/>
      <c r="G37" s="13"/>
      <c r="H37" s="13"/>
      <c r="I37" s="13"/>
      <c r="J37" s="25"/>
      <c r="K37" s="25"/>
      <c r="L37" s="28"/>
    </row>
    <row r="38" spans="1:12" s="2" customFormat="1" ht="51" customHeight="1">
      <c r="A38" s="37">
        <v>87</v>
      </c>
      <c r="B38" s="39" t="s">
        <v>48</v>
      </c>
      <c r="C38" s="41" t="s">
        <v>5</v>
      </c>
      <c r="D38" s="53"/>
      <c r="E38" s="39" t="s">
        <v>200</v>
      </c>
      <c r="F38" s="8" t="s">
        <v>266</v>
      </c>
      <c r="G38" s="13"/>
      <c r="H38" s="22" t="s">
        <v>236</v>
      </c>
      <c r="I38" s="22" t="s">
        <v>241</v>
      </c>
      <c r="J38" s="25"/>
      <c r="K38" s="25" t="s">
        <v>239</v>
      </c>
      <c r="L38" s="28"/>
    </row>
    <row r="39" spans="1:12" s="2" customFormat="1" ht="51" customHeight="1">
      <c r="A39" s="38"/>
      <c r="B39" s="40"/>
      <c r="C39" s="42"/>
      <c r="D39" s="54"/>
      <c r="E39" s="40"/>
      <c r="F39" s="7" t="s">
        <v>267</v>
      </c>
      <c r="G39" s="13"/>
      <c r="H39" s="22" t="s">
        <v>236</v>
      </c>
      <c r="I39" s="22" t="s">
        <v>241</v>
      </c>
      <c r="J39" s="25" t="s">
        <v>248</v>
      </c>
      <c r="K39" s="25"/>
      <c r="L39" s="28"/>
    </row>
    <row r="40" spans="1:12" s="2" customFormat="1" ht="66.75" customHeight="1">
      <c r="A40" s="25">
        <v>90</v>
      </c>
      <c r="B40" s="12" t="s">
        <v>18</v>
      </c>
      <c r="C40" s="27" t="s">
        <v>5</v>
      </c>
      <c r="D40" s="27"/>
      <c r="E40" s="26" t="s">
        <v>19</v>
      </c>
      <c r="F40" s="4" t="s">
        <v>158</v>
      </c>
      <c r="G40" s="27"/>
      <c r="H40" s="22" t="s">
        <v>236</v>
      </c>
      <c r="I40" s="22" t="s">
        <v>241</v>
      </c>
      <c r="J40" s="25" t="s">
        <v>242</v>
      </c>
      <c r="K40" s="25" t="s">
        <v>242</v>
      </c>
      <c r="L40" s="5"/>
    </row>
    <row r="41" spans="1:12" s="2" customFormat="1" ht="21" customHeight="1">
      <c r="A41" s="23"/>
      <c r="B41" s="32" t="s">
        <v>20</v>
      </c>
      <c r="C41" s="32"/>
      <c r="D41" s="32"/>
      <c r="E41" s="32"/>
      <c r="F41" s="7"/>
      <c r="G41" s="13"/>
      <c r="H41" s="13"/>
      <c r="I41" s="13"/>
      <c r="J41" s="25"/>
      <c r="K41" s="25"/>
      <c r="L41" s="28"/>
    </row>
    <row r="42" spans="1:12" s="2" customFormat="1" ht="151.5" customHeight="1">
      <c r="A42" s="25">
        <v>92</v>
      </c>
      <c r="B42" s="11" t="s">
        <v>118</v>
      </c>
      <c r="C42" s="3" t="s">
        <v>124</v>
      </c>
      <c r="D42" s="27"/>
      <c r="E42" s="49" t="s">
        <v>117</v>
      </c>
      <c r="F42" s="26" t="s">
        <v>159</v>
      </c>
      <c r="G42" s="52"/>
      <c r="H42" s="22" t="s">
        <v>236</v>
      </c>
      <c r="I42" s="22" t="s">
        <v>241</v>
      </c>
      <c r="J42" s="25" t="s">
        <v>244</v>
      </c>
      <c r="K42" s="25" t="s">
        <v>240</v>
      </c>
      <c r="L42" s="25"/>
    </row>
    <row r="43" spans="1:12" s="2" customFormat="1" ht="27.75" customHeight="1">
      <c r="A43" s="25"/>
      <c r="B43" s="32" t="s">
        <v>21</v>
      </c>
      <c r="C43" s="32"/>
      <c r="D43" s="32"/>
      <c r="E43" s="32"/>
      <c r="F43" s="7"/>
      <c r="G43" s="13"/>
      <c r="H43" s="13"/>
      <c r="I43" s="13"/>
      <c r="J43" s="25"/>
      <c r="K43" s="25"/>
      <c r="L43" s="28"/>
    </row>
    <row r="44" spans="1:12" s="2" customFormat="1" ht="337.5" customHeight="1">
      <c r="A44" s="25">
        <v>102</v>
      </c>
      <c r="B44" s="12" t="s">
        <v>108</v>
      </c>
      <c r="C44" s="27" t="s">
        <v>5</v>
      </c>
      <c r="D44" s="27"/>
      <c r="E44" s="26" t="s">
        <v>107</v>
      </c>
      <c r="F44" s="26" t="s">
        <v>160</v>
      </c>
      <c r="G44" s="27"/>
      <c r="H44" s="22" t="s">
        <v>236</v>
      </c>
      <c r="I44" s="22" t="s">
        <v>237</v>
      </c>
      <c r="J44" s="25" t="s">
        <v>240</v>
      </c>
      <c r="K44" s="25" t="s">
        <v>240</v>
      </c>
      <c r="L44" s="25"/>
    </row>
    <row r="45" spans="1:12" s="2" customFormat="1" ht="24" customHeight="1">
      <c r="A45" s="23"/>
      <c r="B45" s="32" t="s">
        <v>201</v>
      </c>
      <c r="C45" s="32"/>
      <c r="D45" s="32"/>
      <c r="E45" s="32"/>
      <c r="F45" s="7"/>
      <c r="G45" s="13"/>
      <c r="H45" s="13"/>
      <c r="I45" s="13"/>
      <c r="J45" s="25"/>
      <c r="K45" s="25"/>
      <c r="L45" s="28"/>
    </row>
    <row r="46" spans="1:12" s="2" customFormat="1" ht="24" customHeight="1">
      <c r="A46" s="23"/>
      <c r="B46" s="32" t="s">
        <v>101</v>
      </c>
      <c r="C46" s="32"/>
      <c r="D46" s="32"/>
      <c r="E46" s="32"/>
      <c r="F46" s="7"/>
      <c r="G46" s="13"/>
      <c r="H46" s="13"/>
      <c r="I46" s="13"/>
      <c r="J46" s="25"/>
      <c r="K46" s="25"/>
      <c r="L46" s="28"/>
    </row>
    <row r="47" spans="1:12" s="2" customFormat="1" ht="177" customHeight="1">
      <c r="A47" s="25">
        <v>105</v>
      </c>
      <c r="B47" s="12" t="s">
        <v>22</v>
      </c>
      <c r="C47" s="27" t="s">
        <v>5</v>
      </c>
      <c r="D47" s="13"/>
      <c r="E47" s="26" t="s">
        <v>23</v>
      </c>
      <c r="F47" s="4" t="s">
        <v>161</v>
      </c>
      <c r="G47" s="13"/>
      <c r="H47" s="22" t="s">
        <v>236</v>
      </c>
      <c r="I47" s="22" t="s">
        <v>237</v>
      </c>
      <c r="J47" s="25" t="s">
        <v>240</v>
      </c>
      <c r="K47" s="25" t="s">
        <v>240</v>
      </c>
      <c r="L47" s="28"/>
    </row>
    <row r="48" spans="1:12" s="2" customFormat="1" ht="17.25" customHeight="1">
      <c r="A48" s="23"/>
      <c r="B48" s="32" t="s">
        <v>24</v>
      </c>
      <c r="C48" s="32"/>
      <c r="D48" s="32"/>
      <c r="E48" s="32"/>
      <c r="F48" s="7"/>
      <c r="G48" s="13"/>
      <c r="H48" s="13"/>
      <c r="I48" s="13"/>
      <c r="J48" s="25"/>
      <c r="K48" s="25"/>
      <c r="L48" s="28"/>
    </row>
    <row r="49" spans="1:12" s="2" customFormat="1" ht="214.5" customHeight="1">
      <c r="A49" s="25">
        <v>109</v>
      </c>
      <c r="B49" s="12" t="s">
        <v>25</v>
      </c>
      <c r="C49" s="10" t="s">
        <v>5</v>
      </c>
      <c r="D49" s="27"/>
      <c r="E49" s="26" t="s">
        <v>26</v>
      </c>
      <c r="F49" s="4" t="s">
        <v>162</v>
      </c>
      <c r="G49" s="4"/>
      <c r="H49" s="22" t="s">
        <v>236</v>
      </c>
      <c r="I49" s="22" t="s">
        <v>237</v>
      </c>
      <c r="J49" s="25" t="s">
        <v>240</v>
      </c>
      <c r="K49" s="25" t="s">
        <v>240</v>
      </c>
      <c r="L49" s="25"/>
    </row>
    <row r="50" spans="1:12" s="2" customFormat="1" ht="28.5" customHeight="1">
      <c r="A50" s="23"/>
      <c r="B50" s="32" t="s">
        <v>53</v>
      </c>
      <c r="C50" s="32"/>
      <c r="D50" s="32"/>
      <c r="E50" s="32"/>
      <c r="F50" s="7"/>
      <c r="G50" s="13"/>
      <c r="H50" s="13"/>
      <c r="I50" s="13"/>
      <c r="J50" s="25"/>
      <c r="K50" s="25"/>
      <c r="L50" s="28"/>
    </row>
    <row r="51" spans="1:12" s="2" customFormat="1" ht="164.25" customHeight="1">
      <c r="A51" s="25">
        <v>114</v>
      </c>
      <c r="B51" s="11" t="s">
        <v>119</v>
      </c>
      <c r="C51" s="27" t="s">
        <v>6</v>
      </c>
      <c r="D51" s="13"/>
      <c r="E51" s="49" t="s">
        <v>93</v>
      </c>
      <c r="F51" s="26" t="s">
        <v>163</v>
      </c>
      <c r="G51" s="13"/>
      <c r="H51" s="22" t="s">
        <v>236</v>
      </c>
      <c r="I51" s="22" t="s">
        <v>241</v>
      </c>
      <c r="J51" s="21" t="s">
        <v>245</v>
      </c>
      <c r="K51" s="21" t="s">
        <v>245</v>
      </c>
      <c r="L51" s="28"/>
    </row>
    <row r="52" spans="1:12" s="2" customFormat="1" ht="36.75" customHeight="1">
      <c r="A52" s="23"/>
      <c r="B52" s="32" t="s">
        <v>27</v>
      </c>
      <c r="C52" s="32"/>
      <c r="D52" s="32"/>
      <c r="E52" s="32"/>
      <c r="F52" s="7"/>
      <c r="G52" s="13"/>
      <c r="H52" s="13"/>
      <c r="I52" s="13"/>
      <c r="J52" s="25"/>
      <c r="K52" s="25"/>
      <c r="L52" s="28"/>
    </row>
    <row r="53" spans="1:12" s="2" customFormat="1" ht="36.75" customHeight="1">
      <c r="A53" s="23"/>
      <c r="B53" s="32" t="s">
        <v>102</v>
      </c>
      <c r="C53" s="32"/>
      <c r="D53" s="32"/>
      <c r="E53" s="32"/>
      <c r="F53" s="7"/>
      <c r="G53" s="13"/>
      <c r="H53" s="13"/>
      <c r="I53" s="13"/>
      <c r="J53" s="25"/>
      <c r="K53" s="25"/>
      <c r="L53" s="28"/>
    </row>
    <row r="54" spans="1:12" s="2" customFormat="1" ht="145.5" customHeight="1">
      <c r="A54" s="25">
        <v>115</v>
      </c>
      <c r="B54" s="12" t="s">
        <v>109</v>
      </c>
      <c r="C54" s="27" t="s">
        <v>3</v>
      </c>
      <c r="D54" s="27"/>
      <c r="E54" s="26" t="s">
        <v>110</v>
      </c>
      <c r="F54" s="4" t="s">
        <v>246</v>
      </c>
      <c r="G54" s="27"/>
      <c r="H54" s="22" t="s">
        <v>236</v>
      </c>
      <c r="I54" s="22" t="s">
        <v>241</v>
      </c>
      <c r="J54" s="25" t="s">
        <v>239</v>
      </c>
      <c r="K54" s="25" t="s">
        <v>248</v>
      </c>
      <c r="L54" s="25"/>
    </row>
    <row r="55" spans="1:12" s="2" customFormat="1" ht="197.25" customHeight="1">
      <c r="A55" s="25">
        <v>119</v>
      </c>
      <c r="B55" s="12" t="s">
        <v>125</v>
      </c>
      <c r="C55" s="55" t="s">
        <v>3</v>
      </c>
      <c r="D55" s="27"/>
      <c r="E55" s="26" t="s">
        <v>164</v>
      </c>
      <c r="F55" s="26" t="s">
        <v>247</v>
      </c>
      <c r="G55" s="27"/>
      <c r="H55" s="22" t="s">
        <v>236</v>
      </c>
      <c r="I55" s="22" t="s">
        <v>241</v>
      </c>
      <c r="J55" s="25" t="s">
        <v>242</v>
      </c>
      <c r="K55" s="25" t="s">
        <v>242</v>
      </c>
      <c r="L55" s="25"/>
    </row>
    <row r="56" spans="1:12" s="2" customFormat="1" ht="24" customHeight="1">
      <c r="A56" s="23"/>
      <c r="B56" s="32" t="s">
        <v>28</v>
      </c>
      <c r="C56" s="32"/>
      <c r="D56" s="32"/>
      <c r="E56" s="32"/>
      <c r="F56" s="24"/>
      <c r="G56" s="28"/>
      <c r="H56" s="28"/>
      <c r="I56" s="28"/>
      <c r="J56" s="25"/>
      <c r="K56" s="25"/>
      <c r="L56" s="28"/>
    </row>
    <row r="57" spans="1:12" s="2" customFormat="1" ht="34.5" customHeight="1">
      <c r="A57" s="23"/>
      <c r="B57" s="32" t="s">
        <v>29</v>
      </c>
      <c r="C57" s="32"/>
      <c r="D57" s="32"/>
      <c r="E57" s="32"/>
      <c r="F57" s="7"/>
      <c r="G57" s="13"/>
      <c r="H57" s="13"/>
      <c r="I57" s="13"/>
      <c r="J57" s="25"/>
      <c r="K57" s="25"/>
      <c r="L57" s="28"/>
    </row>
    <row r="58" spans="1:12" s="2" customFormat="1" ht="155.25" customHeight="1">
      <c r="A58" s="25">
        <v>139</v>
      </c>
      <c r="B58" s="12" t="s">
        <v>50</v>
      </c>
      <c r="C58" s="27" t="s">
        <v>3</v>
      </c>
      <c r="D58" s="27"/>
      <c r="E58" s="26" t="s">
        <v>49</v>
      </c>
      <c r="F58" s="26" t="s">
        <v>265</v>
      </c>
      <c r="G58" s="27"/>
      <c r="H58" s="22" t="s">
        <v>236</v>
      </c>
      <c r="I58" s="22" t="s">
        <v>241</v>
      </c>
      <c r="J58" s="25"/>
      <c r="K58" s="25" t="s">
        <v>248</v>
      </c>
      <c r="L58" s="25"/>
    </row>
    <row r="59" spans="1:12" s="2" customFormat="1" ht="167.25" customHeight="1">
      <c r="A59" s="25">
        <v>140</v>
      </c>
      <c r="B59" s="12" t="s">
        <v>51</v>
      </c>
      <c r="C59" s="27" t="s">
        <v>3</v>
      </c>
      <c r="D59" s="27"/>
      <c r="E59" s="26" t="s">
        <v>52</v>
      </c>
      <c r="F59" s="4" t="s">
        <v>165</v>
      </c>
      <c r="G59" s="27"/>
      <c r="H59" s="22" t="s">
        <v>236</v>
      </c>
      <c r="I59" s="22" t="s">
        <v>241</v>
      </c>
      <c r="J59" s="25"/>
      <c r="K59" s="25" t="s">
        <v>248</v>
      </c>
      <c r="L59" s="25"/>
    </row>
    <row r="60" spans="1:12" s="2" customFormat="1" ht="33.75" customHeight="1">
      <c r="A60" s="23"/>
      <c r="B60" s="32" t="s">
        <v>43</v>
      </c>
      <c r="C60" s="32"/>
      <c r="D60" s="32"/>
      <c r="E60" s="32"/>
      <c r="F60" s="7"/>
      <c r="G60" s="13"/>
      <c r="H60" s="13"/>
      <c r="I60" s="13"/>
      <c r="J60" s="25"/>
      <c r="K60" s="25"/>
      <c r="L60" s="28"/>
    </row>
    <row r="61" spans="1:12" s="2" customFormat="1" ht="33.75" customHeight="1">
      <c r="A61" s="23"/>
      <c r="B61" s="32" t="s">
        <v>76</v>
      </c>
      <c r="C61" s="32"/>
      <c r="D61" s="32"/>
      <c r="E61" s="32"/>
      <c r="F61" s="7"/>
      <c r="G61" s="13"/>
      <c r="H61" s="13"/>
      <c r="I61" s="13"/>
      <c r="J61" s="25"/>
      <c r="K61" s="25"/>
      <c r="L61" s="28"/>
    </row>
    <row r="62" spans="1:12" s="2" customFormat="1" ht="89.25" customHeight="1">
      <c r="A62" s="33">
        <v>149</v>
      </c>
      <c r="B62" s="34" t="s">
        <v>94</v>
      </c>
      <c r="C62" s="35" t="s">
        <v>5</v>
      </c>
      <c r="D62" s="36"/>
      <c r="E62" s="34" t="s">
        <v>166</v>
      </c>
      <c r="F62" s="8" t="s">
        <v>249</v>
      </c>
      <c r="G62" s="13"/>
      <c r="H62" s="22" t="s">
        <v>236</v>
      </c>
      <c r="I62" s="22" t="s">
        <v>241</v>
      </c>
      <c r="J62" s="25" t="s">
        <v>248</v>
      </c>
      <c r="K62" s="25"/>
      <c r="L62" s="28"/>
    </row>
    <row r="63" spans="1:12" s="2" customFormat="1" ht="89.25" customHeight="1">
      <c r="A63" s="33"/>
      <c r="B63" s="34"/>
      <c r="C63" s="35"/>
      <c r="D63" s="36"/>
      <c r="E63" s="34"/>
      <c r="F63" s="4" t="s">
        <v>278</v>
      </c>
      <c r="G63" s="50" t="s">
        <v>167</v>
      </c>
      <c r="H63" s="22" t="s">
        <v>236</v>
      </c>
      <c r="I63" s="22" t="s">
        <v>241</v>
      </c>
      <c r="J63" s="25"/>
      <c r="K63" s="25" t="s">
        <v>248</v>
      </c>
      <c r="L63" s="25"/>
    </row>
    <row r="64" spans="1:12" s="2" customFormat="1" ht="66" customHeight="1">
      <c r="A64" s="33">
        <v>150</v>
      </c>
      <c r="B64" s="34" t="s">
        <v>95</v>
      </c>
      <c r="C64" s="35" t="s">
        <v>5</v>
      </c>
      <c r="D64" s="36"/>
      <c r="E64" s="34" t="s">
        <v>168</v>
      </c>
      <c r="F64" s="4" t="s">
        <v>250</v>
      </c>
      <c r="G64" s="50"/>
      <c r="H64" s="22" t="s">
        <v>236</v>
      </c>
      <c r="I64" s="22" t="s">
        <v>241</v>
      </c>
      <c r="J64" s="25" t="s">
        <v>248</v>
      </c>
      <c r="K64" s="25"/>
      <c r="L64" s="25"/>
    </row>
    <row r="65" spans="1:12" s="2" customFormat="1" ht="66" customHeight="1">
      <c r="A65" s="33"/>
      <c r="B65" s="34"/>
      <c r="C65" s="35"/>
      <c r="D65" s="36"/>
      <c r="E65" s="34"/>
      <c r="F65" s="4" t="s">
        <v>277</v>
      </c>
      <c r="G65" s="4" t="s">
        <v>169</v>
      </c>
      <c r="H65" s="22" t="s">
        <v>236</v>
      </c>
      <c r="I65" s="22" t="s">
        <v>241</v>
      </c>
      <c r="J65" s="25"/>
      <c r="K65" s="25" t="s">
        <v>248</v>
      </c>
      <c r="L65" s="25"/>
    </row>
    <row r="66" spans="1:12" s="2" customFormat="1" ht="75" customHeight="1">
      <c r="A66" s="25">
        <v>152</v>
      </c>
      <c r="B66" s="12" t="s">
        <v>54</v>
      </c>
      <c r="C66" s="27" t="s">
        <v>3</v>
      </c>
      <c r="D66" s="25"/>
      <c r="E66" s="26" t="s">
        <v>55</v>
      </c>
      <c r="F66" s="4" t="s">
        <v>170</v>
      </c>
      <c r="G66" s="51"/>
      <c r="H66" s="22" t="s">
        <v>236</v>
      </c>
      <c r="I66" s="22" t="s">
        <v>237</v>
      </c>
      <c r="J66" s="25" t="s">
        <v>240</v>
      </c>
      <c r="K66" s="25" t="s">
        <v>240</v>
      </c>
      <c r="L66" s="25"/>
    </row>
    <row r="67" spans="1:12" s="2" customFormat="1" ht="31.5" customHeight="1">
      <c r="A67" s="23"/>
      <c r="B67" s="32" t="s">
        <v>77</v>
      </c>
      <c r="C67" s="32"/>
      <c r="D67" s="32"/>
      <c r="E67" s="32"/>
      <c r="F67" s="7"/>
      <c r="G67" s="13"/>
      <c r="H67" s="13"/>
      <c r="I67" s="13"/>
      <c r="J67" s="25"/>
      <c r="K67" s="25"/>
      <c r="L67" s="28"/>
    </row>
    <row r="68" spans="1:12" s="2" customFormat="1" ht="170.25" customHeight="1">
      <c r="A68" s="25">
        <v>157</v>
      </c>
      <c r="B68" s="12" t="s">
        <v>111</v>
      </c>
      <c r="C68" s="27" t="s">
        <v>3</v>
      </c>
      <c r="D68" s="27"/>
      <c r="E68" s="26" t="s">
        <v>171</v>
      </c>
      <c r="F68" s="4" t="s">
        <v>251</v>
      </c>
      <c r="G68" s="27"/>
      <c r="H68" s="22" t="s">
        <v>236</v>
      </c>
      <c r="I68" s="22" t="s">
        <v>241</v>
      </c>
      <c r="J68" s="25" t="s">
        <v>252</v>
      </c>
      <c r="K68" s="25"/>
      <c r="L68" s="25"/>
    </row>
    <row r="69" spans="1:12" s="2" customFormat="1" ht="87.75" customHeight="1">
      <c r="A69" s="25">
        <v>158</v>
      </c>
      <c r="B69" s="12" t="s">
        <v>56</v>
      </c>
      <c r="C69" s="27" t="s">
        <v>3</v>
      </c>
      <c r="D69" s="27"/>
      <c r="E69" s="26" t="s">
        <v>57</v>
      </c>
      <c r="F69" s="26" t="s">
        <v>172</v>
      </c>
      <c r="G69" s="27"/>
      <c r="H69" s="22" t="s">
        <v>236</v>
      </c>
      <c r="I69" s="22" t="s">
        <v>241</v>
      </c>
      <c r="J69" s="25" t="s">
        <v>242</v>
      </c>
      <c r="K69" s="25"/>
      <c r="L69" s="25"/>
    </row>
    <row r="70" spans="1:12" s="2" customFormat="1" ht="87.75" customHeight="1">
      <c r="A70" s="25">
        <v>159</v>
      </c>
      <c r="B70" s="12" t="s">
        <v>96</v>
      </c>
      <c r="C70" s="27" t="s">
        <v>3</v>
      </c>
      <c r="D70" s="27"/>
      <c r="E70" s="26" t="s">
        <v>173</v>
      </c>
      <c r="F70" s="4" t="s">
        <v>253</v>
      </c>
      <c r="G70" s="27"/>
      <c r="H70" s="22" t="s">
        <v>236</v>
      </c>
      <c r="I70" s="22" t="s">
        <v>241</v>
      </c>
      <c r="J70" s="25"/>
      <c r="K70" s="25" t="s">
        <v>239</v>
      </c>
      <c r="L70" s="25"/>
    </row>
    <row r="71" spans="1:12" s="2" customFormat="1" ht="29.25" customHeight="1">
      <c r="A71" s="23"/>
      <c r="B71" s="32" t="s">
        <v>78</v>
      </c>
      <c r="C71" s="32"/>
      <c r="D71" s="32"/>
      <c r="E71" s="32"/>
      <c r="F71" s="7"/>
      <c r="G71" s="13"/>
      <c r="H71" s="13"/>
      <c r="I71" s="13"/>
      <c r="J71" s="25"/>
      <c r="K71" s="25"/>
      <c r="L71" s="28"/>
    </row>
    <row r="72" spans="1:12" s="2" customFormat="1" ht="66" customHeight="1">
      <c r="A72" s="25">
        <v>164</v>
      </c>
      <c r="B72" s="12" t="s">
        <v>58</v>
      </c>
      <c r="C72" s="27" t="s">
        <v>3</v>
      </c>
      <c r="D72" s="27"/>
      <c r="E72" s="26" t="s">
        <v>59</v>
      </c>
      <c r="F72" s="4" t="s">
        <v>174</v>
      </c>
      <c r="G72" s="27"/>
      <c r="H72" s="22" t="s">
        <v>236</v>
      </c>
      <c r="I72" s="22" t="s">
        <v>241</v>
      </c>
      <c r="J72" s="25" t="s">
        <v>242</v>
      </c>
      <c r="K72" s="25" t="s">
        <v>242</v>
      </c>
      <c r="L72" s="25"/>
    </row>
    <row r="73" spans="1:12" s="2" customFormat="1" ht="138" customHeight="1">
      <c r="A73" s="25">
        <v>169</v>
      </c>
      <c r="B73" s="12" t="s">
        <v>60</v>
      </c>
      <c r="C73" s="27" t="s">
        <v>3</v>
      </c>
      <c r="D73" s="27"/>
      <c r="E73" s="26" t="s">
        <v>61</v>
      </c>
      <c r="F73" s="4" t="s">
        <v>175</v>
      </c>
      <c r="G73" s="27"/>
      <c r="H73" s="22" t="s">
        <v>236</v>
      </c>
      <c r="I73" s="22" t="s">
        <v>241</v>
      </c>
      <c r="J73" s="25" t="s">
        <v>254</v>
      </c>
      <c r="K73" s="25" t="s">
        <v>254</v>
      </c>
      <c r="L73" s="25"/>
    </row>
    <row r="74" spans="1:12" s="2" customFormat="1" ht="33" customHeight="1">
      <c r="A74" s="23"/>
      <c r="B74" s="32" t="s">
        <v>79</v>
      </c>
      <c r="C74" s="32"/>
      <c r="D74" s="32"/>
      <c r="E74" s="32"/>
      <c r="F74" s="7"/>
      <c r="G74" s="13"/>
      <c r="H74" s="13"/>
      <c r="I74" s="13"/>
      <c r="J74" s="25"/>
      <c r="K74" s="25"/>
      <c r="L74" s="28"/>
    </row>
    <row r="75" spans="1:12" s="2" customFormat="1" ht="33" customHeight="1">
      <c r="A75" s="23"/>
      <c r="B75" s="32" t="s">
        <v>80</v>
      </c>
      <c r="C75" s="32"/>
      <c r="D75" s="32"/>
      <c r="E75" s="32"/>
      <c r="F75" s="7"/>
      <c r="G75" s="13"/>
      <c r="H75" s="13"/>
      <c r="I75" s="13"/>
      <c r="J75" s="25"/>
      <c r="K75" s="25"/>
      <c r="L75" s="28"/>
    </row>
    <row r="76" spans="1:12" s="2" customFormat="1" ht="33" customHeight="1">
      <c r="A76" s="23"/>
      <c r="B76" s="32" t="s">
        <v>81</v>
      </c>
      <c r="C76" s="32"/>
      <c r="D76" s="32"/>
      <c r="E76" s="32"/>
      <c r="F76" s="7"/>
      <c r="G76" s="13"/>
      <c r="H76" s="13"/>
      <c r="I76" s="13"/>
      <c r="J76" s="25"/>
      <c r="K76" s="25"/>
      <c r="L76" s="28"/>
    </row>
    <row r="77" spans="1:12" s="2" customFormat="1" ht="141" customHeight="1">
      <c r="A77" s="25">
        <v>174</v>
      </c>
      <c r="B77" s="12" t="s">
        <v>62</v>
      </c>
      <c r="C77" s="27" t="s">
        <v>11</v>
      </c>
      <c r="D77" s="27"/>
      <c r="E77" s="26" t="s">
        <v>176</v>
      </c>
      <c r="F77" s="4" t="s">
        <v>255</v>
      </c>
      <c r="G77" s="27"/>
      <c r="H77" s="22" t="s">
        <v>236</v>
      </c>
      <c r="I77" s="22" t="s">
        <v>241</v>
      </c>
      <c r="J77" s="25"/>
      <c r="K77" s="25" t="s">
        <v>239</v>
      </c>
      <c r="L77" s="25"/>
    </row>
    <row r="78" spans="1:12" s="2" customFormat="1" ht="27.75" customHeight="1">
      <c r="A78" s="23"/>
      <c r="B78" s="32" t="s">
        <v>82</v>
      </c>
      <c r="C78" s="32"/>
      <c r="D78" s="32"/>
      <c r="E78" s="32"/>
      <c r="F78" s="7"/>
      <c r="G78" s="13"/>
      <c r="H78" s="13"/>
      <c r="I78" s="13"/>
      <c r="J78" s="25"/>
      <c r="K78" s="25"/>
      <c r="L78" s="28"/>
    </row>
    <row r="79" spans="1:12" s="2" customFormat="1" ht="141" customHeight="1">
      <c r="A79" s="25">
        <v>175</v>
      </c>
      <c r="B79" s="12" t="s">
        <v>63</v>
      </c>
      <c r="C79" s="27" t="s">
        <v>3</v>
      </c>
      <c r="D79" s="13"/>
      <c r="E79" s="26" t="s">
        <v>177</v>
      </c>
      <c r="F79" s="26" t="s">
        <v>202</v>
      </c>
      <c r="G79" s="13"/>
      <c r="H79" s="22" t="s">
        <v>236</v>
      </c>
      <c r="I79" s="22" t="s">
        <v>241</v>
      </c>
      <c r="J79" s="25" t="s">
        <v>254</v>
      </c>
      <c r="K79" s="25"/>
      <c r="L79" s="28"/>
    </row>
    <row r="80" spans="1:12" s="2" customFormat="1" ht="48" customHeight="1">
      <c r="A80" s="23"/>
      <c r="B80" s="32" t="s">
        <v>83</v>
      </c>
      <c r="C80" s="32"/>
      <c r="D80" s="32"/>
      <c r="E80" s="32"/>
      <c r="F80" s="7"/>
      <c r="G80" s="13"/>
      <c r="H80" s="13"/>
      <c r="I80" s="13"/>
      <c r="J80" s="25"/>
      <c r="K80" s="25"/>
      <c r="L80" s="28"/>
    </row>
    <row r="81" spans="1:12" s="2" customFormat="1" ht="124.5" customHeight="1">
      <c r="A81" s="5">
        <v>184</v>
      </c>
      <c r="B81" s="12" t="s">
        <v>64</v>
      </c>
      <c r="C81" s="10" t="s">
        <v>3</v>
      </c>
      <c r="D81" s="14"/>
      <c r="E81" s="12" t="s">
        <v>97</v>
      </c>
      <c r="F81" s="8" t="s">
        <v>256</v>
      </c>
      <c r="G81" s="13"/>
      <c r="H81" s="22" t="s">
        <v>236</v>
      </c>
      <c r="I81" s="22" t="s">
        <v>241</v>
      </c>
      <c r="J81" s="25" t="s">
        <v>248</v>
      </c>
      <c r="K81" s="25"/>
      <c r="L81" s="28"/>
    </row>
    <row r="82" spans="1:12" s="2" customFormat="1" ht="23.25" customHeight="1">
      <c r="A82" s="23"/>
      <c r="B82" s="32" t="s">
        <v>84</v>
      </c>
      <c r="C82" s="32"/>
      <c r="D82" s="32"/>
      <c r="E82" s="32"/>
      <c r="F82" s="4"/>
      <c r="G82" s="13"/>
      <c r="H82" s="13"/>
      <c r="I82" s="13"/>
      <c r="J82" s="25"/>
      <c r="K82" s="25"/>
      <c r="L82" s="28"/>
    </row>
    <row r="83" spans="1:12" s="2" customFormat="1" ht="23.25" customHeight="1">
      <c r="A83" s="23"/>
      <c r="B83" s="32" t="s">
        <v>85</v>
      </c>
      <c r="C83" s="32"/>
      <c r="D83" s="32"/>
      <c r="E83" s="32"/>
      <c r="F83" s="7"/>
      <c r="G83" s="13"/>
      <c r="H83" s="13"/>
      <c r="I83" s="13"/>
      <c r="J83" s="25"/>
      <c r="K83" s="25"/>
      <c r="L83" s="28"/>
    </row>
    <row r="84" spans="1:12" s="2" customFormat="1" ht="191.25" customHeight="1">
      <c r="A84" s="25">
        <v>190</v>
      </c>
      <c r="B84" s="12" t="s">
        <v>104</v>
      </c>
      <c r="C84" s="27" t="s">
        <v>3</v>
      </c>
      <c r="D84" s="13"/>
      <c r="E84" s="26" t="s">
        <v>178</v>
      </c>
      <c r="F84" s="4" t="s">
        <v>179</v>
      </c>
      <c r="G84" s="4" t="s">
        <v>180</v>
      </c>
      <c r="H84" s="22" t="s">
        <v>236</v>
      </c>
      <c r="I84" s="22" t="s">
        <v>241</v>
      </c>
      <c r="J84" s="25"/>
      <c r="K84" s="25" t="s">
        <v>244</v>
      </c>
      <c r="L84" s="28"/>
    </row>
    <row r="85" spans="1:12" s="2" customFormat="1" ht="104.25" customHeight="1">
      <c r="A85" s="25">
        <v>192</v>
      </c>
      <c r="B85" s="12" t="s">
        <v>65</v>
      </c>
      <c r="C85" s="27" t="s">
        <v>3</v>
      </c>
      <c r="D85" s="27"/>
      <c r="E85" s="26" t="s">
        <v>98</v>
      </c>
      <c r="F85" s="4" t="s">
        <v>269</v>
      </c>
      <c r="G85" s="4"/>
      <c r="H85" s="22" t="s">
        <v>236</v>
      </c>
      <c r="I85" s="22" t="s">
        <v>241</v>
      </c>
      <c r="J85" s="25" t="s">
        <v>242</v>
      </c>
      <c r="K85" s="25" t="s">
        <v>242</v>
      </c>
      <c r="L85" s="25"/>
    </row>
    <row r="86" spans="1:12" s="2" customFormat="1" ht="104.25" customHeight="1">
      <c r="A86" s="25">
        <v>195</v>
      </c>
      <c r="B86" s="12" t="s">
        <v>99</v>
      </c>
      <c r="C86" s="27" t="s">
        <v>5</v>
      </c>
      <c r="D86" s="27"/>
      <c r="E86" s="26" t="s">
        <v>181</v>
      </c>
      <c r="F86" s="4" t="s">
        <v>257</v>
      </c>
      <c r="G86" s="4"/>
      <c r="H86" s="22" t="s">
        <v>236</v>
      </c>
      <c r="I86" s="22" t="s">
        <v>241</v>
      </c>
      <c r="J86" s="25" t="s">
        <v>248</v>
      </c>
      <c r="K86" s="25"/>
      <c r="L86" s="25"/>
    </row>
    <row r="87" spans="1:12" s="2" customFormat="1" ht="27.75" customHeight="1">
      <c r="A87" s="23"/>
      <c r="B87" s="32" t="s">
        <v>86</v>
      </c>
      <c r="C87" s="32"/>
      <c r="D87" s="32"/>
      <c r="E87" s="32"/>
      <c r="F87" s="7"/>
      <c r="G87" s="13"/>
      <c r="H87" s="13"/>
      <c r="I87" s="13"/>
      <c r="J87" s="25"/>
      <c r="K87" s="25"/>
      <c r="L87" s="28"/>
    </row>
    <row r="88" spans="1:12" s="2" customFormat="1" ht="141" customHeight="1">
      <c r="A88" s="25">
        <v>197</v>
      </c>
      <c r="B88" s="12" t="s">
        <v>112</v>
      </c>
      <c r="C88" s="27" t="s">
        <v>3</v>
      </c>
      <c r="D88" s="27"/>
      <c r="E88" s="26" t="s">
        <v>115</v>
      </c>
      <c r="F88" s="4" t="s">
        <v>182</v>
      </c>
      <c r="G88" s="4"/>
      <c r="H88" s="22" t="s">
        <v>236</v>
      </c>
      <c r="I88" s="22" t="s">
        <v>237</v>
      </c>
      <c r="J88" s="25" t="s">
        <v>240</v>
      </c>
      <c r="K88" s="25" t="s">
        <v>240</v>
      </c>
      <c r="L88" s="25"/>
    </row>
    <row r="89" spans="1:12" s="2" customFormat="1" ht="35.25" customHeight="1">
      <c r="A89" s="23"/>
      <c r="B89" s="32" t="s">
        <v>44</v>
      </c>
      <c r="C89" s="32"/>
      <c r="D89" s="32"/>
      <c r="E89" s="32"/>
      <c r="F89" s="7"/>
      <c r="G89" s="13"/>
      <c r="H89" s="13"/>
      <c r="I89" s="13"/>
      <c r="J89" s="25"/>
      <c r="K89" s="25"/>
      <c r="L89" s="28"/>
    </row>
    <row r="90" spans="1:12" s="2" customFormat="1" ht="65.25" customHeight="1">
      <c r="A90" s="23"/>
      <c r="B90" s="32" t="s">
        <v>87</v>
      </c>
      <c r="C90" s="32"/>
      <c r="D90" s="32"/>
      <c r="E90" s="32"/>
      <c r="F90" s="7"/>
      <c r="G90" s="13"/>
      <c r="H90" s="13"/>
      <c r="I90" s="13"/>
      <c r="J90" s="25"/>
      <c r="K90" s="25"/>
      <c r="L90" s="28"/>
    </row>
    <row r="91" spans="1:12" s="2" customFormat="1" ht="294" customHeight="1">
      <c r="A91" s="25">
        <v>202</v>
      </c>
      <c r="B91" s="12" t="s">
        <v>103</v>
      </c>
      <c r="C91" s="27" t="s">
        <v>3</v>
      </c>
      <c r="D91" s="10"/>
      <c r="E91" s="26" t="s">
        <v>183</v>
      </c>
      <c r="F91" s="26" t="s">
        <v>185</v>
      </c>
      <c r="G91" s="52" t="s">
        <v>184</v>
      </c>
      <c r="H91" s="22" t="s">
        <v>236</v>
      </c>
      <c r="I91" s="22" t="s">
        <v>241</v>
      </c>
      <c r="J91" s="25" t="s">
        <v>244</v>
      </c>
      <c r="K91" s="25" t="s">
        <v>244</v>
      </c>
      <c r="L91" s="25"/>
    </row>
    <row r="92" spans="1:12" s="2" customFormat="1" ht="53.25" customHeight="1">
      <c r="A92" s="23"/>
      <c r="B92" s="32" t="s">
        <v>88</v>
      </c>
      <c r="C92" s="32"/>
      <c r="D92" s="32"/>
      <c r="E92" s="32"/>
      <c r="F92" s="7"/>
      <c r="G92" s="13"/>
      <c r="H92" s="13"/>
      <c r="I92" s="13"/>
      <c r="J92" s="25"/>
      <c r="K92" s="25"/>
      <c r="L92" s="28"/>
    </row>
    <row r="93" spans="1:12" s="2" customFormat="1" ht="261.75" customHeight="1">
      <c r="A93" s="25">
        <v>204</v>
      </c>
      <c r="B93" s="12" t="s">
        <v>66</v>
      </c>
      <c r="C93" s="27" t="s">
        <v>5</v>
      </c>
      <c r="D93" s="13"/>
      <c r="E93" s="26" t="s">
        <v>12</v>
      </c>
      <c r="F93" s="6" t="s">
        <v>186</v>
      </c>
      <c r="G93" s="13"/>
      <c r="H93" s="22" t="s">
        <v>236</v>
      </c>
      <c r="I93" s="22" t="s">
        <v>241</v>
      </c>
      <c r="J93" s="25" t="s">
        <v>244</v>
      </c>
      <c r="K93" s="25" t="s">
        <v>244</v>
      </c>
      <c r="L93" s="28"/>
    </row>
    <row r="94" spans="1:12" s="2" customFormat="1" ht="75" customHeight="1">
      <c r="A94" s="37">
        <v>205</v>
      </c>
      <c r="B94" s="39" t="s">
        <v>13</v>
      </c>
      <c r="C94" s="41" t="s">
        <v>3</v>
      </c>
      <c r="D94" s="41"/>
      <c r="E94" s="39" t="s">
        <v>187</v>
      </c>
      <c r="F94" s="6" t="s">
        <v>258</v>
      </c>
      <c r="G94" s="6"/>
      <c r="H94" s="22" t="s">
        <v>236</v>
      </c>
      <c r="I94" s="22" t="s">
        <v>241</v>
      </c>
      <c r="J94" s="25" t="s">
        <v>252</v>
      </c>
      <c r="K94" s="25"/>
      <c r="L94" s="25"/>
    </row>
    <row r="95" spans="1:12" s="2" customFormat="1" ht="77.25" customHeight="1">
      <c r="A95" s="38"/>
      <c r="B95" s="40"/>
      <c r="C95" s="42"/>
      <c r="D95" s="42"/>
      <c r="E95" s="40"/>
      <c r="F95" s="6" t="s">
        <v>279</v>
      </c>
      <c r="G95" s="6"/>
      <c r="H95" s="22" t="s">
        <v>236</v>
      </c>
      <c r="I95" s="22" t="s">
        <v>241</v>
      </c>
      <c r="J95" s="25"/>
      <c r="K95" s="25" t="s">
        <v>248</v>
      </c>
      <c r="L95" s="25"/>
    </row>
    <row r="96" spans="1:12" s="2" customFormat="1" ht="255.75" customHeight="1">
      <c r="A96" s="5">
        <v>206</v>
      </c>
      <c r="B96" s="12" t="s">
        <v>14</v>
      </c>
      <c r="C96" s="10" t="s">
        <v>3</v>
      </c>
      <c r="D96" s="10"/>
      <c r="E96" s="12" t="s">
        <v>189</v>
      </c>
      <c r="F96" s="6" t="s">
        <v>188</v>
      </c>
      <c r="G96" s="4"/>
      <c r="H96" s="22" t="s">
        <v>236</v>
      </c>
      <c r="I96" s="22" t="s">
        <v>237</v>
      </c>
      <c r="J96" s="25" t="s">
        <v>240</v>
      </c>
      <c r="K96" s="25" t="s">
        <v>240</v>
      </c>
      <c r="L96" s="25"/>
    </row>
    <row r="97" spans="1:12" s="2" customFormat="1" ht="156.75" customHeight="1">
      <c r="A97" s="25">
        <v>207</v>
      </c>
      <c r="B97" s="12" t="s">
        <v>15</v>
      </c>
      <c r="C97" s="27" t="s">
        <v>3</v>
      </c>
      <c r="D97" s="27"/>
      <c r="E97" s="26" t="s">
        <v>190</v>
      </c>
      <c r="F97" s="4" t="s">
        <v>259</v>
      </c>
      <c r="G97" s="4" t="s">
        <v>191</v>
      </c>
      <c r="H97" s="22" t="s">
        <v>236</v>
      </c>
      <c r="I97" s="22" t="s">
        <v>241</v>
      </c>
      <c r="J97" s="25" t="s">
        <v>239</v>
      </c>
      <c r="K97" s="25"/>
      <c r="L97" s="25"/>
    </row>
    <row r="98" spans="1:12" s="2" customFormat="1" ht="70.5" customHeight="1">
      <c r="A98" s="33">
        <v>208</v>
      </c>
      <c r="B98" s="34" t="s">
        <v>16</v>
      </c>
      <c r="C98" s="35" t="s">
        <v>3</v>
      </c>
      <c r="D98" s="35"/>
      <c r="E98" s="34" t="s">
        <v>192</v>
      </c>
      <c r="F98" s="4" t="s">
        <v>260</v>
      </c>
      <c r="G98" s="4"/>
      <c r="H98" s="22"/>
      <c r="I98" s="22"/>
      <c r="J98" s="25"/>
      <c r="K98" s="25" t="s">
        <v>239</v>
      </c>
      <c r="L98" s="25"/>
    </row>
    <row r="99" spans="1:12" s="2" customFormat="1" ht="70.5" customHeight="1">
      <c r="A99" s="33"/>
      <c r="B99" s="34"/>
      <c r="C99" s="35"/>
      <c r="D99" s="35"/>
      <c r="E99" s="34"/>
      <c r="F99" s="6" t="s">
        <v>261</v>
      </c>
      <c r="G99" s="4" t="s">
        <v>193</v>
      </c>
      <c r="H99" s="22" t="s">
        <v>236</v>
      </c>
      <c r="I99" s="22" t="s">
        <v>241</v>
      </c>
      <c r="J99" s="25" t="s">
        <v>242</v>
      </c>
      <c r="K99" s="25" t="s">
        <v>242</v>
      </c>
      <c r="L99" s="25"/>
    </row>
    <row r="100" spans="1:12" s="2" customFormat="1" ht="139.5" customHeight="1">
      <c r="A100" s="25">
        <v>209</v>
      </c>
      <c r="B100" s="12" t="s">
        <v>17</v>
      </c>
      <c r="C100" s="27" t="s">
        <v>3</v>
      </c>
      <c r="D100" s="27"/>
      <c r="E100" s="26" t="s">
        <v>194</v>
      </c>
      <c r="F100" s="6" t="s">
        <v>195</v>
      </c>
      <c r="G100" s="5" t="s">
        <v>191</v>
      </c>
      <c r="H100" s="22" t="s">
        <v>236</v>
      </c>
      <c r="I100" s="22" t="s">
        <v>241</v>
      </c>
      <c r="J100" s="25" t="s">
        <v>242</v>
      </c>
      <c r="K100" s="25" t="s">
        <v>242</v>
      </c>
      <c r="L100" s="25"/>
    </row>
    <row r="101" spans="1:12" s="2" customFormat="1" ht="131.25" customHeight="1">
      <c r="A101" s="25">
        <v>210</v>
      </c>
      <c r="B101" s="12" t="s">
        <v>67</v>
      </c>
      <c r="C101" s="27" t="s">
        <v>3</v>
      </c>
      <c r="D101" s="27"/>
      <c r="E101" s="26" t="s">
        <v>196</v>
      </c>
      <c r="F101" s="6" t="s">
        <v>197</v>
      </c>
      <c r="G101" s="4"/>
      <c r="H101" s="22" t="s">
        <v>236</v>
      </c>
      <c r="I101" s="22" t="s">
        <v>241</v>
      </c>
      <c r="J101" s="25" t="s">
        <v>242</v>
      </c>
      <c r="K101" s="25" t="s">
        <v>242</v>
      </c>
      <c r="L101" s="25"/>
    </row>
    <row r="102" spans="1:12" s="2" customFormat="1" ht="59.25" customHeight="1">
      <c r="A102" s="23"/>
      <c r="B102" s="32" t="s">
        <v>105</v>
      </c>
      <c r="C102" s="32"/>
      <c r="D102" s="32"/>
      <c r="E102" s="32"/>
      <c r="F102" s="7"/>
      <c r="G102" s="13"/>
      <c r="H102" s="13"/>
      <c r="I102" s="13"/>
      <c r="J102" s="25"/>
      <c r="K102" s="25"/>
      <c r="L102" s="28"/>
    </row>
    <row r="103" spans="1:12" s="2" customFormat="1" ht="177" customHeight="1">
      <c r="A103" s="25">
        <v>216</v>
      </c>
      <c r="B103" s="12" t="s">
        <v>68</v>
      </c>
      <c r="C103" s="27" t="s">
        <v>5</v>
      </c>
      <c r="D103" s="27"/>
      <c r="E103" s="26" t="s">
        <v>198</v>
      </c>
      <c r="F103" s="26" t="s">
        <v>270</v>
      </c>
      <c r="G103" s="4"/>
      <c r="H103" s="22" t="s">
        <v>236</v>
      </c>
      <c r="I103" s="22" t="s">
        <v>241</v>
      </c>
      <c r="J103" s="25" t="s">
        <v>242</v>
      </c>
      <c r="K103" s="25" t="s">
        <v>242</v>
      </c>
      <c r="L103" s="25"/>
    </row>
    <row r="104" spans="1:12" s="2" customFormat="1" ht="177" customHeight="1">
      <c r="A104" s="25">
        <v>218</v>
      </c>
      <c r="B104" s="12" t="s">
        <v>126</v>
      </c>
      <c r="C104" s="27" t="s">
        <v>3</v>
      </c>
      <c r="D104" s="27"/>
      <c r="E104" s="26" t="s">
        <v>280</v>
      </c>
      <c r="F104" s="4" t="s">
        <v>199</v>
      </c>
      <c r="G104" s="27"/>
      <c r="H104" s="22" t="s">
        <v>236</v>
      </c>
      <c r="I104" s="22" t="s">
        <v>241</v>
      </c>
      <c r="J104" s="25"/>
      <c r="K104" s="25" t="s">
        <v>248</v>
      </c>
      <c r="L104" s="25"/>
    </row>
    <row r="105" spans="1:12" s="2" customFormat="1" ht="21" customHeight="1">
      <c r="A105" s="15"/>
      <c r="B105" s="56" t="s">
        <v>229</v>
      </c>
      <c r="C105" s="56"/>
      <c r="D105" s="56"/>
      <c r="E105" s="56"/>
      <c r="F105" s="56"/>
      <c r="G105" s="56"/>
      <c r="H105" s="57"/>
      <c r="I105" s="57"/>
      <c r="J105" s="58">
        <f t="shared" ref="J105" si="0">SUM(J106:J110)</f>
        <v>39</v>
      </c>
      <c r="K105" s="58">
        <f t="shared" ref="K105" si="1">SUM(K106:K110)</f>
        <v>41</v>
      </c>
      <c r="L105" s="59"/>
    </row>
    <row r="106" spans="1:12" s="2" customFormat="1" ht="17.25" customHeight="1">
      <c r="A106" s="15"/>
      <c r="B106" s="60" t="s">
        <v>230</v>
      </c>
      <c r="C106" s="60"/>
      <c r="D106" s="60"/>
      <c r="E106" s="60"/>
      <c r="F106" s="60"/>
      <c r="G106" s="60"/>
      <c r="H106" s="57"/>
      <c r="I106" s="57"/>
      <c r="J106" s="21">
        <f>SUM(COUNTIFS(J$7:J$33,{"ĐTT","ĐTT+VS-AN","ĐTT+HĐC","TDS","HĐH","HĐG","HĐNT","VS-AN","HĐC","TQDN","LH","HĐH+HĐC","LH+HĐC","HĐG+HĐC","HĐH+HĐNT","HĐH+HĐG","HĐC+HĐNT","SHHN"}))</f>
        <v>9</v>
      </c>
      <c r="K106" s="21">
        <f>SUM(COUNTIFS(K$7:K$33,{"ĐTT","ĐTT+VS-AN","ĐTT+HĐC","TDS","HĐH","HĐG","HĐNT","VS-AN","HĐC","TQDN","LH","HĐH+HĐC","LH+HĐC","HĐG+HĐC","HĐH+HĐNT","HĐH+HĐG","HĐC+HĐNT","SHHN"}))</f>
        <v>10</v>
      </c>
      <c r="L106" s="59"/>
    </row>
    <row r="107" spans="1:12" s="2" customFormat="1" ht="17.25" customHeight="1">
      <c r="A107" s="15"/>
      <c r="B107" s="60" t="s">
        <v>231</v>
      </c>
      <c r="C107" s="60"/>
      <c r="D107" s="60"/>
      <c r="E107" s="60"/>
      <c r="F107" s="60"/>
      <c r="G107" s="60"/>
      <c r="H107" s="57"/>
      <c r="I107" s="57"/>
      <c r="J107" s="21">
        <f>SUM(COUNTIFS(J$34:J$59,{"ĐTT","ĐTT+VS-AN","ĐTT+HĐC","TDS","HĐH","HĐG","HĐNT","VS-AN","HĐC","TQDN","LH","HĐG+HĐC","HĐH+HĐC","HĐH+HĐNT","HĐH+HĐG","SHHN","HĐC+HĐNT"}))</f>
        <v>9</v>
      </c>
      <c r="K107" s="21">
        <f>SUM(COUNTIFS(K$34:K$59,{"ĐTT","ĐTT+VS-AN","ĐTT+HĐC","TDS","HĐH","HĐG","HĐNT","VS-AN","HĐC","TQDN","LH","HĐG+HĐC","HĐH+HĐC","HĐH+HĐNT","HĐH+HĐG","SHHN","HĐC+HĐNT"}))</f>
        <v>11</v>
      </c>
      <c r="L107" s="59"/>
    </row>
    <row r="108" spans="1:12" s="2" customFormat="1" ht="17.25" customHeight="1">
      <c r="A108" s="15"/>
      <c r="B108" s="60" t="s">
        <v>232</v>
      </c>
      <c r="C108" s="60"/>
      <c r="D108" s="60"/>
      <c r="E108" s="60"/>
      <c r="F108" s="60"/>
      <c r="G108" s="60"/>
      <c r="H108" s="57"/>
      <c r="I108" s="57"/>
      <c r="J108" s="21">
        <f>SUM(COUNTIFS(J$60:J$73,{"ĐTT","ĐTT+VS-AN","ĐTT+HĐC","TDS","HĐH","HĐG","HĐNT","VS-AN","HĐC","TQDN","LH","HĐG+HĐC","HĐH+HĐC","HĐH+HĐNT","HĐH+HĐG","SHHN","HĐC+HĐNT"}))</f>
        <v>7</v>
      </c>
      <c r="K108" s="21">
        <f>SUM(COUNTIFS(K$60:K$73,{"ĐTT","ĐTT+VS-AN","ĐTT+HĐC","TDS","HĐH","HĐG","HĐNT","VS-AN","HĐC","TQDN","LH","HĐG+HĐC","HĐH+HĐC","HĐH+HĐNT","HĐH+HĐG","SHHN","HĐC+HĐNT"}))</f>
        <v>6</v>
      </c>
      <c r="L108" s="59"/>
    </row>
    <row r="109" spans="1:12" s="2" customFormat="1" ht="17.25" customHeight="1">
      <c r="A109" s="15"/>
      <c r="B109" s="60" t="s">
        <v>233</v>
      </c>
      <c r="C109" s="60"/>
      <c r="D109" s="60"/>
      <c r="E109" s="60"/>
      <c r="F109" s="60"/>
      <c r="G109" s="60"/>
      <c r="H109" s="57"/>
      <c r="I109" s="57"/>
      <c r="J109" s="21">
        <f>SUM(COUNTIFS(J$74:J$88,{"ĐTT","ĐTT+VS-AN","ĐTT+HĐC","TDS","HĐH","HĐG","HĐNT","VS-AN","HĐC","TQDN","LH","LH+HĐC","HĐG+HĐC","HĐH+HĐC","HĐH+HĐNT","HĐH+HĐG","SHHN","HĐC+HĐNT"}))</f>
        <v>5</v>
      </c>
      <c r="K109" s="21">
        <f>SUM(COUNTIFS(K$74:K$88,{"ĐTT","ĐTT+VS-AN","ĐTT+HĐC","TDS","HĐH","HĐG","HĐNT","VS-AN","HĐC","TQDN","LH","LH+HĐC","HĐG+HĐC","HĐH+HĐC","HĐH+HĐNT","HĐH+HĐG","SHHN","HĐC+HĐNT"}))</f>
        <v>4</v>
      </c>
      <c r="L109" s="59"/>
    </row>
    <row r="110" spans="1:12" s="2" customFormat="1" ht="17.25" customHeight="1">
      <c r="A110" s="15"/>
      <c r="B110" s="60" t="s">
        <v>234</v>
      </c>
      <c r="C110" s="60"/>
      <c r="D110" s="60"/>
      <c r="E110" s="60"/>
      <c r="F110" s="60"/>
      <c r="G110" s="60"/>
      <c r="H110" s="57"/>
      <c r="I110" s="57"/>
      <c r="J110" s="21">
        <f>SUM(COUNTIFS(J$89:J$104,{"ĐTT","ĐTT+VS-AN","ĐTT+HĐC","TDS","HĐH","HĐG","HĐNT","VS-AN","HĐC","TQDN","LH","HĐG+HĐC","HĐH+HĐC","HĐH+HĐNT","HĐH+HĐG","SHHN","HĐC+HĐNT"}))</f>
        <v>9</v>
      </c>
      <c r="K110" s="21">
        <f>SUM(COUNTIFS(K$89:K$104,{"ĐTT","ĐTT+VS-AN","ĐTT+HĐC","TDS","HĐH","HĐG","HĐNT","VS-AN","HĐC","TQDN","LH","HĐG+HĐC","HĐH+HĐC","HĐH+HĐNT","HĐH+HĐG","SHHN","HĐC+HĐNT"}))</f>
        <v>10</v>
      </c>
      <c r="L110" s="59"/>
    </row>
    <row r="111" spans="1:12" s="2" customFormat="1">
      <c r="A111" s="15"/>
      <c r="B111" s="61" t="s">
        <v>211</v>
      </c>
      <c r="C111" s="61"/>
      <c r="D111" s="61"/>
      <c r="E111" s="61"/>
      <c r="F111" s="61"/>
      <c r="G111" s="61"/>
      <c r="H111" s="57"/>
      <c r="I111" s="57"/>
      <c r="J111" s="58">
        <f t="shared" ref="J111" si="2">SUM(J112:J121)</f>
        <v>46</v>
      </c>
      <c r="K111" s="58">
        <f t="shared" ref="K111" si="3">SUM(K112:K121)</f>
        <v>44</v>
      </c>
      <c r="L111" s="59"/>
    </row>
    <row r="112" spans="1:12" s="2" customFormat="1">
      <c r="A112" s="15"/>
      <c r="B112" s="62" t="s">
        <v>212</v>
      </c>
      <c r="C112" s="62"/>
      <c r="D112" s="62"/>
      <c r="E112" s="62"/>
      <c r="F112" s="62"/>
      <c r="G112" s="62"/>
      <c r="H112" s="57"/>
      <c r="I112" s="57"/>
      <c r="J112" s="21">
        <f>SUM(COUNTIFS(J$7:J$104,{"ĐTT","ĐTT+SHHN","ĐTT+VS-AN","ĐTT+HĐG","ĐTT+VS-AN","ĐTT+HĐC"}))</f>
        <v>3</v>
      </c>
      <c r="K112" s="21">
        <f>SUM(COUNTIFS(K$7:K$104,{"ĐTT","ĐTT+SHHN","ĐTT+VS-AN","ĐTT+HĐG","ĐTT+VS-AN","ĐTT+HĐC"}))</f>
        <v>3</v>
      </c>
      <c r="L112" s="59"/>
    </row>
    <row r="113" spans="1:12" s="2" customFormat="1">
      <c r="A113" s="15"/>
      <c r="B113" s="62" t="s">
        <v>213</v>
      </c>
      <c r="C113" s="62"/>
      <c r="D113" s="62"/>
      <c r="E113" s="62"/>
      <c r="F113" s="62"/>
      <c r="G113" s="62"/>
      <c r="H113" s="57"/>
      <c r="I113" s="57"/>
      <c r="J113" s="21">
        <f>SUM(COUNTIFS(J$6:J$104,{"TDS"}))</f>
        <v>1</v>
      </c>
      <c r="K113" s="21">
        <f>SUM(COUNTIFS(K$6:K$104,{"TDS"}))</f>
        <v>1</v>
      </c>
      <c r="L113" s="59"/>
    </row>
    <row r="114" spans="1:12" s="2" customFormat="1">
      <c r="A114" s="15"/>
      <c r="B114" s="62" t="s">
        <v>214</v>
      </c>
      <c r="C114" s="62"/>
      <c r="D114" s="62"/>
      <c r="E114" s="62"/>
      <c r="F114" s="62"/>
      <c r="G114" s="62"/>
      <c r="H114" s="57"/>
      <c r="I114" s="57"/>
      <c r="J114" s="21">
        <f>SUM(COUNTIFS(J$6:J$104,{"ĐTT+HĐG","HĐG","HĐH+HĐG","HĐG+HĐNT","HĐG+HĐC"}))</f>
        <v>12</v>
      </c>
      <c r="K114" s="21">
        <f>SUM(COUNTIFS(K$6:K$104,{"ĐTT+HĐG","HĐG","HĐH+HĐG","HĐG+HĐNT","HĐG+HĐC"}))</f>
        <v>11</v>
      </c>
      <c r="L114" s="59"/>
    </row>
    <row r="115" spans="1:12" s="2" customFormat="1">
      <c r="A115" s="15"/>
      <c r="B115" s="62" t="s">
        <v>215</v>
      </c>
      <c r="C115" s="62"/>
      <c r="D115" s="62"/>
      <c r="E115" s="62"/>
      <c r="F115" s="62"/>
      <c r="G115" s="62"/>
      <c r="H115" s="57"/>
      <c r="I115" s="57"/>
      <c r="J115" s="21">
        <f>SUM(COUNTIFS(J$6:J$104,{"HĐNT","HĐH+HĐNT","HĐG+HĐNT","HĐC+HĐNT"}))</f>
        <v>10</v>
      </c>
      <c r="K115" s="21">
        <f>SUM(COUNTIFS(K$6:K$104,{"HĐNT","HĐH+HĐNT","HĐG+HĐNT","HĐC+HĐNT"}))</f>
        <v>11</v>
      </c>
      <c r="L115" s="59"/>
    </row>
    <row r="116" spans="1:12" s="2" customFormat="1">
      <c r="A116" s="15"/>
      <c r="B116" s="62" t="s">
        <v>216</v>
      </c>
      <c r="C116" s="62"/>
      <c r="D116" s="62"/>
      <c r="E116" s="62"/>
      <c r="F116" s="62"/>
      <c r="G116" s="62"/>
      <c r="H116" s="57"/>
      <c r="I116" s="57"/>
      <c r="J116" s="21">
        <f>SUM(COUNTIFS(J$6:J$104,{"ĐTT+VS-AN","VS-AN","VS-AN+HĐC","SHHN+VS-AN"}))</f>
        <v>3</v>
      </c>
      <c r="K116" s="21">
        <f>SUM(COUNTIFS(K$6:K$104,{"ĐTT+VS-AN","VS-AN","VS-AN+HĐC","SHHN+VS-AN"}))</f>
        <v>3</v>
      </c>
      <c r="L116" s="59"/>
    </row>
    <row r="117" spans="1:12" s="2" customFormat="1">
      <c r="A117" s="15"/>
      <c r="B117" s="62" t="s">
        <v>217</v>
      </c>
      <c r="C117" s="62"/>
      <c r="D117" s="62"/>
      <c r="E117" s="62"/>
      <c r="F117" s="62"/>
      <c r="G117" s="62"/>
      <c r="H117" s="57"/>
      <c r="I117" s="57"/>
      <c r="J117" s="21">
        <f>SUM(COUNTIFS(J$6:J$104,{"HĐC","ĐTT+HĐC","HĐG+HĐC","HĐH+HĐC","VS-AN+HĐC","HĐC+HĐNT"}))</f>
        <v>10</v>
      </c>
      <c r="K117" s="21">
        <f>SUM(COUNTIFS(K$6:K$104,{"HĐC","ĐTT+HĐC","HĐG+HĐC","HĐH+HĐC","VS-AN+HĐC","HĐC+HĐNT"}))</f>
        <v>9</v>
      </c>
      <c r="L117" s="59"/>
    </row>
    <row r="118" spans="1:12" s="2" customFormat="1">
      <c r="A118" s="15"/>
      <c r="B118" s="62" t="s">
        <v>218</v>
      </c>
      <c r="C118" s="62"/>
      <c r="D118" s="62"/>
      <c r="E118" s="62"/>
      <c r="F118" s="62"/>
      <c r="G118" s="62"/>
      <c r="H118" s="57"/>
      <c r="I118" s="57"/>
      <c r="J118" s="21">
        <f>SUM(COUNTIFS(J$6:J$104,{"SHHN","SHHN+VS-AN","ĐTT+SHHN"}))</f>
        <v>2</v>
      </c>
      <c r="K118" s="21">
        <f>SUM(COUNTIFS(K$6:K$104,{"SHHN","SHHN+VS-AN","ĐTT+SHHN"}))</f>
        <v>1</v>
      </c>
      <c r="L118" s="59"/>
    </row>
    <row r="119" spans="1:12" s="2" customFormat="1">
      <c r="A119" s="15"/>
      <c r="B119" s="62" t="s">
        <v>219</v>
      </c>
      <c r="C119" s="62"/>
      <c r="D119" s="62"/>
      <c r="E119" s="62"/>
      <c r="F119" s="62"/>
      <c r="G119" s="62"/>
      <c r="H119" s="57"/>
      <c r="I119" s="57"/>
      <c r="J119" s="21">
        <f>SUM(COUNTIFS(J$6:J$104,{"TQ"}))</f>
        <v>0</v>
      </c>
      <c r="K119" s="21">
        <f>SUM(COUNTIFS(K$6:K$104,{"TQ"}))</f>
        <v>0</v>
      </c>
      <c r="L119" s="59"/>
    </row>
    <row r="120" spans="1:12" s="2" customFormat="1">
      <c r="A120" s="15"/>
      <c r="B120" s="62" t="s">
        <v>220</v>
      </c>
      <c r="C120" s="62"/>
      <c r="D120" s="62"/>
      <c r="E120" s="62"/>
      <c r="F120" s="62"/>
      <c r="G120" s="62"/>
      <c r="H120" s="57"/>
      <c r="I120" s="57"/>
      <c r="J120" s="21">
        <f>SUM(COUNTIFS(J$6:J$104,{"LH","LH+HĐC"}))</f>
        <v>0</v>
      </c>
      <c r="K120" s="21">
        <f>SUM(COUNTIFS(K$6:K$104,{"LH","LH+HĐC"}))</f>
        <v>0</v>
      </c>
      <c r="L120" s="59"/>
    </row>
    <row r="121" spans="1:12" s="2" customFormat="1">
      <c r="A121" s="15"/>
      <c r="B121" s="61" t="s">
        <v>221</v>
      </c>
      <c r="C121" s="61"/>
      <c r="D121" s="61"/>
      <c r="E121" s="61"/>
      <c r="F121" s="61"/>
      <c r="G121" s="61"/>
      <c r="H121" s="57"/>
      <c r="I121" s="57"/>
      <c r="J121" s="58">
        <f t="shared" ref="J121" si="4">SUM(J122:J126)</f>
        <v>5</v>
      </c>
      <c r="K121" s="58">
        <f t="shared" ref="K121" si="5">SUM(K122:K126)</f>
        <v>5</v>
      </c>
      <c r="L121" s="59"/>
    </row>
    <row r="122" spans="1:12" s="2" customFormat="1">
      <c r="A122" s="15"/>
      <c r="B122" s="63" t="s">
        <v>222</v>
      </c>
      <c r="C122" s="63"/>
      <c r="D122" s="63"/>
      <c r="E122" s="63"/>
      <c r="F122" s="63"/>
      <c r="G122" s="63"/>
      <c r="H122" s="57"/>
      <c r="I122" s="57"/>
      <c r="J122" s="21">
        <f>SUM(COUNTIFS(J$7:J$33,{"HĐH","HĐH+HĐG","HĐH+HĐC","HĐH+HĐNT"}))</f>
        <v>1</v>
      </c>
      <c r="K122" s="21">
        <f>SUM(COUNTIFS(K$7:K$33,{"HĐH","HĐH+HĐG","HĐH+HĐC","HĐH+HĐNT"}))</f>
        <v>1</v>
      </c>
      <c r="L122" s="59"/>
    </row>
    <row r="123" spans="1:12" s="2" customFormat="1">
      <c r="A123" s="15"/>
      <c r="B123" s="63" t="s">
        <v>223</v>
      </c>
      <c r="C123" s="63"/>
      <c r="D123" s="63"/>
      <c r="E123" s="63"/>
      <c r="F123" s="63"/>
      <c r="G123" s="63"/>
      <c r="H123" s="57"/>
      <c r="I123" s="57"/>
      <c r="J123" s="21">
        <f>SUM(COUNTIFS(J$34:J$59,{"HĐH","HĐH+HĐG","HĐH+HĐC","HĐH+HĐNT"}))</f>
        <v>1</v>
      </c>
      <c r="K123" s="21">
        <f>SUM(COUNTIFS(K$34:K$59,{"HĐH","HĐH+HĐG","HĐH+HĐC","HĐH+HĐNT"}))</f>
        <v>1</v>
      </c>
      <c r="L123" s="59"/>
    </row>
    <row r="124" spans="1:12" s="2" customFormat="1">
      <c r="A124" s="15"/>
      <c r="B124" s="63" t="s">
        <v>224</v>
      </c>
      <c r="C124" s="63"/>
      <c r="D124" s="63"/>
      <c r="E124" s="63"/>
      <c r="F124" s="63"/>
      <c r="G124" s="63"/>
      <c r="H124" s="57"/>
      <c r="I124" s="57"/>
      <c r="J124" s="21">
        <f>SUM(COUNTIFS(J$60:J$73,{"HĐH","HĐH+HĐG","HĐH+HĐC","HĐH+HĐNT"}))</f>
        <v>1</v>
      </c>
      <c r="K124" s="21">
        <f>SUM(COUNTIFS(K$60:K$73,{"HĐH","HĐH+HĐG","HĐH+HĐC","HĐH+HĐNT"}))</f>
        <v>1</v>
      </c>
      <c r="L124" s="59"/>
    </row>
    <row r="125" spans="1:12" s="2" customFormat="1">
      <c r="A125" s="15"/>
      <c r="B125" s="63" t="s">
        <v>225</v>
      </c>
      <c r="C125" s="63"/>
      <c r="D125" s="63"/>
      <c r="E125" s="63"/>
      <c r="F125" s="63"/>
      <c r="G125" s="63"/>
      <c r="H125" s="57"/>
      <c r="I125" s="57"/>
      <c r="J125" s="21">
        <f>SUM(COUNTIFS(J$74:J$88,{"HĐH","HĐH+HĐG","HĐH+HĐC","HĐH+HĐNT"}))</f>
        <v>0</v>
      </c>
      <c r="K125" s="21">
        <f>SUM(COUNTIFS(K$74:K$88,{"HĐH","HĐH+HĐG","HĐH+HĐC","HĐH+HĐNT"}))</f>
        <v>1</v>
      </c>
      <c r="L125" s="18"/>
    </row>
    <row r="126" spans="1:12" s="2" customFormat="1">
      <c r="A126" s="15"/>
      <c r="B126" s="63" t="s">
        <v>226</v>
      </c>
      <c r="C126" s="63"/>
      <c r="D126" s="63"/>
      <c r="E126" s="63"/>
      <c r="F126" s="63"/>
      <c r="G126" s="63"/>
      <c r="H126" s="57"/>
      <c r="I126" s="57"/>
      <c r="J126" s="21">
        <f>SUM(COUNTIFS(J$89:J$104,{"HĐH","HĐH+HĐG","HĐH+HĐC","HĐH+HĐNT"}))</f>
        <v>2</v>
      </c>
      <c r="K126" s="21">
        <f>SUM(COUNTIFS(K$89:K$104,{"HĐH","HĐH+HĐG","HĐH+HĐC","HĐH+HĐNT"}))</f>
        <v>1</v>
      </c>
      <c r="L126" s="18"/>
    </row>
    <row r="127" spans="1:12" s="2" customFormat="1">
      <c r="A127" s="44" t="s">
        <v>227</v>
      </c>
      <c r="B127" s="44"/>
      <c r="C127" s="44"/>
      <c r="D127" s="44"/>
      <c r="E127" s="64"/>
      <c r="F127" s="43" t="s">
        <v>228</v>
      </c>
      <c r="G127" s="43"/>
      <c r="H127" s="65"/>
      <c r="I127" s="65"/>
      <c r="J127" s="45" t="s">
        <v>264</v>
      </c>
      <c r="K127" s="45"/>
      <c r="L127" s="45"/>
    </row>
    <row r="128" spans="1:12" s="2" customFormat="1">
      <c r="A128" s="16"/>
      <c r="B128" s="64"/>
      <c r="C128" s="17"/>
      <c r="D128" s="66"/>
      <c r="E128" s="64"/>
      <c r="F128" s="67"/>
      <c r="G128" s="66"/>
      <c r="H128" s="65"/>
      <c r="I128" s="65"/>
      <c r="J128" s="65"/>
      <c r="K128" s="65"/>
      <c r="L128" s="66"/>
    </row>
    <row r="129" spans="1:12" s="2" customFormat="1" ht="21.75" customHeight="1">
      <c r="A129" s="29" t="s">
        <v>262</v>
      </c>
      <c r="B129" s="29"/>
      <c r="C129" s="29"/>
      <c r="D129" s="29"/>
      <c r="E129" s="64"/>
      <c r="F129" s="29" t="s">
        <v>263</v>
      </c>
      <c r="G129" s="29"/>
      <c r="H129" s="65"/>
      <c r="I129" s="65"/>
      <c r="J129" s="29" t="s">
        <v>203</v>
      </c>
      <c r="K129" s="29"/>
      <c r="L129" s="29"/>
    </row>
    <row r="130" spans="1:12" s="2" customFormat="1">
      <c r="A130" s="16"/>
      <c r="B130" s="64"/>
      <c r="C130" s="17"/>
      <c r="D130" s="66"/>
      <c r="E130" s="64"/>
      <c r="F130" s="67"/>
      <c r="G130" s="66"/>
      <c r="H130" s="65"/>
      <c r="I130" s="65"/>
      <c r="J130" s="68"/>
      <c r="K130" s="68"/>
    </row>
  </sheetData>
  <autoFilter ref="A4:M127" xr:uid="{03069932-C38A-48CE-AE16-94CE87672E03}">
    <filterColumn colId="1" showButton="0"/>
  </autoFilter>
  <mergeCells count="109">
    <mergeCell ref="A129:D129"/>
    <mergeCell ref="F129:G129"/>
    <mergeCell ref="J127:L127"/>
    <mergeCell ref="A38:A39"/>
    <mergeCell ref="B38:B39"/>
    <mergeCell ref="C38:C39"/>
    <mergeCell ref="E38:E39"/>
    <mergeCell ref="D38:D39"/>
    <mergeCell ref="A3:A4"/>
    <mergeCell ref="E3:E4"/>
    <mergeCell ref="F3:F4"/>
    <mergeCell ref="D3:D4"/>
    <mergeCell ref="G3:G4"/>
    <mergeCell ref="B13:E13"/>
    <mergeCell ref="B15:E15"/>
    <mergeCell ref="B19:E19"/>
    <mergeCell ref="B24:E24"/>
    <mergeCell ref="L3:L4"/>
    <mergeCell ref="B3:C4"/>
    <mergeCell ref="H3:H4"/>
    <mergeCell ref="I3:I4"/>
    <mergeCell ref="J3:J4"/>
    <mergeCell ref="K3:K4"/>
    <mergeCell ref="B6:E6"/>
    <mergeCell ref="B107:G107"/>
    <mergeCell ref="B108:G108"/>
    <mergeCell ref="B7:E7"/>
    <mergeCell ref="B8:E8"/>
    <mergeCell ref="B10:E10"/>
    <mergeCell ref="B11:E11"/>
    <mergeCell ref="A98:A99"/>
    <mergeCell ref="B98:B99"/>
    <mergeCell ref="C98:C99"/>
    <mergeCell ref="E98:E99"/>
    <mergeCell ref="B60:E60"/>
    <mergeCell ref="B61:E61"/>
    <mergeCell ref="B67:E67"/>
    <mergeCell ref="B71:E71"/>
    <mergeCell ref="B25:E25"/>
    <mergeCell ref="B29:E29"/>
    <mergeCell ref="B32:E32"/>
    <mergeCell ref="B34:E34"/>
    <mergeCell ref="B35:E35"/>
    <mergeCell ref="D64:D65"/>
    <mergeCell ref="E64:E65"/>
    <mergeCell ref="B118:G118"/>
    <mergeCell ref="B119:G119"/>
    <mergeCell ref="B120:G120"/>
    <mergeCell ref="B126:G126"/>
    <mergeCell ref="F127:G127"/>
    <mergeCell ref="A127:D127"/>
    <mergeCell ref="B36:E36"/>
    <mergeCell ref="B37:E37"/>
    <mergeCell ref="B43:E43"/>
    <mergeCell ref="B45:E45"/>
    <mergeCell ref="D98:D99"/>
    <mergeCell ref="B46:E46"/>
    <mergeCell ref="B48:E48"/>
    <mergeCell ref="B56:E56"/>
    <mergeCell ref="B57:E57"/>
    <mergeCell ref="B124:G124"/>
    <mergeCell ref="B125:G125"/>
    <mergeCell ref="B90:E90"/>
    <mergeCell ref="B92:E92"/>
    <mergeCell ref="B102:E102"/>
    <mergeCell ref="B105:G105"/>
    <mergeCell ref="B106:G106"/>
    <mergeCell ref="B116:G116"/>
    <mergeCell ref="B117:G117"/>
    <mergeCell ref="B109:G109"/>
    <mergeCell ref="B110:G110"/>
    <mergeCell ref="B111:G111"/>
    <mergeCell ref="B112:G112"/>
    <mergeCell ref="B113:G113"/>
    <mergeCell ref="B114:G114"/>
    <mergeCell ref="B115:G115"/>
    <mergeCell ref="B74:E74"/>
    <mergeCell ref="B75:E75"/>
    <mergeCell ref="B76:E76"/>
    <mergeCell ref="B78:E78"/>
    <mergeCell ref="B80:E80"/>
    <mergeCell ref="B82:E82"/>
    <mergeCell ref="B83:E83"/>
    <mergeCell ref="B87:E87"/>
    <mergeCell ref="B89:E89"/>
    <mergeCell ref="J129:L129"/>
    <mergeCell ref="A1:L1"/>
    <mergeCell ref="A2:L2"/>
    <mergeCell ref="B17:E17"/>
    <mergeCell ref="B50:E50"/>
    <mergeCell ref="B52:E52"/>
    <mergeCell ref="B53:E53"/>
    <mergeCell ref="B41:E41"/>
    <mergeCell ref="A62:A63"/>
    <mergeCell ref="B62:B63"/>
    <mergeCell ref="C62:C63"/>
    <mergeCell ref="E62:E63"/>
    <mergeCell ref="D62:D63"/>
    <mergeCell ref="A64:A65"/>
    <mergeCell ref="B64:B65"/>
    <mergeCell ref="C64:C65"/>
    <mergeCell ref="A94:A95"/>
    <mergeCell ref="B94:B95"/>
    <mergeCell ref="C94:C95"/>
    <mergeCell ref="D94:D95"/>
    <mergeCell ref="E94:E95"/>
    <mergeCell ref="B121:G121"/>
    <mergeCell ref="B122:G122"/>
    <mergeCell ref="B123:G123"/>
  </mergeCells>
  <dataValidations count="3">
    <dataValidation type="list" allowBlank="1" showInputMessage="1" showErrorMessage="1" sqref="D14 D66 G14" xr:uid="{00000000-0002-0000-0200-000004000000}">
      <formula1>"x,#"</formula1>
    </dataValidation>
    <dataValidation type="list" allowBlank="1" showInputMessage="1" showErrorMessage="1" sqref="C9 C18 C33:D33 C51 C79 C81 C16:D16 C12:D12 G77 C14 G16 D22:D23 G23 C20:C23 C26:D28 C30:D31 C38 C40:D40 G40 D42 G44 C44:D44 C47 C49:D49 C54:D55 G54:G55 C58:D59 G58:G59 C68:D70 G68:G70 C72:D73 G72:G73 C77:D77 K12 C84:C86 D85:D86 C88:D88 C91:D91 C103:D104 G12 G104 C62 C66 C64 C100:D101 C96:C98 C93:C94 D94 D96:D98" xr:uid="{00000000-0002-0000-0200-000006000000}">
      <formula1>"KQMĐ, NDCT, TLHD, BC, ĐP"</formula1>
    </dataValidation>
    <dataValidation type="list" allowBlank="1" showInputMessage="1" showErrorMessage="1" sqref="C42" xr:uid="{00000000-0002-0000-0200-000002000000}">
      <formula1>"KQMĐ, NDCT, TLHD, BC, ĐP, ATGT"</formula1>
    </dataValidation>
  </dataValidations>
  <hyperlinks>
    <hyperlink ref="G9" r:id="rId1" xr:uid="{FA372DE2-1A24-47B4-A02F-4600766C59AB}"/>
    <hyperlink ref="G20" r:id="rId2" xr:uid="{A7DB0C28-06C2-4EDE-9034-8DFAC83C2874}"/>
    <hyperlink ref="G63" r:id="rId3" xr:uid="{FFCC782B-AC6A-405A-9B0C-EA34C5E4367D}"/>
    <hyperlink ref="G91" r:id="rId4" xr:uid="{8445B6CD-A3AE-44DF-A58C-168DCE32D519}"/>
  </hyperlinks>
  <pageMargins left="0.78740157480314965" right="0.59055118110236227" top="0.70866141732283472" bottom="0.70866141732283472"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KH TMN</vt:lpstr>
      <vt:lpstr>Sheet1</vt:lpstr>
      <vt:lpstr>'KH TMN'!Print_Area</vt:lpstr>
      <vt:lpstr>'KH TMN'!Print_Titles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2025-08-22T03:18:20Z</cp:lastPrinted>
  <dcterms:created xsi:type="dcterms:W3CDTF">2019-07-05T03:48:23Z</dcterms:created>
  <dcterms:modified xsi:type="dcterms:W3CDTF">2025-08-22T03:19:19Z</dcterms:modified>
</cp:coreProperties>
</file>