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D:\NĂM HỌC 2024-2025\KẾ HOẠCH NĂM, CĐ\KẾ HOẠCH CĐ\"/>
    </mc:Choice>
  </mc:AlternateContent>
  <xr:revisionPtr revIDLastSave="0" documentId="13_ncr:1_{E9944E23-BAD0-4E0C-BB55-B90D6571AEA1}" xr6:coauthVersionLast="36" xr6:coauthVersionMax="46" xr10:uidLastSave="{00000000-0000-0000-0000-000000000000}"/>
  <bookViews>
    <workbookView xWindow="-120" yWindow="-120" windowWidth="20730" windowHeight="11160" tabRatio="770" firstSheet="1" activeTab="1" xr2:uid="{00000000-000D-0000-FFFF-FFFF00000000}"/>
  </bookViews>
  <sheets>
    <sheet name="SGV" sheetId="50" state="veryHidden" r:id="rId1"/>
    <sheet name="KHCĐ2" sheetId="59" r:id="rId2"/>
    <sheet name="ĐG CĐ2" sheetId="58" r:id="rId3"/>
  </sheets>
  <definedNames>
    <definedName name="_xlnm._FilterDatabase" localSheetId="2" hidden="1">'ĐG CĐ2'!$A$4:$AG$80</definedName>
    <definedName name="_xlnm._FilterDatabase" localSheetId="1" hidden="1">KHCĐ2!$A$6:$Y$102</definedName>
    <definedName name="_xlnm.Print_Area" localSheetId="2">'ĐG CĐ2'!$B$1:$AG$81</definedName>
    <definedName name="_xlnm.Print_Area" localSheetId="1">KHCĐ2!$B$1:$Y$106</definedName>
    <definedName name="_xlnm.Print_Titles" localSheetId="2">'ĐG CĐ2'!$2:$4</definedName>
    <definedName name="_xlnm.Print_Titles" localSheetId="1">KHCĐ2!$4:$6</definedName>
  </definedNames>
  <calcPr calcId="179021"/>
</workbook>
</file>

<file path=xl/calcChain.xml><?xml version="1.0" encoding="utf-8"?>
<calcChain xmlns="http://schemas.openxmlformats.org/spreadsheetml/2006/main">
  <c r="F74" i="58" l="1"/>
  <c r="G74" i="58"/>
  <c r="H74" i="58"/>
  <c r="I74" i="58"/>
  <c r="J74" i="58"/>
  <c r="K74" i="58"/>
  <c r="L74" i="58"/>
  <c r="M74" i="58"/>
  <c r="N74" i="58"/>
  <c r="O74" i="58"/>
  <c r="P74" i="58"/>
  <c r="Q74" i="58"/>
  <c r="R74" i="58"/>
  <c r="F75" i="58"/>
  <c r="F79" i="58" s="1"/>
  <c r="G75" i="58"/>
  <c r="H75" i="58"/>
  <c r="H79" i="58" s="1"/>
  <c r="I75" i="58"/>
  <c r="J75" i="58"/>
  <c r="J79" i="58" s="1"/>
  <c r="K75" i="58"/>
  <c r="L75" i="58"/>
  <c r="M75" i="58"/>
  <c r="N75" i="58"/>
  <c r="O75" i="58"/>
  <c r="P75" i="58"/>
  <c r="Q75" i="58"/>
  <c r="R75" i="58"/>
  <c r="R79" i="58" s="1"/>
  <c r="F76" i="58"/>
  <c r="G76" i="58"/>
  <c r="H76" i="58"/>
  <c r="I76" i="58"/>
  <c r="J76" i="58"/>
  <c r="K76" i="58"/>
  <c r="L76" i="58"/>
  <c r="M76" i="58"/>
  <c r="N76" i="58"/>
  <c r="O76" i="58"/>
  <c r="P76" i="58"/>
  <c r="Q76" i="58"/>
  <c r="R76" i="58"/>
  <c r="F77" i="58"/>
  <c r="F78" i="58" s="1"/>
  <c r="G77" i="58"/>
  <c r="H77" i="58"/>
  <c r="H78" i="58" s="1"/>
  <c r="I77" i="58"/>
  <c r="J77" i="58"/>
  <c r="K77" i="58"/>
  <c r="L77" i="58"/>
  <c r="M77" i="58"/>
  <c r="N77" i="58"/>
  <c r="N78" i="58" s="1"/>
  <c r="O77" i="58"/>
  <c r="P77" i="58"/>
  <c r="P78" i="58" s="1"/>
  <c r="Q77" i="58"/>
  <c r="R77" i="58"/>
  <c r="R78" i="58" s="1"/>
  <c r="Y73" i="58"/>
  <c r="W73" i="58"/>
  <c r="U73" i="58"/>
  <c r="S73" i="58"/>
  <c r="Y72" i="58"/>
  <c r="W72" i="58"/>
  <c r="U72" i="58"/>
  <c r="S72" i="58"/>
  <c r="Y71" i="58"/>
  <c r="W71" i="58"/>
  <c r="U71" i="58"/>
  <c r="S71" i="58"/>
  <c r="Y69" i="58"/>
  <c r="W69" i="58"/>
  <c r="U69" i="58"/>
  <c r="S69" i="58"/>
  <c r="Y68" i="58"/>
  <c r="W68" i="58"/>
  <c r="U68" i="58"/>
  <c r="S68" i="58"/>
  <c r="Y65" i="58"/>
  <c r="W65" i="58"/>
  <c r="U65" i="58"/>
  <c r="S65" i="58"/>
  <c r="Y62" i="58"/>
  <c r="W62" i="58"/>
  <c r="U62" i="58"/>
  <c r="S62" i="58"/>
  <c r="Y61" i="58"/>
  <c r="W61" i="58"/>
  <c r="U61" i="58"/>
  <c r="S61" i="58"/>
  <c r="Y58" i="58"/>
  <c r="W58" i="58"/>
  <c r="U58" i="58"/>
  <c r="S58" i="58"/>
  <c r="Y56" i="58"/>
  <c r="W56" i="58"/>
  <c r="U56" i="58"/>
  <c r="S56" i="58"/>
  <c r="Y52" i="58"/>
  <c r="W52" i="58"/>
  <c r="U52" i="58"/>
  <c r="S52" i="58"/>
  <c r="Y50" i="58"/>
  <c r="W50" i="58"/>
  <c r="U50" i="58"/>
  <c r="S50" i="58"/>
  <c r="Y48" i="58"/>
  <c r="W48" i="58"/>
  <c r="U48" i="58"/>
  <c r="S48" i="58"/>
  <c r="Y47" i="58"/>
  <c r="W47" i="58"/>
  <c r="U47" i="58"/>
  <c r="S47" i="58"/>
  <c r="Y45" i="58"/>
  <c r="W45" i="58"/>
  <c r="U45" i="58"/>
  <c r="S45" i="58"/>
  <c r="Y44" i="58"/>
  <c r="W44" i="58"/>
  <c r="U44" i="58"/>
  <c r="S44" i="58"/>
  <c r="Y41" i="58"/>
  <c r="W41" i="58"/>
  <c r="U41" i="58"/>
  <c r="S41" i="58"/>
  <c r="Y39" i="58"/>
  <c r="W39" i="58"/>
  <c r="U39" i="58"/>
  <c r="S39" i="58"/>
  <c r="Y37" i="58"/>
  <c r="W37" i="58"/>
  <c r="U37" i="58"/>
  <c r="S37" i="58"/>
  <c r="Y35" i="58"/>
  <c r="W35" i="58"/>
  <c r="U35" i="58"/>
  <c r="S35" i="58"/>
  <c r="Y31" i="58"/>
  <c r="W31" i="58"/>
  <c r="U31" i="58"/>
  <c r="S31" i="58"/>
  <c r="Y29" i="58"/>
  <c r="W29" i="58"/>
  <c r="U29" i="58"/>
  <c r="S29" i="58"/>
  <c r="Y28" i="58"/>
  <c r="W28" i="58"/>
  <c r="U28" i="58"/>
  <c r="S28" i="58"/>
  <c r="Y26" i="58"/>
  <c r="W26" i="58"/>
  <c r="U26" i="58"/>
  <c r="S26" i="58"/>
  <c r="Y23" i="58"/>
  <c r="W23" i="58"/>
  <c r="U23" i="58"/>
  <c r="S23" i="58"/>
  <c r="Y22" i="58"/>
  <c r="W22" i="58"/>
  <c r="U22" i="58"/>
  <c r="S22" i="58"/>
  <c r="Y21" i="58"/>
  <c r="W21" i="58"/>
  <c r="U21" i="58"/>
  <c r="S21" i="58"/>
  <c r="Y20" i="58"/>
  <c r="W20" i="58"/>
  <c r="U20" i="58"/>
  <c r="S20" i="58"/>
  <c r="Y19" i="58"/>
  <c r="W19" i="58"/>
  <c r="U19" i="58"/>
  <c r="S19" i="58"/>
  <c r="Y18" i="58"/>
  <c r="W18" i="58"/>
  <c r="U18" i="58"/>
  <c r="S18" i="58"/>
  <c r="Y17" i="58"/>
  <c r="W17" i="58"/>
  <c r="U17" i="58"/>
  <c r="S17" i="58"/>
  <c r="Y16" i="58"/>
  <c r="W16" i="58"/>
  <c r="U16" i="58"/>
  <c r="S16" i="58"/>
  <c r="Y14" i="58"/>
  <c r="W14" i="58"/>
  <c r="U14" i="58"/>
  <c r="S14" i="58"/>
  <c r="Y12" i="58"/>
  <c r="W12" i="58"/>
  <c r="U12" i="58"/>
  <c r="S12" i="58"/>
  <c r="Y11" i="58"/>
  <c r="W11" i="58"/>
  <c r="U11" i="58"/>
  <c r="S11" i="58"/>
  <c r="Y8" i="58"/>
  <c r="W8" i="58"/>
  <c r="U8" i="58"/>
  <c r="S8" i="58"/>
  <c r="P79" i="58" l="1"/>
  <c r="P80" i="58" s="1"/>
  <c r="J78" i="58"/>
  <c r="L78" i="58"/>
  <c r="L79" i="58"/>
  <c r="M78" i="58"/>
  <c r="I78" i="58"/>
  <c r="Q78" i="58"/>
  <c r="R80" i="58"/>
  <c r="N80" i="58"/>
  <c r="J80" i="58"/>
  <c r="H80" i="58"/>
  <c r="F80" i="58"/>
  <c r="Q79" i="58"/>
  <c r="O79" i="58"/>
  <c r="M79" i="58"/>
  <c r="K79" i="58"/>
  <c r="I79" i="58"/>
  <c r="G79" i="58"/>
  <c r="V12" i="58"/>
  <c r="V14" i="58"/>
  <c r="V16" i="58"/>
  <c r="V17" i="58"/>
  <c r="V18" i="58"/>
  <c r="V19" i="58"/>
  <c r="V20" i="58"/>
  <c r="V21" i="58"/>
  <c r="V22" i="58"/>
  <c r="V23" i="58"/>
  <c r="V26" i="58"/>
  <c r="V28" i="58"/>
  <c r="V29" i="58"/>
  <c r="V31" i="58"/>
  <c r="V35" i="58"/>
  <c r="V37" i="58"/>
  <c r="V39" i="58"/>
  <c r="V44" i="58"/>
  <c r="V47" i="58"/>
  <c r="V56" i="58"/>
  <c r="V61" i="58"/>
  <c r="V65" i="58"/>
  <c r="V68" i="58"/>
  <c r="V72" i="58"/>
  <c r="O78" i="58"/>
  <c r="K78" i="58"/>
  <c r="G78" i="58"/>
  <c r="Z14" i="58"/>
  <c r="Z16" i="58"/>
  <c r="Z17" i="58"/>
  <c r="Z18" i="58"/>
  <c r="Z19" i="58"/>
  <c r="Z20" i="58"/>
  <c r="Z21" i="58"/>
  <c r="Z22" i="58"/>
  <c r="Z23" i="58"/>
  <c r="Z26" i="58"/>
  <c r="Z28" i="58"/>
  <c r="Z29" i="58"/>
  <c r="Z31" i="58"/>
  <c r="Z35" i="58"/>
  <c r="Z37" i="58"/>
  <c r="T11" i="58"/>
  <c r="T14" i="58"/>
  <c r="X14" i="58"/>
  <c r="T16" i="58"/>
  <c r="X16" i="58"/>
  <c r="T17" i="58"/>
  <c r="X17" i="58"/>
  <c r="T18" i="58"/>
  <c r="X18" i="58"/>
  <c r="T19" i="58"/>
  <c r="X19" i="58"/>
  <c r="T20" i="58"/>
  <c r="X20" i="58"/>
  <c r="T21" i="58"/>
  <c r="X21" i="58"/>
  <c r="T22" i="58"/>
  <c r="X22" i="58"/>
  <c r="T23" i="58"/>
  <c r="X23" i="58"/>
  <c r="T26" i="58"/>
  <c r="X26" i="58"/>
  <c r="T28" i="58"/>
  <c r="X28" i="58"/>
  <c r="T29" i="58"/>
  <c r="X29" i="58"/>
  <c r="T31" i="58"/>
  <c r="X31" i="58"/>
  <c r="T35" i="58"/>
  <c r="X35" i="58"/>
  <c r="T37" i="58"/>
  <c r="X37" i="58"/>
  <c r="T39" i="58"/>
  <c r="T41" i="58"/>
  <c r="T45" i="58"/>
  <c r="T48" i="58"/>
  <c r="T50" i="58"/>
  <c r="T52" i="58"/>
  <c r="T58" i="58"/>
  <c r="T62" i="58"/>
  <c r="T69" i="58"/>
  <c r="T71" i="58"/>
  <c r="T73" i="58"/>
  <c r="X11" i="58"/>
  <c r="AA11" i="58"/>
  <c r="Z12" i="58"/>
  <c r="V11" i="58"/>
  <c r="Z11" i="58"/>
  <c r="T12" i="58"/>
  <c r="AA12" i="58"/>
  <c r="X12" i="58"/>
  <c r="AA14" i="58"/>
  <c r="AA16" i="58"/>
  <c r="AA17" i="58"/>
  <c r="AA19" i="58"/>
  <c r="AA20" i="58"/>
  <c r="AA21" i="58"/>
  <c r="AA22" i="58"/>
  <c r="AB22" i="58" s="1"/>
  <c r="AA23" i="58"/>
  <c r="AA26" i="58"/>
  <c r="AB26" i="58" s="1"/>
  <c r="AA28" i="58"/>
  <c r="AA29" i="58"/>
  <c r="AA31" i="58"/>
  <c r="AA35" i="58"/>
  <c r="AA37" i="58"/>
  <c r="X39" i="58"/>
  <c r="AA39" i="58"/>
  <c r="X41" i="58"/>
  <c r="AA41" i="58"/>
  <c r="Z44" i="58"/>
  <c r="X45" i="58"/>
  <c r="AA45" i="58"/>
  <c r="Z47" i="58"/>
  <c r="X48" i="58"/>
  <c r="AA48" i="58"/>
  <c r="X52" i="58"/>
  <c r="AA52" i="58"/>
  <c r="Z56" i="58"/>
  <c r="X62" i="58"/>
  <c r="AA62" i="58"/>
  <c r="Z65" i="58"/>
  <c r="Z68" i="58"/>
  <c r="X71" i="58"/>
  <c r="AA71" i="58"/>
  <c r="Z72" i="58"/>
  <c r="Z39" i="58"/>
  <c r="V41" i="58"/>
  <c r="Z41" i="58"/>
  <c r="T44" i="58"/>
  <c r="X44" i="58"/>
  <c r="AA44" i="58"/>
  <c r="V45" i="58"/>
  <c r="Z45" i="58"/>
  <c r="T47" i="58"/>
  <c r="X47" i="58"/>
  <c r="AA47" i="58"/>
  <c r="V48" i="58"/>
  <c r="Z48" i="58"/>
  <c r="X50" i="58"/>
  <c r="AA50" i="58"/>
  <c r="X58" i="58"/>
  <c r="AA58" i="58"/>
  <c r="Z61" i="58"/>
  <c r="X69" i="58"/>
  <c r="AA69" i="58"/>
  <c r="X73" i="58"/>
  <c r="AA73" i="58"/>
  <c r="V50" i="58"/>
  <c r="Z50" i="58"/>
  <c r="V52" i="58"/>
  <c r="Z52" i="58"/>
  <c r="T56" i="58"/>
  <c r="X56" i="58"/>
  <c r="AA56" i="58"/>
  <c r="V58" i="58"/>
  <c r="Z58" i="58"/>
  <c r="T61" i="58"/>
  <c r="X61" i="58"/>
  <c r="AA61" i="58"/>
  <c r="V62" i="58"/>
  <c r="Z62" i="58"/>
  <c r="T65" i="58"/>
  <c r="X65" i="58"/>
  <c r="AA65" i="58"/>
  <c r="T68" i="58"/>
  <c r="X68" i="58"/>
  <c r="AA68" i="58"/>
  <c r="V69" i="58"/>
  <c r="Z69" i="58"/>
  <c r="V71" i="58"/>
  <c r="Z71" i="58"/>
  <c r="T72" i="58"/>
  <c r="X72" i="58"/>
  <c r="AA72" i="58"/>
  <c r="V73" i="58"/>
  <c r="Z73" i="58"/>
  <c r="T8" i="58"/>
  <c r="X8" i="58"/>
  <c r="V8" i="58"/>
  <c r="Z8" i="58"/>
  <c r="AA8" i="58"/>
  <c r="AB16" i="58" l="1"/>
  <c r="AB20" i="58"/>
  <c r="M80" i="58"/>
  <c r="Q80" i="58"/>
  <c r="L80" i="58"/>
  <c r="AB52" i="58"/>
  <c r="AB31" i="58"/>
  <c r="AB37" i="58"/>
  <c r="AB35" i="58"/>
  <c r="AB28" i="58"/>
  <c r="I80" i="58"/>
  <c r="AB21" i="58"/>
  <c r="AB19" i="58"/>
  <c r="AB17" i="58"/>
  <c r="AB73" i="58"/>
  <c r="AB23" i="58"/>
  <c r="AB14" i="58"/>
  <c r="AB71" i="58"/>
  <c r="AB62" i="58"/>
  <c r="AB50" i="58"/>
  <c r="AB48" i="58"/>
  <c r="AB72" i="58"/>
  <c r="AB65" i="58"/>
  <c r="AB44" i="58"/>
  <c r="G80" i="58"/>
  <c r="K80" i="58"/>
  <c r="O80" i="58"/>
  <c r="AB69" i="58"/>
  <c r="AB58" i="58"/>
  <c r="AB61" i="58"/>
  <c r="AB39" i="58"/>
  <c r="AB68" i="58"/>
  <c r="AB56" i="58"/>
  <c r="AB47" i="58"/>
  <c r="AB12" i="58"/>
  <c r="AB8" i="58"/>
  <c r="P102" i="59" l="1"/>
  <c r="O102" i="59"/>
  <c r="P101" i="59"/>
  <c r="O101" i="59"/>
  <c r="T100" i="59"/>
  <c r="S100" i="59"/>
  <c r="R100" i="59"/>
  <c r="Q100" i="59"/>
  <c r="P100" i="59"/>
  <c r="O100" i="59"/>
  <c r="P99" i="59"/>
  <c r="O99" i="59"/>
  <c r="P98" i="59"/>
  <c r="O98" i="59"/>
  <c r="T97" i="59"/>
  <c r="S97" i="59"/>
  <c r="R97" i="59"/>
  <c r="Q97" i="59"/>
  <c r="P97" i="59"/>
  <c r="O97" i="59"/>
  <c r="P96" i="59"/>
  <c r="O96" i="59"/>
  <c r="T95" i="59"/>
  <c r="S95" i="59"/>
  <c r="R95" i="59"/>
  <c r="Q95" i="59"/>
  <c r="P95" i="59"/>
  <c r="O95" i="59"/>
  <c r="P94" i="59"/>
  <c r="O94" i="59"/>
  <c r="P93" i="59"/>
  <c r="O93" i="59"/>
  <c r="P92" i="59"/>
  <c r="O92" i="59"/>
  <c r="P91" i="59"/>
  <c r="O91" i="59"/>
  <c r="P90" i="59"/>
  <c r="O90" i="59"/>
  <c r="P89" i="59"/>
  <c r="P88" i="59" s="1"/>
  <c r="O89" i="59"/>
  <c r="O88" i="59"/>
  <c r="P87" i="59"/>
  <c r="O87" i="59"/>
  <c r="P86" i="59"/>
  <c r="O86" i="59"/>
  <c r="P85" i="59"/>
  <c r="O85" i="59"/>
  <c r="P84" i="59"/>
  <c r="P83" i="59" s="1"/>
  <c r="O84" i="59"/>
  <c r="O83" i="59"/>
  <c r="N82" i="59"/>
  <c r="N81" i="59"/>
  <c r="N80" i="59"/>
  <c r="N79" i="59"/>
  <c r="N76" i="59"/>
  <c r="N75" i="59" s="1"/>
  <c r="M75" i="59"/>
  <c r="N73" i="59"/>
  <c r="N68" i="59"/>
  <c r="N67" i="59"/>
  <c r="N64" i="59"/>
  <c r="N62" i="59"/>
  <c r="N58" i="59"/>
  <c r="N57" i="59" s="1"/>
  <c r="M57" i="59"/>
  <c r="G57" i="59"/>
  <c r="N56" i="59"/>
  <c r="N54" i="59"/>
  <c r="N51" i="59"/>
  <c r="N48" i="59"/>
  <c r="N45" i="59"/>
  <c r="N40" i="59"/>
  <c r="N38" i="59"/>
  <c r="N37" i="59"/>
  <c r="N33" i="59"/>
  <c r="N31" i="59"/>
  <c r="N30" i="59"/>
  <c r="N28" i="59"/>
  <c r="N25" i="59"/>
  <c r="N24" i="59"/>
  <c r="N23" i="59"/>
  <c r="N22" i="59"/>
  <c r="N21" i="59"/>
  <c r="N20" i="59"/>
  <c r="N19" i="59"/>
  <c r="N18" i="59"/>
  <c r="N16" i="59"/>
  <c r="N14" i="59"/>
  <c r="N13" i="59"/>
  <c r="N10" i="59"/>
  <c r="E51" i="58" l="1"/>
  <c r="E76" i="58" l="1"/>
  <c r="E74" i="58"/>
  <c r="W51" i="58"/>
  <c r="S51" i="58"/>
  <c r="E77" i="58"/>
  <c r="Y51" i="58"/>
  <c r="E75" i="58"/>
  <c r="U51" i="58"/>
  <c r="V51" i="58" s="1"/>
  <c r="E79" i="58" l="1"/>
  <c r="Z51" i="58"/>
  <c r="T51" i="58"/>
  <c r="AA51" i="58"/>
  <c r="E78" i="58"/>
  <c r="E80" i="58" s="1"/>
  <c r="X51" i="58"/>
  <c r="Y79" i="58" l="1"/>
  <c r="W79" i="58"/>
  <c r="U79" i="58"/>
  <c r="S79" i="58"/>
  <c r="AB51" i="58"/>
  <c r="AA79" i="58" l="1"/>
  <c r="AB74" i="58" s="1"/>
  <c r="T79" i="58"/>
  <c r="X79" i="58"/>
  <c r="V79" i="58"/>
  <c r="Z79" i="58"/>
</calcChain>
</file>

<file path=xl/sharedStrings.xml><?xml version="1.0" encoding="utf-8"?>
<sst xmlns="http://schemas.openxmlformats.org/spreadsheetml/2006/main" count="663" uniqueCount="249">
  <si>
    <t>KQMĐ</t>
  </si>
  <si>
    <t>TLHD</t>
  </si>
  <si>
    <t>NDCT</t>
  </si>
  <si>
    <t>ĐP</t>
  </si>
  <si>
    <t>I. LĨNH VỰC GIÁO DỤC PHÁT TRIỂN THỂ CHẤT</t>
  </si>
  <si>
    <t>II. LĨNH VỰC GIÁO DỤC PHÁT TRIỂN NHẬN THỨC</t>
  </si>
  <si>
    <t>III. LĨNH VỰC GIÁO DỤC PHÁT TRIỂN NGÔN NGỮ</t>
  </si>
  <si>
    <t>x</t>
  </si>
  <si>
    <t>A. Phát triển vận động</t>
  </si>
  <si>
    <t>B. Giáo dục dinh dưỡng và sức khỏe</t>
  </si>
  <si>
    <t>Mục tiêu năm</t>
  </si>
  <si>
    <t>Nội dung năm</t>
  </si>
  <si>
    <t>Nguồn</t>
  </si>
  <si>
    <t>Hoạt động chủ đề</t>
  </si>
  <si>
    <t>Địa điểm tổ chức</t>
  </si>
  <si>
    <t>Nội dung chủ đề</t>
  </si>
  <si>
    <t>Phạm vi thực hiện</t>
  </si>
  <si>
    <t>Lớp</t>
  </si>
  <si>
    <t>TT - HP</t>
  </si>
  <si>
    <t>TT- MT</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</si>
  <si>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</si>
  <si>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2. Thể hiện vận động cơ bản và phát triển tố chất trong vận động ban đầu</t>
  </si>
  <si>
    <t>* Vận động: đi, chạy</t>
  </si>
  <si>
    <t>Giữ được thăng bằng trong vận động đi/chạy có thay đổi tốc độ nhanh/chậm theo hiệu lệnh của cô</t>
  </si>
  <si>
    <t>Đi/chạy theo hướng thẳng có thay đổi tốc độ nhanh/chậm theo hiệu lệnh của cô</t>
  </si>
  <si>
    <t>Trẻ giữ được thăng bằng khi tham gia vận động đi theo đường ngoằn ngoèo</t>
  </si>
  <si>
    <t>Đi theo đường ngoằn ngoèo</t>
  </si>
  <si>
    <t>*Trò chơi vận động</t>
  </si>
  <si>
    <t>Trò chơi vận động</t>
  </si>
  <si>
    <t>3. Thực hiện vận động cử động của bàn tay, ngón tay</t>
  </si>
  <si>
    <t>Thực hiện được các vận động xoa tay, chạm các đầu ngón tay với nhau, rót, nhào, khuấy, đảo, vò xé giấy</t>
  </si>
  <si>
    <t>Thực hiện vận động xoa tay, chạm các đầu ngón tay với nhau, rót, nhào, khuấy, đảo, vò xé giấy.</t>
  </si>
  <si>
    <t>Biết đóng cọc bàn gỗ</t>
  </si>
  <si>
    <t>Thực hiện vận động đóng cọc bàn gỗ</t>
  </si>
  <si>
    <t>Trò chơi: Đóng cọc bàn gỗ
TC: Búa bi 2 tầng</t>
  </si>
  <si>
    <t>Có khả năng vận động cổ tay, bàn tay, ngón tay - thực hiện "múa khéo"</t>
  </si>
  <si>
    <t>Tập múa dẻo</t>
  </si>
  <si>
    <t>Vận động bàn tay,cánh tay</t>
  </si>
  <si>
    <t>Phối hợp được cử động bàn tay, ngón tay và phối hợp tay - mắt trong các hoạt động: nhào đất nặn; vẽ tổ chim.</t>
  </si>
  <si>
    <t>Thực hiện vận động nhào đất nặn; vẽ tổ chim</t>
  </si>
  <si>
    <t>Phối hợp được cử động bàn tay, ngón tay và phối hợp tay - mắt trong các hoạt động:  cài, cởi cúc, buộc dây</t>
  </si>
  <si>
    <t>Tập cài, cởi cúc, buộc dây</t>
  </si>
  <si>
    <t>Chồng, xếp được 6 - 8 khối không đổ</t>
  </si>
  <si>
    <t>Chồng, xếp 6 - 8 khối</t>
  </si>
  <si>
    <t>Bước đầu được làm quen với bút, tập cầm bút tô, vẽ nguệch ngoạc theo ý thích</t>
  </si>
  <si>
    <t>Tập cầm bút tô, vẽ</t>
  </si>
  <si>
    <t>1. Có một số nề nếp, thói quen tốt trong sinh hoạt</t>
  </si>
  <si>
    <t>Thích nghi với chế độ ăn cơm, có thể ăn được các loại thức ăn khác nhau</t>
  </si>
  <si>
    <t>Làm quen với chế độ ăn cơm và các loại thức ăn khác nhau</t>
  </si>
  <si>
    <t>2. Thực hiện một số việc tự phục vụ, giữ gìn sức khỏe</t>
  </si>
  <si>
    <t>Làm được một số việc với sự giúp đỡ của người lớn  mặc cởi quần áo, cùng cô chuẩn bị chỗ ngủ..</t>
  </si>
  <si>
    <t>Tập tự phục vụ: 
+ Mặc quần áo, cởi quần áo khi bị bẩn, bị ướt</t>
  </si>
  <si>
    <t>Làm được một số việc với sự giúp đỡ của người lớn (lấy nước uống, đi vệ sinh,..)</t>
  </si>
  <si>
    <t>Tập tự phục vụ: 
+ Lấy uống nước
+ Cất lấy giày dép, tự đi dép đúng đôi</t>
  </si>
  <si>
    <t>3. Nhận biết và tránh một số nguy cơ không an toàn</t>
  </si>
  <si>
    <t>Biết không tự ý chạy ra khỏi nhà, cổng trường.</t>
  </si>
  <si>
    <t>Không chạy ta khỏi nhà, cổng trường.</t>
  </si>
  <si>
    <t>2. Thể hiện sự hiểu biết về các sự vật, hiện tượng gần gũi</t>
  </si>
  <si>
    <t>* Nhận biết một số bộ phận của cơ thể con người</t>
  </si>
  <si>
    <t>Nói được tên và chức năng chính của một số bộ phận cơ thể khi được hỏi</t>
  </si>
  <si>
    <t>https://www.youtube.com/watch?v=TSaARPG5WM4</t>
  </si>
  <si>
    <t>Nói được tên và một vài đặc điểm nổi bật của một số loại hoa, quả, rau quen thuộc theo 1 vài dấu hiệu đặc trưng về màu sắc hoặc hình dạng khi được yêu cầu</t>
  </si>
  <si>
    <t>Tên và một số đặc điểm nổi bật của một số loại hoa, quả  quen thuộc</t>
  </si>
  <si>
    <t>*Nhận biết một số màu cơ bản, kích thước, hình dạng, số lượng</t>
  </si>
  <si>
    <t>Chỉ/nói tên hoặc lấy/cất đúng đồ chơi màu đỏ /vàng/xanh theo yêu cầu</t>
  </si>
  <si>
    <t>Màu đỏ, vàng, xanh</t>
  </si>
  <si>
    <t>https://www.youtube.com/watch?v=uRmE87TxOyw</t>
  </si>
  <si>
    <t>*Nhận biết bản thân và những người gần gũi</t>
  </si>
  <si>
    <t>Nói được tên và một số đặc điểm bên ngoài của bản thân khi được hỏi</t>
  </si>
  <si>
    <t>Tên và một số đặc điểm bên ngoài của bản thân</t>
  </si>
  <si>
    <t>1. Nghe hiểu lời nói</t>
  </si>
  <si>
    <t>Nghe và thực hiện được các nhiệm vụ gồm 2 - 3 hành động: "Cháu cất đồ chơi lên giá và đi rửa tay!"</t>
  </si>
  <si>
    <t>Nghe và thực hiện các nhiệm vụ gồm 2 - 3 hành động bằng lời nói</t>
  </si>
  <si>
    <t>https://www.youtube.com/watch?v=6AyuxKwC2Tg</t>
  </si>
  <si>
    <t>2. Nghe, nhắc lại các âm, các tiếng và các câu</t>
  </si>
  <si>
    <t>Biết thể hiện nhu cầu, mong muốn và hiểu biết bằng 1-2 câu đơn giản và câu dài</t>
  </si>
  <si>
    <t>Thể hiện nhu cầu, mong muốn và hiểu biết bằng 1-2 câu đơn giản và câu dài</t>
  </si>
  <si>
    <t>https://www.youtube.com/watch?v=mXThIpsP6QA</t>
  </si>
  <si>
    <t>Đọc được bài thơ, ca dao, đồng dao với sự giúp đỡ của cô giáo</t>
  </si>
  <si>
    <t>https://www.youtube.com/watch?v=H1BENqVmGAo</t>
  </si>
  <si>
    <t>3. Sử dụng ngôn ngữ để giao tiếp</t>
  </si>
  <si>
    <t>Sử dụng được các từ thể hiện sự lễ phép khi nói chuyện với người lớn. Nói to, đủ nghe, phát âm rõ tiếng.</t>
  </si>
  <si>
    <t>Nói  lễ phép, to rõ ràng, đủ nghe</t>
  </si>
  <si>
    <t>https://www.youtube.com/watch?v=8r94YamQffo</t>
  </si>
  <si>
    <t>4. Làm quen với sách</t>
  </si>
  <si>
    <t>Biết lắng nghe khi người lớn đọc sách</t>
  </si>
  <si>
    <t>Lắng nghe người lớn đọc sách</t>
  </si>
  <si>
    <t>IV. LĨNH VỰC TÌNH CẢM, KỸ NĂNG XÃ HỘI VÀ THẨM MỸ</t>
  </si>
  <si>
    <t>1. Phát triển tình cảm</t>
  </si>
  <si>
    <t>* Ý thức về bản thân</t>
  </si>
  <si>
    <t>Nói được một vài thông tin về bản thân (tên, tuổi)</t>
  </si>
  <si>
    <t xml:space="preserve">Nhận biết được tên gọi, một số đặc điểm bên ngoài của bản thân. </t>
  </si>
  <si>
    <t>* Nhận biết và thể hiện một số trạng thái cảm xúc</t>
  </si>
  <si>
    <t>Nhận biết và biểu lộ được trạng thái cảm xúc vui, buồn, sợ hãi, tức giận qua nét mặt, cử chỉ</t>
  </si>
  <si>
    <t>Cách nhận biết và biểu lộ được trạng thái cảm xúc vui, buồn, sợ hãi, tức giận qua nét mặt, cử chỉ</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</si>
  <si>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</si>
  <si>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</si>
  <si>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</si>
  <si>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</si>
  <si>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Một số trạng thái cảm xúc vui, buồn, sợ hãi, tức giận qua nét mặt, cử chỉ</t>
  </si>
  <si>
    <t>3. Phát triển cảm xúc thẩm mỹ</t>
  </si>
  <si>
    <t>* Nghe hát, hát và vận động đơn giản theo nhạc</t>
  </si>
  <si>
    <t>Biết hát và vận động đơn giản theo một vài bài hát/bản nhạc quen thuộc</t>
  </si>
  <si>
    <t>* Vẽ, nặn, xé dán, xếp hình, xem tranh</t>
  </si>
  <si>
    <t>Thích thú khi xem tranh</t>
  </si>
  <si>
    <t>Xem tranh</t>
  </si>
  <si>
    <t>Thích cầm bút di màu, vẽ nguệch ngoặc</t>
  </si>
  <si>
    <t>Thich cầm bút vẽ các nét khác nhau</t>
  </si>
  <si>
    <t>Thích chơi với đất nặn tạo ra sản phẩm đơn giản theo sự hướng dẫn của cô</t>
  </si>
  <si>
    <t>Làm quen với màu nước</t>
  </si>
  <si>
    <t>Lớp học+ sân chơi</t>
  </si>
  <si>
    <t>Tổ</t>
  </si>
  <si>
    <t>Phòng chức năng</t>
  </si>
  <si>
    <t>TN
học
liệu</t>
  </si>
  <si>
    <t>Thích chơi các trò chơi vận động. Biết luật chơi, cách chơi, phối hợp chơi với bạn vui vẻ</t>
  </si>
  <si>
    <t>PTCT</t>
  </si>
  <si>
    <t>CỘNG</t>
  </si>
  <si>
    <t>Lớp học</t>
  </si>
  <si>
    <t>Tập cài, cởi cúc, buộc dây.</t>
  </si>
  <si>
    <t>Nghe hiểu được các bài thơ, đồng dao, ca dao, hò vè, câu đố,  và nội dung truyện ngắn đơn giản, trả lời được các câu hỏi về tên truyện, tên và hành động của các nhân vật</t>
  </si>
  <si>
    <t>1. Thực hiện các động tác phát triển các nhóm cơ và hô hấp (TDS)</t>
  </si>
  <si>
    <t>Tên, chức năng của một số bộ phận của cơ thể: tay, chân</t>
  </si>
  <si>
    <t>Tên và một số đặc điểm nổi bật của một số loại hoa, quả  quen thuộc (Hoa hồng; Qủa cam; Qủa chuối; Rau bắp cải; Bắp ngô; Củ cà rốt)</t>
  </si>
  <si>
    <t>Nghe các bài hát, bài thơ, đồng dao, ca dao, truyện kể đơn giản về chủ đề "Bản thân"</t>
  </si>
  <si>
    <t>HĐCĐ: Nhận biết đôi bàn tay</t>
  </si>
  <si>
    <t>Đọc các đoạn thơ, bài thơ ngắn có câu 3 - 4 tiếng về chủ đề:"Bản thân"</t>
  </si>
  <si>
    <t>HĐCĐ: Đi theo đường ngoằn ngoèo</t>
  </si>
  <si>
    <t>Thực hiện vận động nhào đất nặn; vẽ tổ chim….</t>
  </si>
  <si>
    <t>HĐG: Tập cài, cởi cúc, buộc dây</t>
  </si>
  <si>
    <t>HĐG: Chơi với bút sáp màu, chơi với phấn</t>
  </si>
  <si>
    <t>ĐTT: Hướng dẫn trẻ cất lấy giày dép, tự đi dép đúng đôi.</t>
  </si>
  <si>
    <t xml:space="preserve"> ĐTT: Giáo dục trẻ không chạy ta khỏi nhà, cổng trường.</t>
  </si>
  <si>
    <t>*Nhận biết một số loại hoa, quả quen thuộc</t>
  </si>
  <si>
    <t>ĐTT: Trò chuyện về tên và một số đặc điểm bên ngoài của BT (Bàn chân, bàn tay…)
HĐG: Soi gương; 
- Bạn là ai?
- Chọn đồ dùng cho bản thân; 
- Tìm bóng cho tôi (bóng tay phải, tay trái)
- Tìm bóng cho bàn tay, bàn chân.</t>
  </si>
  <si>
    <t>VS-AN: Trẻ rửa tay trước khi ăn cơm.
Trẻ nghe và biết cất ghế theo yêu cầu của cô</t>
  </si>
  <si>
    <t>HĐC: Trẻ giới thiệu về mình với sự gợi ý của cô</t>
  </si>
  <si>
    <t>Nghe hát, nghe nhạc, nghe âm thanh của các loại dụng cụ
Hát theo và tập vận động đơn giản theo nhạc về chủ đề "Bản thân".</t>
  </si>
  <si>
    <t>Nghe hát, nghe nhạc, nghe âm thanh của các loại dụng cụ
Hát theo và tập vận động đơn giản theo nhạc về chủ đề " Bản thân"</t>
  </si>
  <si>
    <t xml:space="preserve">Tô màu nước, in bằng màu nước </t>
  </si>
  <si>
    <t xml:space="preserve">Nặn sản phẩm đơn giản về chủ đề </t>
  </si>
  <si>
    <t>Vẽ nét thẳng, nét xiên về chủ đề: "Bản thân"</t>
  </si>
  <si>
    <t>Di màu, vẽ nguệch ngoạc về chủ đề "Bản thân"</t>
  </si>
  <si>
    <t>Ghi chú về các điều chỉnh trong năm học (nếu có)</t>
  </si>
  <si>
    <t>BT</t>
  </si>
  <si>
    <t>HĐG: Tô tranh màu nước về nhánh</t>
  </si>
  <si>
    <t>Mục tiêu chủ đề</t>
  </si>
  <si>
    <t>HĐCĐ</t>
  </si>
  <si>
    <t>HĐC</t>
  </si>
  <si>
    <t>TDS</t>
  </si>
  <si>
    <t>HĐNT+HĐG</t>
  </si>
  <si>
    <t>HĐCĐ+HĐC</t>
  </si>
  <si>
    <t>HĐNT</t>
  </si>
  <si>
    <t>HĐG</t>
  </si>
  <si>
    <t>VS-AN</t>
  </si>
  <si>
    <t>ĐTT</t>
  </si>
  <si>
    <t>SHHN</t>
  </si>
  <si>
    <t>HĐC: Tay ngoan
- Rửa tay….</t>
  </si>
  <si>
    <t>HĐCĐ: Tay thơm tay ngoan</t>
  </si>
  <si>
    <t>HĐCĐ: Đôi bàn chân xinh</t>
  </si>
  <si>
    <t>HĐCĐ: Di màu đôi bàn tay</t>
  </si>
  <si>
    <t xml:space="preserve"> HĐCĐ: Đi theo hướng thẳng</t>
  </si>
  <si>
    <t>HĐCĐ: Bàn chân của bé</t>
  </si>
  <si>
    <t xml:space="preserve">CỘNG TỔNG SỐ NỘI DUNG PHÂN BỔ THEO LĨNH VỰC									</t>
  </si>
  <si>
    <t>TC tư duy màu
- Tháp xếp chồng
- Chơi bộ luồn hạt xoắn
- Lắp ghép hình</t>
  </si>
  <si>
    <t>HĐG: Xem tranh, album về chủ đề "Cơ thể bé"</t>
  </si>
  <si>
    <t>Trong đó:  - Lĩnh vực thể chất</t>
  </si>
  <si>
    <t>CỘNG TỔNG SỐ NỘI DUNG  PHÂN BỔ VÀO TỪNG HĐ</t>
  </si>
  <si>
    <t>Trong đó:   - Đón trả trẻ (ĐTT)</t>
  </si>
  <si>
    <t xml:space="preserve">  Hoạt động chơi tập có chủ đích (HĐCĐ)</t>
  </si>
  <si>
    <t xml:space="preserve">Đôi bàn tay </t>
  </si>
  <si>
    <t>Nhánh 1</t>
  </si>
  <si>
    <t>Nhánh 2</t>
  </si>
  <si>
    <t>HĐCĐ: Nhận biết màu xanh
HĐC: Ôn nhận biết PB màu xanh.</t>
  </si>
  <si>
    <t>.</t>
  </si>
  <si>
    <t>SHHN: Dạy trẻ chào mỗi khi có khách đến lớp.ho trẻ tiếp cận  đối tượng xunh quanh: Con vật để kích thích trí tò mò và ham hiểu biết của trẻ.</t>
  </si>
  <si>
    <t>KẾ HOẠCH CHĂM SÓC GIÁO DỤC CHỦ ĐỀ:  BẢN THÂN (Thời gian thực hiện 2 tuần. Từ ngày 21/10-02/11/2024)</t>
  </si>
  <si>
    <t xml:space="preserve">Đôi bàn chân </t>
  </si>
  <si>
    <t xml:space="preserve">ĐTT: Trò chuyện, xem tranh ảnh,  video về việc chảo hỏi lễ phép, nói to đủ nghe khi giao tiếp
Dạy trẻ sử dụng các từ thể hiện sự lễ phép (dạ, vâng, ạ ). Dạy trẻ "dạ" khi cô gọi tên, </t>
  </si>
  <si>
    <t>HĐG: Trò chuyện, xem tranh ảnh, video việc nghe người lớn đọc sách
Thực hành hướng dẫn trẻ cách nghe đọc sách</t>
  </si>
  <si>
    <t>HĐCĐ:  Di màu đôi bàn chân</t>
  </si>
  <si>
    <t>HĐG: 
- Chơi với sáp màu tô, vẽ</t>
  </si>
  <si>
    <t xml:space="preserve">                 + Giờ ngôn ngữ</t>
  </si>
  <si>
    <t xml:space="preserve">                 - Thể dục sáng (TDS)</t>
  </si>
  <si>
    <t xml:space="preserve">                 - Hoạt động chơi tập (HĐG)</t>
  </si>
  <si>
    <t>HĐG: Nặn những sản phẩm đơn giản về bản thân.</t>
  </si>
  <si>
    <t>HĐG: Trò chơi: Tập vẽ ban tay, ngón tay.</t>
  </si>
  <si>
    <t>VS-AN: Trò chuyện với trẻ khi quần áo ướt, bẩn phải thay
VS-AN:  trẻ cách mặc và cởi quần áo</t>
  </si>
  <si>
    <t>HĐC: Cảm xúc vui-buồn của bé</t>
  </si>
  <si>
    <t xml:space="preserve"> HĐG: 
- Vẽ thêm giác quan còn thiếu 
- Vẽ bàn tay bạn
- Vẽ  bàn chân.</t>
  </si>
  <si>
    <t>Hát vận động các bài hát
- Chơi với các  dụng cụ âm nhạc.</t>
  </si>
  <si>
    <t>sân chơi</t>
  </si>
  <si>
    <t>HĐNT: Kéo cưa lừa sẻ. Nu na nu nống.
- Vê nhà bạn trai, bạn gái, ngón tay.
- Bạn nào đi trốn, Lộn cầu vồng, Chi chi chành chành, Nu na nu nống, …
- Đá, tung, ném, bắt bóng, bập bênh, bước vào vòng.</t>
  </si>
  <si>
    <t>HĐG: Vo giấy  thành quả
- Tập rót nước
- Lắc tay đưa bóng vào lỗ</t>
  </si>
  <si>
    <t>HĐG: Trò chơi: Đóng cọc bàn gỗ
TC: Búa bi 2 tầng</t>
  </si>
  <si>
    <t>HĐC:Tập xoay cuộn cổ tay.
Tập VĐ múa kết hợp lời bài hát Ồ sao bé không lắc….</t>
  </si>
  <si>
    <t>HĐG: Đập chuột con voi
- Đập bóng lốc xoáy
- Trò chơi kéo xe
- Chơi với gậy, vòng
- Trò chơi xe đẩy
- Chơi bập bênh</t>
  </si>
  <si>
    <t>HĐG: Xếp chồng đường đi
- Xếp chồng (xếp trường, lớp)</t>
  </si>
  <si>
    <t xml:space="preserve"> VS-AN:  Dạy trẻ sử dụng bát, thìa, cốc đúng cách.
 - Cho trẻ làm quen một số thức ăn quen thuộc; Cơm, cháo, canh.</t>
  </si>
  <si>
    <t>https://www.youtube.com/watch?v=DVODGBpQL9E</t>
  </si>
  <si>
    <t xml:space="preserve">   Chia ra: + Giờ thể chất</t>
  </si>
  <si>
    <t xml:space="preserve">                  + Giờ nhận thức</t>
  </si>
  <si>
    <t xml:space="preserve">                            + Giờ TCKNXH - TM</t>
  </si>
  <si>
    <t>TC: Nghe điện thoại
- Bế em, ru em ngủ, cho em ăn, rót nước cho em;
- Chọn thực phẩm, chế biến thực phẩm;
- Cho em búp bê đi chơi</t>
  </si>
  <si>
    <t xml:space="preserve">                - Lĩnh vực nhận thức</t>
  </si>
  <si>
    <t xml:space="preserve">                - Lĩnh vực ngôn ngữ</t>
  </si>
  <si>
    <t xml:space="preserve">                - Lĩnh vực tình cảm kỹ năng xã hội</t>
  </si>
  <si>
    <t xml:space="preserve">                 - Thăm quan dã ngoại (TQDN)</t>
  </si>
  <si>
    <t>HĐC: Quan sát, trò chuyện, xem tranh ảnh, xem video về đôi bàn tay, bàn chân
- Nhận biết đôi bàn chân</t>
  </si>
  <si>
    <t>HĐNT: Quan sát lá sấu non, lá sấu già, chồi non cây mít, cây vú sữa, hoa khế, hoa bưởi, hoa tóc tiên, quả khế, quả bưởi, cây vú sữa, …</t>
  </si>
  <si>
    <t xml:space="preserve">HĐC: Trò chuyện, xem tranh ảnh, xem video về một số trạng thái vui buồn, tức giận, sợ hãi
HĐG: Khuôn mặt vui,  buồn, Di màu khuôn mặt vui, khuôn mặt buồn. Tập soi gương
</t>
  </si>
  <si>
    <t xml:space="preserve">                 - Vệ sinh - ăn ngủ (VS - AN)</t>
  </si>
  <si>
    <t xml:space="preserve">                 - Hoạt động ngoài trời (HĐNT)</t>
  </si>
  <si>
    <t xml:space="preserve">                 - Hoạt động chiều (HĐC)</t>
  </si>
  <si>
    <t xml:space="preserve">                 - Sinh hoạt hàng ngày (SHHN)</t>
  </si>
  <si>
    <t xml:space="preserve">                -  Lễ hội (LH)</t>
  </si>
  <si>
    <t xml:space="preserve">              NGƯỜI THỰC HIỆN.                             TỔ TRƯỞNG CM DUYỆT.                            HIỆU PHÓ CHUYÊN MÔN DUYỆT. 
                  Nguyễn Thị Thảo.                                        Trần Thị Linh                                                               Lưu Thị Thắm                     </t>
  </si>
  <si>
    <t>HĐC: + Bài hát: Đôi bàn tay 
+  Đường và chân
- Năm ngón tay ngoan
- Gang tay và mũ</t>
  </si>
  <si>
    <t xml:space="preserve"> HĐC: Nghe thơ: Găng tay và mũ;  Đôi bàn tay bé; 
Truyện:  Đôi tay để làm gì?, Bàn chân kỳ diệu
- Đồng dao: Rềnh rềnh ràng ràng; Tay đep; Hai bàn tay; Tập tầm vông- </t>
  </si>
  <si>
    <t>HĐCĐ: Tay ngoan</t>
  </si>
  <si>
    <t>TDS: Bài 2: Bài "Tay em"
- Hô hấp: Thổi nơ
-  ĐT 1: “Giấu tay”
-  ĐT 2 : “Đồng hồ tích tắc”
-  ĐT 3: “Hái hoa".</t>
  </si>
  <si>
    <t xml:space="preserve"> I. MỤC TIÊU - NỘI DUNG - HOẠT ĐỘNG CHỦ ĐỀ</t>
  </si>
  <si>
    <t>Vũ Hoàng Dương</t>
  </si>
  <si>
    <t>Ng. Kim An Khang</t>
  </si>
  <si>
    <t>Ng. Viết Gia Khang</t>
  </si>
  <si>
    <t>Nguyễn Minh Nhật</t>
  </si>
  <si>
    <t>Nguyễn Đức Phúc</t>
  </si>
  <si>
    <t>Vũ Minh Phúc</t>
  </si>
  <si>
    <t>Phạm Di Thanh</t>
  </si>
  <si>
    <t>Nguyễn Quang Đức</t>
  </si>
  <si>
    <t>Nguyễn Bảo Lâm</t>
  </si>
  <si>
    <t>Ng. Ngọc Anh Thư</t>
  </si>
  <si>
    <t>Trần Lê Bảo Ngọc</t>
  </si>
  <si>
    <t>Bùi Minh Khôi</t>
  </si>
  <si>
    <t>Trần Sách Bình An</t>
  </si>
  <si>
    <t>Kết quả đánh giá cá nhân trẻ</t>
  </si>
  <si>
    <t>ĐÁNH GIÁ SỰ PHÁT TRIỂN CỦA TRẺ CHỦ ĐỀ:   BẢN THÂN (Thời gian thực hiện 2 tuần. Từ ngày 21/10-02/11/2024)</t>
  </si>
  <si>
    <t>T.số trẻ 
"Đạt"</t>
  </si>
  <si>
    <t>T.số trẻ
"Cần cố gắng"</t>
  </si>
  <si>
    <t>T.số trẻ
"Chưa Đạt"</t>
  </si>
  <si>
    <t>T.số trẻ
"Không đánh giá"</t>
  </si>
  <si>
    <t>SL</t>
  </si>
  <si>
    <t>%</t>
  </si>
  <si>
    <t>Đánh giá chung</t>
  </si>
  <si>
    <t>Đạt mức TB</t>
  </si>
  <si>
    <t>Kết luận</t>
  </si>
  <si>
    <t>Tổng hợp đánh giá CĐ: TRƯỜNG MẦM NON</t>
  </si>
  <si>
    <t>Đánh giá chung về mức độ 
phát triển của trẻ</t>
  </si>
  <si>
    <t>Nguyễn Hải Nam</t>
  </si>
  <si>
    <t>ĐMT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</si>
</sst>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164" formatCode="_-* #,##0_-;\-* #,##0_-;_-* &quot;-&quot;_-;_-@_-"/>
    <numFmt numFmtId="165" formatCode="_-&quot;£&quot;* #,##0.00_-;\-&quot;£&quot;* #,##0.00_-;_-&quot;£&quot;* &quot;-&quot;??_-;_-@_-"/>
    <numFmt numFmtId="166" formatCode="_-* #,##0.00_-;\-* #,##0.00_-;_-* &quot;-&quot;??_-;_-@_-"/>
    <numFmt numFmtId="167" formatCode="0.000%"/>
    <numFmt numFmtId="168" formatCode="_-&quot;$&quot;* #,##0_-;\-&quot;$&quot;* #,##0_-;_-&quot;$&quot;* &quot;-&quot;_-;_-@_-"/>
    <numFmt numFmtId="169" formatCode="_-&quot;$&quot;* #,##0.00_-;\-&quot;$&quot;* #,##0.00_-;_-&quot;$&quot;* &quot;-&quot;??_-;_-@_-"/>
    <numFmt numFmtId="170" formatCode="00.000"/>
    <numFmt numFmtId="171" formatCode="&quot;￥&quot;#,##0;&quot;￥&quot;\-#,##0"/>
    <numFmt numFmtId="172" formatCode="#,##0\ &quot;DM&quot;;\-#,##0\ &quot;DM&quot;"/>
    <numFmt numFmtId="173" formatCode="0.0"/>
  </numFmts>
  <fonts count="30">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sz val="12"/>
      <color theme="1"/>
      <name val="Times New Roman"/>
      <family val="1"/>
    </font>
    <font>
      <u/>
      <sz val="11"/>
      <color theme="10"/>
      <name val="Calibri"/>
      <family val="2"/>
      <scheme val="minor"/>
    </font>
    <font>
      <b/>
      <sz val="11"/>
      <color theme="1"/>
      <name val="Times New Roman"/>
      <family val="1"/>
    </font>
    <font>
      <sz val="11"/>
      <color theme="1"/>
      <name val="Times New Roman"/>
      <family val="1"/>
    </font>
    <font>
      <b/>
      <sz val="14"/>
      <color theme="1"/>
      <name val="Times New Roman"/>
      <family val="1"/>
    </font>
    <font>
      <b/>
      <sz val="12"/>
      <name val="Times New Roman"/>
      <family val="1"/>
    </font>
    <font>
      <b/>
      <sz val="12"/>
      <color theme="1"/>
      <name val="Times New Roman"/>
      <family val="1"/>
    </font>
    <font>
      <sz val="14"/>
      <color theme="1"/>
      <name val="Calibri"/>
      <family val="2"/>
      <scheme val="minor"/>
    </font>
    <font>
      <sz val="12"/>
      <color theme="1"/>
      <name val="Calibri"/>
      <family val="2"/>
      <scheme val="minor"/>
    </font>
    <font>
      <b/>
      <i/>
      <sz val="12"/>
      <color theme="1"/>
      <name val="Times New Roman"/>
      <family val="1"/>
    </font>
    <font>
      <u/>
      <sz val="12"/>
      <color theme="1"/>
      <name val="Times New Roman"/>
      <family val="1"/>
    </font>
    <font>
      <sz val="12"/>
      <name val="Calibri"/>
      <family val="2"/>
      <scheme val="minor"/>
    </font>
    <font>
      <sz val="12"/>
      <name val="Times New Roman"/>
      <family val="1"/>
    </font>
    <font>
      <sz val="11"/>
      <color theme="1"/>
      <name val="Calibri"/>
      <family val="2"/>
      <scheme val="minor"/>
    </font>
    <font>
      <sz val="10"/>
      <color rgb="FFFF0000"/>
      <name val="Times New Roman"/>
      <family val="1"/>
    </font>
    <font>
      <b/>
      <sz val="10"/>
      <color rgb="FFFF0000"/>
      <name val="Times New Roman"/>
      <family val="1"/>
    </font>
    <font>
      <b/>
      <sz val="12"/>
      <color rgb="FFFF0000"/>
      <name val="Times New Roman"/>
      <family val="1"/>
    </font>
    <font>
      <sz val="12"/>
      <color rgb="FFFF0000"/>
      <name val="Times New Roman"/>
      <family val="1"/>
    </font>
    <font>
      <sz val="12"/>
      <color indexed="8"/>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3">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4" fontId="7" fillId="0" borderId="0" applyFont="0" applyFill="0" applyBorder="0" applyAlignment="0" applyProtection="0"/>
    <xf numFmtId="166" fontId="7" fillId="0" borderId="0" applyFont="0" applyFill="0" applyBorder="0" applyAlignment="0" applyProtection="0"/>
    <xf numFmtId="172" fontId="8" fillId="0" borderId="0" applyFont="0" applyFill="0" applyBorder="0" applyAlignment="0" applyProtection="0"/>
    <xf numFmtId="167" fontId="8" fillId="0" borderId="0" applyFont="0" applyFill="0" applyBorder="0" applyAlignment="0" applyProtection="0"/>
    <xf numFmtId="171" fontId="8" fillId="0" borderId="0" applyFont="0" applyFill="0" applyBorder="0" applyAlignment="0" applyProtection="0"/>
    <xf numFmtId="170" fontId="8" fillId="0" borderId="0" applyFont="0" applyFill="0" applyBorder="0" applyAlignment="0" applyProtection="0"/>
    <xf numFmtId="0" fontId="9" fillId="0" borderId="0"/>
    <xf numFmtId="168" fontId="7" fillId="0" borderId="0" applyFont="0" applyFill="0" applyBorder="0" applyAlignment="0" applyProtection="0"/>
    <xf numFmtId="169" fontId="7" fillId="0" borderId="0" applyFont="0" applyFill="0" applyBorder="0" applyAlignment="0" applyProtection="0"/>
    <xf numFmtId="0" fontId="12" fillId="0" borderId="0" applyNumberFormat="0" applyFill="0" applyBorder="0" applyAlignment="0" applyProtection="0"/>
    <xf numFmtId="0" fontId="2" fillId="0" borderId="0"/>
    <xf numFmtId="9" fontId="24" fillId="0" borderId="0" applyFont="0" applyFill="0" applyBorder="0" applyAlignment="0" applyProtection="0"/>
  </cellStyleXfs>
  <cellXfs count="117">
    <xf numFmtId="0" fontId="0" fillId="0" borderId="0" xfId="0"/>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4" fillId="2" borderId="0" xfId="0" applyFont="1" applyFill="1" applyAlignment="1">
      <alignment horizontal="center" vertical="center"/>
    </xf>
    <xf numFmtId="0" fontId="0" fillId="2" borderId="0" xfId="0" applyFill="1"/>
    <xf numFmtId="0" fontId="0" fillId="2" borderId="3" xfId="0" applyFill="1" applyBorder="1"/>
    <xf numFmtId="0" fontId="11" fillId="2" borderId="3"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5" xfId="0" applyFont="1" applyFill="1" applyBorder="1" applyAlignment="1">
      <alignment horizontal="center" vertical="center"/>
    </xf>
    <xf numFmtId="0" fontId="13" fillId="2" borderId="6" xfId="0" applyFont="1" applyFill="1" applyBorder="1" applyAlignment="1">
      <alignment horizontal="center" vertical="center" wrapText="1"/>
    </xf>
    <xf numFmtId="0" fontId="18" fillId="2" borderId="0" xfId="0" applyFont="1" applyFill="1"/>
    <xf numFmtId="0" fontId="19" fillId="2" borderId="0" xfId="0" applyFont="1" applyFill="1"/>
    <xf numFmtId="0" fontId="11" fillId="2" borderId="0" xfId="0" applyFont="1" applyFill="1" applyAlignment="1">
      <alignment vertical="center"/>
    </xf>
    <xf numFmtId="1" fontId="11" fillId="2" borderId="3" xfId="0" applyNumberFormat="1" applyFont="1" applyFill="1" applyBorder="1" applyAlignment="1">
      <alignment horizontal="center" vertical="center" wrapText="1"/>
    </xf>
    <xf numFmtId="1" fontId="17" fillId="2" borderId="3" xfId="0" applyNumberFormat="1"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49" fontId="11" fillId="2" borderId="3" xfId="0" applyNumberFormat="1" applyFont="1" applyFill="1" applyBorder="1" applyAlignment="1">
      <alignment horizontal="left" vertical="center" wrapText="1"/>
    </xf>
    <xf numFmtId="49" fontId="11" fillId="2" borderId="3" xfId="0" applyNumberFormat="1" applyFont="1" applyFill="1" applyBorder="1" applyAlignment="1">
      <alignment vertical="center" wrapText="1"/>
    </xf>
    <xf numFmtId="0" fontId="11" fillId="2" borderId="3" xfId="0" applyFont="1" applyFill="1" applyBorder="1" applyAlignment="1">
      <alignment horizontal="center" vertical="center"/>
    </xf>
    <xf numFmtId="49" fontId="20" fillId="2" borderId="3" xfId="0" applyNumberFormat="1" applyFont="1" applyFill="1" applyBorder="1" applyAlignment="1">
      <alignment horizontal="left" vertical="center" wrapText="1"/>
    </xf>
    <xf numFmtId="49" fontId="20" fillId="2" borderId="3" xfId="0" applyNumberFormat="1" applyFont="1" applyFill="1" applyBorder="1" applyAlignment="1">
      <alignment horizontal="center" vertical="center"/>
    </xf>
    <xf numFmtId="49" fontId="20" fillId="2" borderId="3" xfId="0" applyNumberFormat="1" applyFont="1" applyFill="1" applyBorder="1" applyAlignment="1">
      <alignment horizontal="center" vertical="center" wrapText="1"/>
    </xf>
    <xf numFmtId="0" fontId="11" fillId="2" borderId="3" xfId="0" applyFont="1" applyFill="1" applyBorder="1" applyAlignment="1">
      <alignment vertical="center" wrapText="1"/>
    </xf>
    <xf numFmtId="1" fontId="17" fillId="2" borderId="3" xfId="0" applyNumberFormat="1" applyFont="1" applyFill="1" applyBorder="1" applyAlignment="1">
      <alignment horizontal="left" vertical="center" wrapText="1"/>
    </xf>
    <xf numFmtId="1" fontId="17" fillId="2" borderId="3" xfId="0" applyNumberFormat="1" applyFont="1" applyFill="1" applyBorder="1" applyAlignment="1">
      <alignment vertical="center" wrapText="1"/>
    </xf>
    <xf numFmtId="0" fontId="11" fillId="2" borderId="3" xfId="0" applyFont="1" applyFill="1" applyBorder="1" applyAlignment="1">
      <alignment horizontal="left" vertical="top" wrapText="1"/>
    </xf>
    <xf numFmtId="0" fontId="11" fillId="2" borderId="3" xfId="0" applyFont="1" applyFill="1" applyBorder="1" applyAlignment="1">
      <alignment vertical="center"/>
    </xf>
    <xf numFmtId="0" fontId="17" fillId="2" borderId="3" xfId="0" applyFont="1" applyFill="1" applyBorder="1" applyAlignment="1">
      <alignment vertical="center" wrapText="1"/>
    </xf>
    <xf numFmtId="0" fontId="17" fillId="2" borderId="3" xfId="0" applyFont="1" applyFill="1" applyBorder="1" applyAlignment="1">
      <alignment vertical="center"/>
    </xf>
    <xf numFmtId="0" fontId="11" fillId="2" borderId="0" xfId="0" applyFont="1" applyFill="1" applyAlignment="1">
      <alignment horizontal="center" vertical="center"/>
    </xf>
    <xf numFmtId="0" fontId="22" fillId="2" borderId="0" xfId="0" applyFont="1" applyFill="1"/>
    <xf numFmtId="0" fontId="23" fillId="2" borderId="0" xfId="0" applyFont="1" applyFill="1" applyAlignment="1">
      <alignment vertical="center"/>
    </xf>
    <xf numFmtId="0" fontId="23" fillId="0" borderId="0" xfId="0" applyFont="1" applyAlignment="1">
      <alignment vertical="center"/>
    </xf>
    <xf numFmtId="0" fontId="23" fillId="0" borderId="0" xfId="0" applyFont="1"/>
    <xf numFmtId="0" fontId="23" fillId="2" borderId="0" xfId="0" applyFont="1" applyFill="1" applyAlignment="1">
      <alignment horizontal="center" vertical="center"/>
    </xf>
    <xf numFmtId="0" fontId="19" fillId="0" borderId="0" xfId="0" applyFont="1"/>
    <xf numFmtId="0" fontId="23" fillId="2" borderId="0" xfId="0" applyFont="1" applyFill="1"/>
    <xf numFmtId="0" fontId="16" fillId="2" borderId="0" xfId="0" applyFont="1" applyFill="1"/>
    <xf numFmtId="49" fontId="11" fillId="2" borderId="3" xfId="0" applyNumberFormat="1" applyFont="1" applyFill="1" applyBorder="1" applyAlignment="1">
      <alignment horizontal="left" vertical="top" wrapText="1"/>
    </xf>
    <xf numFmtId="0" fontId="17" fillId="2" borderId="3" xfId="0" applyFont="1" applyFill="1" applyBorder="1" applyAlignment="1" applyProtection="1">
      <alignment vertical="center" wrapText="1"/>
      <protection locked="0"/>
    </xf>
    <xf numFmtId="0" fontId="11" fillId="2" borderId="0" xfId="0" applyFont="1" applyFill="1" applyAlignment="1">
      <alignment horizontal="center" vertical="center" wrapText="1"/>
    </xf>
    <xf numFmtId="0" fontId="17" fillId="2" borderId="3" xfId="0" applyFont="1" applyFill="1" applyBorder="1" applyAlignment="1">
      <alignment horizontal="center" vertical="center" wrapText="1"/>
    </xf>
    <xf numFmtId="49" fontId="11" fillId="2" borderId="3" xfId="0" applyNumberFormat="1" applyFont="1" applyFill="1" applyBorder="1" applyAlignment="1">
      <alignment horizontal="left" vertical="top" wrapText="1"/>
    </xf>
    <xf numFmtId="0" fontId="13" fillId="2" borderId="3" xfId="0" applyFont="1" applyFill="1" applyBorder="1" applyAlignment="1">
      <alignment horizontal="center" vertical="center" wrapText="1"/>
    </xf>
    <xf numFmtId="49" fontId="11" fillId="2" borderId="3" xfId="0" applyNumberFormat="1" applyFont="1" applyFill="1" applyBorder="1" applyAlignment="1">
      <alignment horizontal="center" vertical="top" wrapText="1"/>
    </xf>
    <xf numFmtId="1" fontId="17" fillId="2" borderId="3"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center" wrapText="1"/>
    </xf>
    <xf numFmtId="0" fontId="19" fillId="2" borderId="0" xfId="0" applyFont="1" applyFill="1" applyAlignment="1">
      <alignment vertical="center"/>
    </xf>
    <xf numFmtId="0" fontId="13" fillId="2" borderId="5"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3"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wrapText="1"/>
      <protection locked="0"/>
    </xf>
    <xf numFmtId="49" fontId="17" fillId="2" borderId="3" xfId="0" applyNumberFormat="1"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49" fontId="11" fillId="2" borderId="3" xfId="0" applyNumberFormat="1" applyFont="1" applyFill="1" applyBorder="1" applyAlignment="1">
      <alignment horizontal="left" vertical="center" wrapText="1"/>
    </xf>
    <xf numFmtId="0" fontId="13" fillId="2" borderId="3" xfId="0" applyFont="1" applyFill="1" applyBorder="1" applyAlignment="1">
      <alignment horizontal="center" vertical="center" wrapText="1"/>
    </xf>
    <xf numFmtId="49" fontId="11" fillId="2" borderId="3" xfId="0" applyNumberFormat="1" applyFont="1" applyFill="1" applyBorder="1" applyAlignment="1">
      <alignment horizontal="center" vertical="center"/>
    </xf>
    <xf numFmtId="49" fontId="21" fillId="2" borderId="3" xfId="30" applyNumberFormat="1"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wrapText="1"/>
    </xf>
    <xf numFmtId="0" fontId="17" fillId="2" borderId="3" xfId="0"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49" fontId="11" fillId="2" borderId="3" xfId="0" applyNumberFormat="1" applyFont="1" applyFill="1" applyBorder="1" applyAlignment="1">
      <alignment horizontal="left" vertical="center" wrapText="1"/>
    </xf>
    <xf numFmtId="0" fontId="13" fillId="2" borderId="3" xfId="0" applyFont="1" applyFill="1" applyBorder="1" applyAlignment="1">
      <alignment horizontal="center" vertical="center" wrapText="1"/>
    </xf>
    <xf numFmtId="0" fontId="17" fillId="2" borderId="3" xfId="6" applyFont="1" applyFill="1" applyBorder="1" applyAlignment="1" applyProtection="1">
      <alignment horizontal="center" vertical="center" wrapText="1"/>
      <protection locked="0"/>
    </xf>
    <xf numFmtId="0" fontId="25" fillId="2" borderId="3" xfId="0" applyFont="1" applyFill="1" applyBorder="1" applyAlignment="1">
      <alignment horizontal="center" vertical="center"/>
    </xf>
    <xf numFmtId="9" fontId="25" fillId="2" borderId="3" xfId="0" applyNumberFormat="1" applyFont="1" applyFill="1" applyBorder="1" applyAlignment="1">
      <alignment horizontal="center" vertical="center"/>
    </xf>
    <xf numFmtId="173" fontId="26" fillId="2" borderId="3" xfId="0" applyNumberFormat="1" applyFont="1" applyFill="1" applyBorder="1" applyAlignment="1">
      <alignment horizontal="center" vertical="center" wrapText="1"/>
    </xf>
    <xf numFmtId="0" fontId="26" fillId="2" borderId="3" xfId="0" applyFont="1" applyFill="1" applyBorder="1" applyAlignment="1">
      <alignment horizontal="center" vertical="center" wrapText="1"/>
    </xf>
    <xf numFmtId="0" fontId="28" fillId="2" borderId="3" xfId="0" applyFont="1" applyFill="1" applyBorder="1" applyAlignment="1">
      <alignment horizontal="center" vertical="center"/>
    </xf>
    <xf numFmtId="9" fontId="28" fillId="2" borderId="3" xfId="32" applyFont="1" applyFill="1" applyBorder="1" applyAlignment="1" applyProtection="1">
      <alignment horizontal="center" vertical="center"/>
    </xf>
    <xf numFmtId="173" fontId="27" fillId="2" borderId="3" xfId="0" applyNumberFormat="1" applyFont="1" applyFill="1" applyBorder="1" applyAlignment="1">
      <alignment horizontal="center" vertical="center"/>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3" fillId="2" borderId="5"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3" xfId="0" applyFont="1" applyFill="1" applyBorder="1" applyAlignment="1" applyProtection="1">
      <alignment horizontal="center" vertical="center"/>
      <protection locked="0"/>
    </xf>
    <xf numFmtId="165" fontId="17" fillId="2" borderId="3" xfId="0" applyNumberFormat="1"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49" fontId="17" fillId="2" borderId="3" xfId="0" applyNumberFormat="1" applyFont="1" applyFill="1" applyBorder="1" applyAlignment="1">
      <alignment horizontal="left" vertical="center" wrapText="1"/>
    </xf>
    <xf numFmtId="49" fontId="17" fillId="2" borderId="3" xfId="0" applyNumberFormat="1" applyFont="1" applyFill="1" applyBorder="1" applyAlignment="1">
      <alignment horizontal="center" vertical="center" wrapText="1"/>
    </xf>
    <xf numFmtId="49" fontId="17" fillId="2" borderId="3" xfId="0" applyNumberFormat="1" applyFont="1" applyFill="1" applyBorder="1" applyAlignment="1">
      <alignment horizontal="left" vertical="center"/>
    </xf>
    <xf numFmtId="49" fontId="17" fillId="2" borderId="3" xfId="0" applyNumberFormat="1" applyFont="1" applyFill="1" applyBorder="1" applyAlignment="1">
      <alignment horizontal="center" vertical="center"/>
    </xf>
    <xf numFmtId="49" fontId="11" fillId="2" borderId="3" xfId="0" applyNumberFormat="1" applyFont="1" applyFill="1" applyBorder="1" applyAlignment="1">
      <alignment horizontal="left" vertical="center" wrapText="1"/>
    </xf>
    <xf numFmtId="49" fontId="11" fillId="2" borderId="3"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49" fontId="11" fillId="2" borderId="3" xfId="0" applyNumberFormat="1" applyFont="1" applyFill="1" applyBorder="1" applyAlignment="1">
      <alignment horizontal="center" vertical="center"/>
    </xf>
    <xf numFmtId="49" fontId="21" fillId="2" borderId="3" xfId="30" applyNumberFormat="1" applyFont="1" applyFill="1" applyBorder="1" applyAlignment="1">
      <alignment horizontal="center" vertical="center" wrapText="1"/>
    </xf>
    <xf numFmtId="0" fontId="17" fillId="2" borderId="3" xfId="0" applyFont="1" applyFill="1" applyBorder="1" applyAlignment="1">
      <alignment horizontal="left"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xf>
    <xf numFmtId="0" fontId="11" fillId="2" borderId="3" xfId="0" applyFont="1" applyFill="1" applyBorder="1" applyAlignment="1">
      <alignment horizontal="left" vertical="center" wrapText="1"/>
    </xf>
    <xf numFmtId="0" fontId="17" fillId="2" borderId="3" xfId="0" applyFont="1" applyFill="1" applyBorder="1" applyAlignment="1">
      <alignment horizontal="center" vertical="center"/>
    </xf>
    <xf numFmtId="0" fontId="16" fillId="2" borderId="0" xfId="0" applyFont="1" applyFill="1" applyAlignment="1">
      <alignment horizontal="left" vertical="center" wrapText="1"/>
    </xf>
    <xf numFmtId="0" fontId="16" fillId="2" borderId="0" xfId="0" applyFont="1" applyFill="1" applyAlignment="1">
      <alignment horizontal="left" vertical="center"/>
    </xf>
    <xf numFmtId="0" fontId="16" fillId="0" borderId="0" xfId="0" applyFont="1" applyAlignment="1">
      <alignment horizontal="left" vertical="center"/>
    </xf>
    <xf numFmtId="0" fontId="17" fillId="2" borderId="4" xfId="0" applyFont="1" applyFill="1" applyBorder="1" applyAlignment="1">
      <alignment horizontal="center" textRotation="90" wrapText="1"/>
    </xf>
    <xf numFmtId="0" fontId="17" fillId="2" borderId="7" xfId="0" applyFont="1" applyFill="1" applyBorder="1" applyAlignment="1">
      <alignment horizontal="center" textRotation="90" wrapText="1"/>
    </xf>
    <xf numFmtId="0" fontId="27" fillId="2" borderId="0" xfId="0" applyFont="1" applyFill="1" applyBorder="1" applyAlignment="1">
      <alignment horizontal="center" vertical="center" textRotation="90" wrapText="1"/>
    </xf>
    <xf numFmtId="0" fontId="27" fillId="2" borderId="0" xfId="6" applyFont="1" applyFill="1" applyBorder="1" applyAlignment="1" applyProtection="1">
      <alignment horizontal="left" vertical="center" wrapText="1"/>
      <protection locked="0"/>
    </xf>
    <xf numFmtId="0" fontId="29" fillId="2" borderId="3" xfId="0" applyFont="1" applyFill="1" applyBorder="1" applyAlignment="1" applyProtection="1">
      <alignment horizontal="center" vertical="center" wrapText="1"/>
      <protection locked="0"/>
    </xf>
    <xf numFmtId="0" fontId="27" fillId="2" borderId="3" xfId="0" applyFont="1" applyFill="1" applyBorder="1" applyAlignment="1">
      <alignment horizontal="center" vertical="center" textRotation="90" wrapText="1"/>
    </xf>
    <xf numFmtId="0" fontId="27" fillId="2" borderId="3" xfId="0" applyFont="1" applyFill="1" applyBorder="1" applyAlignment="1">
      <alignment horizontal="center" vertical="center"/>
    </xf>
    <xf numFmtId="9" fontId="27" fillId="2" borderId="3" xfId="0" applyNumberFormat="1" applyFont="1" applyFill="1" applyBorder="1" applyAlignment="1">
      <alignment horizontal="center" vertical="center"/>
    </xf>
    <xf numFmtId="173" fontId="26" fillId="2" borderId="3" xfId="0" applyNumberFormat="1" applyFont="1" applyFill="1" applyBorder="1" applyAlignment="1">
      <alignment horizontal="center" vertical="center" wrapText="1"/>
    </xf>
    <xf numFmtId="0" fontId="17" fillId="2" borderId="5"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17" fillId="2" borderId="3" xfId="6"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wrapText="1"/>
      <protection locked="0"/>
    </xf>
    <xf numFmtId="0" fontId="17" fillId="2" borderId="9" xfId="0" applyFont="1" applyFill="1" applyBorder="1" applyAlignment="1" applyProtection="1">
      <alignment horizontal="center" vertical="center" wrapText="1"/>
      <protection locked="0"/>
    </xf>
    <xf numFmtId="0" fontId="17" fillId="2" borderId="3" xfId="0" applyFont="1" applyFill="1" applyBorder="1" applyAlignment="1">
      <alignment horizontal="center" textRotation="90" wrapText="1"/>
    </xf>
    <xf numFmtId="0" fontId="17" fillId="2" borderId="6" xfId="0" applyFont="1" applyFill="1" applyBorder="1" applyAlignment="1">
      <alignment horizontal="center" vertical="center" wrapText="1"/>
    </xf>
    <xf numFmtId="0" fontId="17" fillId="2" borderId="8" xfId="0" applyFont="1" applyFill="1" applyBorder="1" applyAlignment="1">
      <alignment horizontal="center" vertical="center" wrapText="1"/>
    </xf>
  </cellXfs>
  <cellStyles count="33">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2 2" xfId="31" xr:uid="{00000000-0005-0000-0000-000006000000}"/>
    <cellStyle name="Normal 3" xfId="5" xr:uid="{00000000-0005-0000-0000-000007000000}"/>
    <cellStyle name="Normal 4" xfId="6" xr:uid="{00000000-0005-0000-0000-000008000000}"/>
    <cellStyle name="Normal 4 2" xfId="7" xr:uid="{00000000-0005-0000-0000-000009000000}"/>
    <cellStyle name="Normal 4 3" xfId="8" xr:uid="{00000000-0005-0000-0000-00000A000000}"/>
    <cellStyle name="Normal 6" xfId="9" xr:uid="{00000000-0005-0000-0000-00000B000000}"/>
    <cellStyle name="Percent" xfId="32" builtinId="5"/>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00FF00"/>
      <color rgb="FFFFFF00"/>
      <color rgb="FF66FFFF"/>
      <color rgb="FFFF9900"/>
      <color rgb="FFFFCCCC"/>
      <color rgb="FFFFFF99"/>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youtube.com/watch?v=8r94YamQff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93352-4BFA-40CD-9BB2-90D944D20AAF}">
  <dimension ref="A1:Y4353"/>
  <sheetViews>
    <sheetView tabSelected="1" view="pageBreakPreview" topLeftCell="B22" zoomScale="75" zoomScaleNormal="44" zoomScaleSheetLayoutView="75" workbookViewId="0">
      <selection activeCell="H24" sqref="H24"/>
    </sheetView>
  </sheetViews>
  <sheetFormatPr defaultColWidth="9.140625" defaultRowHeight="15.75"/>
  <cols>
    <col min="1" max="1" width="5.85546875" style="4" hidden="1" customWidth="1"/>
    <col min="2" max="2" width="5.85546875" style="12" customWidth="1"/>
    <col min="3" max="3" width="23.28515625" style="12" customWidth="1"/>
    <col min="4" max="4" width="6.42578125" style="49" customWidth="1"/>
    <col min="5" max="5" width="21.5703125" style="12" hidden="1" customWidth="1"/>
    <col min="6" max="6" width="7.42578125" style="12" hidden="1" customWidth="1"/>
    <col min="7" max="7" width="6.7109375" style="12" customWidth="1"/>
    <col min="8" max="8" width="21.7109375" style="12" customWidth="1"/>
    <col min="9" max="9" width="23.5703125" style="12" customWidth="1"/>
    <col min="10" max="10" width="8.140625" style="12" customWidth="1"/>
    <col min="11" max="11" width="6.28515625" style="12" customWidth="1"/>
    <col min="12" max="12" width="7.140625" style="12" customWidth="1"/>
    <col min="13" max="13" width="6.42578125" style="12" hidden="1" customWidth="1"/>
    <col min="14" max="14" width="7.5703125" style="12" hidden="1" customWidth="1"/>
    <col min="15" max="16" width="7.5703125" style="12" customWidth="1"/>
    <col min="17" max="20" width="7.5703125" style="12" hidden="1" customWidth="1"/>
    <col min="21" max="21" width="9.42578125" style="28" customWidth="1"/>
    <col min="22" max="25" width="9.140625" style="4" hidden="1" customWidth="1"/>
    <col min="26" max="16384" width="9.140625" style="4"/>
  </cols>
  <sheetData>
    <row r="1" spans="1:21" ht="7.5" customHeight="1">
      <c r="U1" s="13"/>
    </row>
    <row r="2" spans="1:21" ht="40.5" customHeight="1">
      <c r="A2" s="11"/>
      <c r="B2" s="75" t="s">
        <v>175</v>
      </c>
      <c r="C2" s="75"/>
      <c r="D2" s="75"/>
      <c r="E2" s="76"/>
      <c r="F2" s="76"/>
      <c r="G2" s="76"/>
      <c r="H2" s="75"/>
      <c r="I2" s="75"/>
      <c r="J2" s="75"/>
      <c r="K2" s="75"/>
      <c r="L2" s="75"/>
      <c r="M2" s="76"/>
      <c r="N2" s="76"/>
      <c r="O2" s="75"/>
      <c r="P2" s="75"/>
      <c r="Q2" s="76"/>
      <c r="R2" s="76"/>
      <c r="S2" s="76"/>
      <c r="T2" s="76"/>
      <c r="U2" s="75"/>
    </row>
    <row r="3" spans="1:21" ht="22.5" customHeight="1">
      <c r="A3" s="11"/>
      <c r="B3" s="75" t="s">
        <v>220</v>
      </c>
      <c r="C3" s="75"/>
      <c r="D3" s="75"/>
      <c r="E3" s="75"/>
      <c r="F3" s="75"/>
      <c r="G3" s="75"/>
      <c r="H3" s="75"/>
      <c r="I3" s="75"/>
      <c r="J3" s="75"/>
      <c r="K3" s="75"/>
      <c r="L3" s="75"/>
      <c r="M3" s="75"/>
      <c r="N3" s="75"/>
      <c r="O3" s="75"/>
      <c r="P3" s="75"/>
      <c r="Q3" s="75"/>
      <c r="R3" s="75"/>
      <c r="S3" s="75"/>
      <c r="T3" s="75"/>
      <c r="U3" s="75"/>
    </row>
    <row r="4" spans="1:21" ht="39" customHeight="1">
      <c r="A4" s="77" t="s">
        <v>18</v>
      </c>
      <c r="B4" s="78" t="s">
        <v>19</v>
      </c>
      <c r="C4" s="78" t="s">
        <v>10</v>
      </c>
      <c r="D4" s="78"/>
      <c r="E4" s="78" t="s">
        <v>11</v>
      </c>
      <c r="F4" s="78" t="s">
        <v>12</v>
      </c>
      <c r="G4" s="78" t="s">
        <v>115</v>
      </c>
      <c r="H4" s="78" t="s">
        <v>15</v>
      </c>
      <c r="I4" s="78" t="s">
        <v>13</v>
      </c>
      <c r="J4" s="78" t="s">
        <v>113</v>
      </c>
      <c r="K4" s="78" t="s">
        <v>16</v>
      </c>
      <c r="L4" s="78" t="s">
        <v>14</v>
      </c>
      <c r="M4" s="78" t="s">
        <v>143</v>
      </c>
      <c r="N4" s="41"/>
      <c r="O4" s="53" t="s">
        <v>170</v>
      </c>
      <c r="P4" s="53" t="s">
        <v>171</v>
      </c>
      <c r="Q4" s="53"/>
      <c r="R4" s="53"/>
      <c r="S4" s="53"/>
      <c r="T4" s="53"/>
      <c r="U4" s="78" t="s">
        <v>142</v>
      </c>
    </row>
    <row r="5" spans="1:21" ht="57" customHeight="1">
      <c r="A5" s="77"/>
      <c r="B5" s="78"/>
      <c r="C5" s="78" t="s">
        <v>145</v>
      </c>
      <c r="D5" s="78" t="s">
        <v>12</v>
      </c>
      <c r="E5" s="78"/>
      <c r="F5" s="78"/>
      <c r="G5" s="78"/>
      <c r="H5" s="78"/>
      <c r="I5" s="78"/>
      <c r="J5" s="78"/>
      <c r="K5" s="78"/>
      <c r="L5" s="78"/>
      <c r="M5" s="78"/>
      <c r="N5" s="79" t="s">
        <v>116</v>
      </c>
      <c r="O5" s="80" t="s">
        <v>169</v>
      </c>
      <c r="P5" s="81" t="s">
        <v>176</v>
      </c>
      <c r="Q5" s="52"/>
      <c r="R5" s="52"/>
      <c r="S5" s="52"/>
      <c r="T5" s="52"/>
      <c r="U5" s="78"/>
    </row>
    <row r="6" spans="1:21" ht="18" customHeight="1">
      <c r="A6" s="77"/>
      <c r="B6" s="78"/>
      <c r="C6" s="78"/>
      <c r="D6" s="78"/>
      <c r="E6" s="78"/>
      <c r="F6" s="78"/>
      <c r="G6" s="78"/>
      <c r="H6" s="78"/>
      <c r="I6" s="78"/>
      <c r="J6" s="78"/>
      <c r="K6" s="78"/>
      <c r="L6" s="78"/>
      <c r="M6" s="78"/>
      <c r="N6" s="79"/>
      <c r="O6" s="80"/>
      <c r="P6" s="81"/>
      <c r="Q6" s="52"/>
      <c r="R6" s="52"/>
      <c r="S6" s="52"/>
      <c r="T6" s="52"/>
      <c r="U6" s="78"/>
    </row>
    <row r="7" spans="1:21" ht="20.25" customHeight="1">
      <c r="A7" s="8"/>
      <c r="B7" s="6"/>
      <c r="C7" s="82" t="s">
        <v>4</v>
      </c>
      <c r="D7" s="82"/>
      <c r="E7" s="83"/>
      <c r="F7" s="83"/>
      <c r="G7" s="83"/>
      <c r="H7" s="82"/>
      <c r="I7" s="82"/>
      <c r="J7" s="82"/>
      <c r="K7" s="82"/>
      <c r="L7" s="82"/>
      <c r="M7" s="83"/>
      <c r="N7" s="83"/>
      <c r="O7" s="82"/>
      <c r="P7" s="82"/>
      <c r="Q7" s="83"/>
      <c r="R7" s="83"/>
      <c r="S7" s="83"/>
      <c r="T7" s="83"/>
      <c r="U7" s="82"/>
    </row>
    <row r="8" spans="1:21" ht="20.25" customHeight="1">
      <c r="A8" s="8"/>
      <c r="B8" s="6"/>
      <c r="C8" s="82" t="s">
        <v>8</v>
      </c>
      <c r="D8" s="82"/>
      <c r="E8" s="83"/>
      <c r="F8" s="83"/>
      <c r="G8" s="83"/>
      <c r="H8" s="82"/>
      <c r="I8" s="82"/>
      <c r="J8" s="82"/>
      <c r="K8" s="82"/>
      <c r="L8" s="82"/>
      <c r="M8" s="83"/>
      <c r="N8" s="83"/>
      <c r="O8" s="82"/>
      <c r="P8" s="82"/>
      <c r="Q8" s="83"/>
      <c r="R8" s="83"/>
      <c r="S8" s="83"/>
      <c r="T8" s="83"/>
      <c r="U8" s="82"/>
    </row>
    <row r="9" spans="1:21" ht="22.5" customHeight="1">
      <c r="A9" s="8"/>
      <c r="B9" s="6"/>
      <c r="C9" s="82" t="s">
        <v>120</v>
      </c>
      <c r="D9" s="82"/>
      <c r="E9" s="83"/>
      <c r="F9" s="83"/>
      <c r="G9" s="83"/>
      <c r="H9" s="82"/>
      <c r="I9" s="82"/>
      <c r="J9" s="82"/>
      <c r="K9" s="82"/>
      <c r="L9" s="82"/>
      <c r="M9" s="83"/>
      <c r="N9" s="83"/>
      <c r="O9" s="82"/>
      <c r="P9" s="82"/>
      <c r="Q9" s="83"/>
      <c r="R9" s="83"/>
      <c r="S9" s="83"/>
      <c r="T9" s="83"/>
      <c r="U9" s="82"/>
    </row>
    <row r="10" spans="1:21" ht="152.25" customHeight="1">
      <c r="A10" s="57">
        <v>1</v>
      </c>
      <c r="B10" s="51">
        <v>1</v>
      </c>
      <c r="C10" s="44" t="s">
        <v>20</v>
      </c>
      <c r="D10" s="55" t="s">
        <v>0</v>
      </c>
      <c r="E10" s="44" t="s">
        <v>20</v>
      </c>
      <c r="F10" s="46" t="s">
        <v>2</v>
      </c>
      <c r="G10" s="47"/>
      <c r="H10" s="44" t="s">
        <v>20</v>
      </c>
      <c r="I10" s="27" t="s">
        <v>219</v>
      </c>
      <c r="J10" s="15"/>
      <c r="K10" s="55" t="s">
        <v>17</v>
      </c>
      <c r="L10" s="55" t="s">
        <v>117</v>
      </c>
      <c r="M10" s="14" t="s">
        <v>7</v>
      </c>
      <c r="N10" s="14">
        <f>COUNTIF(M10:M10,"x")</f>
        <v>1</v>
      </c>
      <c r="O10" s="6" t="s">
        <v>148</v>
      </c>
      <c r="P10" s="6" t="s">
        <v>148</v>
      </c>
      <c r="Q10" s="14"/>
      <c r="R10" s="14"/>
      <c r="S10" s="14"/>
      <c r="T10" s="14"/>
      <c r="U10" s="6"/>
    </row>
    <row r="11" spans="1:21" ht="20.25" customHeight="1">
      <c r="A11" s="50"/>
      <c r="B11" s="51"/>
      <c r="C11" s="82" t="s">
        <v>21</v>
      </c>
      <c r="D11" s="82"/>
      <c r="E11" s="83"/>
      <c r="F11" s="83"/>
      <c r="G11" s="83"/>
      <c r="H11" s="82"/>
      <c r="I11" s="82"/>
      <c r="J11" s="82"/>
      <c r="K11" s="82"/>
      <c r="L11" s="82"/>
      <c r="M11" s="83"/>
      <c r="N11" s="83"/>
      <c r="O11" s="82"/>
      <c r="P11" s="82"/>
      <c r="Q11" s="83"/>
      <c r="R11" s="83"/>
      <c r="S11" s="83"/>
      <c r="T11" s="83"/>
      <c r="U11" s="82"/>
    </row>
    <row r="12" spans="1:21" ht="19.5" customHeight="1">
      <c r="A12" s="50"/>
      <c r="B12" s="51"/>
      <c r="C12" s="84" t="s">
        <v>22</v>
      </c>
      <c r="D12" s="84"/>
      <c r="E12" s="85"/>
      <c r="F12" s="85"/>
      <c r="G12" s="85"/>
      <c r="H12" s="84"/>
      <c r="I12" s="84"/>
      <c r="J12" s="84"/>
      <c r="K12" s="84"/>
      <c r="L12" s="84"/>
      <c r="M12" s="85"/>
      <c r="N12" s="85"/>
      <c r="O12" s="84"/>
      <c r="P12" s="84"/>
      <c r="Q12" s="85"/>
      <c r="R12" s="85"/>
      <c r="S12" s="85"/>
      <c r="T12" s="85"/>
      <c r="U12" s="84"/>
    </row>
    <row r="13" spans="1:21" ht="77.25" customHeight="1">
      <c r="A13" s="57">
        <v>6</v>
      </c>
      <c r="B13" s="51">
        <v>6</v>
      </c>
      <c r="C13" s="56" t="s">
        <v>23</v>
      </c>
      <c r="D13" s="55" t="s">
        <v>0</v>
      </c>
      <c r="E13" s="56" t="s">
        <v>24</v>
      </c>
      <c r="F13" s="55" t="s">
        <v>2</v>
      </c>
      <c r="G13" s="55"/>
      <c r="H13" s="56" t="s">
        <v>24</v>
      </c>
      <c r="I13" s="56" t="s">
        <v>160</v>
      </c>
      <c r="J13" s="19"/>
      <c r="K13" s="55" t="s">
        <v>17</v>
      </c>
      <c r="L13" s="55" t="s">
        <v>110</v>
      </c>
      <c r="M13" s="14" t="s">
        <v>7</v>
      </c>
      <c r="N13" s="14">
        <f>COUNTIF(M13:M13,"x")</f>
        <v>1</v>
      </c>
      <c r="O13" s="6" t="s">
        <v>146</v>
      </c>
      <c r="P13" s="14"/>
      <c r="Q13" s="14"/>
      <c r="R13" s="14"/>
      <c r="S13" s="14"/>
      <c r="T13" s="14"/>
      <c r="U13" s="6"/>
    </row>
    <row r="14" spans="1:21" ht="50.25" customHeight="1">
      <c r="A14" s="50">
        <v>7</v>
      </c>
      <c r="B14" s="51">
        <v>7</v>
      </c>
      <c r="C14" s="56" t="s">
        <v>25</v>
      </c>
      <c r="D14" s="55" t="s">
        <v>3</v>
      </c>
      <c r="E14" s="56" t="s">
        <v>26</v>
      </c>
      <c r="F14" s="55" t="s">
        <v>2</v>
      </c>
      <c r="G14" s="55"/>
      <c r="H14" s="56" t="s">
        <v>26</v>
      </c>
      <c r="I14" s="56" t="s">
        <v>126</v>
      </c>
      <c r="J14" s="55"/>
      <c r="K14" s="55" t="s">
        <v>17</v>
      </c>
      <c r="L14" s="55" t="s">
        <v>110</v>
      </c>
      <c r="M14" s="14" t="s">
        <v>7</v>
      </c>
      <c r="N14" s="14">
        <f>COUNTIF(M14:M14,"x")</f>
        <v>1</v>
      </c>
      <c r="O14" s="6"/>
      <c r="P14" s="6" t="s">
        <v>146</v>
      </c>
      <c r="Q14" s="14"/>
      <c r="R14" s="14"/>
      <c r="S14" s="14"/>
      <c r="T14" s="14"/>
      <c r="U14" s="6"/>
    </row>
    <row r="15" spans="1:21" ht="24.75" customHeight="1">
      <c r="A15" s="50"/>
      <c r="B15" s="51"/>
      <c r="C15" s="82" t="s">
        <v>27</v>
      </c>
      <c r="D15" s="82"/>
      <c r="E15" s="83"/>
      <c r="F15" s="83"/>
      <c r="G15" s="82"/>
      <c r="H15" s="82"/>
      <c r="I15" s="82"/>
      <c r="J15" s="82"/>
      <c r="K15" s="82"/>
      <c r="L15" s="82"/>
      <c r="M15" s="83"/>
      <c r="N15" s="83"/>
      <c r="O15" s="82"/>
      <c r="P15" s="82"/>
      <c r="Q15" s="83"/>
      <c r="R15" s="83"/>
      <c r="S15" s="83"/>
      <c r="T15" s="83"/>
      <c r="U15" s="82"/>
    </row>
    <row r="16" spans="1:21" ht="136.5" customHeight="1">
      <c r="A16" s="57">
        <v>19</v>
      </c>
      <c r="B16" s="51">
        <v>19</v>
      </c>
      <c r="C16" s="56" t="s">
        <v>114</v>
      </c>
      <c r="D16" s="55" t="s">
        <v>3</v>
      </c>
      <c r="E16" s="56" t="s">
        <v>28</v>
      </c>
      <c r="F16" s="55" t="s">
        <v>1</v>
      </c>
      <c r="G16" s="54"/>
      <c r="H16" s="55" t="s">
        <v>28</v>
      </c>
      <c r="I16" s="56" t="s">
        <v>191</v>
      </c>
      <c r="J16" s="54"/>
      <c r="K16" s="55" t="s">
        <v>17</v>
      </c>
      <c r="L16" s="55" t="s">
        <v>190</v>
      </c>
      <c r="M16" s="14" t="s">
        <v>7</v>
      </c>
      <c r="N16" s="14">
        <f>COUNTIF(M16:M16,"x")</f>
        <v>1</v>
      </c>
      <c r="O16" s="6" t="s">
        <v>151</v>
      </c>
      <c r="P16" s="6" t="s">
        <v>151</v>
      </c>
      <c r="Q16" s="14"/>
      <c r="R16" s="14"/>
      <c r="S16" s="14"/>
      <c r="T16" s="14"/>
      <c r="U16" s="6"/>
    </row>
    <row r="17" spans="1:21" ht="18.75" customHeight="1">
      <c r="A17" s="50"/>
      <c r="B17" s="51"/>
      <c r="C17" s="82" t="s">
        <v>29</v>
      </c>
      <c r="D17" s="82"/>
      <c r="E17" s="83"/>
      <c r="F17" s="83"/>
      <c r="G17" s="82"/>
      <c r="H17" s="82"/>
      <c r="I17" s="82"/>
      <c r="J17" s="82"/>
      <c r="K17" s="82"/>
      <c r="L17" s="82"/>
      <c r="M17" s="83"/>
      <c r="N17" s="83"/>
      <c r="O17" s="82"/>
      <c r="P17" s="82"/>
      <c r="Q17" s="83"/>
      <c r="R17" s="83"/>
      <c r="S17" s="83"/>
      <c r="T17" s="83"/>
      <c r="U17" s="82"/>
    </row>
    <row r="18" spans="1:21" ht="63.75" customHeight="1">
      <c r="A18" s="50">
        <v>20</v>
      </c>
      <c r="B18" s="51">
        <v>20</v>
      </c>
      <c r="C18" s="44" t="s">
        <v>30</v>
      </c>
      <c r="D18" s="55" t="s">
        <v>2</v>
      </c>
      <c r="E18" s="44" t="s">
        <v>31</v>
      </c>
      <c r="F18" s="46" t="s">
        <v>2</v>
      </c>
      <c r="G18" s="46"/>
      <c r="H18" s="44" t="s">
        <v>31</v>
      </c>
      <c r="I18" s="61" t="s">
        <v>192</v>
      </c>
      <c r="J18" s="14"/>
      <c r="K18" s="55" t="s">
        <v>17</v>
      </c>
      <c r="L18" s="55" t="s">
        <v>117</v>
      </c>
      <c r="M18" s="6" t="s">
        <v>7</v>
      </c>
      <c r="N18" s="14">
        <f t="shared" ref="N18:N25" si="0">COUNTIF(M18:M18,"x")</f>
        <v>1</v>
      </c>
      <c r="O18" s="6" t="s">
        <v>152</v>
      </c>
      <c r="P18" s="6" t="s">
        <v>152</v>
      </c>
      <c r="Q18" s="14"/>
      <c r="R18" s="14"/>
      <c r="S18" s="14"/>
      <c r="T18" s="14"/>
      <c r="U18" s="6"/>
    </row>
    <row r="19" spans="1:21" ht="47.25" customHeight="1">
      <c r="A19" s="57">
        <v>21</v>
      </c>
      <c r="B19" s="51">
        <v>21</v>
      </c>
      <c r="C19" s="56" t="s">
        <v>32</v>
      </c>
      <c r="D19" s="55" t="s">
        <v>2</v>
      </c>
      <c r="E19" s="56" t="s">
        <v>33</v>
      </c>
      <c r="F19" s="55" t="s">
        <v>2</v>
      </c>
      <c r="G19" s="55"/>
      <c r="H19" s="56" t="s">
        <v>34</v>
      </c>
      <c r="I19" s="56" t="s">
        <v>193</v>
      </c>
      <c r="J19" s="14"/>
      <c r="K19" s="55" t="s">
        <v>17</v>
      </c>
      <c r="L19" s="55" t="s">
        <v>117</v>
      </c>
      <c r="M19" s="6" t="s">
        <v>7</v>
      </c>
      <c r="N19" s="14">
        <f t="shared" si="0"/>
        <v>1</v>
      </c>
      <c r="O19" s="6" t="s">
        <v>152</v>
      </c>
      <c r="P19" s="14"/>
      <c r="Q19" s="14"/>
      <c r="R19" s="14"/>
      <c r="S19" s="14"/>
      <c r="T19" s="14"/>
      <c r="U19" s="6"/>
    </row>
    <row r="20" spans="1:21" ht="61.5" customHeight="1">
      <c r="A20" s="57">
        <v>23</v>
      </c>
      <c r="B20" s="51">
        <v>23</v>
      </c>
      <c r="C20" s="56" t="s">
        <v>35</v>
      </c>
      <c r="D20" s="55" t="s">
        <v>0</v>
      </c>
      <c r="E20" s="56" t="s">
        <v>36</v>
      </c>
      <c r="F20" s="55" t="s">
        <v>0</v>
      </c>
      <c r="G20" s="55"/>
      <c r="H20" s="56" t="s">
        <v>36</v>
      </c>
      <c r="I20" s="56" t="s">
        <v>194</v>
      </c>
      <c r="J20" s="55"/>
      <c r="K20" s="55" t="s">
        <v>17</v>
      </c>
      <c r="L20" s="55" t="s">
        <v>117</v>
      </c>
      <c r="M20" s="14" t="s">
        <v>7</v>
      </c>
      <c r="N20" s="14">
        <f t="shared" si="0"/>
        <v>1</v>
      </c>
      <c r="O20" s="6" t="s">
        <v>147</v>
      </c>
      <c r="P20" s="14"/>
      <c r="Q20" s="14"/>
      <c r="R20" s="14"/>
      <c r="S20" s="14"/>
      <c r="T20" s="14"/>
      <c r="U20" s="6"/>
    </row>
    <row r="21" spans="1:21" ht="103.5" customHeight="1">
      <c r="A21" s="9">
        <v>24</v>
      </c>
      <c r="B21" s="60">
        <v>24</v>
      </c>
      <c r="C21" s="56" t="s">
        <v>37</v>
      </c>
      <c r="D21" s="55" t="s">
        <v>3</v>
      </c>
      <c r="E21" s="56" t="s">
        <v>37</v>
      </c>
      <c r="F21" s="55" t="s">
        <v>3</v>
      </c>
      <c r="G21" s="55"/>
      <c r="H21" s="56" t="s">
        <v>37</v>
      </c>
      <c r="I21" s="56" t="s">
        <v>195</v>
      </c>
      <c r="J21" s="19"/>
      <c r="K21" s="58" t="s">
        <v>17</v>
      </c>
      <c r="L21" s="55" t="s">
        <v>117</v>
      </c>
      <c r="M21" s="14" t="s">
        <v>7</v>
      </c>
      <c r="N21" s="14">
        <f t="shared" si="0"/>
        <v>1</v>
      </c>
      <c r="O21" s="6" t="s">
        <v>152</v>
      </c>
      <c r="P21" s="6" t="s">
        <v>152</v>
      </c>
      <c r="Q21" s="14"/>
      <c r="R21" s="14"/>
      <c r="S21" s="14"/>
      <c r="T21" s="14"/>
      <c r="U21" s="6"/>
    </row>
    <row r="22" spans="1:21" ht="76.5" customHeight="1">
      <c r="A22" s="57">
        <v>26</v>
      </c>
      <c r="B22" s="51">
        <v>26</v>
      </c>
      <c r="C22" s="56" t="s">
        <v>38</v>
      </c>
      <c r="D22" s="55" t="s">
        <v>0</v>
      </c>
      <c r="E22" s="56" t="s">
        <v>39</v>
      </c>
      <c r="F22" s="55" t="s">
        <v>2</v>
      </c>
      <c r="G22" s="55"/>
      <c r="H22" s="56" t="s">
        <v>127</v>
      </c>
      <c r="I22" s="61" t="s">
        <v>185</v>
      </c>
      <c r="J22" s="55"/>
      <c r="K22" s="55" t="s">
        <v>17</v>
      </c>
      <c r="L22" s="55" t="s">
        <v>117</v>
      </c>
      <c r="M22" s="14" t="s">
        <v>7</v>
      </c>
      <c r="N22" s="14">
        <f t="shared" si="0"/>
        <v>1</v>
      </c>
      <c r="O22" s="6" t="s">
        <v>152</v>
      </c>
      <c r="P22" s="6" t="s">
        <v>152</v>
      </c>
      <c r="Q22" s="14"/>
      <c r="R22" s="14"/>
      <c r="S22" s="14"/>
      <c r="T22" s="14"/>
      <c r="U22" s="6"/>
    </row>
    <row r="23" spans="1:21" ht="78.75" customHeight="1">
      <c r="A23" s="57">
        <v>28</v>
      </c>
      <c r="B23" s="51">
        <v>28</v>
      </c>
      <c r="C23" s="44" t="s">
        <v>40</v>
      </c>
      <c r="D23" s="55" t="s">
        <v>2</v>
      </c>
      <c r="E23" s="56" t="s">
        <v>118</v>
      </c>
      <c r="F23" s="55" t="s">
        <v>2</v>
      </c>
      <c r="G23" s="55"/>
      <c r="H23" s="56" t="s">
        <v>41</v>
      </c>
      <c r="I23" s="56" t="s">
        <v>128</v>
      </c>
      <c r="J23" s="55"/>
      <c r="K23" s="55" t="s">
        <v>17</v>
      </c>
      <c r="L23" s="55" t="s">
        <v>117</v>
      </c>
      <c r="M23" s="14" t="s">
        <v>7</v>
      </c>
      <c r="N23" s="14">
        <f t="shared" si="0"/>
        <v>1</v>
      </c>
      <c r="O23" s="6" t="s">
        <v>152</v>
      </c>
      <c r="P23" s="6" t="s">
        <v>152</v>
      </c>
      <c r="Q23" s="14"/>
      <c r="R23" s="14"/>
      <c r="S23" s="14"/>
      <c r="T23" s="14"/>
      <c r="U23" s="6"/>
    </row>
    <row r="24" spans="1:21" ht="53.25" customHeight="1">
      <c r="A24" s="57">
        <v>30</v>
      </c>
      <c r="B24" s="51">
        <v>30</v>
      </c>
      <c r="C24" s="56" t="s">
        <v>42</v>
      </c>
      <c r="D24" s="55" t="s">
        <v>2</v>
      </c>
      <c r="E24" s="56" t="s">
        <v>43</v>
      </c>
      <c r="F24" s="55" t="s">
        <v>2</v>
      </c>
      <c r="G24" s="55"/>
      <c r="H24" s="56" t="s">
        <v>43</v>
      </c>
      <c r="I24" s="56" t="s">
        <v>196</v>
      </c>
      <c r="J24" s="55"/>
      <c r="K24" s="55" t="s">
        <v>17</v>
      </c>
      <c r="L24" s="55" t="s">
        <v>117</v>
      </c>
      <c r="M24" s="14" t="s">
        <v>7</v>
      </c>
      <c r="N24" s="14">
        <f t="shared" si="0"/>
        <v>1</v>
      </c>
      <c r="O24" s="6" t="s">
        <v>152</v>
      </c>
      <c r="P24" s="6" t="s">
        <v>152</v>
      </c>
      <c r="Q24" s="14"/>
      <c r="R24" s="14"/>
      <c r="S24" s="14"/>
      <c r="T24" s="14"/>
      <c r="U24" s="6"/>
    </row>
    <row r="25" spans="1:21" ht="58.5" customHeight="1">
      <c r="A25" s="50">
        <v>31</v>
      </c>
      <c r="B25" s="51">
        <v>31</v>
      </c>
      <c r="C25" s="56" t="s">
        <v>44</v>
      </c>
      <c r="D25" s="55" t="s">
        <v>2</v>
      </c>
      <c r="E25" s="56" t="s">
        <v>45</v>
      </c>
      <c r="F25" s="55" t="s">
        <v>2</v>
      </c>
      <c r="G25" s="55"/>
      <c r="H25" s="56" t="s">
        <v>45</v>
      </c>
      <c r="I25" s="61" t="s">
        <v>129</v>
      </c>
      <c r="J25" s="55"/>
      <c r="K25" s="55" t="s">
        <v>111</v>
      </c>
      <c r="L25" s="55" t="s">
        <v>117</v>
      </c>
      <c r="M25" s="14" t="s">
        <v>7</v>
      </c>
      <c r="N25" s="14">
        <f t="shared" si="0"/>
        <v>1</v>
      </c>
      <c r="O25" s="6" t="s">
        <v>152</v>
      </c>
      <c r="P25" s="6" t="s">
        <v>152</v>
      </c>
      <c r="Q25" s="14"/>
      <c r="R25" s="14"/>
      <c r="S25" s="14"/>
      <c r="T25" s="14"/>
      <c r="U25" s="6"/>
    </row>
    <row r="26" spans="1:21" ht="27.75" customHeight="1">
      <c r="A26" s="50"/>
      <c r="B26" s="51"/>
      <c r="C26" s="82" t="s">
        <v>9</v>
      </c>
      <c r="D26" s="82"/>
      <c r="E26" s="83"/>
      <c r="F26" s="83"/>
      <c r="G26" s="82"/>
      <c r="H26" s="82"/>
      <c r="I26" s="82"/>
      <c r="J26" s="82"/>
      <c r="K26" s="82"/>
      <c r="L26" s="82"/>
      <c r="M26" s="83"/>
      <c r="N26" s="83"/>
      <c r="O26" s="82"/>
      <c r="P26" s="82"/>
      <c r="Q26" s="83"/>
      <c r="R26" s="83"/>
      <c r="S26" s="83"/>
      <c r="T26" s="83"/>
      <c r="U26" s="82"/>
    </row>
    <row r="27" spans="1:21" ht="29.25" customHeight="1">
      <c r="A27" s="50"/>
      <c r="B27" s="51"/>
      <c r="C27" s="82" t="s">
        <v>46</v>
      </c>
      <c r="D27" s="82"/>
      <c r="E27" s="83"/>
      <c r="F27" s="83"/>
      <c r="G27" s="82"/>
      <c r="H27" s="82"/>
      <c r="I27" s="82"/>
      <c r="J27" s="82"/>
      <c r="K27" s="82"/>
      <c r="L27" s="82"/>
      <c r="M27" s="83"/>
      <c r="N27" s="83"/>
      <c r="O27" s="82"/>
      <c r="P27" s="82"/>
      <c r="Q27" s="83"/>
      <c r="R27" s="83"/>
      <c r="S27" s="83"/>
      <c r="T27" s="83"/>
      <c r="U27" s="82"/>
    </row>
    <row r="28" spans="1:21" ht="85.5" customHeight="1">
      <c r="A28" s="57">
        <v>33</v>
      </c>
      <c r="B28" s="51">
        <v>33</v>
      </c>
      <c r="C28" s="56" t="s">
        <v>47</v>
      </c>
      <c r="D28" s="55" t="s">
        <v>2</v>
      </c>
      <c r="E28" s="56" t="s">
        <v>48</v>
      </c>
      <c r="F28" s="55" t="s">
        <v>0</v>
      </c>
      <c r="G28" s="55"/>
      <c r="H28" s="56" t="s">
        <v>48</v>
      </c>
      <c r="I28" s="61" t="s">
        <v>197</v>
      </c>
      <c r="J28" s="55"/>
      <c r="K28" s="55" t="s">
        <v>17</v>
      </c>
      <c r="L28" s="55" t="s">
        <v>117</v>
      </c>
      <c r="M28" s="14" t="s">
        <v>7</v>
      </c>
      <c r="N28" s="14">
        <f>COUNTIF(M28:M28,"x")</f>
        <v>1</v>
      </c>
      <c r="O28" s="6" t="s">
        <v>153</v>
      </c>
      <c r="P28" s="6" t="s">
        <v>153</v>
      </c>
      <c r="Q28" s="14"/>
      <c r="R28" s="14"/>
      <c r="S28" s="14"/>
      <c r="T28" s="14"/>
      <c r="U28" s="6"/>
    </row>
    <row r="29" spans="1:21" ht="27" customHeight="1">
      <c r="A29" s="50"/>
      <c r="B29" s="51"/>
      <c r="C29" s="82" t="s">
        <v>49</v>
      </c>
      <c r="D29" s="82"/>
      <c r="E29" s="83"/>
      <c r="F29" s="83"/>
      <c r="G29" s="82"/>
      <c r="H29" s="82"/>
      <c r="I29" s="82"/>
      <c r="J29" s="82"/>
      <c r="K29" s="82"/>
      <c r="L29" s="82"/>
      <c r="M29" s="83"/>
      <c r="N29" s="83"/>
      <c r="O29" s="82"/>
      <c r="P29" s="82"/>
      <c r="Q29" s="83"/>
      <c r="R29" s="83"/>
      <c r="S29" s="83"/>
      <c r="T29" s="83"/>
      <c r="U29" s="82"/>
    </row>
    <row r="30" spans="1:21" ht="78.75" customHeight="1">
      <c r="A30" s="50"/>
      <c r="B30" s="51">
        <v>40</v>
      </c>
      <c r="C30" s="56" t="s">
        <v>50</v>
      </c>
      <c r="D30" s="55" t="s">
        <v>0</v>
      </c>
      <c r="E30" s="56"/>
      <c r="F30" s="55"/>
      <c r="G30" s="55"/>
      <c r="H30" s="56" t="s">
        <v>51</v>
      </c>
      <c r="I30" s="56" t="s">
        <v>186</v>
      </c>
      <c r="J30" s="55"/>
      <c r="K30" s="55" t="s">
        <v>17</v>
      </c>
      <c r="L30" s="55" t="s">
        <v>117</v>
      </c>
      <c r="M30" s="14" t="s">
        <v>7</v>
      </c>
      <c r="N30" s="14">
        <f>COUNTIF(M30:M30,"x")</f>
        <v>1</v>
      </c>
      <c r="O30" s="6" t="s">
        <v>153</v>
      </c>
      <c r="P30" s="6" t="s">
        <v>153</v>
      </c>
      <c r="Q30" s="14"/>
      <c r="R30" s="14"/>
      <c r="S30" s="14"/>
      <c r="T30" s="14"/>
      <c r="U30" s="6"/>
    </row>
    <row r="31" spans="1:21" ht="67.5" customHeight="1">
      <c r="A31" s="57">
        <v>42</v>
      </c>
      <c r="B31" s="51">
        <v>42</v>
      </c>
      <c r="C31" s="56" t="s">
        <v>52</v>
      </c>
      <c r="D31" s="55" t="s">
        <v>0</v>
      </c>
      <c r="E31" s="56" t="s">
        <v>53</v>
      </c>
      <c r="F31" s="55" t="s">
        <v>2</v>
      </c>
      <c r="G31" s="55"/>
      <c r="H31" s="56" t="s">
        <v>53</v>
      </c>
      <c r="I31" s="56" t="s">
        <v>130</v>
      </c>
      <c r="J31" s="55"/>
      <c r="K31" s="55" t="s">
        <v>17</v>
      </c>
      <c r="L31" s="55" t="s">
        <v>117</v>
      </c>
      <c r="M31" s="14" t="s">
        <v>7</v>
      </c>
      <c r="N31" s="14">
        <f>COUNTIF(M31:M31,"x")</f>
        <v>1</v>
      </c>
      <c r="O31" s="6" t="s">
        <v>154</v>
      </c>
      <c r="P31" s="6" t="s">
        <v>154</v>
      </c>
      <c r="Q31" s="14"/>
      <c r="R31" s="14"/>
      <c r="S31" s="14"/>
      <c r="T31" s="14"/>
      <c r="U31" s="6"/>
    </row>
    <row r="32" spans="1:21" ht="30.75" customHeight="1">
      <c r="A32" s="50"/>
      <c r="B32" s="51"/>
      <c r="C32" s="82" t="s">
        <v>54</v>
      </c>
      <c r="D32" s="82"/>
      <c r="E32" s="83"/>
      <c r="F32" s="83"/>
      <c r="G32" s="82"/>
      <c r="H32" s="82"/>
      <c r="I32" s="82"/>
      <c r="J32" s="82"/>
      <c r="K32" s="82"/>
      <c r="L32" s="82"/>
      <c r="M32" s="83"/>
      <c r="N32" s="83"/>
      <c r="O32" s="82"/>
      <c r="P32" s="82"/>
      <c r="Q32" s="83"/>
      <c r="R32" s="83"/>
      <c r="S32" s="83"/>
      <c r="T32" s="83"/>
      <c r="U32" s="82"/>
    </row>
    <row r="33" spans="1:21" ht="59.25" customHeight="1">
      <c r="A33" s="57">
        <v>49</v>
      </c>
      <c r="B33" s="51">
        <v>49</v>
      </c>
      <c r="C33" s="21" t="s">
        <v>55</v>
      </c>
      <c r="D33" s="22" t="s">
        <v>3</v>
      </c>
      <c r="E33" s="21" t="s">
        <v>56</v>
      </c>
      <c r="F33" s="23" t="s">
        <v>3</v>
      </c>
      <c r="G33" s="23" t="s">
        <v>7</v>
      </c>
      <c r="H33" s="21" t="s">
        <v>56</v>
      </c>
      <c r="I33" s="21" t="s">
        <v>131</v>
      </c>
      <c r="J33" s="55"/>
      <c r="K33" s="55" t="s">
        <v>17</v>
      </c>
      <c r="L33" s="55" t="s">
        <v>110</v>
      </c>
      <c r="M33" s="14" t="s">
        <v>7</v>
      </c>
      <c r="N33" s="14">
        <f>COUNTIF(M33:M33,"x")</f>
        <v>1</v>
      </c>
      <c r="O33" s="6" t="s">
        <v>154</v>
      </c>
      <c r="P33" s="6" t="s">
        <v>154</v>
      </c>
      <c r="Q33" s="14"/>
      <c r="R33" s="14"/>
      <c r="S33" s="14"/>
      <c r="T33" s="14"/>
      <c r="U33" s="6"/>
    </row>
    <row r="34" spans="1:21" ht="24" customHeight="1">
      <c r="A34" s="50"/>
      <c r="B34" s="51"/>
      <c r="C34" s="82" t="s">
        <v>5</v>
      </c>
      <c r="D34" s="82"/>
      <c r="E34" s="83"/>
      <c r="F34" s="83"/>
      <c r="G34" s="82"/>
      <c r="H34" s="82"/>
      <c r="I34" s="82"/>
      <c r="J34" s="82"/>
      <c r="K34" s="82"/>
      <c r="L34" s="82"/>
      <c r="M34" s="83"/>
      <c r="N34" s="83"/>
      <c r="O34" s="82"/>
      <c r="P34" s="82"/>
      <c r="Q34" s="83"/>
      <c r="R34" s="83"/>
      <c r="S34" s="83"/>
      <c r="T34" s="83"/>
      <c r="U34" s="82"/>
    </row>
    <row r="35" spans="1:21" ht="28.5" customHeight="1">
      <c r="A35" s="50"/>
      <c r="B35" s="51"/>
      <c r="C35" s="82" t="s">
        <v>57</v>
      </c>
      <c r="D35" s="82"/>
      <c r="E35" s="83"/>
      <c r="F35" s="83"/>
      <c r="G35" s="82"/>
      <c r="H35" s="82"/>
      <c r="I35" s="82"/>
      <c r="J35" s="82"/>
      <c r="K35" s="82"/>
      <c r="L35" s="82"/>
      <c r="M35" s="83"/>
      <c r="N35" s="83"/>
      <c r="O35" s="82"/>
      <c r="P35" s="82"/>
      <c r="Q35" s="83"/>
      <c r="R35" s="83"/>
      <c r="S35" s="83"/>
      <c r="T35" s="83"/>
      <c r="U35" s="82"/>
    </row>
    <row r="36" spans="1:21" ht="28.5" customHeight="1">
      <c r="A36" s="50"/>
      <c r="B36" s="51"/>
      <c r="C36" s="82" t="s">
        <v>58</v>
      </c>
      <c r="D36" s="82"/>
      <c r="E36" s="83"/>
      <c r="F36" s="83"/>
      <c r="G36" s="82"/>
      <c r="H36" s="82"/>
      <c r="I36" s="82"/>
      <c r="J36" s="82"/>
      <c r="K36" s="82"/>
      <c r="L36" s="82"/>
      <c r="M36" s="83"/>
      <c r="N36" s="83"/>
      <c r="O36" s="82"/>
      <c r="P36" s="82"/>
      <c r="Q36" s="83"/>
      <c r="R36" s="83"/>
      <c r="S36" s="83"/>
      <c r="T36" s="83"/>
      <c r="U36" s="82"/>
    </row>
    <row r="37" spans="1:21" ht="41.25" customHeight="1">
      <c r="A37" s="77">
        <v>56</v>
      </c>
      <c r="B37" s="78">
        <v>56</v>
      </c>
      <c r="C37" s="86" t="s">
        <v>59</v>
      </c>
      <c r="D37" s="87" t="s">
        <v>0</v>
      </c>
      <c r="E37" s="86" t="s">
        <v>121</v>
      </c>
      <c r="F37" s="87" t="s">
        <v>2</v>
      </c>
      <c r="G37" s="87"/>
      <c r="H37" s="86" t="s">
        <v>121</v>
      </c>
      <c r="I37" s="56" t="s">
        <v>124</v>
      </c>
      <c r="J37" s="15"/>
      <c r="K37" s="55" t="s">
        <v>17</v>
      </c>
      <c r="L37" s="55" t="s">
        <v>117</v>
      </c>
      <c r="M37" s="14" t="s">
        <v>7</v>
      </c>
      <c r="N37" s="14">
        <f>COUNTIF(M37:M37,"x")</f>
        <v>1</v>
      </c>
      <c r="O37" s="6" t="s">
        <v>146</v>
      </c>
      <c r="P37" s="6"/>
      <c r="Q37" s="14"/>
      <c r="R37" s="14"/>
      <c r="S37" s="14"/>
      <c r="T37" s="14"/>
      <c r="U37" s="6"/>
    </row>
    <row r="38" spans="1:21" ht="117" customHeight="1">
      <c r="A38" s="77"/>
      <c r="B38" s="78"/>
      <c r="C38" s="86"/>
      <c r="D38" s="87"/>
      <c r="E38" s="86"/>
      <c r="F38" s="87"/>
      <c r="G38" s="87"/>
      <c r="H38" s="86"/>
      <c r="I38" s="56" t="s">
        <v>207</v>
      </c>
      <c r="J38" s="14" t="s">
        <v>60</v>
      </c>
      <c r="K38" s="55" t="s">
        <v>17</v>
      </c>
      <c r="L38" s="55" t="s">
        <v>110</v>
      </c>
      <c r="M38" s="14" t="s">
        <v>7</v>
      </c>
      <c r="N38" s="14">
        <f>COUNTIF(M38:M38,"x")</f>
        <v>1</v>
      </c>
      <c r="O38" s="6" t="s">
        <v>147</v>
      </c>
      <c r="P38" s="6" t="s">
        <v>147</v>
      </c>
      <c r="Q38" s="14"/>
      <c r="R38" s="14"/>
      <c r="S38" s="14"/>
      <c r="T38" s="14"/>
      <c r="U38" s="6"/>
    </row>
    <row r="39" spans="1:21" ht="24.75" customHeight="1">
      <c r="A39" s="50"/>
      <c r="B39" s="51"/>
      <c r="C39" s="82" t="s">
        <v>132</v>
      </c>
      <c r="D39" s="82"/>
      <c r="E39" s="83"/>
      <c r="F39" s="83"/>
      <c r="G39" s="82"/>
      <c r="H39" s="82"/>
      <c r="I39" s="82"/>
      <c r="J39" s="82"/>
      <c r="K39" s="82"/>
      <c r="L39" s="82"/>
      <c r="M39" s="83"/>
      <c r="N39" s="83"/>
      <c r="O39" s="82"/>
      <c r="P39" s="82"/>
      <c r="Q39" s="83"/>
      <c r="R39" s="83"/>
      <c r="S39" s="83"/>
      <c r="T39" s="83"/>
      <c r="U39" s="82"/>
    </row>
    <row r="40" spans="1:21" ht="129.75" customHeight="1">
      <c r="A40" s="10">
        <v>62</v>
      </c>
      <c r="B40" s="51">
        <v>62</v>
      </c>
      <c r="C40" s="56" t="s">
        <v>61</v>
      </c>
      <c r="D40" s="55" t="s">
        <v>0</v>
      </c>
      <c r="E40" s="56" t="s">
        <v>62</v>
      </c>
      <c r="F40" s="55" t="s">
        <v>2</v>
      </c>
      <c r="G40" s="55"/>
      <c r="H40" s="56" t="s">
        <v>122</v>
      </c>
      <c r="I40" s="61" t="s">
        <v>208</v>
      </c>
      <c r="J40" s="55"/>
      <c r="K40" s="55" t="s">
        <v>17</v>
      </c>
      <c r="L40" s="55" t="s">
        <v>117</v>
      </c>
      <c r="M40" s="14" t="s">
        <v>7</v>
      </c>
      <c r="N40" s="14">
        <f>COUNTIF(M40:M40,"x")</f>
        <v>1</v>
      </c>
      <c r="O40" s="6" t="s">
        <v>151</v>
      </c>
      <c r="P40" s="6" t="s">
        <v>151</v>
      </c>
      <c r="Q40" s="14"/>
      <c r="R40" s="14"/>
      <c r="S40" s="14"/>
      <c r="T40" s="14"/>
      <c r="U40" s="6"/>
    </row>
    <row r="41" spans="1:21" ht="31.5" customHeight="1">
      <c r="A41" s="50"/>
      <c r="B41" s="51"/>
      <c r="C41" s="82" t="s">
        <v>63</v>
      </c>
      <c r="D41" s="82"/>
      <c r="E41" s="83"/>
      <c r="F41" s="83"/>
      <c r="G41" s="82"/>
      <c r="H41" s="82"/>
      <c r="I41" s="82"/>
      <c r="J41" s="82"/>
      <c r="K41" s="82"/>
      <c r="L41" s="82"/>
      <c r="M41" s="83"/>
      <c r="N41" s="83"/>
      <c r="O41" s="82"/>
      <c r="P41" s="82"/>
      <c r="Q41" s="83"/>
      <c r="R41" s="83"/>
      <c r="S41" s="83"/>
      <c r="T41" s="83"/>
      <c r="U41" s="82"/>
    </row>
    <row r="42" spans="1:21" ht="80.25" customHeight="1">
      <c r="A42" s="88">
        <v>68</v>
      </c>
      <c r="B42" s="78">
        <v>68</v>
      </c>
      <c r="C42" s="86" t="s">
        <v>64</v>
      </c>
      <c r="D42" s="87" t="s">
        <v>0</v>
      </c>
      <c r="E42" s="86" t="s">
        <v>65</v>
      </c>
      <c r="F42" s="87" t="s">
        <v>2</v>
      </c>
      <c r="G42" s="87"/>
      <c r="H42" s="86" t="s">
        <v>65</v>
      </c>
      <c r="I42" s="61" t="s">
        <v>172</v>
      </c>
      <c r="J42" s="55" t="s">
        <v>66</v>
      </c>
      <c r="K42" s="55" t="s">
        <v>17</v>
      </c>
      <c r="L42" s="55" t="s">
        <v>117</v>
      </c>
      <c r="M42" s="6" t="s">
        <v>7</v>
      </c>
      <c r="N42" s="14"/>
      <c r="O42" s="14"/>
      <c r="P42" s="6" t="s">
        <v>150</v>
      </c>
      <c r="Q42" s="14"/>
      <c r="R42" s="14"/>
      <c r="S42" s="14"/>
      <c r="T42" s="14"/>
      <c r="U42" s="6"/>
    </row>
    <row r="43" spans="1:21" ht="77.25" customHeight="1">
      <c r="A43" s="77"/>
      <c r="B43" s="78"/>
      <c r="C43" s="86"/>
      <c r="D43" s="87"/>
      <c r="E43" s="86"/>
      <c r="F43" s="87"/>
      <c r="G43" s="87"/>
      <c r="H43" s="86"/>
      <c r="I43" s="61" t="s">
        <v>163</v>
      </c>
      <c r="J43" s="19"/>
      <c r="K43" s="19"/>
      <c r="L43" s="19"/>
      <c r="M43" s="24" t="s">
        <v>7</v>
      </c>
      <c r="N43" s="14"/>
      <c r="O43" s="6" t="s">
        <v>152</v>
      </c>
      <c r="P43" s="6" t="s">
        <v>152</v>
      </c>
      <c r="Q43" s="14"/>
      <c r="R43" s="14"/>
      <c r="S43" s="14"/>
      <c r="T43" s="14"/>
      <c r="U43" s="6"/>
    </row>
    <row r="44" spans="1:21" ht="21.75" customHeight="1">
      <c r="A44" s="50"/>
      <c r="B44" s="51"/>
      <c r="C44" s="82" t="s">
        <v>67</v>
      </c>
      <c r="D44" s="82"/>
      <c r="E44" s="83"/>
      <c r="F44" s="83"/>
      <c r="G44" s="82"/>
      <c r="H44" s="82"/>
      <c r="I44" s="82"/>
      <c r="J44" s="82"/>
      <c r="K44" s="82"/>
      <c r="L44" s="82"/>
      <c r="M44" s="83"/>
      <c r="N44" s="83"/>
      <c r="O44" s="82"/>
      <c r="P44" s="82"/>
      <c r="Q44" s="83"/>
      <c r="R44" s="83"/>
      <c r="S44" s="83"/>
      <c r="T44" s="83"/>
      <c r="U44" s="82"/>
    </row>
    <row r="45" spans="1:21" ht="188.25" customHeight="1">
      <c r="A45" s="50">
        <v>72</v>
      </c>
      <c r="B45" s="51">
        <v>72</v>
      </c>
      <c r="C45" s="56" t="s">
        <v>68</v>
      </c>
      <c r="D45" s="55" t="s">
        <v>2</v>
      </c>
      <c r="E45" s="56" t="s">
        <v>69</v>
      </c>
      <c r="F45" s="55" t="s">
        <v>2</v>
      </c>
      <c r="G45" s="55"/>
      <c r="H45" s="56" t="s">
        <v>69</v>
      </c>
      <c r="I45" s="56" t="s">
        <v>133</v>
      </c>
      <c r="J45" s="55"/>
      <c r="K45" s="55" t="s">
        <v>17</v>
      </c>
      <c r="L45" s="55" t="s">
        <v>117</v>
      </c>
      <c r="M45" s="6" t="s">
        <v>7</v>
      </c>
      <c r="N45" s="14">
        <f>COUNTIF(M45:M45,"x")</f>
        <v>1</v>
      </c>
      <c r="O45" s="6" t="s">
        <v>154</v>
      </c>
      <c r="P45" s="6" t="s">
        <v>152</v>
      </c>
      <c r="Q45" s="14"/>
      <c r="R45" s="14"/>
      <c r="S45" s="14"/>
      <c r="T45" s="14"/>
      <c r="U45" s="6"/>
    </row>
    <row r="46" spans="1:21" ht="21.75" customHeight="1">
      <c r="A46" s="50"/>
      <c r="B46" s="51"/>
      <c r="C46" s="82" t="s">
        <v>6</v>
      </c>
      <c r="D46" s="82"/>
      <c r="E46" s="83"/>
      <c r="F46" s="83"/>
      <c r="G46" s="82"/>
      <c r="H46" s="82"/>
      <c r="I46" s="82"/>
      <c r="J46" s="82"/>
      <c r="K46" s="82"/>
      <c r="L46" s="82"/>
      <c r="M46" s="83"/>
      <c r="N46" s="83"/>
      <c r="O46" s="82"/>
      <c r="P46" s="82"/>
      <c r="Q46" s="83"/>
      <c r="R46" s="83"/>
      <c r="S46" s="83"/>
      <c r="T46" s="83"/>
      <c r="U46" s="82"/>
    </row>
    <row r="47" spans="1:21" ht="21.75" customHeight="1">
      <c r="A47" s="50"/>
      <c r="B47" s="51"/>
      <c r="C47" s="82" t="s">
        <v>70</v>
      </c>
      <c r="D47" s="82"/>
      <c r="E47" s="83"/>
      <c r="F47" s="83"/>
      <c r="G47" s="82"/>
      <c r="H47" s="82"/>
      <c r="I47" s="82"/>
      <c r="J47" s="82"/>
      <c r="K47" s="82"/>
      <c r="L47" s="82"/>
      <c r="M47" s="83"/>
      <c r="N47" s="83"/>
      <c r="O47" s="82"/>
      <c r="P47" s="82"/>
      <c r="Q47" s="83"/>
      <c r="R47" s="83"/>
      <c r="S47" s="83"/>
      <c r="T47" s="83"/>
      <c r="U47" s="82"/>
    </row>
    <row r="48" spans="1:21" ht="74.25" customHeight="1">
      <c r="A48" s="57">
        <v>77</v>
      </c>
      <c r="B48" s="51">
        <v>77</v>
      </c>
      <c r="C48" s="56" t="s">
        <v>71</v>
      </c>
      <c r="D48" s="55" t="s">
        <v>0</v>
      </c>
      <c r="E48" s="56" t="s">
        <v>72</v>
      </c>
      <c r="F48" s="55" t="s">
        <v>0</v>
      </c>
      <c r="G48" s="55"/>
      <c r="H48" s="56" t="s">
        <v>72</v>
      </c>
      <c r="I48" s="56" t="s">
        <v>134</v>
      </c>
      <c r="J48" s="55"/>
      <c r="K48" s="55" t="s">
        <v>17</v>
      </c>
      <c r="L48" s="55" t="s">
        <v>117</v>
      </c>
      <c r="M48" s="14" t="s">
        <v>7</v>
      </c>
      <c r="N48" s="14">
        <f>COUNTIF(M48:M48,"x")</f>
        <v>1</v>
      </c>
      <c r="O48" s="6"/>
      <c r="P48" s="6" t="s">
        <v>153</v>
      </c>
      <c r="Q48" s="14"/>
      <c r="R48" s="14"/>
      <c r="S48" s="14"/>
      <c r="T48" s="14"/>
      <c r="U48" s="6"/>
    </row>
    <row r="49" spans="1:21" ht="108" customHeight="1">
      <c r="A49" s="50"/>
      <c r="B49" s="51">
        <v>79</v>
      </c>
      <c r="C49" s="55" t="s">
        <v>119</v>
      </c>
      <c r="D49" s="55" t="s">
        <v>0</v>
      </c>
      <c r="E49" s="56"/>
      <c r="F49" s="55"/>
      <c r="G49" s="55"/>
      <c r="H49" s="55" t="s">
        <v>123</v>
      </c>
      <c r="I49" s="61" t="s">
        <v>217</v>
      </c>
      <c r="J49" s="55" t="s">
        <v>73</v>
      </c>
      <c r="K49" s="55" t="s">
        <v>17</v>
      </c>
      <c r="L49" s="55" t="s">
        <v>117</v>
      </c>
      <c r="M49" s="6" t="s">
        <v>7</v>
      </c>
      <c r="N49" s="14"/>
      <c r="O49" s="6" t="s">
        <v>147</v>
      </c>
      <c r="P49" s="6" t="s">
        <v>147</v>
      </c>
      <c r="Q49" s="14"/>
      <c r="R49" s="14"/>
      <c r="S49" s="14"/>
      <c r="T49" s="14"/>
      <c r="U49" s="6"/>
    </row>
    <row r="50" spans="1:21" ht="27" customHeight="1">
      <c r="A50" s="50"/>
      <c r="B50" s="51"/>
      <c r="C50" s="82" t="s">
        <v>74</v>
      </c>
      <c r="D50" s="82"/>
      <c r="E50" s="83"/>
      <c r="F50" s="83"/>
      <c r="G50" s="82"/>
      <c r="H50" s="82"/>
      <c r="I50" s="82"/>
      <c r="J50" s="82"/>
      <c r="K50" s="82"/>
      <c r="L50" s="82"/>
      <c r="M50" s="83"/>
      <c r="N50" s="83"/>
      <c r="O50" s="82"/>
      <c r="P50" s="82"/>
      <c r="Q50" s="83"/>
      <c r="R50" s="83"/>
      <c r="S50" s="83"/>
      <c r="T50" s="83"/>
      <c r="U50" s="82"/>
    </row>
    <row r="51" spans="1:21" ht="108" customHeight="1">
      <c r="A51" s="2">
        <v>92</v>
      </c>
      <c r="B51" s="51">
        <v>92</v>
      </c>
      <c r="C51" s="56" t="s">
        <v>75</v>
      </c>
      <c r="D51" s="55" t="s">
        <v>2</v>
      </c>
      <c r="E51" s="56" t="s">
        <v>76</v>
      </c>
      <c r="F51" s="55" t="s">
        <v>2</v>
      </c>
      <c r="G51" s="55"/>
      <c r="H51" s="56" t="s">
        <v>76</v>
      </c>
      <c r="I51" s="61" t="s">
        <v>174</v>
      </c>
      <c r="J51" s="55" t="s">
        <v>77</v>
      </c>
      <c r="K51" s="58" t="s">
        <v>17</v>
      </c>
      <c r="L51" s="55" t="s">
        <v>117</v>
      </c>
      <c r="M51" s="6" t="s">
        <v>7</v>
      </c>
      <c r="N51" s="14">
        <f>COUNTIF(M51:M51,"x")</f>
        <v>1</v>
      </c>
      <c r="O51" s="6" t="s">
        <v>155</v>
      </c>
      <c r="P51" s="6" t="s">
        <v>155</v>
      </c>
      <c r="Q51" s="14"/>
      <c r="R51" s="14"/>
      <c r="S51" s="14"/>
      <c r="T51" s="14"/>
      <c r="U51" s="6"/>
    </row>
    <row r="52" spans="1:21" ht="27" customHeight="1">
      <c r="A52" s="50"/>
      <c r="B52" s="78">
        <v>94</v>
      </c>
      <c r="C52" s="87" t="s">
        <v>78</v>
      </c>
      <c r="D52" s="87" t="s">
        <v>0</v>
      </c>
      <c r="E52" s="56"/>
      <c r="F52" s="55"/>
      <c r="G52" s="87"/>
      <c r="H52" s="87" t="s">
        <v>125</v>
      </c>
      <c r="I52" s="61" t="s">
        <v>218</v>
      </c>
      <c r="J52" s="87" t="s">
        <v>79</v>
      </c>
      <c r="K52" s="87" t="s">
        <v>17</v>
      </c>
      <c r="L52" s="89" t="s">
        <v>117</v>
      </c>
      <c r="M52" s="6" t="s">
        <v>7</v>
      </c>
      <c r="N52" s="14"/>
      <c r="O52" s="6" t="s">
        <v>150</v>
      </c>
      <c r="P52" s="14"/>
      <c r="Q52" s="14"/>
      <c r="R52" s="14"/>
      <c r="S52" s="14"/>
      <c r="T52" s="14"/>
      <c r="U52" s="6"/>
    </row>
    <row r="53" spans="1:21" ht="31.5" customHeight="1">
      <c r="A53" s="50"/>
      <c r="B53" s="78"/>
      <c r="C53" s="87"/>
      <c r="D53" s="87"/>
      <c r="E53" s="56"/>
      <c r="F53" s="55"/>
      <c r="G53" s="87"/>
      <c r="H53" s="87"/>
      <c r="I53" s="61" t="s">
        <v>161</v>
      </c>
      <c r="J53" s="87"/>
      <c r="K53" s="87"/>
      <c r="L53" s="89"/>
      <c r="M53" s="6" t="s">
        <v>7</v>
      </c>
      <c r="N53" s="14"/>
      <c r="O53" s="6"/>
      <c r="P53" s="6" t="s">
        <v>150</v>
      </c>
      <c r="Q53" s="14"/>
      <c r="R53" s="14"/>
      <c r="S53" s="14"/>
      <c r="T53" s="14"/>
      <c r="U53" s="6"/>
    </row>
    <row r="54" spans="1:21" ht="33" customHeight="1">
      <c r="A54" s="50">
        <v>94</v>
      </c>
      <c r="B54" s="78"/>
      <c r="C54" s="87"/>
      <c r="D54" s="87"/>
      <c r="E54" s="56" t="s">
        <v>125</v>
      </c>
      <c r="F54" s="55" t="s">
        <v>2</v>
      </c>
      <c r="G54" s="87"/>
      <c r="H54" s="87"/>
      <c r="I54" s="61" t="s">
        <v>156</v>
      </c>
      <c r="J54" s="87"/>
      <c r="K54" s="87"/>
      <c r="L54" s="89"/>
      <c r="M54" s="6" t="s">
        <v>7</v>
      </c>
      <c r="N54" s="14">
        <f>COUNTIF(M54:M54,"x")</f>
        <v>1</v>
      </c>
      <c r="O54" s="6" t="s">
        <v>147</v>
      </c>
      <c r="P54" s="6"/>
      <c r="Q54" s="14"/>
      <c r="R54" s="14"/>
      <c r="S54" s="14"/>
      <c r="T54" s="14"/>
      <c r="U54" s="6"/>
    </row>
    <row r="55" spans="1:21" ht="29.25" customHeight="1">
      <c r="A55" s="50"/>
      <c r="B55" s="51"/>
      <c r="C55" s="82" t="s">
        <v>80</v>
      </c>
      <c r="D55" s="82"/>
      <c r="E55" s="83"/>
      <c r="F55" s="83"/>
      <c r="G55" s="82"/>
      <c r="H55" s="82"/>
      <c r="I55" s="82"/>
      <c r="J55" s="82"/>
      <c r="K55" s="82"/>
      <c r="L55" s="82"/>
      <c r="M55" s="83"/>
      <c r="N55" s="83"/>
      <c r="O55" s="82"/>
      <c r="P55" s="82"/>
      <c r="Q55" s="83"/>
      <c r="R55" s="83"/>
      <c r="S55" s="83"/>
      <c r="T55" s="83"/>
      <c r="U55" s="82"/>
    </row>
    <row r="56" spans="1:21" ht="129.75" customHeight="1">
      <c r="A56" s="50">
        <v>104</v>
      </c>
      <c r="B56" s="51">
        <v>104</v>
      </c>
      <c r="C56" s="56" t="s">
        <v>81</v>
      </c>
      <c r="D56" s="55" t="s">
        <v>2</v>
      </c>
      <c r="E56" s="56" t="s">
        <v>82</v>
      </c>
      <c r="F56" s="55" t="s">
        <v>0</v>
      </c>
      <c r="G56" s="55"/>
      <c r="H56" s="56" t="s">
        <v>82</v>
      </c>
      <c r="I56" s="61" t="s">
        <v>177</v>
      </c>
      <c r="J56" s="59" t="s">
        <v>83</v>
      </c>
      <c r="K56" s="55" t="s">
        <v>17</v>
      </c>
      <c r="L56" s="55" t="s">
        <v>117</v>
      </c>
      <c r="M56" s="6" t="s">
        <v>7</v>
      </c>
      <c r="N56" s="14">
        <f>COUNTIF(M56:M56,"x")</f>
        <v>1</v>
      </c>
      <c r="O56" s="6"/>
      <c r="P56" s="6" t="s">
        <v>154</v>
      </c>
      <c r="Q56" s="14"/>
      <c r="R56" s="14"/>
      <c r="S56" s="14"/>
      <c r="T56" s="14"/>
      <c r="U56" s="6"/>
    </row>
    <row r="57" spans="1:21" ht="29.25" customHeight="1">
      <c r="A57" s="50"/>
      <c r="B57" s="51"/>
      <c r="C57" s="82" t="s">
        <v>84</v>
      </c>
      <c r="D57" s="82"/>
      <c r="E57" s="82"/>
      <c r="F57" s="54"/>
      <c r="G57" s="15">
        <f>COUNTIF(G58:G58,"x")</f>
        <v>0</v>
      </c>
      <c r="H57" s="25"/>
      <c r="I57" s="25"/>
      <c r="J57" s="26"/>
      <c r="K57" s="15"/>
      <c r="L57" s="15"/>
      <c r="M57" s="15">
        <f>COUNTIF(M58:M58,"x")</f>
        <v>1</v>
      </c>
      <c r="N57" s="15">
        <f>SUM(N58:N58)</f>
        <v>1</v>
      </c>
      <c r="O57" s="15"/>
      <c r="P57" s="15"/>
      <c r="Q57" s="15"/>
      <c r="R57" s="15"/>
      <c r="S57" s="15"/>
      <c r="T57" s="15"/>
      <c r="U57" s="6"/>
    </row>
    <row r="58" spans="1:21" ht="90" customHeight="1">
      <c r="A58" s="57">
        <v>105</v>
      </c>
      <c r="B58" s="51">
        <v>105</v>
      </c>
      <c r="C58" s="56" t="s">
        <v>85</v>
      </c>
      <c r="D58" s="55" t="s">
        <v>2</v>
      </c>
      <c r="E58" s="56" t="s">
        <v>86</v>
      </c>
      <c r="F58" s="55" t="s">
        <v>2</v>
      </c>
      <c r="G58" s="15"/>
      <c r="H58" s="56" t="s">
        <v>86</v>
      </c>
      <c r="I58" s="61" t="s">
        <v>178</v>
      </c>
      <c r="J58" s="15"/>
      <c r="K58" s="55" t="s">
        <v>17</v>
      </c>
      <c r="L58" s="55" t="s">
        <v>117</v>
      </c>
      <c r="M58" s="15" t="s">
        <v>7</v>
      </c>
      <c r="N58" s="14">
        <f>COUNTIF(M58:M58,"x")</f>
        <v>1</v>
      </c>
      <c r="O58" s="6" t="s">
        <v>152</v>
      </c>
      <c r="P58" s="14"/>
      <c r="Q58" s="14"/>
      <c r="R58" s="14"/>
      <c r="S58" s="14"/>
      <c r="T58" s="14"/>
      <c r="U58" s="6"/>
    </row>
    <row r="59" spans="1:21" ht="23.25" customHeight="1">
      <c r="A59" s="50"/>
      <c r="B59" s="51"/>
      <c r="C59" s="82" t="s">
        <v>87</v>
      </c>
      <c r="D59" s="82"/>
      <c r="E59" s="83"/>
      <c r="F59" s="83"/>
      <c r="G59" s="82"/>
      <c r="H59" s="82"/>
      <c r="I59" s="82"/>
      <c r="J59" s="82"/>
      <c r="K59" s="82"/>
      <c r="L59" s="82"/>
      <c r="M59" s="83"/>
      <c r="N59" s="83"/>
      <c r="O59" s="82"/>
      <c r="P59" s="82"/>
      <c r="Q59" s="83"/>
      <c r="R59" s="83"/>
      <c r="S59" s="83"/>
      <c r="T59" s="83"/>
      <c r="U59" s="82"/>
    </row>
    <row r="60" spans="1:21" ht="23.25" customHeight="1">
      <c r="A60" s="50"/>
      <c r="B60" s="51"/>
      <c r="C60" s="82" t="s">
        <v>88</v>
      </c>
      <c r="D60" s="82"/>
      <c r="E60" s="83"/>
      <c r="F60" s="83"/>
      <c r="G60" s="82"/>
      <c r="H60" s="82"/>
      <c r="I60" s="82"/>
      <c r="J60" s="82"/>
      <c r="K60" s="82"/>
      <c r="L60" s="82"/>
      <c r="M60" s="83"/>
      <c r="N60" s="83"/>
      <c r="O60" s="82"/>
      <c r="P60" s="82"/>
      <c r="Q60" s="83"/>
      <c r="R60" s="83"/>
      <c r="S60" s="83"/>
      <c r="T60" s="83"/>
      <c r="U60" s="82"/>
    </row>
    <row r="61" spans="1:21" ht="23.25" customHeight="1">
      <c r="A61" s="50"/>
      <c r="B61" s="51"/>
      <c r="C61" s="82" t="s">
        <v>89</v>
      </c>
      <c r="D61" s="82"/>
      <c r="E61" s="83"/>
      <c r="F61" s="83"/>
      <c r="G61" s="82"/>
      <c r="H61" s="82"/>
      <c r="I61" s="82"/>
      <c r="J61" s="82"/>
      <c r="K61" s="82"/>
      <c r="L61" s="82"/>
      <c r="M61" s="83"/>
      <c r="N61" s="83"/>
      <c r="O61" s="82"/>
      <c r="P61" s="82"/>
      <c r="Q61" s="83"/>
      <c r="R61" s="83"/>
      <c r="S61" s="83"/>
      <c r="T61" s="83"/>
      <c r="U61" s="82"/>
    </row>
    <row r="62" spans="1:21" ht="57.75" customHeight="1">
      <c r="A62" s="50">
        <v>108</v>
      </c>
      <c r="B62" s="51">
        <v>108</v>
      </c>
      <c r="C62" s="56" t="s">
        <v>90</v>
      </c>
      <c r="D62" s="55" t="s">
        <v>0</v>
      </c>
      <c r="E62" s="56" t="s">
        <v>91</v>
      </c>
      <c r="F62" s="55" t="s">
        <v>2</v>
      </c>
      <c r="G62" s="55"/>
      <c r="H62" s="56" t="s">
        <v>91</v>
      </c>
      <c r="I62" s="61" t="s">
        <v>135</v>
      </c>
      <c r="J62" s="55"/>
      <c r="K62" s="55" t="s">
        <v>17</v>
      </c>
      <c r="L62" s="55" t="s">
        <v>117</v>
      </c>
      <c r="M62" s="14" t="s">
        <v>7</v>
      </c>
      <c r="N62" s="14">
        <f>COUNTIF(M62:M62,"x")</f>
        <v>1</v>
      </c>
      <c r="O62" s="6"/>
      <c r="P62" s="6" t="s">
        <v>147</v>
      </c>
      <c r="Q62" s="14"/>
      <c r="R62" s="14"/>
      <c r="S62" s="14"/>
      <c r="T62" s="14"/>
      <c r="U62" s="6"/>
    </row>
    <row r="63" spans="1:21" ht="25.5" customHeight="1">
      <c r="A63" s="50"/>
      <c r="B63" s="51"/>
      <c r="C63" s="82" t="s">
        <v>92</v>
      </c>
      <c r="D63" s="82"/>
      <c r="E63" s="83"/>
      <c r="F63" s="83"/>
      <c r="G63" s="82"/>
      <c r="H63" s="82"/>
      <c r="I63" s="82"/>
      <c r="J63" s="82"/>
      <c r="K63" s="82"/>
      <c r="L63" s="82"/>
      <c r="M63" s="83"/>
      <c r="N63" s="83"/>
      <c r="O63" s="82"/>
      <c r="P63" s="82"/>
      <c r="Q63" s="83"/>
      <c r="R63" s="83"/>
      <c r="S63" s="83"/>
      <c r="T63" s="83"/>
      <c r="U63" s="82"/>
    </row>
    <row r="64" spans="1:21" ht="127.5" customHeight="1">
      <c r="A64" s="50">
        <v>111</v>
      </c>
      <c r="B64" s="51">
        <v>111</v>
      </c>
      <c r="C64" s="56" t="s">
        <v>93</v>
      </c>
      <c r="D64" s="55" t="s">
        <v>0</v>
      </c>
      <c r="E64" s="56" t="s">
        <v>94</v>
      </c>
      <c r="F64" s="55" t="s">
        <v>2</v>
      </c>
      <c r="G64" s="55"/>
      <c r="H64" s="56" t="s">
        <v>94</v>
      </c>
      <c r="I64" s="27" t="s">
        <v>209</v>
      </c>
      <c r="J64" s="55"/>
      <c r="K64" s="55" t="s">
        <v>17</v>
      </c>
      <c r="L64" s="55" t="s">
        <v>110</v>
      </c>
      <c r="M64" s="14" t="s">
        <v>7</v>
      </c>
      <c r="N64" s="14">
        <f>COUNTIF(M64:M64,"x")</f>
        <v>1</v>
      </c>
      <c r="O64" s="6" t="s">
        <v>152</v>
      </c>
      <c r="P64" s="6" t="s">
        <v>147</v>
      </c>
      <c r="Q64" s="14"/>
      <c r="R64" s="14"/>
      <c r="S64" s="14"/>
      <c r="T64" s="14"/>
      <c r="U64" s="6"/>
    </row>
    <row r="65" spans="1:21" ht="25.5" customHeight="1">
      <c r="A65" s="50"/>
      <c r="B65" s="51"/>
      <c r="C65" s="82" t="s">
        <v>95</v>
      </c>
      <c r="D65" s="82"/>
      <c r="E65" s="83"/>
      <c r="F65" s="83"/>
      <c r="G65" s="82"/>
      <c r="H65" s="82"/>
      <c r="I65" s="82"/>
      <c r="J65" s="82"/>
      <c r="K65" s="82"/>
      <c r="L65" s="82"/>
      <c r="M65" s="83"/>
      <c r="N65" s="83"/>
      <c r="O65" s="82"/>
      <c r="P65" s="82"/>
      <c r="Q65" s="83"/>
      <c r="R65" s="83"/>
      <c r="S65" s="83"/>
      <c r="T65" s="83"/>
      <c r="U65" s="82"/>
    </row>
    <row r="66" spans="1:21" ht="33" customHeight="1">
      <c r="A66" s="50"/>
      <c r="B66" s="51"/>
      <c r="C66" s="82" t="s">
        <v>96</v>
      </c>
      <c r="D66" s="82"/>
      <c r="E66" s="83"/>
      <c r="F66" s="83"/>
      <c r="G66" s="82"/>
      <c r="H66" s="82"/>
      <c r="I66" s="82"/>
      <c r="J66" s="82"/>
      <c r="K66" s="82"/>
      <c r="L66" s="82"/>
      <c r="M66" s="83"/>
      <c r="N66" s="83"/>
      <c r="O66" s="82"/>
      <c r="P66" s="82"/>
      <c r="Q66" s="83"/>
      <c r="R66" s="83"/>
      <c r="S66" s="83"/>
      <c r="T66" s="83"/>
      <c r="U66" s="82"/>
    </row>
    <row r="67" spans="1:21" ht="96.75" customHeight="1">
      <c r="A67" s="50"/>
      <c r="B67" s="51">
        <v>113</v>
      </c>
      <c r="C67" s="56" t="s">
        <v>97</v>
      </c>
      <c r="D67" s="55" t="s">
        <v>0</v>
      </c>
      <c r="E67" s="56"/>
      <c r="F67" s="55"/>
      <c r="G67" s="15"/>
      <c r="H67" s="56" t="s">
        <v>98</v>
      </c>
      <c r="I67" s="61" t="s">
        <v>202</v>
      </c>
      <c r="J67" s="15"/>
      <c r="K67" s="55" t="s">
        <v>17</v>
      </c>
      <c r="L67" s="55" t="s">
        <v>117</v>
      </c>
      <c r="M67" s="14" t="s">
        <v>7</v>
      </c>
      <c r="N67" s="14">
        <f>COUNTIF(M67:M67,"x")</f>
        <v>1</v>
      </c>
      <c r="O67" s="6" t="s">
        <v>152</v>
      </c>
      <c r="P67" s="6" t="s">
        <v>152</v>
      </c>
      <c r="Q67" s="14"/>
      <c r="R67" s="14"/>
      <c r="S67" s="14"/>
      <c r="T67" s="14"/>
      <c r="U67" s="6"/>
    </row>
    <row r="68" spans="1:21" ht="67.5" customHeight="1">
      <c r="A68" s="50">
        <v>114</v>
      </c>
      <c r="B68" s="51">
        <v>114</v>
      </c>
      <c r="C68" s="56" t="s">
        <v>93</v>
      </c>
      <c r="D68" s="55" t="s">
        <v>0</v>
      </c>
      <c r="E68" s="56" t="s">
        <v>99</v>
      </c>
      <c r="F68" s="55" t="s">
        <v>0</v>
      </c>
      <c r="G68" s="55"/>
      <c r="H68" s="56" t="s">
        <v>99</v>
      </c>
      <c r="I68" s="61" t="s">
        <v>187</v>
      </c>
      <c r="J68" s="55"/>
      <c r="K68" s="55" t="s">
        <v>17</v>
      </c>
      <c r="L68" s="55" t="s">
        <v>117</v>
      </c>
      <c r="M68" s="14" t="s">
        <v>7</v>
      </c>
      <c r="N68" s="14">
        <f>COUNTIF(M68:M68,"x")</f>
        <v>1</v>
      </c>
      <c r="O68" s="6" t="s">
        <v>147</v>
      </c>
      <c r="P68" s="6" t="s">
        <v>147</v>
      </c>
      <c r="Q68" s="14"/>
      <c r="R68" s="14"/>
      <c r="S68" s="14"/>
      <c r="T68" s="14"/>
      <c r="U68" s="6"/>
    </row>
    <row r="69" spans="1:21" ht="26.25" customHeight="1">
      <c r="A69" s="50"/>
      <c r="B69" s="51"/>
      <c r="C69" s="82" t="s">
        <v>100</v>
      </c>
      <c r="D69" s="82"/>
      <c r="E69" s="83"/>
      <c r="F69" s="83"/>
      <c r="G69" s="82"/>
      <c r="H69" s="82"/>
      <c r="I69" s="82"/>
      <c r="J69" s="82"/>
      <c r="K69" s="82"/>
      <c r="L69" s="82"/>
      <c r="M69" s="83"/>
      <c r="N69" s="83"/>
      <c r="O69" s="82"/>
      <c r="P69" s="82"/>
      <c r="Q69" s="83"/>
      <c r="R69" s="83"/>
      <c r="S69" s="83"/>
      <c r="T69" s="83"/>
      <c r="U69" s="82"/>
    </row>
    <row r="70" spans="1:21" ht="26.25" customHeight="1">
      <c r="A70" s="50"/>
      <c r="B70" s="51"/>
      <c r="C70" s="82" t="s">
        <v>101</v>
      </c>
      <c r="D70" s="82"/>
      <c r="E70" s="83"/>
      <c r="F70" s="83"/>
      <c r="G70" s="82"/>
      <c r="H70" s="82"/>
      <c r="I70" s="82"/>
      <c r="J70" s="82"/>
      <c r="K70" s="82"/>
      <c r="L70" s="82"/>
      <c r="M70" s="83"/>
      <c r="N70" s="83"/>
      <c r="O70" s="82"/>
      <c r="P70" s="82"/>
      <c r="Q70" s="83"/>
      <c r="R70" s="83"/>
      <c r="S70" s="83"/>
      <c r="T70" s="83"/>
      <c r="U70" s="82"/>
    </row>
    <row r="71" spans="1:21" ht="31.5" customHeight="1">
      <c r="A71" s="50"/>
      <c r="B71" s="78">
        <v>122</v>
      </c>
      <c r="C71" s="87" t="s">
        <v>102</v>
      </c>
      <c r="D71" s="87" t="s">
        <v>0</v>
      </c>
      <c r="E71" s="56"/>
      <c r="F71" s="55"/>
      <c r="G71" s="87"/>
      <c r="H71" s="87" t="s">
        <v>136</v>
      </c>
      <c r="I71" s="61" t="s">
        <v>157</v>
      </c>
      <c r="J71" s="90"/>
      <c r="K71" s="87" t="s">
        <v>17</v>
      </c>
      <c r="L71" s="87" t="s">
        <v>112</v>
      </c>
      <c r="M71" s="6" t="s">
        <v>7</v>
      </c>
      <c r="N71" s="14"/>
      <c r="O71" s="6" t="s">
        <v>150</v>
      </c>
      <c r="P71" s="6"/>
      <c r="Q71" s="14"/>
      <c r="R71" s="14"/>
      <c r="S71" s="14"/>
      <c r="T71" s="14"/>
      <c r="U71" s="6"/>
    </row>
    <row r="72" spans="1:21" ht="31.5" customHeight="1">
      <c r="A72" s="50"/>
      <c r="B72" s="78"/>
      <c r="C72" s="87"/>
      <c r="D72" s="87"/>
      <c r="E72" s="56"/>
      <c r="F72" s="55"/>
      <c r="G72" s="87"/>
      <c r="H72" s="87"/>
      <c r="I72" s="61" t="s">
        <v>158</v>
      </c>
      <c r="J72" s="90"/>
      <c r="K72" s="87"/>
      <c r="L72" s="87"/>
      <c r="M72" s="6" t="s">
        <v>7</v>
      </c>
      <c r="N72" s="14"/>
      <c r="O72" s="6"/>
      <c r="P72" s="6" t="s">
        <v>150</v>
      </c>
      <c r="Q72" s="14"/>
      <c r="R72" s="14"/>
      <c r="S72" s="14"/>
      <c r="T72" s="14"/>
      <c r="U72" s="6"/>
    </row>
    <row r="73" spans="1:21" ht="95.25" customHeight="1">
      <c r="A73" s="50">
        <v>122</v>
      </c>
      <c r="B73" s="78"/>
      <c r="C73" s="87"/>
      <c r="D73" s="87"/>
      <c r="E73" s="56" t="s">
        <v>137</v>
      </c>
      <c r="F73" s="55" t="s">
        <v>2</v>
      </c>
      <c r="G73" s="87"/>
      <c r="H73" s="87"/>
      <c r="I73" s="61" t="s">
        <v>216</v>
      </c>
      <c r="J73" s="90"/>
      <c r="K73" s="87"/>
      <c r="L73" s="87"/>
      <c r="M73" s="6" t="s">
        <v>7</v>
      </c>
      <c r="N73" s="14">
        <f>COUNTIF(M73:M73,"x")</f>
        <v>1</v>
      </c>
      <c r="O73" s="6" t="s">
        <v>147</v>
      </c>
      <c r="P73" s="6" t="s">
        <v>147</v>
      </c>
      <c r="Q73" s="14"/>
      <c r="R73" s="14"/>
      <c r="S73" s="14"/>
      <c r="T73" s="14"/>
      <c r="U73" s="6"/>
    </row>
    <row r="74" spans="1:21" ht="48" customHeight="1">
      <c r="A74" s="50"/>
      <c r="B74" s="78"/>
      <c r="C74" s="87"/>
      <c r="D74" s="87"/>
      <c r="E74" s="56"/>
      <c r="F74" s="55"/>
      <c r="G74" s="87"/>
      <c r="H74" s="87"/>
      <c r="I74" s="61" t="s">
        <v>189</v>
      </c>
      <c r="J74" s="55"/>
      <c r="K74" s="87"/>
      <c r="L74" s="87"/>
      <c r="M74" s="6"/>
      <c r="N74" s="14"/>
      <c r="O74" s="6" t="s">
        <v>149</v>
      </c>
      <c r="P74" s="6" t="s">
        <v>149</v>
      </c>
      <c r="Q74" s="14"/>
      <c r="R74" s="14"/>
      <c r="S74" s="14"/>
      <c r="T74" s="14"/>
      <c r="U74" s="6"/>
    </row>
    <row r="75" spans="1:21" ht="29.25" customHeight="1">
      <c r="A75" s="50"/>
      <c r="B75" s="51"/>
      <c r="C75" s="82" t="s">
        <v>103</v>
      </c>
      <c r="D75" s="82"/>
      <c r="E75" s="83"/>
      <c r="F75" s="83"/>
      <c r="G75" s="83"/>
      <c r="H75" s="82"/>
      <c r="I75" s="82"/>
      <c r="J75" s="15"/>
      <c r="K75" s="15"/>
      <c r="L75" s="15"/>
      <c r="M75" s="15">
        <f>COUNTIF(M76:M82,"x")</f>
        <v>6</v>
      </c>
      <c r="N75" s="15">
        <f>SUM(N76:N82)</f>
        <v>5</v>
      </c>
      <c r="O75" s="15"/>
      <c r="P75" s="15"/>
      <c r="Q75" s="15"/>
      <c r="R75" s="15"/>
      <c r="S75" s="15"/>
      <c r="T75" s="15"/>
      <c r="U75" s="6"/>
    </row>
    <row r="76" spans="1:21" ht="38.25" customHeight="1">
      <c r="A76" s="57">
        <v>130</v>
      </c>
      <c r="B76" s="51">
        <v>130</v>
      </c>
      <c r="C76" s="56" t="s">
        <v>104</v>
      </c>
      <c r="D76" s="55" t="s">
        <v>0</v>
      </c>
      <c r="E76" s="56" t="s">
        <v>105</v>
      </c>
      <c r="F76" s="55" t="s">
        <v>2</v>
      </c>
      <c r="G76" s="55"/>
      <c r="H76" s="56" t="s">
        <v>105</v>
      </c>
      <c r="I76" s="61" t="s">
        <v>164</v>
      </c>
      <c r="J76" s="55"/>
      <c r="K76" s="55" t="s">
        <v>17</v>
      </c>
      <c r="L76" s="55" t="s">
        <v>117</v>
      </c>
      <c r="M76" s="6" t="s">
        <v>7</v>
      </c>
      <c r="N76" s="14">
        <f>COUNTIF(M76:M76,"x")</f>
        <v>1</v>
      </c>
      <c r="O76" s="6" t="s">
        <v>152</v>
      </c>
      <c r="P76" s="6" t="s">
        <v>152</v>
      </c>
      <c r="Q76" s="14"/>
      <c r="R76" s="14"/>
      <c r="S76" s="14"/>
      <c r="T76" s="14"/>
      <c r="U76" s="6"/>
    </row>
    <row r="77" spans="1:21" ht="34.5" customHeight="1">
      <c r="A77" s="50"/>
      <c r="B77" s="78">
        <v>132</v>
      </c>
      <c r="C77" s="87" t="s">
        <v>106</v>
      </c>
      <c r="D77" s="87" t="s">
        <v>0</v>
      </c>
      <c r="E77" s="56"/>
      <c r="F77" s="55"/>
      <c r="G77" s="87"/>
      <c r="H77" s="87" t="s">
        <v>141</v>
      </c>
      <c r="I77" s="61" t="s">
        <v>159</v>
      </c>
      <c r="J77" s="87"/>
      <c r="K77" s="87" t="s">
        <v>17</v>
      </c>
      <c r="L77" s="87" t="s">
        <v>117</v>
      </c>
      <c r="M77" s="6" t="s">
        <v>7</v>
      </c>
      <c r="N77" s="14"/>
      <c r="O77" s="6" t="s">
        <v>146</v>
      </c>
      <c r="P77" s="6"/>
      <c r="Q77" s="14"/>
      <c r="R77" s="14"/>
      <c r="S77" s="14"/>
      <c r="T77" s="14"/>
      <c r="U77" s="6"/>
    </row>
    <row r="78" spans="1:21" ht="38.25" customHeight="1">
      <c r="A78" s="50"/>
      <c r="B78" s="78"/>
      <c r="C78" s="87"/>
      <c r="D78" s="87"/>
      <c r="E78" s="56"/>
      <c r="F78" s="55"/>
      <c r="G78" s="87"/>
      <c r="H78" s="87"/>
      <c r="I78" s="61" t="s">
        <v>179</v>
      </c>
      <c r="J78" s="87"/>
      <c r="K78" s="87"/>
      <c r="L78" s="87"/>
      <c r="M78" s="6"/>
      <c r="N78" s="14"/>
      <c r="O78" s="6"/>
      <c r="P78" s="6" t="s">
        <v>146</v>
      </c>
      <c r="Q78" s="14"/>
      <c r="R78" s="14"/>
      <c r="S78" s="14"/>
      <c r="T78" s="14"/>
      <c r="U78" s="6"/>
    </row>
    <row r="79" spans="1:21" ht="36.75" customHeight="1">
      <c r="A79" s="50">
        <v>132</v>
      </c>
      <c r="B79" s="78"/>
      <c r="C79" s="87"/>
      <c r="D79" s="87"/>
      <c r="E79" s="56" t="s">
        <v>141</v>
      </c>
      <c r="F79" s="55" t="s">
        <v>2</v>
      </c>
      <c r="G79" s="87"/>
      <c r="H79" s="87"/>
      <c r="I79" s="61" t="s">
        <v>180</v>
      </c>
      <c r="J79" s="87"/>
      <c r="K79" s="87"/>
      <c r="L79" s="87"/>
      <c r="M79" s="6" t="s">
        <v>7</v>
      </c>
      <c r="N79" s="14">
        <f t="shared" ref="N79:N82" si="1">COUNTIF(M79:M79,"x")</f>
        <v>1</v>
      </c>
      <c r="O79" s="6"/>
      <c r="P79" s="6" t="s">
        <v>152</v>
      </c>
      <c r="Q79" s="14"/>
      <c r="R79" s="14"/>
      <c r="S79" s="14"/>
      <c r="T79" s="14"/>
      <c r="U79" s="6"/>
    </row>
    <row r="80" spans="1:21" ht="99" customHeight="1">
      <c r="A80" s="50">
        <v>134</v>
      </c>
      <c r="B80" s="51">
        <v>134</v>
      </c>
      <c r="C80" s="56" t="s">
        <v>107</v>
      </c>
      <c r="D80" s="55" t="s">
        <v>0</v>
      </c>
      <c r="E80" s="56" t="s">
        <v>140</v>
      </c>
      <c r="F80" s="55" t="s">
        <v>2</v>
      </c>
      <c r="G80" s="55"/>
      <c r="H80" s="56" t="s">
        <v>140</v>
      </c>
      <c r="I80" s="61" t="s">
        <v>188</v>
      </c>
      <c r="J80" s="6" t="s">
        <v>198</v>
      </c>
      <c r="K80" s="55" t="s">
        <v>17</v>
      </c>
      <c r="L80" s="55" t="s">
        <v>117</v>
      </c>
      <c r="M80" s="6" t="s">
        <v>7</v>
      </c>
      <c r="N80" s="14">
        <f t="shared" si="1"/>
        <v>1</v>
      </c>
      <c r="O80" s="6" t="s">
        <v>152</v>
      </c>
      <c r="P80" s="6" t="s">
        <v>152</v>
      </c>
      <c r="Q80" s="14"/>
      <c r="R80" s="14"/>
      <c r="S80" s="14"/>
      <c r="T80" s="14"/>
      <c r="U80" s="6"/>
    </row>
    <row r="81" spans="1:25" ht="78" customHeight="1">
      <c r="A81" s="57">
        <v>141</v>
      </c>
      <c r="B81" s="51">
        <v>141</v>
      </c>
      <c r="C81" s="56" t="s">
        <v>108</v>
      </c>
      <c r="D81" s="55" t="s">
        <v>0</v>
      </c>
      <c r="E81" s="56" t="s">
        <v>139</v>
      </c>
      <c r="F81" s="55" t="s">
        <v>2</v>
      </c>
      <c r="G81" s="55"/>
      <c r="H81" s="56" t="s">
        <v>139</v>
      </c>
      <c r="I81" s="61" t="s">
        <v>184</v>
      </c>
      <c r="J81" s="55"/>
      <c r="K81" s="55" t="s">
        <v>17</v>
      </c>
      <c r="L81" s="55" t="s">
        <v>117</v>
      </c>
      <c r="M81" s="6" t="s">
        <v>7</v>
      </c>
      <c r="N81" s="14">
        <f t="shared" si="1"/>
        <v>1</v>
      </c>
      <c r="O81" s="6" t="s">
        <v>152</v>
      </c>
      <c r="P81" s="6" t="s">
        <v>152</v>
      </c>
      <c r="Q81" s="14"/>
      <c r="R81" s="14"/>
      <c r="S81" s="14"/>
      <c r="T81" s="14"/>
      <c r="U81" s="6"/>
    </row>
    <row r="82" spans="1:25" ht="57" customHeight="1">
      <c r="A82" s="57">
        <v>142</v>
      </c>
      <c r="B82" s="51">
        <v>142</v>
      </c>
      <c r="C82" s="21" t="s">
        <v>109</v>
      </c>
      <c r="D82" s="23" t="s">
        <v>3</v>
      </c>
      <c r="E82" s="21" t="s">
        <v>138</v>
      </c>
      <c r="F82" s="23" t="s">
        <v>3</v>
      </c>
      <c r="G82" s="54" t="s">
        <v>7</v>
      </c>
      <c r="H82" s="21" t="s">
        <v>138</v>
      </c>
      <c r="I82" s="61" t="s">
        <v>144</v>
      </c>
      <c r="J82" s="61"/>
      <c r="K82" s="55" t="s">
        <v>17</v>
      </c>
      <c r="L82" s="55" t="s">
        <v>117</v>
      </c>
      <c r="M82" s="6" t="s">
        <v>7</v>
      </c>
      <c r="N82" s="14">
        <f t="shared" si="1"/>
        <v>1</v>
      </c>
      <c r="O82" s="6" t="s">
        <v>152</v>
      </c>
      <c r="P82" s="6" t="s">
        <v>152</v>
      </c>
      <c r="Q82" s="14"/>
      <c r="R82" s="14"/>
      <c r="S82" s="14"/>
      <c r="T82" s="14"/>
      <c r="U82" s="6"/>
    </row>
    <row r="83" spans="1:25" ht="30" customHeight="1">
      <c r="A83" s="3"/>
      <c r="B83" s="60"/>
      <c r="C83" s="91" t="s">
        <v>162</v>
      </c>
      <c r="D83" s="91"/>
      <c r="E83" s="92"/>
      <c r="F83" s="92"/>
      <c r="G83" s="92"/>
      <c r="H83" s="91"/>
      <c r="I83" s="91"/>
      <c r="J83" s="28"/>
      <c r="K83" s="60"/>
      <c r="L83" s="60"/>
      <c r="M83" s="60" t="s">
        <v>173</v>
      </c>
      <c r="N83" s="60"/>
      <c r="O83" s="51">
        <f>SUM(O84:O87)</f>
        <v>35</v>
      </c>
      <c r="P83" s="51">
        <f>SUM(P84:P87)</f>
        <v>35</v>
      </c>
      <c r="Q83" s="60"/>
      <c r="R83" s="60"/>
      <c r="S83" s="60"/>
      <c r="T83" s="60"/>
      <c r="U83" s="6"/>
      <c r="Y83" s="5"/>
    </row>
    <row r="84" spans="1:25" ht="32.25" customHeight="1">
      <c r="A84" s="3"/>
      <c r="B84" s="29"/>
      <c r="C84" s="94" t="s">
        <v>165</v>
      </c>
      <c r="D84" s="94"/>
      <c r="E84" s="78"/>
      <c r="F84" s="78"/>
      <c r="G84" s="78"/>
      <c r="H84" s="94"/>
      <c r="I84" s="94"/>
      <c r="J84" s="30"/>
      <c r="K84" s="30"/>
      <c r="L84" s="30"/>
      <c r="M84" s="60" t="s">
        <v>173</v>
      </c>
      <c r="N84" s="51"/>
      <c r="O84" s="6">
        <f>SUM(COUNTIFS(O$11:O$34,{"ĐTT","TDS","HĐCĐ","HĐG","HĐNT","VS-AN","HĐC","TQDN","LH","SHHN","ĐTT+SHHN","ĐTT+HĐC","HĐCĐ+HĐG","ĐTT+HĐG","HĐG+HĐC","SHHN+VS-AN","HĐCĐ+HĐC","HĐNT+HĐG"}))</f>
        <v>14</v>
      </c>
      <c r="P84" s="6">
        <f>SUM(COUNTIFS(P$11:P$34,{"ĐTT","TDS","HĐCĐ","HĐG","HĐNT","VS-AN","HĐC","TQDN","LH","SHHN","ĐTT+SHHN","ĐTT+HĐC","HĐCĐ+HĐG","ĐTT+HĐG","HĐG+HĐC","SHHN+VS-AN","HĐCĐ+HĐC","HĐNT+HĐG"}))</f>
        <v>12</v>
      </c>
      <c r="Q84" s="51"/>
      <c r="R84" s="51"/>
      <c r="S84" s="51"/>
      <c r="T84" s="51"/>
      <c r="U84" s="29"/>
    </row>
    <row r="85" spans="1:25" ht="32.25" customHeight="1">
      <c r="A85" s="3"/>
      <c r="B85" s="60"/>
      <c r="C85" s="93" t="s">
        <v>203</v>
      </c>
      <c r="D85" s="93"/>
      <c r="E85" s="95"/>
      <c r="F85" s="95"/>
      <c r="G85" s="95"/>
      <c r="H85" s="93"/>
      <c r="I85" s="93"/>
      <c r="J85" s="28"/>
      <c r="K85" s="60"/>
      <c r="L85" s="60"/>
      <c r="M85" s="60" t="s">
        <v>173</v>
      </c>
      <c r="N85" s="60"/>
      <c r="O85" s="6">
        <f>SUM(COUNTIFS(O$34:O$46,{"ĐTT","TDS","HĐCĐ","HĐG","HĐNT","VS-AN","HĐC","TQDN","LH","SHHN","ĐTT+SHHN","ĐTT+HĐC","HĐCĐ+HĐG","ĐTT+HĐG","HĐG+HĐC","SHHN+VS-AN","HĐCĐ+HĐC","HĐNT+HĐG"}))</f>
        <v>5</v>
      </c>
      <c r="P85" s="6">
        <f>SUM(COUNTIFS(P$34:P$46,{"ĐTT","TDS","HĐCĐ","HĐG","HĐNT","VS-AN","HĐC","TQDN","LH","SHHN","ĐTT+SHHN","ĐTT+HĐC","HĐCĐ+HĐG","ĐTT+HĐG","HĐG+HĐC","SHHN+VS-AN","HĐCĐ+HĐC"}))</f>
        <v>5</v>
      </c>
      <c r="Q85" s="60"/>
      <c r="R85" s="60"/>
      <c r="S85" s="60"/>
      <c r="T85" s="60"/>
      <c r="U85" s="6"/>
    </row>
    <row r="86" spans="1:25" ht="32.25" customHeight="1">
      <c r="A86" s="3"/>
      <c r="B86" s="60"/>
      <c r="C86" s="93" t="s">
        <v>204</v>
      </c>
      <c r="D86" s="93"/>
      <c r="E86" s="92"/>
      <c r="F86" s="92"/>
      <c r="G86" s="92"/>
      <c r="H86" s="93"/>
      <c r="I86" s="93"/>
      <c r="J86" s="28"/>
      <c r="K86" s="60"/>
      <c r="L86" s="60"/>
      <c r="M86" s="60" t="s">
        <v>173</v>
      </c>
      <c r="N86" s="60"/>
      <c r="O86" s="6">
        <f>SUM(COUNTIFS(O$46:O$58,{"ĐTT","TDS","HĐCĐ","HĐG","HĐNT","VS-AN","HĐC","TQDN","LH","SHHN","ĐTT+SHHN","ĐTT+HĐC","HĐCĐ+HĐG","ĐTT+HĐG","HĐG+HĐC","SHHN+VS-AN","HĐCĐ+HĐC","HĐNT+HĐG"}))</f>
        <v>5</v>
      </c>
      <c r="P86" s="6">
        <f>SUM(COUNTIFS(P$46:P$58,{"ĐTT","TDS","HĐCĐ","HĐG","HĐNT","VS-AN","HĐC","TQDN","LH","SHHN","ĐTT+SHHN","ĐTT+HĐC","HĐCĐ+HĐG","ĐTT+HĐG","HĐG+HĐC","SHHN+VS-AN","HĐCĐ+HĐC","HĐNT+HĐG"}))</f>
        <v>5</v>
      </c>
      <c r="Q86" s="60"/>
      <c r="R86" s="60"/>
      <c r="S86" s="60"/>
      <c r="T86" s="60"/>
      <c r="U86" s="6"/>
    </row>
    <row r="87" spans="1:25" ht="32.25" customHeight="1">
      <c r="A87" s="3"/>
      <c r="B87" s="60"/>
      <c r="C87" s="93" t="s">
        <v>205</v>
      </c>
      <c r="D87" s="93"/>
      <c r="E87" s="92"/>
      <c r="F87" s="92"/>
      <c r="G87" s="92"/>
      <c r="H87" s="93"/>
      <c r="I87" s="93"/>
      <c r="J87" s="28"/>
      <c r="K87" s="60"/>
      <c r="L87" s="60"/>
      <c r="M87" s="60" t="s">
        <v>173</v>
      </c>
      <c r="N87" s="60"/>
      <c r="O87" s="6">
        <f>SUM(COUNTIFS(O$59:O$82,{"ĐTT","TDS","HĐCĐ","HĐG","HĐNT","VS-AN","HĐC","TQDN","LH","SHHN","ĐTT+SHHN","ĐTT+HĐC","HĐCĐ+HĐG","ĐTT+HĐG","HĐG+HĐC","SHHN+AK78VS-AN","HĐCĐ+HĐC","HĐNT+HĐG"}))</f>
        <v>11</v>
      </c>
      <c r="P87" s="6">
        <f>SUM(COUNTIFS(P$59:P$82,{"ĐTT","TDS","HĐCĐ","HĐG","HĐNT","VS-AN","HĐC","TQDN","LH","SHHN","ĐTT+SHHN","ĐTT+HĐC","HĐCĐ+HĐG","ĐTT+HĐG","HĐG+HĐC","SHHN+AK78VS-AN","HĐCĐ+HĐC","HĐNT+HĐG"}))</f>
        <v>13</v>
      </c>
      <c r="Q87" s="60"/>
      <c r="R87" s="60"/>
      <c r="S87" s="60"/>
      <c r="T87" s="60"/>
      <c r="U87" s="6"/>
    </row>
    <row r="88" spans="1:25" ht="34.5" customHeight="1">
      <c r="A88" s="3"/>
      <c r="B88" s="60"/>
      <c r="C88" s="91" t="s">
        <v>166</v>
      </c>
      <c r="D88" s="91"/>
      <c r="E88" s="92"/>
      <c r="F88" s="92"/>
      <c r="G88" s="92"/>
      <c r="H88" s="91"/>
      <c r="I88" s="91"/>
      <c r="J88" s="28"/>
      <c r="K88" s="60"/>
      <c r="L88" s="60"/>
      <c r="M88" s="60" t="s">
        <v>173</v>
      </c>
      <c r="N88" s="60"/>
      <c r="O88" s="51">
        <f>SUM(O89:O98)</f>
        <v>39</v>
      </c>
      <c r="P88" s="51">
        <f>SUM(P89:P98)</f>
        <v>40</v>
      </c>
      <c r="Q88" s="60"/>
      <c r="R88" s="60"/>
      <c r="S88" s="60"/>
      <c r="T88" s="60"/>
      <c r="U88" s="6"/>
    </row>
    <row r="89" spans="1:25" ht="24" customHeight="1">
      <c r="A89" s="3"/>
      <c r="B89" s="60"/>
      <c r="C89" s="93" t="s">
        <v>167</v>
      </c>
      <c r="D89" s="93"/>
      <c r="E89" s="92"/>
      <c r="F89" s="92"/>
      <c r="G89" s="92"/>
      <c r="H89" s="93"/>
      <c r="I89" s="93"/>
      <c r="J89" s="28"/>
      <c r="K89" s="60"/>
      <c r="L89" s="60"/>
      <c r="M89" s="60" t="s">
        <v>173</v>
      </c>
      <c r="N89" s="60"/>
      <c r="O89" s="6">
        <f>SUM(COUNTIFS(O$9:O$82,{"ĐTT","ĐTT+SHHN","ĐTT+HĐG","ĐTT+HĐC"}))</f>
        <v>3</v>
      </c>
      <c r="P89" s="6">
        <f>SUM(COUNTIFS(P$9:P$82,{"ĐTT","ĐTT+SHHN","ĐTT+HĐG","ĐTT+HĐC"}))</f>
        <v>3</v>
      </c>
      <c r="Q89" s="60"/>
      <c r="R89" s="60"/>
      <c r="S89" s="60"/>
      <c r="T89" s="60"/>
      <c r="U89" s="6"/>
    </row>
    <row r="90" spans="1:25" ht="24" customHeight="1">
      <c r="A90" s="3"/>
      <c r="B90" s="60"/>
      <c r="C90" s="93" t="s">
        <v>182</v>
      </c>
      <c r="D90" s="93"/>
      <c r="E90" s="92"/>
      <c r="F90" s="92"/>
      <c r="G90" s="92"/>
      <c r="H90" s="93"/>
      <c r="I90" s="93"/>
      <c r="J90" s="28"/>
      <c r="K90" s="60"/>
      <c r="L90" s="60"/>
      <c r="M90" s="60" t="s">
        <v>173</v>
      </c>
      <c r="N90" s="60"/>
      <c r="O90" s="6">
        <f>SUM(COUNTIFS(O$9:O$82,{"TDS"}))</f>
        <v>1</v>
      </c>
      <c r="P90" s="6">
        <f>SUM(COUNTIFS(P$9:P$82,{"TDS"}))</f>
        <v>1</v>
      </c>
      <c r="Q90" s="60"/>
      <c r="R90" s="60"/>
      <c r="S90" s="60"/>
      <c r="T90" s="60"/>
      <c r="U90" s="6"/>
    </row>
    <row r="91" spans="1:25" ht="24" customHeight="1">
      <c r="A91" s="3"/>
      <c r="B91" s="60"/>
      <c r="C91" s="93" t="s">
        <v>183</v>
      </c>
      <c r="D91" s="93"/>
      <c r="E91" s="92"/>
      <c r="F91" s="92"/>
      <c r="G91" s="92"/>
      <c r="H91" s="93"/>
      <c r="I91" s="93"/>
      <c r="J91" s="28"/>
      <c r="K91" s="60"/>
      <c r="L91" s="60"/>
      <c r="M91" s="60" t="s">
        <v>173</v>
      </c>
      <c r="N91" s="60"/>
      <c r="O91" s="6">
        <f>SUM(COUNTIFS(O$9:O$82,{"HĐG","HĐCĐ+HĐG","ĐTT+HĐG","HĐG+HĐC","HĐNT+HĐG"}))</f>
        <v>16</v>
      </c>
      <c r="P91" s="6">
        <f>SUM(COUNTIFS(P$9:P$82,{"HĐG","HĐCĐ+HĐG","ĐTT+HĐG","HĐG+HĐC","HĐNT+HĐG"}))</f>
        <v>15</v>
      </c>
      <c r="Q91" s="60"/>
      <c r="R91" s="60"/>
      <c r="S91" s="60"/>
      <c r="T91" s="60"/>
      <c r="U91" s="6"/>
    </row>
    <row r="92" spans="1:25" ht="24" customHeight="1">
      <c r="A92" s="3"/>
      <c r="B92" s="60"/>
      <c r="C92" s="93" t="s">
        <v>211</v>
      </c>
      <c r="D92" s="93"/>
      <c r="E92" s="92"/>
      <c r="F92" s="92"/>
      <c r="G92" s="92"/>
      <c r="H92" s="93"/>
      <c r="I92" s="93"/>
      <c r="J92" s="28"/>
      <c r="K92" s="60"/>
      <c r="L92" s="60"/>
      <c r="M92" s="60" t="s">
        <v>173</v>
      </c>
      <c r="N92" s="60"/>
      <c r="O92" s="6">
        <f>SUM(COUNTIFS(O$9:O$82,{"HĐNT","HĐNT+HĐG","HĐNT+HĐC"}))</f>
        <v>3</v>
      </c>
      <c r="P92" s="6">
        <f>SUM(COUNTIFS(P$9:P$82,{"HĐNT","HĐNT+HĐG","HĐNT+HĐC"}))</f>
        <v>3</v>
      </c>
      <c r="Q92" s="60"/>
      <c r="R92" s="60"/>
      <c r="S92" s="60"/>
      <c r="T92" s="60"/>
      <c r="U92" s="6"/>
    </row>
    <row r="93" spans="1:25" ht="24" customHeight="1">
      <c r="A93" s="3"/>
      <c r="B93" s="60"/>
      <c r="C93" s="93" t="s">
        <v>210</v>
      </c>
      <c r="D93" s="93"/>
      <c r="E93" s="92"/>
      <c r="F93" s="92"/>
      <c r="G93" s="92"/>
      <c r="H93" s="93"/>
      <c r="I93" s="93"/>
      <c r="J93" s="28"/>
      <c r="K93" s="60"/>
      <c r="L93" s="60"/>
      <c r="M93" s="60" t="s">
        <v>173</v>
      </c>
      <c r="N93" s="60"/>
      <c r="O93" s="6">
        <f>SUM(COUNTIFS(O$9:O$82,{"VS-AN","SHHN+VS-AN"}))</f>
        <v>2</v>
      </c>
      <c r="P93" s="6">
        <f>SUM(COUNTIFS(P$9:P$82,{"VS-AN","SHHN+VS-AN"}))</f>
        <v>3</v>
      </c>
      <c r="Q93" s="60"/>
      <c r="R93" s="60"/>
      <c r="S93" s="60"/>
      <c r="T93" s="60"/>
      <c r="U93" s="6"/>
    </row>
    <row r="94" spans="1:25" ht="24" customHeight="1">
      <c r="A94" s="3"/>
      <c r="B94" s="60"/>
      <c r="C94" s="93" t="s">
        <v>212</v>
      </c>
      <c r="D94" s="93"/>
      <c r="E94" s="92"/>
      <c r="F94" s="92"/>
      <c r="G94" s="92"/>
      <c r="H94" s="93"/>
      <c r="I94" s="93"/>
      <c r="J94" s="28"/>
      <c r="K94" s="60"/>
      <c r="L94" s="60"/>
      <c r="M94" s="60" t="s">
        <v>173</v>
      </c>
      <c r="N94" s="60"/>
      <c r="O94" s="6">
        <f>SUM(COUNTIFS(O$9:O$82,{"HĐC","HĐG+HĐC","HĐCĐ+HĐC","ĐTT+HĐC","HĐNT+HĐC"}))</f>
        <v>8</v>
      </c>
      <c r="P94" s="6">
        <f>SUM(COUNTIFS(P$9:P$82,{"HĐC","HĐG+HĐC","HĐCĐ+HĐC","ĐTT+HĐC","HĐNT+HĐC"}))</f>
        <v>9</v>
      </c>
      <c r="Q94" s="60"/>
      <c r="R94" s="60"/>
      <c r="S94" s="60"/>
      <c r="T94" s="60"/>
      <c r="U94" s="6"/>
    </row>
    <row r="95" spans="1:25" ht="24" customHeight="1">
      <c r="A95" s="3"/>
      <c r="B95" s="60"/>
      <c r="C95" s="93" t="s">
        <v>213</v>
      </c>
      <c r="D95" s="93"/>
      <c r="E95" s="92"/>
      <c r="F95" s="92"/>
      <c r="G95" s="92"/>
      <c r="H95" s="93"/>
      <c r="I95" s="93"/>
      <c r="J95" s="28"/>
      <c r="K95" s="60"/>
      <c r="L95" s="60"/>
      <c r="M95" s="60" t="s">
        <v>173</v>
      </c>
      <c r="N95" s="60"/>
      <c r="O95" s="6">
        <f>SUM(COUNTIFS(O$9:O$82,{"SHHN","SHHN+HĐG","SHHN+VS-AN","ĐTT+SHHN"}))</f>
        <v>1</v>
      </c>
      <c r="P95" s="6">
        <f>SUM(COUNTIFS(P$9:P$82,{"SHHN","SHHN+HĐG","SHHN+VS-AN","ĐTT+SHHN"}))</f>
        <v>1</v>
      </c>
      <c r="Q95" s="6">
        <f>SUM(COUNTIFS(Q$9:Q$82,{"SHHN","SHHN+HĐG","SHHN+VS-AN","ĐTT+SHHN"}))</f>
        <v>0</v>
      </c>
      <c r="R95" s="6">
        <f>SUM(COUNTIFS(R$9:R$82,{"SHHN","SHHN+HĐG","SHHN+VS-AN","ĐTT+SHHN"}))</f>
        <v>0</v>
      </c>
      <c r="S95" s="6">
        <f>SUM(COUNTIFS(S$9:S$82,{"SHHN","SHHN+HĐG","SHHN+VS-AN","ĐTT+SHHN"}))</f>
        <v>0</v>
      </c>
      <c r="T95" s="6">
        <f>SUM(COUNTIFS(T$9:T$82,{"SHHN","SHHN+HĐG","SHHN+VS-AN","ĐTT+SHHN"}))</f>
        <v>0</v>
      </c>
      <c r="U95" s="6"/>
    </row>
    <row r="96" spans="1:25" ht="24" customHeight="1">
      <c r="A96" s="3"/>
      <c r="B96" s="60"/>
      <c r="C96" s="93" t="s">
        <v>206</v>
      </c>
      <c r="D96" s="93"/>
      <c r="E96" s="92"/>
      <c r="F96" s="92"/>
      <c r="G96" s="92"/>
      <c r="H96" s="93"/>
      <c r="I96" s="93"/>
      <c r="J96" s="28"/>
      <c r="K96" s="60"/>
      <c r="L96" s="60"/>
      <c r="M96" s="60" t="s">
        <v>173</v>
      </c>
      <c r="N96" s="60"/>
      <c r="O96" s="6">
        <f>SUM(COUNTIFS(O$9:O$82,{"TQDN"}))</f>
        <v>0</v>
      </c>
      <c r="P96" s="6">
        <f>SUM(COUNTIFS(P$8:P$80,{"TQDN"}))</f>
        <v>0</v>
      </c>
      <c r="Q96" s="60"/>
      <c r="R96" s="60"/>
      <c r="S96" s="60"/>
      <c r="T96" s="60"/>
      <c r="U96" s="6"/>
    </row>
    <row r="97" spans="1:21" ht="24" customHeight="1">
      <c r="A97" s="3"/>
      <c r="B97" s="60"/>
      <c r="C97" s="93" t="s">
        <v>214</v>
      </c>
      <c r="D97" s="93"/>
      <c r="E97" s="92"/>
      <c r="F97" s="92"/>
      <c r="G97" s="92"/>
      <c r="H97" s="93"/>
      <c r="I97" s="93"/>
      <c r="J97" s="28"/>
      <c r="K97" s="60"/>
      <c r="L97" s="60"/>
      <c r="M97" s="60" t="s">
        <v>173</v>
      </c>
      <c r="N97" s="60"/>
      <c r="O97" s="6">
        <f>SUM(COUNTIFS(O$9:O$82,{"LH"}))</f>
        <v>0</v>
      </c>
      <c r="P97" s="6">
        <f>SUM(COUNTIFS(P$9:P$82,{"LH"}))</f>
        <v>0</v>
      </c>
      <c r="Q97" s="6">
        <f>SUM(COUNTIFS(Q$8:Q$80,{"LH"}))</f>
        <v>0</v>
      </c>
      <c r="R97" s="6">
        <f>SUM(COUNTIFS(R$8:R$80,{"LH"}))</f>
        <v>0</v>
      </c>
      <c r="S97" s="6">
        <f>SUM(COUNTIFS(S$8:S$80,{"LH"}))</f>
        <v>0</v>
      </c>
      <c r="T97" s="6">
        <f>SUM(COUNTIFS(T$8:T$80,{"LH"}))</f>
        <v>0</v>
      </c>
      <c r="U97" s="6"/>
    </row>
    <row r="98" spans="1:21" ht="24" customHeight="1">
      <c r="A98" s="3"/>
      <c r="B98" s="60"/>
      <c r="C98" s="95" t="s">
        <v>168</v>
      </c>
      <c r="D98" s="92"/>
      <c r="E98" s="92"/>
      <c r="F98" s="92"/>
      <c r="G98" s="92"/>
      <c r="H98" s="92"/>
      <c r="I98" s="92"/>
      <c r="J98" s="28"/>
      <c r="K98" s="60"/>
      <c r="L98" s="60"/>
      <c r="M98" s="60" t="s">
        <v>173</v>
      </c>
      <c r="N98" s="60"/>
      <c r="O98" s="51">
        <f>SUM(O99:O102)</f>
        <v>5</v>
      </c>
      <c r="P98" s="51">
        <f>SUM(P99:P102)</f>
        <v>5</v>
      </c>
      <c r="Q98" s="60"/>
      <c r="R98" s="60"/>
      <c r="S98" s="60"/>
      <c r="T98" s="60"/>
      <c r="U98" s="6"/>
    </row>
    <row r="99" spans="1:21" ht="24" customHeight="1">
      <c r="A99" s="3"/>
      <c r="B99" s="60"/>
      <c r="C99" s="92" t="s">
        <v>199</v>
      </c>
      <c r="D99" s="92"/>
      <c r="E99" s="92"/>
      <c r="F99" s="92"/>
      <c r="G99" s="92"/>
      <c r="H99" s="92"/>
      <c r="I99" s="92"/>
      <c r="J99" s="28"/>
      <c r="K99" s="60"/>
      <c r="L99" s="60"/>
      <c r="M99" s="60" t="s">
        <v>173</v>
      </c>
      <c r="N99" s="60"/>
      <c r="O99" s="6">
        <f>SUM(COUNTIFS(O$9:O$33,{"HĐCĐ","HĐCĐ+HĐG","HĐCĐ+HĐC","HĐCĐ+HĐNT"}))</f>
        <v>1</v>
      </c>
      <c r="P99" s="6">
        <f>SUM(COUNTIFS(P$9:P$33,{"HĐCĐ","HĐCĐ+HĐG","HĐCĐ+HĐC","HĐCĐ+HĐNT"}))</f>
        <v>1</v>
      </c>
      <c r="Q99" s="60"/>
      <c r="R99" s="60"/>
      <c r="S99" s="60"/>
      <c r="T99" s="60"/>
      <c r="U99" s="6"/>
    </row>
    <row r="100" spans="1:21" ht="24" customHeight="1">
      <c r="A100" s="3"/>
      <c r="B100" s="60"/>
      <c r="C100" s="92" t="s">
        <v>200</v>
      </c>
      <c r="D100" s="92"/>
      <c r="E100" s="92"/>
      <c r="F100" s="92"/>
      <c r="G100" s="92"/>
      <c r="H100" s="92"/>
      <c r="I100" s="92"/>
      <c r="J100" s="28"/>
      <c r="K100" s="60"/>
      <c r="L100" s="60"/>
      <c r="M100" s="60" t="s">
        <v>173</v>
      </c>
      <c r="N100" s="60"/>
      <c r="O100" s="6">
        <f>SUM(COUNTIFS(O$34:O$45,{"HĐCĐ","HĐCĐ+HĐG","HĐCĐ+HĐC"}))</f>
        <v>1</v>
      </c>
      <c r="P100" s="6">
        <f>SUM(COUNTIFS(P$34:P$45,{"HĐCĐ","HĐCĐ+HĐG","HĐCĐ+HĐC"}))</f>
        <v>1</v>
      </c>
      <c r="Q100" s="6">
        <f>SUM(COUNTIFS(Q$34:Q$45,{"HĐCĐ","HĐCĐ+HĐG","HĐCĐ+HĐC"}))</f>
        <v>0</v>
      </c>
      <c r="R100" s="6">
        <f>SUM(COUNTIFS(R$34:R$45,{"HĐCĐ","HĐCĐ+HĐG","HĐCĐ+HĐC"}))</f>
        <v>0</v>
      </c>
      <c r="S100" s="6">
        <f>SUM(COUNTIFS(S$34:S$45,{"HĐCĐ","HĐCĐ+HĐG","HĐCĐ+HĐC"}))</f>
        <v>0</v>
      </c>
      <c r="T100" s="6">
        <f>SUM(COUNTIFS(T$34:T$45,{"HĐCĐ","HĐCĐ+HĐG","HĐCĐ+HĐC"}))</f>
        <v>0</v>
      </c>
      <c r="U100" s="6"/>
    </row>
    <row r="101" spans="1:21" ht="24" customHeight="1">
      <c r="A101" s="3"/>
      <c r="B101" s="60"/>
      <c r="C101" s="92" t="s">
        <v>181</v>
      </c>
      <c r="D101" s="92"/>
      <c r="E101" s="92"/>
      <c r="F101" s="92"/>
      <c r="G101" s="92"/>
      <c r="H101" s="92"/>
      <c r="I101" s="92"/>
      <c r="J101" s="28"/>
      <c r="K101" s="60"/>
      <c r="L101" s="60"/>
      <c r="M101" s="60" t="s">
        <v>173</v>
      </c>
      <c r="N101" s="60"/>
      <c r="O101" s="6">
        <f>SUM(COUNTIFS(O$46:O$58,{"HĐCĐ","HĐCĐ+HĐG","HĐCĐ+HĐC"}))</f>
        <v>1</v>
      </c>
      <c r="P101" s="6">
        <f>SUM(COUNTIFS(P$46:P$58,{"HĐCĐ","HĐCĐ+HĐG","HĐCĐ+HĐC"}))</f>
        <v>1</v>
      </c>
      <c r="Q101" s="60"/>
      <c r="R101" s="60"/>
      <c r="S101" s="60"/>
      <c r="T101" s="60"/>
      <c r="U101" s="6"/>
    </row>
    <row r="102" spans="1:21" ht="24" customHeight="1">
      <c r="A102" s="3"/>
      <c r="B102" s="60"/>
      <c r="C102" s="92" t="s">
        <v>201</v>
      </c>
      <c r="D102" s="92"/>
      <c r="E102" s="92"/>
      <c r="F102" s="92"/>
      <c r="G102" s="92"/>
      <c r="H102" s="92"/>
      <c r="I102" s="92"/>
      <c r="J102" s="28"/>
      <c r="K102" s="60"/>
      <c r="L102" s="60"/>
      <c r="M102" s="60" t="s">
        <v>173</v>
      </c>
      <c r="N102" s="60"/>
      <c r="O102" s="6">
        <f>SUM(COUNTIFS(O$59:O$82,{"HĐCĐ","HĐCĐ+HĐG","HĐCĐ+HĐC"}))</f>
        <v>2</v>
      </c>
      <c r="P102" s="6">
        <f>SUM(COUNTIFS(P$59:P$82,{"HĐCĐ","HĐCĐ+HĐG","HĐCĐ+HĐC"}))</f>
        <v>2</v>
      </c>
      <c r="Q102" s="60"/>
      <c r="R102" s="60"/>
      <c r="S102" s="60"/>
      <c r="T102" s="60"/>
      <c r="U102" s="6"/>
    </row>
    <row r="103" spans="1:21" ht="33" customHeight="1">
      <c r="A103" s="3"/>
      <c r="B103" s="31"/>
      <c r="C103" s="31"/>
      <c r="D103" s="31"/>
      <c r="E103" s="31"/>
      <c r="F103" s="31"/>
      <c r="G103" s="31"/>
      <c r="H103" s="31"/>
      <c r="I103" s="31"/>
      <c r="J103" s="13"/>
      <c r="K103" s="31"/>
      <c r="L103" s="31"/>
      <c r="M103" s="31"/>
      <c r="N103" s="31"/>
      <c r="O103" s="42"/>
      <c r="P103" s="42"/>
      <c r="Q103" s="31"/>
      <c r="R103" s="31"/>
      <c r="S103" s="31"/>
      <c r="T103" s="31"/>
      <c r="U103" s="42"/>
    </row>
    <row r="104" spans="1:21">
      <c r="U104" s="13"/>
    </row>
    <row r="105" spans="1:21" ht="67.5" customHeight="1">
      <c r="B105" s="96" t="s">
        <v>215</v>
      </c>
      <c r="C105" s="97"/>
      <c r="D105" s="97"/>
      <c r="E105" s="98"/>
      <c r="F105" s="98"/>
      <c r="G105" s="97"/>
      <c r="H105" s="97"/>
      <c r="I105" s="97"/>
      <c r="J105" s="97"/>
      <c r="K105" s="97"/>
      <c r="L105" s="97"/>
      <c r="M105" s="98"/>
      <c r="N105" s="98"/>
      <c r="O105" s="97"/>
      <c r="P105" s="97"/>
      <c r="Q105" s="98"/>
      <c r="R105" s="98"/>
      <c r="S105" s="98"/>
      <c r="T105" s="98"/>
      <c r="U105" s="97"/>
    </row>
    <row r="106" spans="1:21">
      <c r="B106" s="32"/>
      <c r="C106" s="33"/>
      <c r="D106" s="33"/>
      <c r="E106" s="34"/>
      <c r="F106" s="35"/>
      <c r="G106" s="36"/>
      <c r="H106" s="36"/>
      <c r="I106" s="36"/>
      <c r="J106" s="36"/>
      <c r="K106" s="36"/>
      <c r="L106" s="36"/>
      <c r="M106" s="37"/>
      <c r="U106" s="13"/>
    </row>
    <row r="107" spans="1:21" ht="24.75" customHeight="1">
      <c r="B107" s="32"/>
      <c r="C107" s="33"/>
      <c r="D107" s="33"/>
      <c r="E107" s="34"/>
      <c r="F107" s="35"/>
      <c r="G107" s="38"/>
      <c r="H107" s="38"/>
      <c r="I107" s="38"/>
      <c r="J107" s="38"/>
      <c r="K107" s="38"/>
      <c r="L107" s="38"/>
      <c r="M107" s="37"/>
      <c r="U107" s="13"/>
    </row>
    <row r="108" spans="1:21">
      <c r="B108" s="39"/>
      <c r="C108" s="33"/>
      <c r="D108" s="33"/>
      <c r="E108" s="34"/>
      <c r="F108" s="35"/>
      <c r="G108" s="38"/>
      <c r="H108" s="38"/>
      <c r="I108" s="38"/>
      <c r="J108" s="38"/>
      <c r="K108" s="38"/>
      <c r="L108" s="38"/>
      <c r="M108" s="37"/>
      <c r="U108" s="13"/>
    </row>
    <row r="109" spans="1:21">
      <c r="B109" s="32"/>
      <c r="C109" s="33"/>
      <c r="D109" s="33"/>
      <c r="E109" s="34"/>
      <c r="F109" s="35"/>
      <c r="G109" s="38"/>
      <c r="H109" s="38"/>
      <c r="I109" s="38"/>
      <c r="J109" s="38"/>
      <c r="K109" s="38"/>
      <c r="L109" s="38"/>
      <c r="M109" s="37"/>
      <c r="U109" s="13"/>
    </row>
    <row r="110" spans="1:21">
      <c r="B110" s="32"/>
      <c r="C110" s="33"/>
      <c r="D110" s="33"/>
      <c r="E110" s="34"/>
      <c r="F110" s="35"/>
      <c r="G110" s="38"/>
      <c r="H110" s="38"/>
      <c r="I110" s="38"/>
      <c r="J110" s="38"/>
      <c r="K110" s="38"/>
      <c r="L110" s="38"/>
      <c r="M110" s="37"/>
      <c r="U110" s="13"/>
    </row>
    <row r="111" spans="1:21">
      <c r="B111" s="32"/>
      <c r="C111" s="33"/>
      <c r="D111" s="33"/>
      <c r="E111" s="34"/>
      <c r="F111" s="35"/>
      <c r="G111" s="38"/>
      <c r="H111" s="38"/>
      <c r="I111" s="38"/>
      <c r="J111" s="38"/>
      <c r="K111" s="38"/>
      <c r="L111" s="38"/>
      <c r="M111" s="37"/>
      <c r="U111" s="13"/>
    </row>
    <row r="112" spans="1:21">
      <c r="B112" s="32"/>
      <c r="C112" s="33"/>
      <c r="D112" s="33"/>
      <c r="E112" s="34"/>
      <c r="F112" s="35"/>
      <c r="G112" s="38"/>
      <c r="H112" s="38"/>
      <c r="I112" s="38"/>
      <c r="J112" s="38"/>
      <c r="K112" s="38"/>
      <c r="L112" s="38"/>
      <c r="M112" s="37"/>
      <c r="U112" s="13"/>
    </row>
    <row r="113" spans="2:21">
      <c r="B113" s="32"/>
      <c r="C113" s="33"/>
      <c r="D113" s="33"/>
      <c r="E113" s="34"/>
      <c r="F113" s="35"/>
      <c r="G113" s="38"/>
      <c r="H113" s="38"/>
      <c r="I113" s="38"/>
      <c r="J113" s="38"/>
      <c r="K113" s="38"/>
      <c r="L113" s="38"/>
      <c r="M113" s="37"/>
      <c r="U113" s="13"/>
    </row>
    <row r="114" spans="2:21">
      <c r="B114" s="32"/>
      <c r="C114" s="33"/>
      <c r="D114" s="33"/>
      <c r="E114" s="34"/>
      <c r="F114" s="35"/>
      <c r="G114" s="38"/>
      <c r="H114" s="38"/>
      <c r="I114" s="38"/>
      <c r="J114" s="38"/>
      <c r="K114" s="38"/>
      <c r="L114" s="38"/>
      <c r="M114" s="37"/>
      <c r="U114" s="13"/>
    </row>
    <row r="115" spans="2:21">
      <c r="U115" s="13"/>
    </row>
    <row r="116" spans="2:21">
      <c r="U116" s="13"/>
    </row>
    <row r="117" spans="2:21">
      <c r="U117" s="13"/>
    </row>
    <row r="118" spans="2:21">
      <c r="U118" s="13"/>
    </row>
    <row r="119" spans="2:21">
      <c r="U119" s="13"/>
    </row>
    <row r="120" spans="2:21">
      <c r="U120" s="13"/>
    </row>
    <row r="121" spans="2:21">
      <c r="U121" s="13"/>
    </row>
    <row r="122" spans="2:21">
      <c r="U122" s="13"/>
    </row>
    <row r="123" spans="2:21">
      <c r="U123" s="13"/>
    </row>
    <row r="124" spans="2:21">
      <c r="U124" s="13"/>
    </row>
    <row r="125" spans="2:21">
      <c r="U125" s="13"/>
    </row>
    <row r="126" spans="2:21">
      <c r="U126" s="13"/>
    </row>
    <row r="127" spans="2:21">
      <c r="U127" s="13"/>
    </row>
    <row r="128" spans="2:21">
      <c r="U128" s="13"/>
    </row>
    <row r="129" spans="21:21">
      <c r="U129" s="13"/>
    </row>
    <row r="130" spans="21:21">
      <c r="U130" s="13"/>
    </row>
    <row r="131" spans="21:21">
      <c r="U131" s="13"/>
    </row>
    <row r="132" spans="21:21">
      <c r="U132" s="13"/>
    </row>
    <row r="133" spans="21:21">
      <c r="U133" s="13"/>
    </row>
    <row r="134" spans="21:21">
      <c r="U134" s="13"/>
    </row>
    <row r="135" spans="21:21">
      <c r="U135" s="13"/>
    </row>
    <row r="136" spans="21:21">
      <c r="U136" s="13"/>
    </row>
    <row r="137" spans="21:21">
      <c r="U137" s="13"/>
    </row>
    <row r="138" spans="21:21">
      <c r="U138" s="13"/>
    </row>
    <row r="139" spans="21:21">
      <c r="U139" s="13"/>
    </row>
    <row r="140" spans="21:21">
      <c r="U140" s="13"/>
    </row>
    <row r="141" spans="21:21">
      <c r="U141" s="13"/>
    </row>
    <row r="142" spans="21:21">
      <c r="U142" s="13"/>
    </row>
    <row r="143" spans="21:21">
      <c r="U143" s="13"/>
    </row>
    <row r="144" spans="21:21">
      <c r="U144" s="13"/>
    </row>
    <row r="145" spans="21:21">
      <c r="U145" s="13"/>
    </row>
    <row r="146" spans="21:21">
      <c r="U146" s="13"/>
    </row>
    <row r="147" spans="21:21">
      <c r="U147" s="13"/>
    </row>
    <row r="148" spans="21:21">
      <c r="U148" s="13"/>
    </row>
    <row r="149" spans="21:21">
      <c r="U149" s="13"/>
    </row>
    <row r="150" spans="21:21">
      <c r="U150" s="13"/>
    </row>
    <row r="151" spans="21:21">
      <c r="U151" s="13"/>
    </row>
    <row r="152" spans="21:21">
      <c r="U152" s="13"/>
    </row>
    <row r="153" spans="21:21">
      <c r="U153" s="13"/>
    </row>
    <row r="154" spans="21:21">
      <c r="U154" s="13"/>
    </row>
    <row r="155" spans="21:21">
      <c r="U155" s="13"/>
    </row>
    <row r="156" spans="21:21">
      <c r="U156" s="13"/>
    </row>
    <row r="157" spans="21:21">
      <c r="U157" s="13"/>
    </row>
    <row r="158" spans="21:21">
      <c r="U158" s="13"/>
    </row>
    <row r="159" spans="21:21">
      <c r="U159" s="13"/>
    </row>
    <row r="160" spans="21:21">
      <c r="U160" s="13"/>
    </row>
    <row r="161" spans="21:21">
      <c r="U161" s="13"/>
    </row>
    <row r="162" spans="21:21">
      <c r="U162" s="13"/>
    </row>
    <row r="163" spans="21:21">
      <c r="U163" s="13"/>
    </row>
    <row r="164" spans="21:21">
      <c r="U164" s="13"/>
    </row>
    <row r="165" spans="21:21">
      <c r="U165" s="13"/>
    </row>
    <row r="166" spans="21:21">
      <c r="U166" s="13"/>
    </row>
    <row r="167" spans="21:21">
      <c r="U167" s="13"/>
    </row>
    <row r="168" spans="21:21">
      <c r="U168" s="13"/>
    </row>
    <row r="169" spans="21:21">
      <c r="U169" s="13"/>
    </row>
    <row r="170" spans="21:21">
      <c r="U170" s="13"/>
    </row>
    <row r="171" spans="21:21">
      <c r="U171" s="13"/>
    </row>
    <row r="172" spans="21:21">
      <c r="U172" s="13"/>
    </row>
    <row r="173" spans="21:21">
      <c r="U173" s="13"/>
    </row>
    <row r="174" spans="21:21">
      <c r="U174" s="13"/>
    </row>
    <row r="175" spans="21:21">
      <c r="U175" s="13"/>
    </row>
    <row r="176" spans="21:21">
      <c r="U176" s="13"/>
    </row>
    <row r="177" spans="21:21">
      <c r="U177" s="13"/>
    </row>
    <row r="178" spans="21:21">
      <c r="U178" s="13"/>
    </row>
    <row r="179" spans="21:21">
      <c r="U179" s="13"/>
    </row>
    <row r="180" spans="21:21">
      <c r="U180" s="13"/>
    </row>
    <row r="181" spans="21:21">
      <c r="U181" s="13"/>
    </row>
    <row r="182" spans="21:21">
      <c r="U182" s="13"/>
    </row>
    <row r="183" spans="21:21">
      <c r="U183" s="13"/>
    </row>
    <row r="184" spans="21:21">
      <c r="U184" s="13"/>
    </row>
    <row r="185" spans="21:21">
      <c r="U185" s="13"/>
    </row>
    <row r="186" spans="21:21">
      <c r="U186" s="13"/>
    </row>
    <row r="187" spans="21:21">
      <c r="U187" s="13"/>
    </row>
    <row r="188" spans="21:21">
      <c r="U188" s="13"/>
    </row>
    <row r="189" spans="21:21">
      <c r="U189" s="13"/>
    </row>
    <row r="190" spans="21:21">
      <c r="U190" s="13"/>
    </row>
    <row r="191" spans="21:21">
      <c r="U191" s="13"/>
    </row>
    <row r="192" spans="21:21">
      <c r="U192" s="13"/>
    </row>
    <row r="193" spans="21:21">
      <c r="U193" s="13"/>
    </row>
    <row r="194" spans="21:21">
      <c r="U194" s="13"/>
    </row>
    <row r="195" spans="21:21">
      <c r="U195" s="13"/>
    </row>
    <row r="196" spans="21:21">
      <c r="U196" s="13"/>
    </row>
    <row r="197" spans="21:21">
      <c r="U197" s="13"/>
    </row>
    <row r="198" spans="21:21">
      <c r="U198" s="13"/>
    </row>
    <row r="199" spans="21:21">
      <c r="U199" s="13"/>
    </row>
    <row r="200" spans="21:21">
      <c r="U200" s="13"/>
    </row>
    <row r="201" spans="21:21">
      <c r="U201" s="13"/>
    </row>
    <row r="202" spans="21:21">
      <c r="U202" s="13"/>
    </row>
    <row r="203" spans="21:21">
      <c r="U203" s="13"/>
    </row>
    <row r="204" spans="21:21">
      <c r="U204" s="13"/>
    </row>
    <row r="205" spans="21:21">
      <c r="U205" s="13"/>
    </row>
    <row r="206" spans="21:21">
      <c r="U206" s="13"/>
    </row>
    <row r="207" spans="21:21">
      <c r="U207" s="13"/>
    </row>
    <row r="208" spans="21:21">
      <c r="U208" s="13"/>
    </row>
    <row r="209" spans="21:21">
      <c r="U209" s="13"/>
    </row>
    <row r="210" spans="21:21">
      <c r="U210" s="13"/>
    </row>
    <row r="211" spans="21:21">
      <c r="U211" s="13"/>
    </row>
    <row r="212" spans="21:21">
      <c r="U212" s="13"/>
    </row>
    <row r="213" spans="21:21">
      <c r="U213" s="13"/>
    </row>
    <row r="214" spans="21:21">
      <c r="U214" s="13"/>
    </row>
    <row r="215" spans="21:21">
      <c r="U215" s="13"/>
    </row>
    <row r="216" spans="21:21">
      <c r="U216" s="13"/>
    </row>
    <row r="217" spans="21:21">
      <c r="U217" s="13"/>
    </row>
    <row r="218" spans="21:21">
      <c r="U218" s="13"/>
    </row>
    <row r="219" spans="21:21">
      <c r="U219" s="13"/>
    </row>
    <row r="220" spans="21:21">
      <c r="U220" s="13"/>
    </row>
    <row r="221" spans="21:21">
      <c r="U221" s="13"/>
    </row>
    <row r="222" spans="21:21">
      <c r="U222" s="13"/>
    </row>
    <row r="223" spans="21:21">
      <c r="U223" s="13"/>
    </row>
    <row r="224" spans="21:21">
      <c r="U224" s="13"/>
    </row>
    <row r="225" spans="21:21">
      <c r="U225" s="13"/>
    </row>
    <row r="226" spans="21:21">
      <c r="U226" s="13"/>
    </row>
    <row r="227" spans="21:21">
      <c r="U227" s="13"/>
    </row>
    <row r="228" spans="21:21">
      <c r="U228" s="13"/>
    </row>
    <row r="229" spans="21:21">
      <c r="U229" s="13"/>
    </row>
    <row r="230" spans="21:21">
      <c r="U230" s="13"/>
    </row>
    <row r="231" spans="21:21">
      <c r="U231" s="13"/>
    </row>
    <row r="232" spans="21:21">
      <c r="U232" s="13"/>
    </row>
    <row r="233" spans="21:21">
      <c r="U233" s="13"/>
    </row>
    <row r="234" spans="21:21">
      <c r="U234" s="13"/>
    </row>
    <row r="235" spans="21:21">
      <c r="U235" s="13"/>
    </row>
    <row r="236" spans="21:21">
      <c r="U236" s="13"/>
    </row>
    <row r="237" spans="21:21">
      <c r="U237" s="13"/>
    </row>
    <row r="238" spans="21:21">
      <c r="U238" s="13"/>
    </row>
    <row r="239" spans="21:21">
      <c r="U239" s="13"/>
    </row>
    <row r="240" spans="21:21">
      <c r="U240" s="13"/>
    </row>
    <row r="241" spans="21:21">
      <c r="U241" s="13"/>
    </row>
    <row r="242" spans="21:21">
      <c r="U242" s="13"/>
    </row>
    <row r="243" spans="21:21">
      <c r="U243" s="13"/>
    </row>
    <row r="244" spans="21:21">
      <c r="U244" s="13"/>
    </row>
    <row r="245" spans="21:21">
      <c r="U245" s="13"/>
    </row>
    <row r="246" spans="21:21">
      <c r="U246" s="13"/>
    </row>
    <row r="247" spans="21:21">
      <c r="U247" s="13"/>
    </row>
    <row r="248" spans="21:21">
      <c r="U248" s="13"/>
    </row>
    <row r="249" spans="21:21">
      <c r="U249" s="13"/>
    </row>
    <row r="250" spans="21:21">
      <c r="U250" s="13"/>
    </row>
    <row r="251" spans="21:21">
      <c r="U251" s="13"/>
    </row>
    <row r="252" spans="21:21">
      <c r="U252" s="13"/>
    </row>
    <row r="253" spans="21:21">
      <c r="U253" s="13"/>
    </row>
    <row r="254" spans="21:21">
      <c r="U254" s="13"/>
    </row>
    <row r="255" spans="21:21">
      <c r="U255" s="13"/>
    </row>
    <row r="256" spans="21:21">
      <c r="U256" s="13"/>
    </row>
    <row r="257" spans="21:21">
      <c r="U257" s="13"/>
    </row>
    <row r="258" spans="21:21">
      <c r="U258" s="13"/>
    </row>
    <row r="259" spans="21:21">
      <c r="U259" s="13"/>
    </row>
    <row r="260" spans="21:21">
      <c r="U260" s="13"/>
    </row>
    <row r="261" spans="21:21">
      <c r="U261" s="13"/>
    </row>
    <row r="262" spans="21:21">
      <c r="U262" s="13"/>
    </row>
    <row r="263" spans="21:21">
      <c r="U263" s="13"/>
    </row>
    <row r="264" spans="21:21">
      <c r="U264" s="13"/>
    </row>
    <row r="265" spans="21:21">
      <c r="U265" s="13"/>
    </row>
    <row r="266" spans="21:21">
      <c r="U266" s="13"/>
    </row>
    <row r="267" spans="21:21">
      <c r="U267" s="13"/>
    </row>
    <row r="268" spans="21:21">
      <c r="U268" s="13"/>
    </row>
    <row r="269" spans="21:21">
      <c r="U269" s="13"/>
    </row>
    <row r="270" spans="21:21">
      <c r="U270" s="13"/>
    </row>
    <row r="271" spans="21:21">
      <c r="U271" s="13"/>
    </row>
    <row r="272" spans="21:21">
      <c r="U272" s="13"/>
    </row>
    <row r="273" spans="21:21">
      <c r="U273" s="13"/>
    </row>
    <row r="274" spans="21:21">
      <c r="U274" s="13"/>
    </row>
    <row r="275" spans="21:21">
      <c r="U275" s="13"/>
    </row>
    <row r="276" spans="21:21">
      <c r="U276" s="13"/>
    </row>
    <row r="277" spans="21:21">
      <c r="U277" s="13"/>
    </row>
    <row r="278" spans="21:21">
      <c r="U278" s="13"/>
    </row>
    <row r="279" spans="21:21">
      <c r="U279" s="13"/>
    </row>
    <row r="280" spans="21:21">
      <c r="U280" s="13"/>
    </row>
    <row r="281" spans="21:21">
      <c r="U281" s="13"/>
    </row>
    <row r="282" spans="21:21">
      <c r="U282" s="13"/>
    </row>
    <row r="283" spans="21:21">
      <c r="U283" s="13"/>
    </row>
    <row r="284" spans="21:21">
      <c r="U284" s="13"/>
    </row>
    <row r="285" spans="21:21">
      <c r="U285" s="13"/>
    </row>
    <row r="286" spans="21:21">
      <c r="U286" s="13"/>
    </row>
    <row r="287" spans="21:21">
      <c r="U287" s="13"/>
    </row>
    <row r="288" spans="21:21">
      <c r="U288" s="13"/>
    </row>
    <row r="289" spans="21:21">
      <c r="U289" s="13"/>
    </row>
    <row r="290" spans="21:21">
      <c r="U290" s="13"/>
    </row>
    <row r="291" spans="21:21">
      <c r="U291" s="13"/>
    </row>
    <row r="292" spans="21:21">
      <c r="U292" s="13"/>
    </row>
    <row r="293" spans="21:21">
      <c r="U293" s="13"/>
    </row>
    <row r="294" spans="21:21">
      <c r="U294" s="13"/>
    </row>
    <row r="295" spans="21:21">
      <c r="U295" s="13"/>
    </row>
    <row r="296" spans="21:21">
      <c r="U296" s="13"/>
    </row>
    <row r="297" spans="21:21">
      <c r="U297" s="13"/>
    </row>
    <row r="298" spans="21:21">
      <c r="U298" s="13"/>
    </row>
    <row r="299" spans="21:21">
      <c r="U299" s="13"/>
    </row>
    <row r="300" spans="21:21">
      <c r="U300" s="13"/>
    </row>
    <row r="301" spans="21:21">
      <c r="U301" s="13"/>
    </row>
    <row r="302" spans="21:21">
      <c r="U302" s="13"/>
    </row>
    <row r="303" spans="21:21">
      <c r="U303" s="13"/>
    </row>
    <row r="304" spans="21:21">
      <c r="U304" s="13"/>
    </row>
    <row r="305" spans="21:21">
      <c r="U305" s="13"/>
    </row>
    <row r="306" spans="21:21">
      <c r="U306" s="13"/>
    </row>
    <row r="307" spans="21:21">
      <c r="U307" s="13"/>
    </row>
    <row r="308" spans="21:21">
      <c r="U308" s="13"/>
    </row>
    <row r="309" spans="21:21">
      <c r="U309" s="13"/>
    </row>
    <row r="310" spans="21:21">
      <c r="U310" s="13"/>
    </row>
    <row r="311" spans="21:21">
      <c r="U311" s="13"/>
    </row>
    <row r="312" spans="21:21">
      <c r="U312" s="13"/>
    </row>
    <row r="313" spans="21:21">
      <c r="U313" s="13"/>
    </row>
    <row r="314" spans="21:21">
      <c r="U314" s="13"/>
    </row>
    <row r="315" spans="21:21">
      <c r="U315" s="13"/>
    </row>
    <row r="316" spans="21:21">
      <c r="U316" s="13"/>
    </row>
    <row r="317" spans="21:21">
      <c r="U317" s="13"/>
    </row>
    <row r="318" spans="21:21">
      <c r="U318" s="13"/>
    </row>
    <row r="319" spans="21:21">
      <c r="U319" s="13"/>
    </row>
    <row r="320" spans="21:21">
      <c r="U320" s="13"/>
    </row>
    <row r="321" spans="21:21">
      <c r="U321" s="13"/>
    </row>
    <row r="322" spans="21:21">
      <c r="U322" s="13"/>
    </row>
    <row r="323" spans="21:21">
      <c r="U323" s="13"/>
    </row>
    <row r="324" spans="21:21">
      <c r="U324" s="13"/>
    </row>
    <row r="325" spans="21:21">
      <c r="U325" s="13"/>
    </row>
    <row r="326" spans="21:21">
      <c r="U326" s="13"/>
    </row>
    <row r="327" spans="21:21">
      <c r="U327" s="13"/>
    </row>
    <row r="328" spans="21:21">
      <c r="U328" s="13"/>
    </row>
    <row r="329" spans="21:21">
      <c r="U329" s="13"/>
    </row>
    <row r="330" spans="21:21">
      <c r="U330" s="13"/>
    </row>
    <row r="331" spans="21:21">
      <c r="U331" s="13"/>
    </row>
    <row r="332" spans="21:21">
      <c r="U332" s="13"/>
    </row>
    <row r="333" spans="21:21">
      <c r="U333" s="13"/>
    </row>
    <row r="334" spans="21:21">
      <c r="U334" s="13"/>
    </row>
    <row r="335" spans="21:21">
      <c r="U335" s="13"/>
    </row>
    <row r="336" spans="21:21">
      <c r="U336" s="13"/>
    </row>
    <row r="337" spans="21:21">
      <c r="U337" s="13"/>
    </row>
    <row r="338" spans="21:21">
      <c r="U338" s="13"/>
    </row>
    <row r="339" spans="21:21">
      <c r="U339" s="13"/>
    </row>
    <row r="340" spans="21:21">
      <c r="U340" s="13"/>
    </row>
    <row r="341" spans="21:21">
      <c r="U341" s="13"/>
    </row>
    <row r="342" spans="21:21">
      <c r="U342" s="13"/>
    </row>
    <row r="343" spans="21:21">
      <c r="U343" s="13"/>
    </row>
    <row r="344" spans="21:21">
      <c r="U344" s="13"/>
    </row>
    <row r="345" spans="21:21">
      <c r="U345" s="13"/>
    </row>
    <row r="346" spans="21:21">
      <c r="U346" s="13"/>
    </row>
    <row r="347" spans="21:21">
      <c r="U347" s="13"/>
    </row>
    <row r="348" spans="21:21">
      <c r="U348" s="13"/>
    </row>
    <row r="349" spans="21:21">
      <c r="U349" s="13"/>
    </row>
    <row r="350" spans="21:21">
      <c r="U350" s="13"/>
    </row>
    <row r="351" spans="21:21">
      <c r="U351" s="13"/>
    </row>
    <row r="352" spans="21:21">
      <c r="U352" s="13"/>
    </row>
    <row r="353" spans="21:21">
      <c r="U353" s="13"/>
    </row>
    <row r="354" spans="21:21">
      <c r="U354" s="13"/>
    </row>
    <row r="355" spans="21:21">
      <c r="U355" s="13"/>
    </row>
    <row r="356" spans="21:21">
      <c r="U356" s="13"/>
    </row>
    <row r="357" spans="21:21">
      <c r="U357" s="13"/>
    </row>
    <row r="358" spans="21:21">
      <c r="U358" s="13"/>
    </row>
    <row r="359" spans="21:21">
      <c r="U359" s="13"/>
    </row>
    <row r="360" spans="21:21">
      <c r="U360" s="13"/>
    </row>
    <row r="361" spans="21:21">
      <c r="U361" s="13"/>
    </row>
    <row r="362" spans="21:21">
      <c r="U362" s="13"/>
    </row>
    <row r="363" spans="21:21">
      <c r="U363" s="13"/>
    </row>
    <row r="364" spans="21:21">
      <c r="U364" s="13"/>
    </row>
    <row r="365" spans="21:21">
      <c r="U365" s="13"/>
    </row>
    <row r="366" spans="21:21">
      <c r="U366" s="13"/>
    </row>
    <row r="367" spans="21:21">
      <c r="U367" s="13"/>
    </row>
    <row r="368" spans="21:21">
      <c r="U368" s="13"/>
    </row>
    <row r="369" spans="21:21">
      <c r="U369" s="13"/>
    </row>
    <row r="370" spans="21:21">
      <c r="U370" s="13"/>
    </row>
    <row r="371" spans="21:21">
      <c r="U371" s="13"/>
    </row>
    <row r="372" spans="21:21">
      <c r="U372" s="13"/>
    </row>
    <row r="373" spans="21:21">
      <c r="U373" s="13"/>
    </row>
    <row r="374" spans="21:21">
      <c r="U374" s="13"/>
    </row>
    <row r="375" spans="21:21">
      <c r="U375" s="13"/>
    </row>
    <row r="376" spans="21:21">
      <c r="U376" s="13"/>
    </row>
    <row r="377" spans="21:21">
      <c r="U377" s="13"/>
    </row>
    <row r="378" spans="21:21">
      <c r="U378" s="13"/>
    </row>
    <row r="379" spans="21:21">
      <c r="U379" s="13"/>
    </row>
    <row r="380" spans="21:21">
      <c r="U380" s="13"/>
    </row>
    <row r="381" spans="21:21">
      <c r="U381" s="13"/>
    </row>
    <row r="382" spans="21:21">
      <c r="U382" s="13"/>
    </row>
    <row r="383" spans="21:21">
      <c r="U383" s="13"/>
    </row>
    <row r="384" spans="21:21">
      <c r="U384" s="13"/>
    </row>
    <row r="385" spans="21:21">
      <c r="U385" s="13"/>
    </row>
    <row r="386" spans="21:21">
      <c r="U386" s="13"/>
    </row>
    <row r="387" spans="21:21">
      <c r="U387" s="13"/>
    </row>
    <row r="388" spans="21:21">
      <c r="U388" s="13"/>
    </row>
    <row r="389" spans="21:21">
      <c r="U389" s="13"/>
    </row>
    <row r="390" spans="21:21">
      <c r="U390" s="13"/>
    </row>
    <row r="391" spans="21:21">
      <c r="U391" s="13"/>
    </row>
    <row r="392" spans="21:21">
      <c r="U392" s="13"/>
    </row>
    <row r="393" spans="21:21">
      <c r="U393" s="13"/>
    </row>
    <row r="394" spans="21:21">
      <c r="U394" s="13"/>
    </row>
    <row r="395" spans="21:21">
      <c r="U395" s="13"/>
    </row>
    <row r="396" spans="21:21">
      <c r="U396" s="13"/>
    </row>
    <row r="397" spans="21:21">
      <c r="U397" s="13"/>
    </row>
    <row r="398" spans="21:21">
      <c r="U398" s="13"/>
    </row>
    <row r="399" spans="21:21">
      <c r="U399" s="13"/>
    </row>
    <row r="400" spans="21:21">
      <c r="U400" s="13"/>
    </row>
    <row r="401" spans="21:21">
      <c r="U401" s="13"/>
    </row>
    <row r="402" spans="21:21">
      <c r="U402" s="13"/>
    </row>
    <row r="403" spans="21:21">
      <c r="U403" s="13"/>
    </row>
    <row r="404" spans="21:21">
      <c r="U404" s="13"/>
    </row>
    <row r="405" spans="21:21">
      <c r="U405" s="13"/>
    </row>
    <row r="406" spans="21:21">
      <c r="U406" s="13"/>
    </row>
    <row r="407" spans="21:21">
      <c r="U407" s="13"/>
    </row>
    <row r="408" spans="21:21">
      <c r="U408" s="13"/>
    </row>
    <row r="409" spans="21:21">
      <c r="U409" s="13"/>
    </row>
    <row r="410" spans="21:21">
      <c r="U410" s="13"/>
    </row>
    <row r="411" spans="21:21">
      <c r="U411" s="13"/>
    </row>
    <row r="412" spans="21:21">
      <c r="U412" s="13"/>
    </row>
    <row r="413" spans="21:21">
      <c r="U413" s="13"/>
    </row>
    <row r="414" spans="21:21">
      <c r="U414" s="13"/>
    </row>
    <row r="415" spans="21:21">
      <c r="U415" s="13"/>
    </row>
    <row r="416" spans="21:21">
      <c r="U416" s="13"/>
    </row>
    <row r="417" spans="21:21">
      <c r="U417" s="13"/>
    </row>
    <row r="418" spans="21:21">
      <c r="U418" s="13"/>
    </row>
    <row r="419" spans="21:21">
      <c r="U419" s="13"/>
    </row>
    <row r="420" spans="21:21">
      <c r="U420" s="13"/>
    </row>
    <row r="421" spans="21:21">
      <c r="U421" s="13"/>
    </row>
    <row r="422" spans="21:21">
      <c r="U422" s="13"/>
    </row>
    <row r="423" spans="21:21">
      <c r="U423" s="13"/>
    </row>
    <row r="424" spans="21:21">
      <c r="U424" s="13"/>
    </row>
    <row r="425" spans="21:21">
      <c r="U425" s="13"/>
    </row>
    <row r="426" spans="21:21">
      <c r="U426" s="13"/>
    </row>
    <row r="427" spans="21:21">
      <c r="U427" s="13"/>
    </row>
    <row r="428" spans="21:21">
      <c r="U428" s="13"/>
    </row>
    <row r="429" spans="21:21">
      <c r="U429" s="13"/>
    </row>
    <row r="430" spans="21:21">
      <c r="U430" s="13"/>
    </row>
    <row r="431" spans="21:21">
      <c r="U431" s="13"/>
    </row>
    <row r="432" spans="21:21">
      <c r="U432" s="13"/>
    </row>
    <row r="433" spans="21:21">
      <c r="U433" s="13"/>
    </row>
    <row r="434" spans="21:21">
      <c r="U434" s="13"/>
    </row>
    <row r="435" spans="21:21">
      <c r="U435" s="13"/>
    </row>
    <row r="436" spans="21:21">
      <c r="U436" s="13"/>
    </row>
    <row r="437" spans="21:21">
      <c r="U437" s="13"/>
    </row>
    <row r="438" spans="21:21">
      <c r="U438" s="13"/>
    </row>
    <row r="439" spans="21:21">
      <c r="U439" s="13"/>
    </row>
    <row r="440" spans="21:21">
      <c r="U440" s="13"/>
    </row>
    <row r="441" spans="21:21">
      <c r="U441" s="13"/>
    </row>
    <row r="442" spans="21:21">
      <c r="U442" s="13"/>
    </row>
    <row r="443" spans="21:21">
      <c r="U443" s="13"/>
    </row>
    <row r="444" spans="21:21">
      <c r="U444" s="13"/>
    </row>
    <row r="445" spans="21:21">
      <c r="U445" s="13"/>
    </row>
    <row r="446" spans="21:21">
      <c r="U446" s="13"/>
    </row>
    <row r="447" spans="21:21">
      <c r="U447" s="13"/>
    </row>
    <row r="448" spans="21:21">
      <c r="U448" s="13"/>
    </row>
    <row r="449" spans="21:21">
      <c r="U449" s="13"/>
    </row>
    <row r="450" spans="21:21">
      <c r="U450" s="13"/>
    </row>
    <row r="451" spans="21:21">
      <c r="U451" s="13"/>
    </row>
    <row r="452" spans="21:21">
      <c r="U452" s="13"/>
    </row>
    <row r="453" spans="21:21">
      <c r="U453" s="13"/>
    </row>
    <row r="454" spans="21:21">
      <c r="U454" s="13"/>
    </row>
    <row r="455" spans="21:21">
      <c r="U455" s="13"/>
    </row>
    <row r="456" spans="21:21">
      <c r="U456" s="13"/>
    </row>
    <row r="457" spans="21:21">
      <c r="U457" s="13"/>
    </row>
    <row r="458" spans="21:21">
      <c r="U458" s="13"/>
    </row>
    <row r="459" spans="21:21">
      <c r="U459" s="13"/>
    </row>
    <row r="460" spans="21:21">
      <c r="U460" s="13"/>
    </row>
    <row r="461" spans="21:21">
      <c r="U461" s="13"/>
    </row>
    <row r="462" spans="21:21">
      <c r="U462" s="13"/>
    </row>
    <row r="463" spans="21:21">
      <c r="U463" s="13"/>
    </row>
    <row r="464" spans="21:21">
      <c r="U464" s="13"/>
    </row>
    <row r="465" spans="21:21">
      <c r="U465" s="13"/>
    </row>
    <row r="466" spans="21:21">
      <c r="U466" s="13"/>
    </row>
    <row r="467" spans="21:21">
      <c r="U467" s="13"/>
    </row>
    <row r="468" spans="21:21">
      <c r="U468" s="13"/>
    </row>
    <row r="469" spans="21:21">
      <c r="U469" s="13"/>
    </row>
    <row r="470" spans="21:21">
      <c r="U470" s="13"/>
    </row>
    <row r="471" spans="21:21">
      <c r="U471" s="13"/>
    </row>
    <row r="472" spans="21:21">
      <c r="U472" s="13"/>
    </row>
    <row r="473" spans="21:21">
      <c r="U473" s="13"/>
    </row>
    <row r="474" spans="21:21">
      <c r="U474" s="13"/>
    </row>
    <row r="475" spans="21:21">
      <c r="U475" s="13"/>
    </row>
    <row r="476" spans="21:21">
      <c r="U476" s="13"/>
    </row>
    <row r="477" spans="21:21">
      <c r="U477" s="13"/>
    </row>
    <row r="478" spans="21:21">
      <c r="U478" s="13"/>
    </row>
    <row r="479" spans="21:21">
      <c r="U479" s="13"/>
    </row>
    <row r="480" spans="21:21">
      <c r="U480" s="13"/>
    </row>
    <row r="481" spans="21:21">
      <c r="U481" s="13"/>
    </row>
    <row r="482" spans="21:21">
      <c r="U482" s="13"/>
    </row>
    <row r="483" spans="21:21">
      <c r="U483" s="13"/>
    </row>
    <row r="484" spans="21:21">
      <c r="U484" s="13"/>
    </row>
    <row r="485" spans="21:21">
      <c r="U485" s="13"/>
    </row>
    <row r="486" spans="21:21">
      <c r="U486" s="13"/>
    </row>
    <row r="487" spans="21:21">
      <c r="U487" s="13"/>
    </row>
    <row r="488" spans="21:21">
      <c r="U488" s="13"/>
    </row>
    <row r="489" spans="21:21">
      <c r="U489" s="13"/>
    </row>
    <row r="490" spans="21:21">
      <c r="U490" s="13"/>
    </row>
    <row r="491" spans="21:21">
      <c r="U491" s="13"/>
    </row>
    <row r="492" spans="21:21">
      <c r="U492" s="13"/>
    </row>
    <row r="493" spans="21:21">
      <c r="U493" s="13"/>
    </row>
    <row r="494" spans="21:21">
      <c r="U494" s="13"/>
    </row>
    <row r="495" spans="21:21">
      <c r="U495" s="13"/>
    </row>
    <row r="496" spans="21:21">
      <c r="U496" s="13"/>
    </row>
    <row r="497" spans="21:21">
      <c r="U497" s="13"/>
    </row>
    <row r="498" spans="21:21">
      <c r="U498" s="13"/>
    </row>
    <row r="499" spans="21:21">
      <c r="U499" s="13"/>
    </row>
    <row r="500" spans="21:21">
      <c r="U500" s="13"/>
    </row>
    <row r="501" spans="21:21">
      <c r="U501" s="13"/>
    </row>
    <row r="502" spans="21:21">
      <c r="U502" s="13"/>
    </row>
    <row r="503" spans="21:21">
      <c r="U503" s="13"/>
    </row>
    <row r="504" spans="21:21">
      <c r="U504" s="13"/>
    </row>
    <row r="505" spans="21:21">
      <c r="U505" s="13"/>
    </row>
    <row r="506" spans="21:21">
      <c r="U506" s="13"/>
    </row>
    <row r="507" spans="21:21">
      <c r="U507" s="13"/>
    </row>
    <row r="508" spans="21:21">
      <c r="U508" s="13"/>
    </row>
    <row r="509" spans="21:21">
      <c r="U509" s="13"/>
    </row>
    <row r="510" spans="21:21">
      <c r="U510" s="13"/>
    </row>
    <row r="511" spans="21:21">
      <c r="U511" s="13"/>
    </row>
    <row r="512" spans="21:21">
      <c r="U512" s="13"/>
    </row>
    <row r="513" spans="21:21">
      <c r="U513" s="13"/>
    </row>
    <row r="514" spans="21:21">
      <c r="U514" s="13"/>
    </row>
    <row r="515" spans="21:21">
      <c r="U515" s="13"/>
    </row>
    <row r="516" spans="21:21">
      <c r="U516" s="13"/>
    </row>
    <row r="517" spans="21:21">
      <c r="U517" s="13"/>
    </row>
    <row r="518" spans="21:21">
      <c r="U518" s="13"/>
    </row>
    <row r="519" spans="21:21">
      <c r="U519" s="13"/>
    </row>
    <row r="520" spans="21:21">
      <c r="U520" s="13"/>
    </row>
    <row r="521" spans="21:21">
      <c r="U521" s="13"/>
    </row>
    <row r="522" spans="21:21">
      <c r="U522" s="13"/>
    </row>
    <row r="523" spans="21:21">
      <c r="U523" s="13"/>
    </row>
    <row r="524" spans="21:21">
      <c r="U524" s="13"/>
    </row>
    <row r="525" spans="21:21">
      <c r="U525" s="13"/>
    </row>
    <row r="526" spans="21:21">
      <c r="U526" s="13"/>
    </row>
    <row r="527" spans="21:21">
      <c r="U527" s="13"/>
    </row>
    <row r="528" spans="21:21">
      <c r="U528" s="13"/>
    </row>
    <row r="529" spans="21:21">
      <c r="U529" s="13"/>
    </row>
    <row r="530" spans="21:21">
      <c r="U530" s="13"/>
    </row>
    <row r="531" spans="21:21">
      <c r="U531" s="13"/>
    </row>
    <row r="532" spans="21:21">
      <c r="U532" s="13"/>
    </row>
    <row r="533" spans="21:21">
      <c r="U533" s="13"/>
    </row>
    <row r="534" spans="21:21">
      <c r="U534" s="13"/>
    </row>
    <row r="535" spans="21:21">
      <c r="U535" s="13"/>
    </row>
    <row r="536" spans="21:21">
      <c r="U536" s="13"/>
    </row>
    <row r="537" spans="21:21">
      <c r="U537" s="13"/>
    </row>
    <row r="538" spans="21:21">
      <c r="U538" s="13"/>
    </row>
    <row r="539" spans="21:21">
      <c r="U539" s="13"/>
    </row>
    <row r="540" spans="21:21">
      <c r="U540" s="13"/>
    </row>
    <row r="541" spans="21:21">
      <c r="U541" s="13"/>
    </row>
    <row r="542" spans="21:21">
      <c r="U542" s="13"/>
    </row>
    <row r="543" spans="21:21">
      <c r="U543" s="13"/>
    </row>
    <row r="544" spans="21:21">
      <c r="U544" s="13"/>
    </row>
    <row r="545" spans="21:21">
      <c r="U545" s="13"/>
    </row>
    <row r="546" spans="21:21">
      <c r="U546" s="13"/>
    </row>
    <row r="547" spans="21:21">
      <c r="U547" s="13"/>
    </row>
    <row r="548" spans="21:21">
      <c r="U548" s="13"/>
    </row>
    <row r="549" spans="21:21">
      <c r="U549" s="13"/>
    </row>
    <row r="550" spans="21:21">
      <c r="U550" s="13"/>
    </row>
    <row r="551" spans="21:21">
      <c r="U551" s="13"/>
    </row>
    <row r="552" spans="21:21">
      <c r="U552" s="13"/>
    </row>
    <row r="553" spans="21:21">
      <c r="U553" s="13"/>
    </row>
    <row r="554" spans="21:21">
      <c r="U554" s="13"/>
    </row>
    <row r="555" spans="21:21">
      <c r="U555" s="13"/>
    </row>
    <row r="556" spans="21:21">
      <c r="U556" s="13"/>
    </row>
    <row r="557" spans="21:21">
      <c r="U557" s="13"/>
    </row>
    <row r="558" spans="21:21">
      <c r="U558" s="13"/>
    </row>
    <row r="559" spans="21:21">
      <c r="U559" s="13"/>
    </row>
    <row r="560" spans="21:21">
      <c r="U560" s="13"/>
    </row>
    <row r="561" spans="21:21">
      <c r="U561" s="13"/>
    </row>
    <row r="562" spans="21:21">
      <c r="U562" s="13"/>
    </row>
    <row r="563" spans="21:21">
      <c r="U563" s="13"/>
    </row>
    <row r="564" spans="21:21">
      <c r="U564" s="13"/>
    </row>
    <row r="565" spans="21:21">
      <c r="U565" s="13"/>
    </row>
    <row r="566" spans="21:21">
      <c r="U566" s="13"/>
    </row>
    <row r="567" spans="21:21">
      <c r="U567" s="13"/>
    </row>
    <row r="568" spans="21:21">
      <c r="U568" s="13"/>
    </row>
    <row r="569" spans="21:21">
      <c r="U569" s="13"/>
    </row>
    <row r="570" spans="21:21">
      <c r="U570" s="13"/>
    </row>
    <row r="571" spans="21:21">
      <c r="U571" s="13"/>
    </row>
    <row r="572" spans="21:21">
      <c r="U572" s="13"/>
    </row>
    <row r="573" spans="21:21">
      <c r="U573" s="13"/>
    </row>
    <row r="574" spans="21:21">
      <c r="U574" s="13"/>
    </row>
    <row r="575" spans="21:21">
      <c r="U575" s="13"/>
    </row>
    <row r="576" spans="21:21">
      <c r="U576" s="13"/>
    </row>
    <row r="577" spans="21:21">
      <c r="U577" s="13"/>
    </row>
    <row r="578" spans="21:21">
      <c r="U578" s="13"/>
    </row>
    <row r="579" spans="21:21">
      <c r="U579" s="13"/>
    </row>
    <row r="580" spans="21:21">
      <c r="U580" s="13"/>
    </row>
    <row r="581" spans="21:21">
      <c r="U581" s="13"/>
    </row>
    <row r="582" spans="21:21">
      <c r="U582" s="13"/>
    </row>
    <row r="583" spans="21:21">
      <c r="U583" s="13"/>
    </row>
    <row r="584" spans="21:21">
      <c r="U584" s="13"/>
    </row>
    <row r="585" spans="21:21">
      <c r="U585" s="13"/>
    </row>
    <row r="586" spans="21:21">
      <c r="U586" s="13"/>
    </row>
    <row r="587" spans="21:21">
      <c r="U587" s="13"/>
    </row>
    <row r="588" spans="21:21">
      <c r="U588" s="13"/>
    </row>
    <row r="589" spans="21:21">
      <c r="U589" s="13"/>
    </row>
    <row r="590" spans="21:21">
      <c r="U590" s="13"/>
    </row>
    <row r="591" spans="21:21">
      <c r="U591" s="13"/>
    </row>
    <row r="592" spans="21:21">
      <c r="U592" s="13"/>
    </row>
    <row r="593" spans="21:21">
      <c r="U593" s="13"/>
    </row>
    <row r="594" spans="21:21">
      <c r="U594" s="13"/>
    </row>
    <row r="595" spans="21:21">
      <c r="U595" s="13"/>
    </row>
    <row r="596" spans="21:21">
      <c r="U596" s="13"/>
    </row>
    <row r="597" spans="21:21">
      <c r="U597" s="13"/>
    </row>
    <row r="598" spans="21:21">
      <c r="U598" s="13"/>
    </row>
    <row r="599" spans="21:21">
      <c r="U599" s="13"/>
    </row>
    <row r="600" spans="21:21">
      <c r="U600" s="13"/>
    </row>
    <row r="601" spans="21:21">
      <c r="U601" s="13"/>
    </row>
    <row r="602" spans="21:21">
      <c r="U602" s="13"/>
    </row>
    <row r="603" spans="21:21">
      <c r="U603" s="13"/>
    </row>
    <row r="604" spans="21:21">
      <c r="U604" s="13"/>
    </row>
    <row r="605" spans="21:21">
      <c r="U605" s="13"/>
    </row>
    <row r="606" spans="21:21">
      <c r="U606" s="13"/>
    </row>
    <row r="607" spans="21:21">
      <c r="U607" s="13"/>
    </row>
    <row r="608" spans="21:21">
      <c r="U608" s="13"/>
    </row>
    <row r="609" spans="21:21">
      <c r="U609" s="13"/>
    </row>
    <row r="610" spans="21:21">
      <c r="U610" s="13"/>
    </row>
    <row r="611" spans="21:21">
      <c r="U611" s="13"/>
    </row>
    <row r="612" spans="21:21">
      <c r="U612" s="13"/>
    </row>
    <row r="613" spans="21:21">
      <c r="U613" s="13"/>
    </row>
    <row r="614" spans="21:21">
      <c r="U614" s="13"/>
    </row>
    <row r="615" spans="21:21">
      <c r="U615" s="13"/>
    </row>
    <row r="616" spans="21:21">
      <c r="U616" s="13"/>
    </row>
    <row r="617" spans="21:21">
      <c r="U617" s="13"/>
    </row>
    <row r="618" spans="21:21">
      <c r="U618" s="13"/>
    </row>
    <row r="619" spans="21:21">
      <c r="U619" s="13"/>
    </row>
    <row r="620" spans="21:21">
      <c r="U620" s="13"/>
    </row>
    <row r="621" spans="21:21">
      <c r="U621" s="13"/>
    </row>
    <row r="622" spans="21:21">
      <c r="U622" s="13"/>
    </row>
    <row r="623" spans="21:21">
      <c r="U623" s="13"/>
    </row>
    <row r="624" spans="21:21">
      <c r="U624" s="13"/>
    </row>
    <row r="625" spans="21:21">
      <c r="U625" s="13"/>
    </row>
    <row r="626" spans="21:21">
      <c r="U626" s="13"/>
    </row>
    <row r="627" spans="21:21">
      <c r="U627" s="13"/>
    </row>
    <row r="628" spans="21:21">
      <c r="U628" s="13"/>
    </row>
    <row r="629" spans="21:21">
      <c r="U629" s="13"/>
    </row>
    <row r="630" spans="21:21">
      <c r="U630" s="13"/>
    </row>
    <row r="631" spans="21:21">
      <c r="U631" s="13"/>
    </row>
    <row r="632" spans="21:21">
      <c r="U632" s="13"/>
    </row>
    <row r="633" spans="21:21">
      <c r="U633" s="13"/>
    </row>
    <row r="634" spans="21:21">
      <c r="U634" s="13"/>
    </row>
    <row r="635" spans="21:21">
      <c r="U635" s="13"/>
    </row>
    <row r="636" spans="21:21">
      <c r="U636" s="13"/>
    </row>
    <row r="637" spans="21:21">
      <c r="U637" s="13"/>
    </row>
    <row r="638" spans="21:21">
      <c r="U638" s="13"/>
    </row>
    <row r="639" spans="21:21">
      <c r="U639" s="13"/>
    </row>
    <row r="640" spans="21:21">
      <c r="U640" s="13"/>
    </row>
    <row r="641" spans="21:21">
      <c r="U641" s="13"/>
    </row>
    <row r="642" spans="21:21">
      <c r="U642" s="13"/>
    </row>
    <row r="643" spans="21:21">
      <c r="U643" s="13"/>
    </row>
    <row r="644" spans="21:21">
      <c r="U644" s="13"/>
    </row>
    <row r="645" spans="21:21">
      <c r="U645" s="13"/>
    </row>
    <row r="646" spans="21:21">
      <c r="U646" s="13"/>
    </row>
    <row r="647" spans="21:21">
      <c r="U647" s="13"/>
    </row>
    <row r="648" spans="21:21">
      <c r="U648" s="13"/>
    </row>
    <row r="649" spans="21:21">
      <c r="U649" s="13"/>
    </row>
    <row r="650" spans="21:21">
      <c r="U650" s="13"/>
    </row>
    <row r="651" spans="21:21">
      <c r="U651" s="13"/>
    </row>
    <row r="652" spans="21:21">
      <c r="U652" s="13"/>
    </row>
    <row r="653" spans="21:21">
      <c r="U653" s="13"/>
    </row>
    <row r="654" spans="21:21">
      <c r="U654" s="13"/>
    </row>
    <row r="655" spans="21:21">
      <c r="U655" s="13"/>
    </row>
    <row r="656" spans="21:21">
      <c r="U656" s="13"/>
    </row>
    <row r="657" spans="21:21">
      <c r="U657" s="13"/>
    </row>
    <row r="658" spans="21:21">
      <c r="U658" s="13"/>
    </row>
    <row r="659" spans="21:21">
      <c r="U659" s="13"/>
    </row>
    <row r="660" spans="21:21">
      <c r="U660" s="13"/>
    </row>
    <row r="661" spans="21:21">
      <c r="U661" s="13"/>
    </row>
    <row r="662" spans="21:21">
      <c r="U662" s="13"/>
    </row>
    <row r="663" spans="21:21">
      <c r="U663" s="13"/>
    </row>
    <row r="664" spans="21:21">
      <c r="U664" s="13"/>
    </row>
    <row r="665" spans="21:21">
      <c r="U665" s="13"/>
    </row>
    <row r="666" spans="21:21">
      <c r="U666" s="13"/>
    </row>
    <row r="667" spans="21:21">
      <c r="U667" s="13"/>
    </row>
    <row r="668" spans="21:21">
      <c r="U668" s="13"/>
    </row>
    <row r="669" spans="21:21">
      <c r="U669" s="13"/>
    </row>
    <row r="670" spans="21:21">
      <c r="U670" s="13"/>
    </row>
    <row r="671" spans="21:21">
      <c r="U671" s="13"/>
    </row>
    <row r="672" spans="21:21">
      <c r="U672" s="13"/>
    </row>
    <row r="673" spans="21:21">
      <c r="U673" s="13"/>
    </row>
    <row r="674" spans="21:21">
      <c r="U674" s="13"/>
    </row>
    <row r="675" spans="21:21">
      <c r="U675" s="13"/>
    </row>
    <row r="676" spans="21:21">
      <c r="U676" s="13"/>
    </row>
    <row r="677" spans="21:21">
      <c r="U677" s="13"/>
    </row>
    <row r="678" spans="21:21">
      <c r="U678" s="13"/>
    </row>
    <row r="679" spans="21:21">
      <c r="U679" s="13"/>
    </row>
    <row r="680" spans="21:21">
      <c r="U680" s="13"/>
    </row>
    <row r="681" spans="21:21">
      <c r="U681" s="13"/>
    </row>
    <row r="682" spans="21:21">
      <c r="U682" s="13"/>
    </row>
    <row r="683" spans="21:21">
      <c r="U683" s="13"/>
    </row>
    <row r="684" spans="21:21">
      <c r="U684" s="13"/>
    </row>
    <row r="685" spans="21:21">
      <c r="U685" s="13"/>
    </row>
    <row r="686" spans="21:21">
      <c r="U686" s="13"/>
    </row>
    <row r="687" spans="21:21">
      <c r="U687" s="13"/>
    </row>
    <row r="688" spans="21:21">
      <c r="U688" s="13"/>
    </row>
    <row r="689" spans="21:21">
      <c r="U689" s="13"/>
    </row>
    <row r="690" spans="21:21">
      <c r="U690" s="13"/>
    </row>
    <row r="691" spans="21:21">
      <c r="U691" s="13"/>
    </row>
    <row r="692" spans="21:21">
      <c r="U692" s="13"/>
    </row>
    <row r="693" spans="21:21">
      <c r="U693" s="13"/>
    </row>
    <row r="694" spans="21:21">
      <c r="U694" s="13"/>
    </row>
    <row r="695" spans="21:21">
      <c r="U695" s="13"/>
    </row>
    <row r="696" spans="21:21">
      <c r="U696" s="13"/>
    </row>
    <row r="697" spans="21:21">
      <c r="U697" s="13"/>
    </row>
    <row r="698" spans="21:21">
      <c r="U698" s="13"/>
    </row>
    <row r="699" spans="21:21">
      <c r="U699" s="13"/>
    </row>
    <row r="700" spans="21:21">
      <c r="U700" s="13"/>
    </row>
    <row r="701" spans="21:21">
      <c r="U701" s="13"/>
    </row>
    <row r="702" spans="21:21">
      <c r="U702" s="13"/>
    </row>
    <row r="703" spans="21:21">
      <c r="U703" s="13"/>
    </row>
    <row r="704" spans="21:21">
      <c r="U704" s="13"/>
    </row>
    <row r="705" spans="21:21">
      <c r="U705" s="13"/>
    </row>
    <row r="706" spans="21:21">
      <c r="U706" s="13"/>
    </row>
    <row r="707" spans="21:21">
      <c r="U707" s="13"/>
    </row>
    <row r="708" spans="21:21">
      <c r="U708" s="13"/>
    </row>
    <row r="709" spans="21:21">
      <c r="U709" s="13"/>
    </row>
    <row r="710" spans="21:21">
      <c r="U710" s="13"/>
    </row>
    <row r="711" spans="21:21">
      <c r="U711" s="13"/>
    </row>
    <row r="712" spans="21:21">
      <c r="U712" s="13"/>
    </row>
    <row r="713" spans="21:21">
      <c r="U713" s="13"/>
    </row>
    <row r="714" spans="21:21">
      <c r="U714" s="13"/>
    </row>
    <row r="715" spans="21:21">
      <c r="U715" s="13"/>
    </row>
    <row r="716" spans="21:21">
      <c r="U716" s="13"/>
    </row>
    <row r="717" spans="21:21">
      <c r="U717" s="13"/>
    </row>
    <row r="718" spans="21:21">
      <c r="U718" s="13"/>
    </row>
    <row r="719" spans="21:21">
      <c r="U719" s="13"/>
    </row>
    <row r="720" spans="21:21">
      <c r="U720" s="13"/>
    </row>
    <row r="721" spans="21:21">
      <c r="U721" s="13"/>
    </row>
    <row r="722" spans="21:21">
      <c r="U722" s="13"/>
    </row>
    <row r="723" spans="21:21">
      <c r="U723" s="13"/>
    </row>
    <row r="724" spans="21:21">
      <c r="U724" s="13"/>
    </row>
    <row r="725" spans="21:21">
      <c r="U725" s="13"/>
    </row>
    <row r="726" spans="21:21">
      <c r="U726" s="13"/>
    </row>
    <row r="727" spans="21:21">
      <c r="U727" s="13"/>
    </row>
    <row r="728" spans="21:21">
      <c r="U728" s="13"/>
    </row>
    <row r="729" spans="21:21">
      <c r="U729" s="13"/>
    </row>
    <row r="730" spans="21:21">
      <c r="U730" s="13"/>
    </row>
    <row r="731" spans="21:21">
      <c r="U731" s="13"/>
    </row>
    <row r="732" spans="21:21">
      <c r="U732" s="13"/>
    </row>
    <row r="733" spans="21:21">
      <c r="U733" s="13"/>
    </row>
    <row r="734" spans="21:21">
      <c r="U734" s="13"/>
    </row>
    <row r="735" spans="21:21">
      <c r="U735" s="13"/>
    </row>
    <row r="736" spans="21:21">
      <c r="U736" s="13"/>
    </row>
    <row r="737" spans="21:21">
      <c r="U737" s="13"/>
    </row>
    <row r="738" spans="21:21">
      <c r="U738" s="13"/>
    </row>
    <row r="739" spans="21:21">
      <c r="U739" s="13"/>
    </row>
    <row r="740" spans="21:21">
      <c r="U740" s="13"/>
    </row>
    <row r="741" spans="21:21">
      <c r="U741" s="13"/>
    </row>
    <row r="742" spans="21:21">
      <c r="U742" s="13"/>
    </row>
    <row r="743" spans="21:21">
      <c r="U743" s="13"/>
    </row>
    <row r="744" spans="21:21">
      <c r="U744" s="13"/>
    </row>
    <row r="745" spans="21:21">
      <c r="U745" s="13"/>
    </row>
    <row r="746" spans="21:21">
      <c r="U746" s="13"/>
    </row>
    <row r="747" spans="21:21">
      <c r="U747" s="13"/>
    </row>
    <row r="748" spans="21:21">
      <c r="U748" s="13"/>
    </row>
    <row r="749" spans="21:21">
      <c r="U749" s="13"/>
    </row>
    <row r="750" spans="21:21">
      <c r="U750" s="13"/>
    </row>
    <row r="751" spans="21:21">
      <c r="U751" s="13"/>
    </row>
    <row r="752" spans="21:21">
      <c r="U752" s="13"/>
    </row>
    <row r="753" spans="21:21">
      <c r="U753" s="13"/>
    </row>
    <row r="754" spans="21:21">
      <c r="U754" s="13"/>
    </row>
    <row r="755" spans="21:21">
      <c r="U755" s="13"/>
    </row>
    <row r="756" spans="21:21">
      <c r="U756" s="13"/>
    </row>
    <row r="757" spans="21:21">
      <c r="U757" s="13"/>
    </row>
    <row r="758" spans="21:21">
      <c r="U758" s="13"/>
    </row>
    <row r="759" spans="21:21">
      <c r="U759" s="13"/>
    </row>
    <row r="760" spans="21:21">
      <c r="U760" s="13"/>
    </row>
    <row r="761" spans="21:21">
      <c r="U761" s="13"/>
    </row>
    <row r="762" spans="21:21">
      <c r="U762" s="13"/>
    </row>
    <row r="763" spans="21:21">
      <c r="U763" s="13"/>
    </row>
    <row r="764" spans="21:21">
      <c r="U764" s="13"/>
    </row>
    <row r="765" spans="21:21">
      <c r="U765" s="13"/>
    </row>
    <row r="766" spans="21:21">
      <c r="U766" s="13"/>
    </row>
    <row r="767" spans="21:21">
      <c r="U767" s="13"/>
    </row>
    <row r="768" spans="21:21">
      <c r="U768" s="13"/>
    </row>
    <row r="769" spans="21:21">
      <c r="U769" s="13"/>
    </row>
    <row r="770" spans="21:21">
      <c r="U770" s="13"/>
    </row>
    <row r="771" spans="21:21">
      <c r="U771" s="13"/>
    </row>
    <row r="772" spans="21:21">
      <c r="U772" s="13"/>
    </row>
    <row r="773" spans="21:21">
      <c r="U773" s="13"/>
    </row>
    <row r="774" spans="21:21">
      <c r="U774" s="13"/>
    </row>
    <row r="775" spans="21:21">
      <c r="U775" s="13"/>
    </row>
    <row r="776" spans="21:21">
      <c r="U776" s="13"/>
    </row>
    <row r="777" spans="21:21">
      <c r="U777" s="13"/>
    </row>
    <row r="778" spans="21:21">
      <c r="U778" s="13"/>
    </row>
    <row r="779" spans="21:21">
      <c r="U779" s="13"/>
    </row>
    <row r="780" spans="21:21">
      <c r="U780" s="13"/>
    </row>
    <row r="781" spans="21:21">
      <c r="U781" s="13"/>
    </row>
    <row r="782" spans="21:21">
      <c r="U782" s="13"/>
    </row>
    <row r="783" spans="21:21">
      <c r="U783" s="13"/>
    </row>
    <row r="784" spans="21:21">
      <c r="U784" s="13"/>
    </row>
    <row r="785" spans="21:21">
      <c r="U785" s="13"/>
    </row>
    <row r="786" spans="21:21">
      <c r="U786" s="13"/>
    </row>
    <row r="787" spans="21:21">
      <c r="U787" s="13"/>
    </row>
    <row r="788" spans="21:21">
      <c r="U788" s="13"/>
    </row>
    <row r="789" spans="21:21">
      <c r="U789" s="13"/>
    </row>
    <row r="790" spans="21:21">
      <c r="U790" s="13"/>
    </row>
    <row r="791" spans="21:21">
      <c r="U791" s="13"/>
    </row>
    <row r="792" spans="21:21">
      <c r="U792" s="13"/>
    </row>
    <row r="793" spans="21:21">
      <c r="U793" s="13"/>
    </row>
    <row r="794" spans="21:21">
      <c r="U794" s="13"/>
    </row>
    <row r="795" spans="21:21">
      <c r="U795" s="13"/>
    </row>
    <row r="796" spans="21:21">
      <c r="U796" s="13"/>
    </row>
    <row r="797" spans="21:21">
      <c r="U797" s="13"/>
    </row>
    <row r="798" spans="21:21">
      <c r="U798" s="13"/>
    </row>
    <row r="799" spans="21:21">
      <c r="U799" s="13"/>
    </row>
    <row r="800" spans="21:21">
      <c r="U800" s="13"/>
    </row>
    <row r="801" spans="21:21">
      <c r="U801" s="13"/>
    </row>
    <row r="802" spans="21:21">
      <c r="U802" s="13"/>
    </row>
    <row r="803" spans="21:21">
      <c r="U803" s="13"/>
    </row>
    <row r="804" spans="21:21">
      <c r="U804" s="13"/>
    </row>
    <row r="805" spans="21:21">
      <c r="U805" s="13"/>
    </row>
    <row r="806" spans="21:21">
      <c r="U806" s="13"/>
    </row>
    <row r="807" spans="21:21">
      <c r="U807" s="13"/>
    </row>
    <row r="808" spans="21:21">
      <c r="U808" s="13"/>
    </row>
    <row r="809" spans="21:21">
      <c r="U809" s="13"/>
    </row>
    <row r="810" spans="21:21">
      <c r="U810" s="13"/>
    </row>
    <row r="811" spans="21:21">
      <c r="U811" s="13"/>
    </row>
    <row r="812" spans="21:21">
      <c r="U812" s="13"/>
    </row>
    <row r="813" spans="21:21">
      <c r="U813" s="13"/>
    </row>
    <row r="814" spans="21:21">
      <c r="U814" s="13"/>
    </row>
    <row r="815" spans="21:21">
      <c r="U815" s="13"/>
    </row>
    <row r="816" spans="21:21">
      <c r="U816" s="13"/>
    </row>
    <row r="817" spans="21:21">
      <c r="U817" s="13"/>
    </row>
    <row r="818" spans="21:21">
      <c r="U818" s="13"/>
    </row>
    <row r="819" spans="21:21">
      <c r="U819" s="13"/>
    </row>
    <row r="820" spans="21:21">
      <c r="U820" s="13"/>
    </row>
    <row r="821" spans="21:21">
      <c r="U821" s="13"/>
    </row>
    <row r="822" spans="21:21">
      <c r="U822" s="13"/>
    </row>
    <row r="823" spans="21:21">
      <c r="U823" s="13"/>
    </row>
    <row r="824" spans="21:21">
      <c r="U824" s="13"/>
    </row>
    <row r="825" spans="21:21">
      <c r="U825" s="13"/>
    </row>
    <row r="826" spans="21:21">
      <c r="U826" s="13"/>
    </row>
    <row r="827" spans="21:21">
      <c r="U827" s="13"/>
    </row>
    <row r="828" spans="21:21">
      <c r="U828" s="13"/>
    </row>
    <row r="829" spans="21:21">
      <c r="U829" s="13"/>
    </row>
    <row r="830" spans="21:21">
      <c r="U830" s="13"/>
    </row>
    <row r="831" spans="21:21">
      <c r="U831" s="13"/>
    </row>
    <row r="832" spans="21:21">
      <c r="U832" s="13"/>
    </row>
    <row r="833" spans="21:21">
      <c r="U833" s="13"/>
    </row>
    <row r="834" spans="21:21">
      <c r="U834" s="13"/>
    </row>
    <row r="835" spans="21:21">
      <c r="U835" s="13"/>
    </row>
    <row r="836" spans="21:21">
      <c r="U836" s="13"/>
    </row>
    <row r="837" spans="21:21">
      <c r="U837" s="13"/>
    </row>
    <row r="838" spans="21:21">
      <c r="U838" s="13"/>
    </row>
    <row r="839" spans="21:21">
      <c r="U839" s="13"/>
    </row>
    <row r="840" spans="21:21">
      <c r="U840" s="13"/>
    </row>
    <row r="841" spans="21:21">
      <c r="U841" s="13"/>
    </row>
    <row r="842" spans="21:21">
      <c r="U842" s="13"/>
    </row>
    <row r="843" spans="21:21">
      <c r="U843" s="13"/>
    </row>
    <row r="844" spans="21:21">
      <c r="U844" s="13"/>
    </row>
    <row r="845" spans="21:21">
      <c r="U845" s="13"/>
    </row>
    <row r="846" spans="21:21">
      <c r="U846" s="13"/>
    </row>
    <row r="847" spans="21:21">
      <c r="U847" s="13"/>
    </row>
    <row r="848" spans="21:21">
      <c r="U848" s="13"/>
    </row>
    <row r="849" spans="21:21">
      <c r="U849" s="13"/>
    </row>
    <row r="850" spans="21:21">
      <c r="U850" s="13"/>
    </row>
    <row r="851" spans="21:21">
      <c r="U851" s="13"/>
    </row>
    <row r="852" spans="21:21">
      <c r="U852" s="13"/>
    </row>
    <row r="853" spans="21:21">
      <c r="U853" s="13"/>
    </row>
    <row r="854" spans="21:21">
      <c r="U854" s="13"/>
    </row>
    <row r="855" spans="21:21">
      <c r="U855" s="13"/>
    </row>
    <row r="856" spans="21:21">
      <c r="U856" s="13"/>
    </row>
    <row r="857" spans="21:21">
      <c r="U857" s="13"/>
    </row>
    <row r="858" spans="21:21">
      <c r="U858" s="13"/>
    </row>
    <row r="859" spans="21:21">
      <c r="U859" s="13"/>
    </row>
    <row r="860" spans="21:21">
      <c r="U860" s="13"/>
    </row>
    <row r="861" spans="21:21">
      <c r="U861" s="13"/>
    </row>
    <row r="862" spans="21:21">
      <c r="U862" s="13"/>
    </row>
    <row r="863" spans="21:21">
      <c r="U863" s="13"/>
    </row>
    <row r="864" spans="21:21">
      <c r="U864" s="13"/>
    </row>
    <row r="865" spans="21:21">
      <c r="U865" s="13"/>
    </row>
    <row r="866" spans="21:21">
      <c r="U866" s="13"/>
    </row>
    <row r="867" spans="21:21">
      <c r="U867" s="13"/>
    </row>
    <row r="868" spans="21:21">
      <c r="U868" s="13"/>
    </row>
    <row r="869" spans="21:21">
      <c r="U869" s="13"/>
    </row>
    <row r="870" spans="21:21">
      <c r="U870" s="13"/>
    </row>
    <row r="871" spans="21:21">
      <c r="U871" s="13"/>
    </row>
    <row r="872" spans="21:21">
      <c r="U872" s="13"/>
    </row>
    <row r="873" spans="21:21">
      <c r="U873" s="13"/>
    </row>
    <row r="874" spans="21:21">
      <c r="U874" s="13"/>
    </row>
    <row r="875" spans="21:21">
      <c r="U875" s="13"/>
    </row>
    <row r="876" spans="21:21">
      <c r="U876" s="13"/>
    </row>
    <row r="877" spans="21:21">
      <c r="U877" s="13"/>
    </row>
    <row r="878" spans="21:21">
      <c r="U878" s="13"/>
    </row>
    <row r="879" spans="21:21">
      <c r="U879" s="13"/>
    </row>
    <row r="880" spans="21:21">
      <c r="U880" s="13"/>
    </row>
    <row r="881" spans="21:21">
      <c r="U881" s="13"/>
    </row>
    <row r="882" spans="21:21">
      <c r="U882" s="13"/>
    </row>
    <row r="883" spans="21:21">
      <c r="U883" s="13"/>
    </row>
    <row r="884" spans="21:21">
      <c r="U884" s="13"/>
    </row>
    <row r="885" spans="21:21">
      <c r="U885" s="13"/>
    </row>
    <row r="886" spans="21:21">
      <c r="U886" s="13"/>
    </row>
    <row r="887" spans="21:21">
      <c r="U887" s="13"/>
    </row>
    <row r="888" spans="21:21">
      <c r="U888" s="13"/>
    </row>
    <row r="889" spans="21:21">
      <c r="U889" s="13"/>
    </row>
    <row r="890" spans="21:21">
      <c r="U890" s="13"/>
    </row>
    <row r="891" spans="21:21">
      <c r="U891" s="13"/>
    </row>
    <row r="892" spans="21:21">
      <c r="U892" s="13"/>
    </row>
    <row r="893" spans="21:21">
      <c r="U893" s="13"/>
    </row>
    <row r="894" spans="21:21">
      <c r="U894" s="13"/>
    </row>
    <row r="895" spans="21:21">
      <c r="U895" s="13"/>
    </row>
    <row r="896" spans="21:21">
      <c r="U896" s="13"/>
    </row>
    <row r="897" spans="21:21">
      <c r="U897" s="13"/>
    </row>
    <row r="898" spans="21:21">
      <c r="U898" s="13"/>
    </row>
    <row r="899" spans="21:21">
      <c r="U899" s="13"/>
    </row>
    <row r="900" spans="21:21">
      <c r="U900" s="13"/>
    </row>
    <row r="901" spans="21:21">
      <c r="U901" s="13"/>
    </row>
    <row r="902" spans="21:21">
      <c r="U902" s="13"/>
    </row>
    <row r="903" spans="21:21">
      <c r="U903" s="13"/>
    </row>
    <row r="904" spans="21:21">
      <c r="U904" s="13"/>
    </row>
    <row r="905" spans="21:21">
      <c r="U905" s="13"/>
    </row>
    <row r="906" spans="21:21">
      <c r="U906" s="13"/>
    </row>
    <row r="907" spans="21:21">
      <c r="U907" s="13"/>
    </row>
    <row r="908" spans="21:21">
      <c r="U908" s="13"/>
    </row>
    <row r="909" spans="21:21">
      <c r="U909" s="13"/>
    </row>
    <row r="910" spans="21:21">
      <c r="U910" s="13"/>
    </row>
    <row r="911" spans="21:21">
      <c r="U911" s="13"/>
    </row>
    <row r="912" spans="21:21">
      <c r="U912" s="13"/>
    </row>
    <row r="913" spans="21:21">
      <c r="U913" s="13"/>
    </row>
    <row r="914" spans="21:21">
      <c r="U914" s="13"/>
    </row>
    <row r="915" spans="21:21">
      <c r="U915" s="13"/>
    </row>
    <row r="916" spans="21:21">
      <c r="U916" s="13"/>
    </row>
    <row r="917" spans="21:21">
      <c r="U917" s="13"/>
    </row>
    <row r="918" spans="21:21">
      <c r="U918" s="13"/>
    </row>
    <row r="919" spans="21:21">
      <c r="U919" s="13"/>
    </row>
    <row r="920" spans="21:21">
      <c r="U920" s="13"/>
    </row>
    <row r="921" spans="21:21">
      <c r="U921" s="13"/>
    </row>
    <row r="922" spans="21:21">
      <c r="U922" s="13"/>
    </row>
    <row r="923" spans="21:21">
      <c r="U923" s="13"/>
    </row>
    <row r="924" spans="21:21">
      <c r="U924" s="13"/>
    </row>
    <row r="925" spans="21:21">
      <c r="U925" s="13"/>
    </row>
    <row r="926" spans="21:21">
      <c r="U926" s="13"/>
    </row>
    <row r="927" spans="21:21">
      <c r="U927" s="13"/>
    </row>
    <row r="928" spans="21:21">
      <c r="U928" s="13"/>
    </row>
    <row r="929" spans="21:21">
      <c r="U929" s="13"/>
    </row>
    <row r="930" spans="21:21">
      <c r="U930" s="13"/>
    </row>
    <row r="931" spans="21:21">
      <c r="U931" s="13"/>
    </row>
    <row r="932" spans="21:21">
      <c r="U932" s="13"/>
    </row>
    <row r="933" spans="21:21">
      <c r="U933" s="13"/>
    </row>
    <row r="934" spans="21:21">
      <c r="U934" s="13"/>
    </row>
    <row r="935" spans="21:21">
      <c r="U935" s="13"/>
    </row>
    <row r="936" spans="21:21">
      <c r="U936" s="13"/>
    </row>
    <row r="937" spans="21:21">
      <c r="U937" s="13"/>
    </row>
    <row r="938" spans="21:21">
      <c r="U938" s="13"/>
    </row>
    <row r="939" spans="21:21">
      <c r="U939" s="13"/>
    </row>
    <row r="940" spans="21:21">
      <c r="U940" s="13"/>
    </row>
    <row r="941" spans="21:21">
      <c r="U941" s="13"/>
    </row>
    <row r="942" spans="21:21">
      <c r="U942" s="13"/>
    </row>
    <row r="943" spans="21:21">
      <c r="U943" s="13"/>
    </row>
    <row r="944" spans="21:21">
      <c r="U944" s="13"/>
    </row>
    <row r="945" spans="21:21">
      <c r="U945" s="13"/>
    </row>
    <row r="946" spans="21:21">
      <c r="U946" s="13"/>
    </row>
    <row r="947" spans="21:21">
      <c r="U947" s="13"/>
    </row>
    <row r="948" spans="21:21">
      <c r="U948" s="13"/>
    </row>
    <row r="949" spans="21:21">
      <c r="U949" s="13"/>
    </row>
    <row r="950" spans="21:21">
      <c r="U950" s="13"/>
    </row>
    <row r="951" spans="21:21">
      <c r="U951" s="13"/>
    </row>
    <row r="952" spans="21:21">
      <c r="U952" s="13"/>
    </row>
    <row r="953" spans="21:21">
      <c r="U953" s="13"/>
    </row>
    <row r="954" spans="21:21">
      <c r="U954" s="13"/>
    </row>
    <row r="955" spans="21:21">
      <c r="U955" s="13"/>
    </row>
    <row r="956" spans="21:21">
      <c r="U956" s="13"/>
    </row>
    <row r="957" spans="21:21">
      <c r="U957" s="13"/>
    </row>
    <row r="958" spans="21:21">
      <c r="U958" s="13"/>
    </row>
    <row r="959" spans="21:21">
      <c r="U959" s="13"/>
    </row>
    <row r="960" spans="21:21">
      <c r="U960" s="13"/>
    </row>
    <row r="961" spans="21:21">
      <c r="U961" s="13"/>
    </row>
    <row r="962" spans="21:21">
      <c r="U962" s="13"/>
    </row>
    <row r="963" spans="21:21">
      <c r="U963" s="13"/>
    </row>
    <row r="964" spans="21:21">
      <c r="U964" s="13"/>
    </row>
    <row r="965" spans="21:21">
      <c r="U965" s="13"/>
    </row>
    <row r="966" spans="21:21">
      <c r="U966" s="13"/>
    </row>
    <row r="967" spans="21:21">
      <c r="U967" s="13"/>
    </row>
    <row r="968" spans="21:21">
      <c r="U968" s="13"/>
    </row>
    <row r="969" spans="21:21">
      <c r="U969" s="13"/>
    </row>
    <row r="970" spans="21:21">
      <c r="U970" s="13"/>
    </row>
    <row r="971" spans="21:21">
      <c r="U971" s="13"/>
    </row>
    <row r="972" spans="21:21">
      <c r="U972" s="13"/>
    </row>
    <row r="973" spans="21:21">
      <c r="U973" s="13"/>
    </row>
    <row r="974" spans="21:21">
      <c r="U974" s="13"/>
    </row>
    <row r="975" spans="21:21">
      <c r="U975" s="13"/>
    </row>
    <row r="976" spans="21:21">
      <c r="U976" s="13"/>
    </row>
    <row r="977" spans="21:21">
      <c r="U977" s="13"/>
    </row>
    <row r="978" spans="21:21">
      <c r="U978" s="13"/>
    </row>
    <row r="979" spans="21:21">
      <c r="U979" s="13"/>
    </row>
    <row r="980" spans="21:21">
      <c r="U980" s="13"/>
    </row>
    <row r="981" spans="21:21">
      <c r="U981" s="13"/>
    </row>
    <row r="982" spans="21:21">
      <c r="U982" s="13"/>
    </row>
    <row r="983" spans="21:21">
      <c r="U983" s="13"/>
    </row>
    <row r="984" spans="21:21">
      <c r="U984" s="13"/>
    </row>
    <row r="985" spans="21:21">
      <c r="U985" s="13"/>
    </row>
    <row r="986" spans="21:21">
      <c r="U986" s="13"/>
    </row>
    <row r="987" spans="21:21">
      <c r="U987" s="13"/>
    </row>
    <row r="988" spans="21:21">
      <c r="U988" s="13"/>
    </row>
    <row r="989" spans="21:21">
      <c r="U989" s="13"/>
    </row>
    <row r="990" spans="21:21">
      <c r="U990" s="13"/>
    </row>
    <row r="991" spans="21:21">
      <c r="U991" s="13"/>
    </row>
    <row r="992" spans="21:21">
      <c r="U992" s="13"/>
    </row>
    <row r="993" spans="21:21">
      <c r="U993" s="13"/>
    </row>
    <row r="994" spans="21:21">
      <c r="U994" s="13"/>
    </row>
    <row r="995" spans="21:21">
      <c r="U995" s="13"/>
    </row>
    <row r="996" spans="21:21">
      <c r="U996" s="13"/>
    </row>
    <row r="997" spans="21:21">
      <c r="U997" s="13"/>
    </row>
    <row r="998" spans="21:21">
      <c r="U998" s="13"/>
    </row>
    <row r="999" spans="21:21">
      <c r="U999" s="13"/>
    </row>
    <row r="1000" spans="21:21">
      <c r="U1000" s="13"/>
    </row>
    <row r="1001" spans="21:21">
      <c r="U1001" s="13"/>
    </row>
    <row r="1002" spans="21:21">
      <c r="U1002" s="13"/>
    </row>
    <row r="1003" spans="21:21">
      <c r="U1003" s="13"/>
    </row>
    <row r="1004" spans="21:21">
      <c r="U1004" s="13"/>
    </row>
    <row r="1005" spans="21:21">
      <c r="U1005" s="13"/>
    </row>
    <row r="1006" spans="21:21">
      <c r="U1006" s="13"/>
    </row>
    <row r="1007" spans="21:21">
      <c r="U1007" s="13"/>
    </row>
    <row r="1008" spans="21:21">
      <c r="U1008" s="13"/>
    </row>
    <row r="1009" spans="21:21">
      <c r="U1009" s="13"/>
    </row>
    <row r="1010" spans="21:21">
      <c r="U1010" s="13"/>
    </row>
    <row r="1011" spans="21:21">
      <c r="U1011" s="13"/>
    </row>
    <row r="1012" spans="21:21">
      <c r="U1012" s="13"/>
    </row>
    <row r="1013" spans="21:21">
      <c r="U1013" s="13"/>
    </row>
    <row r="1014" spans="21:21">
      <c r="U1014" s="13"/>
    </row>
    <row r="1015" spans="21:21">
      <c r="U1015" s="13"/>
    </row>
    <row r="1016" spans="21:21">
      <c r="U1016" s="13"/>
    </row>
    <row r="1017" spans="21:21">
      <c r="U1017" s="13"/>
    </row>
    <row r="1018" spans="21:21">
      <c r="U1018" s="13"/>
    </row>
    <row r="1019" spans="21:21">
      <c r="U1019" s="13"/>
    </row>
    <row r="1020" spans="21:21">
      <c r="U1020" s="13"/>
    </row>
    <row r="1021" spans="21:21">
      <c r="U1021" s="13"/>
    </row>
    <row r="1022" spans="21:21">
      <c r="U1022" s="13"/>
    </row>
    <row r="1023" spans="21:21">
      <c r="U1023" s="13"/>
    </row>
    <row r="1024" spans="21:21">
      <c r="U1024" s="13"/>
    </row>
    <row r="1025" spans="21:21">
      <c r="U1025" s="13"/>
    </row>
    <row r="1026" spans="21:21">
      <c r="U1026" s="13"/>
    </row>
    <row r="1027" spans="21:21">
      <c r="U1027" s="13"/>
    </row>
    <row r="1028" spans="21:21">
      <c r="U1028" s="13"/>
    </row>
    <row r="1029" spans="21:21">
      <c r="U1029" s="13"/>
    </row>
    <row r="1030" spans="21:21">
      <c r="U1030" s="13"/>
    </row>
    <row r="1031" spans="21:21">
      <c r="U1031" s="13"/>
    </row>
    <row r="1032" spans="21:21">
      <c r="U1032" s="13"/>
    </row>
    <row r="1033" spans="21:21">
      <c r="U1033" s="13"/>
    </row>
    <row r="1034" spans="21:21">
      <c r="U1034" s="13"/>
    </row>
    <row r="1035" spans="21:21">
      <c r="U1035" s="13"/>
    </row>
    <row r="1036" spans="21:21">
      <c r="U1036" s="13"/>
    </row>
    <row r="1037" spans="21:21">
      <c r="U1037" s="13"/>
    </row>
    <row r="1038" spans="21:21">
      <c r="U1038" s="13"/>
    </row>
    <row r="1039" spans="21:21">
      <c r="U1039" s="13"/>
    </row>
    <row r="1040" spans="21:21">
      <c r="U1040" s="13"/>
    </row>
    <row r="1041" spans="21:21">
      <c r="U1041" s="13"/>
    </row>
    <row r="1042" spans="21:21">
      <c r="U1042" s="13"/>
    </row>
    <row r="1043" spans="21:21">
      <c r="U1043" s="13"/>
    </row>
    <row r="1044" spans="21:21">
      <c r="U1044" s="13"/>
    </row>
    <row r="1045" spans="21:21">
      <c r="U1045" s="13"/>
    </row>
    <row r="1046" spans="21:21">
      <c r="U1046" s="13"/>
    </row>
    <row r="1047" spans="21:21">
      <c r="U1047" s="13"/>
    </row>
    <row r="1048" spans="21:21">
      <c r="U1048" s="13"/>
    </row>
    <row r="1049" spans="21:21">
      <c r="U1049" s="13"/>
    </row>
    <row r="1050" spans="21:21">
      <c r="U1050" s="13"/>
    </row>
    <row r="1051" spans="21:21">
      <c r="U1051" s="13"/>
    </row>
    <row r="1052" spans="21:21">
      <c r="U1052" s="13"/>
    </row>
    <row r="1053" spans="21:21">
      <c r="U1053" s="13"/>
    </row>
    <row r="1054" spans="21:21">
      <c r="U1054" s="13"/>
    </row>
    <row r="1055" spans="21:21">
      <c r="U1055" s="13"/>
    </row>
    <row r="1056" spans="21:21">
      <c r="U1056" s="13"/>
    </row>
    <row r="1057" spans="21:21">
      <c r="U1057" s="13"/>
    </row>
    <row r="1058" spans="21:21">
      <c r="U1058" s="13"/>
    </row>
    <row r="1059" spans="21:21">
      <c r="U1059" s="13"/>
    </row>
    <row r="1060" spans="21:21">
      <c r="U1060" s="13"/>
    </row>
    <row r="1061" spans="21:21">
      <c r="U1061" s="13"/>
    </row>
    <row r="1062" spans="21:21">
      <c r="U1062" s="13"/>
    </row>
    <row r="1063" spans="21:21">
      <c r="U1063" s="13"/>
    </row>
    <row r="1064" spans="21:21">
      <c r="U1064" s="13"/>
    </row>
    <row r="1065" spans="21:21">
      <c r="U1065" s="13"/>
    </row>
    <row r="1066" spans="21:21">
      <c r="U1066" s="13"/>
    </row>
    <row r="1067" spans="21:21">
      <c r="U1067" s="13"/>
    </row>
    <row r="1068" spans="21:21">
      <c r="U1068" s="13"/>
    </row>
    <row r="1069" spans="21:21">
      <c r="U1069" s="13"/>
    </row>
    <row r="1070" spans="21:21">
      <c r="U1070" s="13"/>
    </row>
    <row r="1071" spans="21:21">
      <c r="U1071" s="13"/>
    </row>
    <row r="1072" spans="21:21">
      <c r="U1072" s="13"/>
    </row>
    <row r="1073" spans="21:21">
      <c r="U1073" s="13"/>
    </row>
    <row r="1074" spans="21:21">
      <c r="U1074" s="13"/>
    </row>
    <row r="1075" spans="21:21">
      <c r="U1075" s="13"/>
    </row>
    <row r="1076" spans="21:21">
      <c r="U1076" s="13"/>
    </row>
    <row r="1077" spans="21:21">
      <c r="U1077" s="13"/>
    </row>
    <row r="1078" spans="21:21">
      <c r="U1078" s="13"/>
    </row>
    <row r="1079" spans="21:21">
      <c r="U1079" s="13"/>
    </row>
    <row r="1080" spans="21:21">
      <c r="U1080" s="13"/>
    </row>
    <row r="1081" spans="21:21">
      <c r="U1081" s="13"/>
    </row>
    <row r="1082" spans="21:21">
      <c r="U1082" s="13"/>
    </row>
    <row r="1083" spans="21:21">
      <c r="U1083" s="13"/>
    </row>
    <row r="1084" spans="21:21">
      <c r="U1084" s="13"/>
    </row>
    <row r="1085" spans="21:21">
      <c r="U1085" s="13"/>
    </row>
    <row r="1086" spans="21:21">
      <c r="U1086" s="13"/>
    </row>
    <row r="1087" spans="21:21">
      <c r="U1087" s="13"/>
    </row>
    <row r="1088" spans="21:21">
      <c r="U1088" s="13"/>
    </row>
    <row r="1089" spans="21:21">
      <c r="U1089" s="13"/>
    </row>
    <row r="1090" spans="21:21">
      <c r="U1090" s="13"/>
    </row>
    <row r="1091" spans="21:21">
      <c r="U1091" s="13"/>
    </row>
    <row r="1092" spans="21:21">
      <c r="U1092" s="13"/>
    </row>
    <row r="1093" spans="21:21">
      <c r="U1093" s="13"/>
    </row>
    <row r="1094" spans="21:21">
      <c r="U1094" s="13"/>
    </row>
    <row r="1095" spans="21:21">
      <c r="U1095" s="13"/>
    </row>
    <row r="1096" spans="21:21">
      <c r="U1096" s="13"/>
    </row>
    <row r="1097" spans="21:21">
      <c r="U1097" s="13"/>
    </row>
    <row r="1098" spans="21:21">
      <c r="U1098" s="13"/>
    </row>
    <row r="1099" spans="21:21">
      <c r="U1099" s="13"/>
    </row>
    <row r="1100" spans="21:21">
      <c r="U1100" s="13"/>
    </row>
    <row r="1101" spans="21:21">
      <c r="U1101" s="13"/>
    </row>
    <row r="1102" spans="21:21">
      <c r="U1102" s="13"/>
    </row>
    <row r="1103" spans="21:21">
      <c r="U1103" s="13"/>
    </row>
    <row r="1104" spans="21:21">
      <c r="U1104" s="13"/>
    </row>
    <row r="1105" spans="21:21">
      <c r="U1105" s="13"/>
    </row>
    <row r="1106" spans="21:21">
      <c r="U1106" s="13"/>
    </row>
    <row r="1107" spans="21:21">
      <c r="U1107" s="13"/>
    </row>
    <row r="1108" spans="21:21">
      <c r="U1108" s="13"/>
    </row>
    <row r="1109" spans="21:21">
      <c r="U1109" s="13"/>
    </row>
    <row r="1110" spans="21:21">
      <c r="U1110" s="13"/>
    </row>
    <row r="1111" spans="21:21">
      <c r="U1111" s="13"/>
    </row>
    <row r="1112" spans="21:21">
      <c r="U1112" s="13"/>
    </row>
    <row r="1113" spans="21:21">
      <c r="U1113" s="13"/>
    </row>
    <row r="1114" spans="21:21">
      <c r="U1114" s="13"/>
    </row>
    <row r="1115" spans="21:21">
      <c r="U1115" s="13"/>
    </row>
    <row r="1116" spans="21:21">
      <c r="U1116" s="13"/>
    </row>
    <row r="1117" spans="21:21">
      <c r="U1117" s="13"/>
    </row>
    <row r="1118" spans="21:21">
      <c r="U1118" s="13"/>
    </row>
    <row r="1119" spans="21:21">
      <c r="U1119" s="13"/>
    </row>
    <row r="1120" spans="21:21">
      <c r="U1120" s="13"/>
    </row>
    <row r="1121" spans="21:21">
      <c r="U1121" s="13"/>
    </row>
    <row r="1122" spans="21:21">
      <c r="U1122" s="13"/>
    </row>
    <row r="1123" spans="21:21">
      <c r="U1123" s="13"/>
    </row>
    <row r="1124" spans="21:21">
      <c r="U1124" s="13"/>
    </row>
    <row r="1125" spans="21:21">
      <c r="U1125" s="13"/>
    </row>
    <row r="1126" spans="21:21">
      <c r="U1126" s="13"/>
    </row>
    <row r="1127" spans="21:21">
      <c r="U1127" s="13"/>
    </row>
    <row r="1128" spans="21:21">
      <c r="U1128" s="13"/>
    </row>
    <row r="1129" spans="21:21">
      <c r="U1129" s="13"/>
    </row>
    <row r="1130" spans="21:21">
      <c r="U1130" s="13"/>
    </row>
    <row r="1131" spans="21:21">
      <c r="U1131" s="13"/>
    </row>
    <row r="1132" spans="21:21">
      <c r="U1132" s="13"/>
    </row>
    <row r="1133" spans="21:21">
      <c r="U1133" s="13"/>
    </row>
    <row r="1134" spans="21:21">
      <c r="U1134" s="13"/>
    </row>
    <row r="1135" spans="21:21">
      <c r="U1135" s="13"/>
    </row>
    <row r="1136" spans="21:21">
      <c r="U1136" s="13"/>
    </row>
    <row r="1137" spans="21:21">
      <c r="U1137" s="13"/>
    </row>
    <row r="1138" spans="21:21">
      <c r="U1138" s="13"/>
    </row>
    <row r="1139" spans="21:21">
      <c r="U1139" s="13"/>
    </row>
    <row r="1140" spans="21:21">
      <c r="U1140" s="13"/>
    </row>
    <row r="1141" spans="21:21">
      <c r="U1141" s="13"/>
    </row>
    <row r="1142" spans="21:21">
      <c r="U1142" s="13"/>
    </row>
    <row r="1143" spans="21:21">
      <c r="U1143" s="13"/>
    </row>
    <row r="1144" spans="21:21">
      <c r="U1144" s="13"/>
    </row>
    <row r="1145" spans="21:21">
      <c r="U1145" s="13"/>
    </row>
    <row r="1146" spans="21:21">
      <c r="U1146" s="13"/>
    </row>
    <row r="1147" spans="21:21">
      <c r="U1147" s="13"/>
    </row>
    <row r="1148" spans="21:21">
      <c r="U1148" s="13"/>
    </row>
    <row r="1149" spans="21:21">
      <c r="U1149" s="13"/>
    </row>
    <row r="1150" spans="21:21">
      <c r="U1150" s="13"/>
    </row>
    <row r="1151" spans="21:21">
      <c r="U1151" s="13"/>
    </row>
    <row r="1152" spans="21:21">
      <c r="U1152" s="13"/>
    </row>
    <row r="1153" spans="21:21">
      <c r="U1153" s="13"/>
    </row>
    <row r="1154" spans="21:21">
      <c r="U1154" s="13"/>
    </row>
    <row r="1155" spans="21:21">
      <c r="U1155" s="13"/>
    </row>
    <row r="1156" spans="21:21">
      <c r="U1156" s="13"/>
    </row>
    <row r="1157" spans="21:21">
      <c r="U1157" s="13"/>
    </row>
    <row r="1158" spans="21:21">
      <c r="U1158" s="13"/>
    </row>
    <row r="1159" spans="21:21">
      <c r="U1159" s="13"/>
    </row>
    <row r="1160" spans="21:21">
      <c r="U1160" s="13"/>
    </row>
    <row r="1161" spans="21:21">
      <c r="U1161" s="13"/>
    </row>
    <row r="1162" spans="21:21">
      <c r="U1162" s="13"/>
    </row>
    <row r="1163" spans="21:21">
      <c r="U1163" s="13"/>
    </row>
    <row r="1164" spans="21:21">
      <c r="U1164" s="13"/>
    </row>
    <row r="1165" spans="21:21">
      <c r="U1165" s="13"/>
    </row>
    <row r="1166" spans="21:21">
      <c r="U1166" s="13"/>
    </row>
    <row r="1167" spans="21:21">
      <c r="U1167" s="13"/>
    </row>
    <row r="1168" spans="21:21">
      <c r="U1168" s="13"/>
    </row>
    <row r="1169" spans="21:21">
      <c r="U1169" s="13"/>
    </row>
    <row r="1170" spans="21:21">
      <c r="U1170" s="13"/>
    </row>
    <row r="1171" spans="21:21">
      <c r="U1171" s="13"/>
    </row>
    <row r="1172" spans="21:21">
      <c r="U1172" s="13"/>
    </row>
    <row r="1173" spans="21:21">
      <c r="U1173" s="13"/>
    </row>
    <row r="1174" spans="21:21">
      <c r="U1174" s="13"/>
    </row>
    <row r="1175" spans="21:21">
      <c r="U1175" s="13"/>
    </row>
    <row r="1176" spans="21:21">
      <c r="U1176" s="13"/>
    </row>
    <row r="1177" spans="21:21">
      <c r="U1177" s="13"/>
    </row>
    <row r="1178" spans="21:21">
      <c r="U1178" s="13"/>
    </row>
    <row r="1179" spans="21:21">
      <c r="U1179" s="13"/>
    </row>
    <row r="1180" spans="21:21">
      <c r="U1180" s="13"/>
    </row>
    <row r="1181" spans="21:21">
      <c r="U1181" s="13"/>
    </row>
    <row r="1182" spans="21:21">
      <c r="U1182" s="13"/>
    </row>
    <row r="1183" spans="21:21">
      <c r="U1183" s="13"/>
    </row>
    <row r="1184" spans="21:21">
      <c r="U1184" s="13"/>
    </row>
    <row r="1185" spans="21:21">
      <c r="U1185" s="13"/>
    </row>
    <row r="1186" spans="21:21">
      <c r="U1186" s="13"/>
    </row>
    <row r="1187" spans="21:21">
      <c r="U1187" s="13"/>
    </row>
    <row r="1188" spans="21:21">
      <c r="U1188" s="13"/>
    </row>
    <row r="1189" spans="21:21">
      <c r="U1189" s="13"/>
    </row>
    <row r="1190" spans="21:21">
      <c r="U1190" s="13"/>
    </row>
    <row r="1191" spans="21:21">
      <c r="U1191" s="13"/>
    </row>
    <row r="1192" spans="21:21">
      <c r="U1192" s="13"/>
    </row>
    <row r="1193" spans="21:21">
      <c r="U1193" s="13"/>
    </row>
    <row r="1194" spans="21:21">
      <c r="U1194" s="13"/>
    </row>
    <row r="1195" spans="21:21">
      <c r="U1195" s="13"/>
    </row>
    <row r="1196" spans="21:21">
      <c r="U1196" s="13"/>
    </row>
    <row r="1197" spans="21:21">
      <c r="U1197" s="13"/>
    </row>
    <row r="1198" spans="21:21">
      <c r="U1198" s="13"/>
    </row>
    <row r="1199" spans="21:21">
      <c r="U1199" s="13"/>
    </row>
    <row r="1200" spans="21:21">
      <c r="U1200" s="13"/>
    </row>
    <row r="1201" spans="21:21">
      <c r="U1201" s="13"/>
    </row>
    <row r="1202" spans="21:21">
      <c r="U1202" s="13"/>
    </row>
    <row r="1203" spans="21:21">
      <c r="U1203" s="13"/>
    </row>
    <row r="1204" spans="21:21">
      <c r="U1204" s="13"/>
    </row>
    <row r="1205" spans="21:21">
      <c r="U1205" s="13"/>
    </row>
    <row r="1206" spans="21:21">
      <c r="U1206" s="13"/>
    </row>
    <row r="1207" spans="21:21">
      <c r="U1207" s="13"/>
    </row>
    <row r="1208" spans="21:21">
      <c r="U1208" s="13"/>
    </row>
    <row r="1209" spans="21:21">
      <c r="U1209" s="13"/>
    </row>
    <row r="1210" spans="21:21">
      <c r="U1210" s="13"/>
    </row>
    <row r="1211" spans="21:21">
      <c r="U1211" s="13"/>
    </row>
    <row r="1212" spans="21:21">
      <c r="U1212" s="13"/>
    </row>
    <row r="1213" spans="21:21">
      <c r="U1213" s="13"/>
    </row>
    <row r="1214" spans="21:21">
      <c r="U1214" s="13"/>
    </row>
    <row r="1215" spans="21:21">
      <c r="U1215" s="13"/>
    </row>
    <row r="1216" spans="21:21">
      <c r="U1216" s="13"/>
    </row>
    <row r="1217" spans="21:21">
      <c r="U1217" s="13"/>
    </row>
    <row r="1218" spans="21:21">
      <c r="U1218" s="13"/>
    </row>
    <row r="1219" spans="21:21">
      <c r="U1219" s="13"/>
    </row>
    <row r="1220" spans="21:21">
      <c r="U1220" s="13"/>
    </row>
    <row r="1221" spans="21:21">
      <c r="U1221" s="13"/>
    </row>
    <row r="1222" spans="21:21">
      <c r="U1222" s="13"/>
    </row>
    <row r="1223" spans="21:21">
      <c r="U1223" s="13"/>
    </row>
    <row r="1224" spans="21:21">
      <c r="U1224" s="13"/>
    </row>
    <row r="1225" spans="21:21">
      <c r="U1225" s="13"/>
    </row>
    <row r="1226" spans="21:21">
      <c r="U1226" s="13"/>
    </row>
    <row r="1227" spans="21:21">
      <c r="U1227" s="13"/>
    </row>
    <row r="1228" spans="21:21">
      <c r="U1228" s="13"/>
    </row>
    <row r="1229" spans="21:21">
      <c r="U1229" s="13"/>
    </row>
    <row r="1230" spans="21:21">
      <c r="U1230" s="13"/>
    </row>
    <row r="1231" spans="21:21">
      <c r="U1231" s="13"/>
    </row>
    <row r="1232" spans="21:21">
      <c r="U1232" s="13"/>
    </row>
    <row r="1233" spans="21:21">
      <c r="U1233" s="13"/>
    </row>
    <row r="1234" spans="21:21">
      <c r="U1234" s="13"/>
    </row>
    <row r="1235" spans="21:21">
      <c r="U1235" s="13"/>
    </row>
    <row r="1236" spans="21:21">
      <c r="U1236" s="13"/>
    </row>
    <row r="1237" spans="21:21">
      <c r="U1237" s="13"/>
    </row>
    <row r="1238" spans="21:21">
      <c r="U1238" s="13"/>
    </row>
    <row r="1239" spans="21:21">
      <c r="U1239" s="13"/>
    </row>
    <row r="1240" spans="21:21">
      <c r="U1240" s="13"/>
    </row>
    <row r="1241" spans="21:21">
      <c r="U1241" s="13"/>
    </row>
    <row r="1242" spans="21:21">
      <c r="U1242" s="13"/>
    </row>
    <row r="1243" spans="21:21">
      <c r="U1243" s="13"/>
    </row>
    <row r="1244" spans="21:21">
      <c r="U1244" s="13"/>
    </row>
    <row r="1245" spans="21:21">
      <c r="U1245" s="13"/>
    </row>
    <row r="1246" spans="21:21">
      <c r="U1246" s="13"/>
    </row>
    <row r="1247" spans="21:21">
      <c r="U1247" s="13"/>
    </row>
    <row r="1248" spans="21:21">
      <c r="U1248" s="13"/>
    </row>
    <row r="1249" spans="21:21">
      <c r="U1249" s="13"/>
    </row>
    <row r="1250" spans="21:21">
      <c r="U1250" s="13"/>
    </row>
    <row r="1251" spans="21:21">
      <c r="U1251" s="13"/>
    </row>
    <row r="1252" spans="21:21">
      <c r="U1252" s="13"/>
    </row>
    <row r="1253" spans="21:21">
      <c r="U1253" s="13"/>
    </row>
    <row r="1254" spans="21:21">
      <c r="U1254" s="13"/>
    </row>
    <row r="1255" spans="21:21">
      <c r="U1255" s="13"/>
    </row>
    <row r="1256" spans="21:21">
      <c r="U1256" s="13"/>
    </row>
    <row r="1257" spans="21:21">
      <c r="U1257" s="13"/>
    </row>
    <row r="1258" spans="21:21">
      <c r="U1258" s="13"/>
    </row>
    <row r="1259" spans="21:21">
      <c r="U1259" s="13"/>
    </row>
    <row r="1260" spans="21:21">
      <c r="U1260" s="13"/>
    </row>
    <row r="1261" spans="21:21">
      <c r="U1261" s="13"/>
    </row>
    <row r="1262" spans="21:21">
      <c r="U1262" s="13"/>
    </row>
    <row r="1263" spans="21:21">
      <c r="U1263" s="13"/>
    </row>
    <row r="1264" spans="21:21">
      <c r="U1264" s="13"/>
    </row>
    <row r="1265" spans="21:21">
      <c r="U1265" s="13"/>
    </row>
    <row r="1266" spans="21:21">
      <c r="U1266" s="13"/>
    </row>
    <row r="1267" spans="21:21">
      <c r="U1267" s="13"/>
    </row>
    <row r="1268" spans="21:21">
      <c r="U1268" s="13"/>
    </row>
    <row r="1269" spans="21:21">
      <c r="U1269" s="13"/>
    </row>
    <row r="1270" spans="21:21">
      <c r="U1270" s="13"/>
    </row>
    <row r="1271" spans="21:21">
      <c r="U1271" s="13"/>
    </row>
    <row r="1272" spans="21:21">
      <c r="U1272" s="13"/>
    </row>
    <row r="1273" spans="21:21">
      <c r="U1273" s="13"/>
    </row>
    <row r="1274" spans="21:21">
      <c r="U1274" s="13"/>
    </row>
    <row r="1275" spans="21:21">
      <c r="U1275" s="13"/>
    </row>
    <row r="1276" spans="21:21">
      <c r="U1276" s="13"/>
    </row>
    <row r="1277" spans="21:21">
      <c r="U1277" s="13"/>
    </row>
    <row r="1278" spans="21:21">
      <c r="U1278" s="13"/>
    </row>
    <row r="1279" spans="21:21">
      <c r="U1279" s="13"/>
    </row>
    <row r="1280" spans="21:21">
      <c r="U1280" s="13"/>
    </row>
    <row r="1281" spans="21:21">
      <c r="U1281" s="13"/>
    </row>
    <row r="1282" spans="21:21">
      <c r="U1282" s="13"/>
    </row>
    <row r="1283" spans="21:21">
      <c r="U1283" s="13"/>
    </row>
    <row r="1284" spans="21:21">
      <c r="U1284" s="13"/>
    </row>
    <row r="1285" spans="21:21">
      <c r="U1285" s="13"/>
    </row>
    <row r="1286" spans="21:21">
      <c r="U1286" s="13"/>
    </row>
    <row r="1287" spans="21:21">
      <c r="U1287" s="13"/>
    </row>
    <row r="1288" spans="21:21">
      <c r="U1288" s="13"/>
    </row>
    <row r="1289" spans="21:21">
      <c r="U1289" s="13"/>
    </row>
    <row r="1290" spans="21:21">
      <c r="U1290" s="13"/>
    </row>
    <row r="1291" spans="21:21">
      <c r="U1291" s="13"/>
    </row>
    <row r="1292" spans="21:21">
      <c r="U1292" s="13"/>
    </row>
    <row r="1293" spans="21:21">
      <c r="U1293" s="13"/>
    </row>
    <row r="1294" spans="21:21">
      <c r="U1294" s="13"/>
    </row>
    <row r="1295" spans="21:21">
      <c r="U1295" s="13"/>
    </row>
    <row r="1296" spans="21:21">
      <c r="U1296" s="13"/>
    </row>
    <row r="1297" spans="21:21">
      <c r="U1297" s="13"/>
    </row>
    <row r="1298" spans="21:21">
      <c r="U1298" s="13"/>
    </row>
    <row r="1299" spans="21:21">
      <c r="U1299" s="13"/>
    </row>
    <row r="1300" spans="21:21">
      <c r="U1300" s="13"/>
    </row>
    <row r="1301" spans="21:21">
      <c r="U1301" s="13"/>
    </row>
    <row r="1302" spans="21:21">
      <c r="U1302" s="13"/>
    </row>
    <row r="1303" spans="21:21">
      <c r="U1303" s="13"/>
    </row>
    <row r="1304" spans="21:21">
      <c r="U1304" s="13"/>
    </row>
    <row r="1305" spans="21:21">
      <c r="U1305" s="13"/>
    </row>
    <row r="1306" spans="21:21">
      <c r="U1306" s="13"/>
    </row>
    <row r="1307" spans="21:21">
      <c r="U1307" s="13"/>
    </row>
    <row r="1308" spans="21:21">
      <c r="U1308" s="13"/>
    </row>
    <row r="1309" spans="21:21">
      <c r="U1309" s="13"/>
    </row>
    <row r="1310" spans="21:21">
      <c r="U1310" s="13"/>
    </row>
    <row r="1311" spans="21:21">
      <c r="U1311" s="13"/>
    </row>
    <row r="1312" spans="21:21">
      <c r="U1312" s="13"/>
    </row>
    <row r="1313" spans="21:21">
      <c r="U1313" s="13"/>
    </row>
    <row r="1314" spans="21:21">
      <c r="U1314" s="13"/>
    </row>
    <row r="1315" spans="21:21">
      <c r="U1315" s="13"/>
    </row>
    <row r="1316" spans="21:21">
      <c r="U1316" s="13"/>
    </row>
    <row r="1317" spans="21:21">
      <c r="U1317" s="13"/>
    </row>
    <row r="1318" spans="21:21">
      <c r="U1318" s="13"/>
    </row>
    <row r="1319" spans="21:21">
      <c r="U1319" s="13"/>
    </row>
    <row r="1320" spans="21:21">
      <c r="U1320" s="13"/>
    </row>
    <row r="1321" spans="21:21">
      <c r="U1321" s="13"/>
    </row>
    <row r="1322" spans="21:21">
      <c r="U1322" s="13"/>
    </row>
    <row r="1323" spans="21:21">
      <c r="U1323" s="13"/>
    </row>
    <row r="1324" spans="21:21">
      <c r="U1324" s="13"/>
    </row>
    <row r="1325" spans="21:21">
      <c r="U1325" s="13"/>
    </row>
    <row r="1326" spans="21:21">
      <c r="U1326" s="13"/>
    </row>
    <row r="1327" spans="21:21">
      <c r="U1327" s="13"/>
    </row>
    <row r="1328" spans="21:21">
      <c r="U1328" s="13"/>
    </row>
    <row r="1329" spans="21:21">
      <c r="U1329" s="13"/>
    </row>
    <row r="1330" spans="21:21">
      <c r="U1330" s="13"/>
    </row>
    <row r="1331" spans="21:21">
      <c r="U1331" s="13"/>
    </row>
    <row r="1332" spans="21:21">
      <c r="U1332" s="13"/>
    </row>
    <row r="1333" spans="21:21">
      <c r="U1333" s="13"/>
    </row>
    <row r="1334" spans="21:21">
      <c r="U1334" s="13"/>
    </row>
    <row r="1335" spans="21:21">
      <c r="U1335" s="13"/>
    </row>
    <row r="1336" spans="21:21">
      <c r="U1336" s="13"/>
    </row>
    <row r="1337" spans="21:21">
      <c r="U1337" s="13"/>
    </row>
    <row r="1338" spans="21:21">
      <c r="U1338" s="13"/>
    </row>
    <row r="1339" spans="21:21">
      <c r="U1339" s="13"/>
    </row>
    <row r="1340" spans="21:21">
      <c r="U1340" s="13"/>
    </row>
    <row r="1341" spans="21:21">
      <c r="U1341" s="13"/>
    </row>
    <row r="1342" spans="21:21">
      <c r="U1342" s="13"/>
    </row>
    <row r="1343" spans="21:21">
      <c r="U1343" s="13"/>
    </row>
    <row r="1344" spans="21:21">
      <c r="U1344" s="13"/>
    </row>
    <row r="1345" spans="21:21">
      <c r="U1345" s="13"/>
    </row>
    <row r="1346" spans="21:21">
      <c r="U1346" s="13"/>
    </row>
    <row r="1347" spans="21:21">
      <c r="U1347" s="13"/>
    </row>
    <row r="1348" spans="21:21">
      <c r="U1348" s="13"/>
    </row>
    <row r="1349" spans="21:21">
      <c r="U1349" s="13"/>
    </row>
    <row r="1350" spans="21:21">
      <c r="U1350" s="13"/>
    </row>
    <row r="1351" spans="21:21">
      <c r="U1351" s="13"/>
    </row>
    <row r="1352" spans="21:21">
      <c r="U1352" s="13"/>
    </row>
    <row r="1353" spans="21:21">
      <c r="U1353" s="13"/>
    </row>
    <row r="1354" spans="21:21">
      <c r="U1354" s="13"/>
    </row>
    <row r="1355" spans="21:21">
      <c r="U1355" s="13"/>
    </row>
    <row r="1356" spans="21:21">
      <c r="U1356" s="13"/>
    </row>
    <row r="1357" spans="21:21">
      <c r="U1357" s="13"/>
    </row>
    <row r="1358" spans="21:21">
      <c r="U1358" s="13"/>
    </row>
    <row r="1359" spans="21:21">
      <c r="U1359" s="13"/>
    </row>
    <row r="1360" spans="21:21">
      <c r="U1360" s="13"/>
    </row>
    <row r="1361" spans="21:21">
      <c r="U1361" s="13"/>
    </row>
    <row r="1362" spans="21:21">
      <c r="U1362" s="13"/>
    </row>
    <row r="1363" spans="21:21">
      <c r="U1363" s="13"/>
    </row>
    <row r="1364" spans="21:21">
      <c r="U1364" s="13"/>
    </row>
    <row r="1365" spans="21:21">
      <c r="U1365" s="13"/>
    </row>
    <row r="1366" spans="21:21">
      <c r="U1366" s="13"/>
    </row>
    <row r="1367" spans="21:21">
      <c r="U1367" s="13"/>
    </row>
    <row r="1368" spans="21:21">
      <c r="U1368" s="13"/>
    </row>
    <row r="1369" spans="21:21">
      <c r="U1369" s="13"/>
    </row>
    <row r="1370" spans="21:21">
      <c r="U1370" s="13"/>
    </row>
    <row r="1371" spans="21:21">
      <c r="U1371" s="13"/>
    </row>
    <row r="1372" spans="21:21">
      <c r="U1372" s="13"/>
    </row>
    <row r="1373" spans="21:21">
      <c r="U1373" s="13"/>
    </row>
    <row r="1374" spans="21:21">
      <c r="U1374" s="13"/>
    </row>
    <row r="1375" spans="21:21">
      <c r="U1375" s="13"/>
    </row>
    <row r="1376" spans="21:21">
      <c r="U1376" s="13"/>
    </row>
    <row r="1377" spans="21:21">
      <c r="U1377" s="13"/>
    </row>
    <row r="1378" spans="21:21">
      <c r="U1378" s="13"/>
    </row>
    <row r="1379" spans="21:21">
      <c r="U1379" s="13"/>
    </row>
    <row r="1380" spans="21:21">
      <c r="U1380" s="13"/>
    </row>
    <row r="1381" spans="21:21">
      <c r="U1381" s="13"/>
    </row>
    <row r="1382" spans="21:21">
      <c r="U1382" s="13"/>
    </row>
    <row r="1383" spans="21:21">
      <c r="U1383" s="13"/>
    </row>
    <row r="1384" spans="21:21">
      <c r="U1384" s="13"/>
    </row>
    <row r="1385" spans="21:21">
      <c r="U1385" s="13"/>
    </row>
    <row r="1386" spans="21:21">
      <c r="U1386" s="13"/>
    </row>
    <row r="1387" spans="21:21">
      <c r="U1387" s="13"/>
    </row>
    <row r="1388" spans="21:21">
      <c r="U1388" s="13"/>
    </row>
    <row r="1389" spans="21:21">
      <c r="U1389" s="13"/>
    </row>
    <row r="1390" spans="21:21">
      <c r="U1390" s="13"/>
    </row>
    <row r="1391" spans="21:21">
      <c r="U1391" s="13"/>
    </row>
    <row r="1392" spans="21:21">
      <c r="U1392" s="13"/>
    </row>
    <row r="1393" spans="21:21">
      <c r="U1393" s="13"/>
    </row>
    <row r="1394" spans="21:21">
      <c r="U1394" s="13"/>
    </row>
    <row r="1395" spans="21:21">
      <c r="U1395" s="13"/>
    </row>
    <row r="1396" spans="21:21">
      <c r="U1396" s="13"/>
    </row>
    <row r="1397" spans="21:21">
      <c r="U1397" s="13"/>
    </row>
    <row r="1398" spans="21:21">
      <c r="U1398" s="13"/>
    </row>
    <row r="1399" spans="21:21">
      <c r="U1399" s="13"/>
    </row>
    <row r="1400" spans="21:21">
      <c r="U1400" s="13"/>
    </row>
    <row r="1401" spans="21:21">
      <c r="U1401" s="13"/>
    </row>
    <row r="1402" spans="21:21">
      <c r="U1402" s="13"/>
    </row>
    <row r="1403" spans="21:21">
      <c r="U1403" s="13"/>
    </row>
    <row r="1404" spans="21:21">
      <c r="U1404" s="13"/>
    </row>
    <row r="1405" spans="21:21">
      <c r="U1405" s="13"/>
    </row>
    <row r="1406" spans="21:21">
      <c r="U1406" s="13"/>
    </row>
    <row r="1407" spans="21:21">
      <c r="U1407" s="13"/>
    </row>
    <row r="1408" spans="21:21">
      <c r="U1408" s="13"/>
    </row>
    <row r="1409" spans="21:21">
      <c r="U1409" s="13"/>
    </row>
    <row r="1410" spans="21:21">
      <c r="U1410" s="13"/>
    </row>
    <row r="1411" spans="21:21">
      <c r="U1411" s="13"/>
    </row>
    <row r="1412" spans="21:21">
      <c r="U1412" s="13"/>
    </row>
    <row r="1413" spans="21:21">
      <c r="U1413" s="13"/>
    </row>
    <row r="1414" spans="21:21">
      <c r="U1414" s="13"/>
    </row>
    <row r="1415" spans="21:21">
      <c r="U1415" s="13"/>
    </row>
    <row r="1416" spans="21:21">
      <c r="U1416" s="13"/>
    </row>
    <row r="1417" spans="21:21">
      <c r="U1417" s="13"/>
    </row>
    <row r="1418" spans="21:21">
      <c r="U1418" s="13"/>
    </row>
    <row r="1419" spans="21:21">
      <c r="U1419" s="13"/>
    </row>
    <row r="1420" spans="21:21">
      <c r="U1420" s="13"/>
    </row>
    <row r="1421" spans="21:21">
      <c r="U1421" s="13"/>
    </row>
    <row r="1422" spans="21:21">
      <c r="U1422" s="13"/>
    </row>
    <row r="1423" spans="21:21">
      <c r="U1423" s="13"/>
    </row>
    <row r="1424" spans="21:21">
      <c r="U1424" s="13"/>
    </row>
    <row r="1425" spans="21:21">
      <c r="U1425" s="13"/>
    </row>
    <row r="1426" spans="21:21">
      <c r="U1426" s="13"/>
    </row>
    <row r="1427" spans="21:21">
      <c r="U1427" s="13"/>
    </row>
    <row r="1428" spans="21:21">
      <c r="U1428" s="13"/>
    </row>
    <row r="1429" spans="21:21">
      <c r="U1429" s="13"/>
    </row>
    <row r="1430" spans="21:21">
      <c r="U1430" s="13"/>
    </row>
    <row r="1431" spans="21:21">
      <c r="U1431" s="13"/>
    </row>
    <row r="1432" spans="21:21">
      <c r="U1432" s="13"/>
    </row>
    <row r="1433" spans="21:21">
      <c r="U1433" s="13"/>
    </row>
    <row r="1434" spans="21:21">
      <c r="U1434" s="13"/>
    </row>
    <row r="1435" spans="21:21">
      <c r="U1435" s="13"/>
    </row>
    <row r="1436" spans="21:21">
      <c r="U1436" s="13"/>
    </row>
    <row r="1437" spans="21:21">
      <c r="U1437" s="13"/>
    </row>
    <row r="1438" spans="21:21">
      <c r="U1438" s="13"/>
    </row>
    <row r="1439" spans="21:21">
      <c r="U1439" s="13"/>
    </row>
    <row r="1440" spans="21:21">
      <c r="U1440" s="13"/>
    </row>
    <row r="1441" spans="21:21">
      <c r="U1441" s="13"/>
    </row>
    <row r="1442" spans="21:21">
      <c r="U1442" s="13"/>
    </row>
    <row r="1443" spans="21:21">
      <c r="U1443" s="13"/>
    </row>
    <row r="1444" spans="21:21">
      <c r="U1444" s="13"/>
    </row>
    <row r="1445" spans="21:21">
      <c r="U1445" s="13"/>
    </row>
    <row r="1446" spans="21:21">
      <c r="U1446" s="13"/>
    </row>
    <row r="1447" spans="21:21">
      <c r="U1447" s="13"/>
    </row>
    <row r="1448" spans="21:21">
      <c r="U1448" s="13"/>
    </row>
    <row r="1449" spans="21:21">
      <c r="U1449" s="13"/>
    </row>
    <row r="1450" spans="21:21">
      <c r="U1450" s="13"/>
    </row>
    <row r="1451" spans="21:21">
      <c r="U1451" s="13"/>
    </row>
    <row r="1452" spans="21:21">
      <c r="U1452" s="13"/>
    </row>
    <row r="1453" spans="21:21">
      <c r="U1453" s="13"/>
    </row>
    <row r="1454" spans="21:21">
      <c r="U1454" s="13"/>
    </row>
    <row r="1455" spans="21:21">
      <c r="U1455" s="13"/>
    </row>
    <row r="1456" spans="21:21">
      <c r="U1456" s="13"/>
    </row>
    <row r="1457" spans="21:21">
      <c r="U1457" s="13"/>
    </row>
    <row r="1458" spans="21:21">
      <c r="U1458" s="13"/>
    </row>
    <row r="1459" spans="21:21">
      <c r="U1459" s="13"/>
    </row>
    <row r="1460" spans="21:21">
      <c r="U1460" s="13"/>
    </row>
    <row r="1461" spans="21:21">
      <c r="U1461" s="13"/>
    </row>
    <row r="1462" spans="21:21">
      <c r="U1462" s="13"/>
    </row>
    <row r="1463" spans="21:21">
      <c r="U1463" s="13"/>
    </row>
    <row r="1464" spans="21:21">
      <c r="U1464" s="13"/>
    </row>
    <row r="1465" spans="21:21">
      <c r="U1465" s="13"/>
    </row>
    <row r="1466" spans="21:21">
      <c r="U1466" s="13"/>
    </row>
    <row r="1467" spans="21:21">
      <c r="U1467" s="13"/>
    </row>
    <row r="1468" spans="21:21">
      <c r="U1468" s="13"/>
    </row>
    <row r="1469" spans="21:21">
      <c r="U1469" s="13"/>
    </row>
    <row r="1470" spans="21:21">
      <c r="U1470" s="13"/>
    </row>
    <row r="1471" spans="21:21">
      <c r="U1471" s="13"/>
    </row>
    <row r="1472" spans="21:21">
      <c r="U1472" s="13"/>
    </row>
    <row r="1473" spans="21:21">
      <c r="U1473" s="13"/>
    </row>
    <row r="1474" spans="21:21">
      <c r="U1474" s="13"/>
    </row>
    <row r="1475" spans="21:21">
      <c r="U1475" s="13"/>
    </row>
    <row r="1476" spans="21:21">
      <c r="U1476" s="13"/>
    </row>
    <row r="1477" spans="21:21">
      <c r="U1477" s="13"/>
    </row>
    <row r="1478" spans="21:21">
      <c r="U1478" s="13"/>
    </row>
    <row r="1479" spans="21:21">
      <c r="U1479" s="13"/>
    </row>
    <row r="1480" spans="21:21">
      <c r="U1480" s="13"/>
    </row>
    <row r="1481" spans="21:21">
      <c r="U1481" s="13"/>
    </row>
    <row r="1482" spans="21:21">
      <c r="U1482" s="13"/>
    </row>
    <row r="1483" spans="21:21">
      <c r="U1483" s="13"/>
    </row>
    <row r="1484" spans="21:21">
      <c r="U1484" s="13"/>
    </row>
    <row r="1485" spans="21:21">
      <c r="U1485" s="13"/>
    </row>
    <row r="1486" spans="21:21">
      <c r="U1486" s="13"/>
    </row>
    <row r="1487" spans="21:21">
      <c r="U1487" s="13"/>
    </row>
    <row r="1488" spans="21:21">
      <c r="U1488" s="13"/>
    </row>
    <row r="1489" spans="21:21">
      <c r="U1489" s="13"/>
    </row>
    <row r="1490" spans="21:21">
      <c r="U1490" s="13"/>
    </row>
    <row r="1491" spans="21:21">
      <c r="U1491" s="13"/>
    </row>
    <row r="1492" spans="21:21">
      <c r="U1492" s="13"/>
    </row>
    <row r="1493" spans="21:21">
      <c r="U1493" s="13"/>
    </row>
    <row r="1494" spans="21:21">
      <c r="U1494" s="13"/>
    </row>
    <row r="1495" spans="21:21">
      <c r="U1495" s="13"/>
    </row>
    <row r="1496" spans="21:21">
      <c r="U1496" s="13"/>
    </row>
    <row r="1497" spans="21:21">
      <c r="U1497" s="13"/>
    </row>
    <row r="1498" spans="21:21">
      <c r="U1498" s="13"/>
    </row>
    <row r="1499" spans="21:21">
      <c r="U1499" s="13"/>
    </row>
    <row r="1500" spans="21:21">
      <c r="U1500" s="13"/>
    </row>
    <row r="1501" spans="21:21">
      <c r="U1501" s="13"/>
    </row>
    <row r="1502" spans="21:21">
      <c r="U1502" s="13"/>
    </row>
    <row r="1503" spans="21:21">
      <c r="U1503" s="13"/>
    </row>
    <row r="1504" spans="21:21">
      <c r="U1504" s="13"/>
    </row>
    <row r="1505" spans="21:21">
      <c r="U1505" s="13"/>
    </row>
    <row r="1506" spans="21:21">
      <c r="U1506" s="13"/>
    </row>
    <row r="1507" spans="21:21">
      <c r="U1507" s="13"/>
    </row>
    <row r="1508" spans="21:21">
      <c r="U1508" s="13"/>
    </row>
    <row r="1509" spans="21:21">
      <c r="U1509" s="13"/>
    </row>
    <row r="1510" spans="21:21">
      <c r="U1510" s="13"/>
    </row>
    <row r="1511" spans="21:21">
      <c r="U1511" s="13"/>
    </row>
    <row r="1512" spans="21:21">
      <c r="U1512" s="13"/>
    </row>
    <row r="1513" spans="21:21">
      <c r="U1513" s="13"/>
    </row>
    <row r="1514" spans="21:21">
      <c r="U1514" s="13"/>
    </row>
    <row r="1515" spans="21:21">
      <c r="U1515" s="13"/>
    </row>
    <row r="1516" spans="21:21">
      <c r="U1516" s="13"/>
    </row>
    <row r="1517" spans="21:21">
      <c r="U1517" s="13"/>
    </row>
    <row r="1518" spans="21:21">
      <c r="U1518" s="13"/>
    </row>
    <row r="1519" spans="21:21">
      <c r="U1519" s="13"/>
    </row>
    <row r="1520" spans="21:21">
      <c r="U1520" s="13"/>
    </row>
    <row r="1521" spans="21:21">
      <c r="U1521" s="13"/>
    </row>
    <row r="1522" spans="21:21">
      <c r="U1522" s="13"/>
    </row>
    <row r="1523" spans="21:21">
      <c r="U1523" s="13"/>
    </row>
    <row r="1524" spans="21:21">
      <c r="U1524" s="13"/>
    </row>
    <row r="1525" spans="21:21">
      <c r="U1525" s="13"/>
    </row>
    <row r="1526" spans="21:21">
      <c r="U1526" s="13"/>
    </row>
    <row r="1527" spans="21:21">
      <c r="U1527" s="13"/>
    </row>
    <row r="1528" spans="21:21">
      <c r="U1528" s="13"/>
    </row>
    <row r="1529" spans="21:21">
      <c r="U1529" s="13"/>
    </row>
    <row r="1530" spans="21:21">
      <c r="U1530" s="13"/>
    </row>
    <row r="1531" spans="21:21">
      <c r="U1531" s="13"/>
    </row>
    <row r="1532" spans="21:21">
      <c r="U1532" s="13"/>
    </row>
    <row r="1533" spans="21:21">
      <c r="U1533" s="13"/>
    </row>
    <row r="1534" spans="21:21">
      <c r="U1534" s="13"/>
    </row>
    <row r="1535" spans="21:21">
      <c r="U1535" s="13"/>
    </row>
    <row r="1536" spans="21:21">
      <c r="U1536" s="13"/>
    </row>
    <row r="1537" spans="21:21">
      <c r="U1537" s="13"/>
    </row>
    <row r="1538" spans="21:21">
      <c r="U1538" s="13"/>
    </row>
    <row r="1539" spans="21:21">
      <c r="U1539" s="13"/>
    </row>
    <row r="1540" spans="21:21">
      <c r="U1540" s="13"/>
    </row>
    <row r="1541" spans="21:21">
      <c r="U1541" s="13"/>
    </row>
    <row r="1542" spans="21:21">
      <c r="U1542" s="13"/>
    </row>
    <row r="1543" spans="21:21">
      <c r="U1543" s="13"/>
    </row>
    <row r="1544" spans="21:21">
      <c r="U1544" s="13"/>
    </row>
    <row r="1545" spans="21:21">
      <c r="U1545" s="13"/>
    </row>
    <row r="1546" spans="21:21">
      <c r="U1546" s="13"/>
    </row>
    <row r="1547" spans="21:21">
      <c r="U1547" s="13"/>
    </row>
    <row r="1548" spans="21:21">
      <c r="U1548" s="13"/>
    </row>
    <row r="1549" spans="21:21">
      <c r="U1549" s="13"/>
    </row>
    <row r="1550" spans="21:21">
      <c r="U1550" s="13"/>
    </row>
    <row r="1551" spans="21:21">
      <c r="U1551" s="13"/>
    </row>
    <row r="1552" spans="21:21">
      <c r="U1552" s="13"/>
    </row>
    <row r="1553" spans="21:21">
      <c r="U1553" s="13"/>
    </row>
    <row r="1554" spans="21:21">
      <c r="U1554" s="13"/>
    </row>
    <row r="1555" spans="21:21">
      <c r="U1555" s="13"/>
    </row>
    <row r="1556" spans="21:21">
      <c r="U1556" s="13"/>
    </row>
    <row r="1557" spans="21:21">
      <c r="U1557" s="13"/>
    </row>
    <row r="1558" spans="21:21">
      <c r="U1558" s="13"/>
    </row>
    <row r="1559" spans="21:21">
      <c r="U1559" s="13"/>
    </row>
    <row r="1560" spans="21:21">
      <c r="U1560" s="13"/>
    </row>
    <row r="1561" spans="21:21">
      <c r="U1561" s="13"/>
    </row>
    <row r="1562" spans="21:21">
      <c r="U1562" s="13"/>
    </row>
    <row r="1563" spans="21:21">
      <c r="U1563" s="13"/>
    </row>
    <row r="1564" spans="21:21">
      <c r="U1564" s="13"/>
    </row>
    <row r="1565" spans="21:21">
      <c r="U1565" s="13"/>
    </row>
    <row r="1566" spans="21:21">
      <c r="U1566" s="13"/>
    </row>
    <row r="1567" spans="21:21">
      <c r="U1567" s="13"/>
    </row>
    <row r="1568" spans="21:21">
      <c r="U1568" s="13"/>
    </row>
    <row r="1569" spans="21:21">
      <c r="U1569" s="13"/>
    </row>
    <row r="1570" spans="21:21">
      <c r="U1570" s="13"/>
    </row>
    <row r="1571" spans="21:21">
      <c r="U1571" s="13"/>
    </row>
    <row r="1572" spans="21:21">
      <c r="U1572" s="13"/>
    </row>
    <row r="1573" spans="21:21">
      <c r="U1573" s="13"/>
    </row>
    <row r="1574" spans="21:21">
      <c r="U1574" s="13"/>
    </row>
    <row r="1575" spans="21:21">
      <c r="U1575" s="13"/>
    </row>
    <row r="1576" spans="21:21">
      <c r="U1576" s="13"/>
    </row>
    <row r="1577" spans="21:21">
      <c r="U1577" s="13"/>
    </row>
    <row r="1578" spans="21:21">
      <c r="U1578" s="13"/>
    </row>
    <row r="1579" spans="21:21">
      <c r="U1579" s="13"/>
    </row>
    <row r="1580" spans="21:21">
      <c r="U1580" s="13"/>
    </row>
    <row r="1581" spans="21:21">
      <c r="U1581" s="13"/>
    </row>
    <row r="1582" spans="21:21">
      <c r="U1582" s="13"/>
    </row>
    <row r="1583" spans="21:21">
      <c r="U1583" s="13"/>
    </row>
    <row r="1584" spans="21:21">
      <c r="U1584" s="13"/>
    </row>
    <row r="1585" spans="21:21">
      <c r="U1585" s="13"/>
    </row>
    <row r="1586" spans="21:21">
      <c r="U1586" s="13"/>
    </row>
    <row r="1587" spans="21:21">
      <c r="U1587" s="13"/>
    </row>
    <row r="1588" spans="21:21">
      <c r="U1588" s="13"/>
    </row>
    <row r="1589" spans="21:21">
      <c r="U1589" s="13"/>
    </row>
    <row r="1590" spans="21:21">
      <c r="U1590" s="13"/>
    </row>
    <row r="1591" spans="21:21">
      <c r="U1591" s="13"/>
    </row>
    <row r="1592" spans="21:21">
      <c r="U1592" s="13"/>
    </row>
    <row r="1593" spans="21:21">
      <c r="U1593" s="13"/>
    </row>
    <row r="1594" spans="21:21">
      <c r="U1594" s="13"/>
    </row>
    <row r="1595" spans="21:21">
      <c r="U1595" s="13"/>
    </row>
    <row r="1596" spans="21:21">
      <c r="U1596" s="13"/>
    </row>
    <row r="1597" spans="21:21">
      <c r="U1597" s="13"/>
    </row>
    <row r="1598" spans="21:21">
      <c r="U1598" s="13"/>
    </row>
    <row r="1599" spans="21:21">
      <c r="U1599" s="13"/>
    </row>
    <row r="1600" spans="21:21">
      <c r="U1600" s="13"/>
    </row>
    <row r="1601" spans="21:21">
      <c r="U1601" s="13"/>
    </row>
    <row r="1602" spans="21:21">
      <c r="U1602" s="13"/>
    </row>
    <row r="1603" spans="21:21">
      <c r="U1603" s="13"/>
    </row>
    <row r="1604" spans="21:21">
      <c r="U1604" s="13"/>
    </row>
    <row r="1605" spans="21:21">
      <c r="U1605" s="13"/>
    </row>
    <row r="1606" spans="21:21">
      <c r="U1606" s="13"/>
    </row>
    <row r="1607" spans="21:21">
      <c r="U1607" s="13"/>
    </row>
    <row r="1608" spans="21:21">
      <c r="U1608" s="13"/>
    </row>
    <row r="1609" spans="21:21">
      <c r="U1609" s="13"/>
    </row>
    <row r="1610" spans="21:21">
      <c r="U1610" s="13"/>
    </row>
    <row r="1611" spans="21:21">
      <c r="U1611" s="13"/>
    </row>
    <row r="1612" spans="21:21">
      <c r="U1612" s="13"/>
    </row>
    <row r="1613" spans="21:21">
      <c r="U1613" s="13"/>
    </row>
    <row r="1614" spans="21:21">
      <c r="U1614" s="13"/>
    </row>
    <row r="1615" spans="21:21">
      <c r="U1615" s="13"/>
    </row>
    <row r="1616" spans="21:21">
      <c r="U1616" s="13"/>
    </row>
    <row r="1617" spans="21:21">
      <c r="U1617" s="13"/>
    </row>
    <row r="1618" spans="21:21">
      <c r="U1618" s="13"/>
    </row>
    <row r="1619" spans="21:21">
      <c r="U1619" s="13"/>
    </row>
    <row r="1620" spans="21:21">
      <c r="U1620" s="13"/>
    </row>
    <row r="1621" spans="21:21">
      <c r="U1621" s="13"/>
    </row>
    <row r="1622" spans="21:21">
      <c r="U1622" s="13"/>
    </row>
    <row r="1623" spans="21:21">
      <c r="U1623" s="13"/>
    </row>
    <row r="1624" spans="21:21">
      <c r="U1624" s="13"/>
    </row>
    <row r="1625" spans="21:21">
      <c r="U1625" s="13"/>
    </row>
    <row r="1626" spans="21:21">
      <c r="U1626" s="13"/>
    </row>
    <row r="1627" spans="21:21">
      <c r="U1627" s="13"/>
    </row>
    <row r="1628" spans="21:21">
      <c r="U1628" s="13"/>
    </row>
    <row r="1629" spans="21:21">
      <c r="U1629" s="13"/>
    </row>
    <row r="1630" spans="21:21">
      <c r="U1630" s="13"/>
    </row>
    <row r="1631" spans="21:21">
      <c r="U1631" s="13"/>
    </row>
    <row r="1632" spans="21:21">
      <c r="U1632" s="13"/>
    </row>
    <row r="1633" spans="21:21">
      <c r="U1633" s="13"/>
    </row>
    <row r="1634" spans="21:21">
      <c r="U1634" s="13"/>
    </row>
    <row r="1635" spans="21:21">
      <c r="U1635" s="13"/>
    </row>
    <row r="1636" spans="21:21">
      <c r="U1636" s="13"/>
    </row>
    <row r="1637" spans="21:21">
      <c r="U1637" s="13"/>
    </row>
    <row r="1638" spans="21:21">
      <c r="U1638" s="13"/>
    </row>
    <row r="1639" spans="21:21">
      <c r="U1639" s="13"/>
    </row>
    <row r="1640" spans="21:21">
      <c r="U1640" s="13"/>
    </row>
    <row r="1641" spans="21:21">
      <c r="U1641" s="13"/>
    </row>
    <row r="1642" spans="21:21">
      <c r="U1642" s="13"/>
    </row>
    <row r="1643" spans="21:21">
      <c r="U1643" s="13"/>
    </row>
    <row r="1644" spans="21:21">
      <c r="U1644" s="13"/>
    </row>
    <row r="1645" spans="21:21">
      <c r="U1645" s="13"/>
    </row>
    <row r="1646" spans="21:21">
      <c r="U1646" s="13"/>
    </row>
    <row r="1647" spans="21:21">
      <c r="U1647" s="13"/>
    </row>
    <row r="1648" spans="21:21">
      <c r="U1648" s="13"/>
    </row>
    <row r="1649" spans="21:21">
      <c r="U1649" s="13"/>
    </row>
    <row r="1650" spans="21:21">
      <c r="U1650" s="13"/>
    </row>
    <row r="1651" spans="21:21">
      <c r="U1651" s="13"/>
    </row>
    <row r="1652" spans="21:21">
      <c r="U1652" s="13"/>
    </row>
    <row r="1653" spans="21:21">
      <c r="U1653" s="13"/>
    </row>
    <row r="1654" spans="21:21">
      <c r="U1654" s="13"/>
    </row>
    <row r="1655" spans="21:21">
      <c r="U1655" s="13"/>
    </row>
    <row r="1656" spans="21:21">
      <c r="U1656" s="13"/>
    </row>
    <row r="1657" spans="21:21">
      <c r="U1657" s="13"/>
    </row>
    <row r="1658" spans="21:21">
      <c r="U1658" s="13"/>
    </row>
    <row r="1659" spans="21:21">
      <c r="U1659" s="13"/>
    </row>
    <row r="1660" spans="21:21">
      <c r="U1660" s="13"/>
    </row>
    <row r="1661" spans="21:21">
      <c r="U1661" s="13"/>
    </row>
    <row r="1662" spans="21:21">
      <c r="U1662" s="13"/>
    </row>
    <row r="1663" spans="21:21">
      <c r="U1663" s="13"/>
    </row>
    <row r="1664" spans="21:21">
      <c r="U1664" s="13"/>
    </row>
    <row r="1665" spans="21:21">
      <c r="U1665" s="13"/>
    </row>
    <row r="1666" spans="21:21">
      <c r="U1666" s="13"/>
    </row>
    <row r="1667" spans="21:21">
      <c r="U1667" s="13"/>
    </row>
    <row r="1668" spans="21:21">
      <c r="U1668" s="13"/>
    </row>
    <row r="1669" spans="21:21">
      <c r="U1669" s="13"/>
    </row>
    <row r="1670" spans="21:21">
      <c r="U1670" s="13"/>
    </row>
    <row r="1671" spans="21:21">
      <c r="U1671" s="13"/>
    </row>
    <row r="1672" spans="21:21">
      <c r="U1672" s="13"/>
    </row>
    <row r="1673" spans="21:21">
      <c r="U1673" s="13"/>
    </row>
    <row r="1674" spans="21:21">
      <c r="U1674" s="13"/>
    </row>
    <row r="1675" spans="21:21">
      <c r="U1675" s="13"/>
    </row>
    <row r="1676" spans="21:21">
      <c r="U1676" s="13"/>
    </row>
    <row r="1677" spans="21:21">
      <c r="U1677" s="13"/>
    </row>
    <row r="1678" spans="21:21">
      <c r="U1678" s="13"/>
    </row>
    <row r="1679" spans="21:21">
      <c r="U1679" s="13"/>
    </row>
    <row r="1680" spans="21:21">
      <c r="U1680" s="13"/>
    </row>
    <row r="1681" spans="21:21">
      <c r="U1681" s="13"/>
    </row>
    <row r="1682" spans="21:21">
      <c r="U1682" s="13"/>
    </row>
    <row r="1683" spans="21:21">
      <c r="U1683" s="13"/>
    </row>
    <row r="1684" spans="21:21">
      <c r="U1684" s="13"/>
    </row>
    <row r="1685" spans="21:21">
      <c r="U1685" s="13"/>
    </row>
    <row r="1686" spans="21:21">
      <c r="U1686" s="13"/>
    </row>
    <row r="1687" spans="21:21">
      <c r="U1687" s="13"/>
    </row>
    <row r="1688" spans="21:21">
      <c r="U1688" s="13"/>
    </row>
    <row r="1689" spans="21:21">
      <c r="U1689" s="13"/>
    </row>
    <row r="1690" spans="21:21">
      <c r="U1690" s="13"/>
    </row>
    <row r="1691" spans="21:21">
      <c r="U1691" s="13"/>
    </row>
    <row r="1692" spans="21:21">
      <c r="U1692" s="13"/>
    </row>
    <row r="1693" spans="21:21">
      <c r="U1693" s="13"/>
    </row>
    <row r="1694" spans="21:21">
      <c r="U1694" s="13"/>
    </row>
    <row r="1695" spans="21:21">
      <c r="U1695" s="13"/>
    </row>
    <row r="1696" spans="21:21">
      <c r="U1696" s="13"/>
    </row>
    <row r="1697" spans="21:21">
      <c r="U1697" s="13"/>
    </row>
    <row r="1698" spans="21:21">
      <c r="U1698" s="13"/>
    </row>
    <row r="1699" spans="21:21">
      <c r="U1699" s="13"/>
    </row>
    <row r="1700" spans="21:21">
      <c r="U1700" s="13"/>
    </row>
    <row r="1701" spans="21:21">
      <c r="U1701" s="13"/>
    </row>
    <row r="1702" spans="21:21">
      <c r="U1702" s="13"/>
    </row>
    <row r="1703" spans="21:21">
      <c r="U1703" s="13"/>
    </row>
    <row r="1704" spans="21:21">
      <c r="U1704" s="13"/>
    </row>
    <row r="1705" spans="21:21">
      <c r="U1705" s="13"/>
    </row>
    <row r="1706" spans="21:21">
      <c r="U1706" s="13"/>
    </row>
    <row r="1707" spans="21:21">
      <c r="U1707" s="13"/>
    </row>
    <row r="1708" spans="21:21">
      <c r="U1708" s="13"/>
    </row>
    <row r="1709" spans="21:21">
      <c r="U1709" s="13"/>
    </row>
    <row r="1710" spans="21:21">
      <c r="U1710" s="13"/>
    </row>
    <row r="1711" spans="21:21">
      <c r="U1711" s="13"/>
    </row>
    <row r="1712" spans="21:21">
      <c r="U1712" s="13"/>
    </row>
    <row r="1713" spans="21:21">
      <c r="U1713" s="13"/>
    </row>
    <row r="1714" spans="21:21">
      <c r="U1714" s="13"/>
    </row>
    <row r="1715" spans="21:21">
      <c r="U1715" s="13"/>
    </row>
    <row r="1716" spans="21:21">
      <c r="U1716" s="13"/>
    </row>
    <row r="1717" spans="21:21">
      <c r="U1717" s="13"/>
    </row>
    <row r="1718" spans="21:21">
      <c r="U1718" s="13"/>
    </row>
    <row r="1719" spans="21:21">
      <c r="U1719" s="13"/>
    </row>
    <row r="1720" spans="21:21">
      <c r="U1720" s="13"/>
    </row>
    <row r="1721" spans="21:21">
      <c r="U1721" s="13"/>
    </row>
    <row r="1722" spans="21:21">
      <c r="U1722" s="13"/>
    </row>
    <row r="1723" spans="21:21">
      <c r="U1723" s="13"/>
    </row>
    <row r="1724" spans="21:21">
      <c r="U1724" s="13"/>
    </row>
    <row r="1725" spans="21:21">
      <c r="U1725" s="13"/>
    </row>
    <row r="1726" spans="21:21">
      <c r="U1726" s="13"/>
    </row>
    <row r="1727" spans="21:21">
      <c r="U1727" s="13"/>
    </row>
    <row r="1728" spans="21:21">
      <c r="U1728" s="13"/>
    </row>
    <row r="1729" spans="21:21">
      <c r="U1729" s="13"/>
    </row>
    <row r="1730" spans="21:21">
      <c r="U1730" s="13"/>
    </row>
    <row r="1731" spans="21:21">
      <c r="U1731" s="13"/>
    </row>
    <row r="1732" spans="21:21">
      <c r="U1732" s="13"/>
    </row>
    <row r="1733" spans="21:21">
      <c r="U1733" s="13"/>
    </row>
    <row r="1734" spans="21:21">
      <c r="U1734" s="13"/>
    </row>
    <row r="1735" spans="21:21">
      <c r="U1735" s="13"/>
    </row>
    <row r="1736" spans="21:21">
      <c r="U1736" s="13"/>
    </row>
    <row r="1737" spans="21:21">
      <c r="U1737" s="13"/>
    </row>
    <row r="1738" spans="21:21">
      <c r="U1738" s="13"/>
    </row>
    <row r="1739" spans="21:21">
      <c r="U1739" s="13"/>
    </row>
    <row r="1740" spans="21:21">
      <c r="U1740" s="13"/>
    </row>
    <row r="1741" spans="21:21">
      <c r="U1741" s="13"/>
    </row>
    <row r="1742" spans="21:21">
      <c r="U1742" s="13"/>
    </row>
    <row r="1743" spans="21:21">
      <c r="U1743" s="13"/>
    </row>
    <row r="1744" spans="21:21">
      <c r="U1744" s="13"/>
    </row>
    <row r="1745" spans="21:21">
      <c r="U1745" s="13"/>
    </row>
    <row r="1746" spans="21:21">
      <c r="U1746" s="13"/>
    </row>
    <row r="1747" spans="21:21">
      <c r="U1747" s="13"/>
    </row>
    <row r="1748" spans="21:21">
      <c r="U1748" s="13"/>
    </row>
    <row r="1749" spans="21:21">
      <c r="U1749" s="13"/>
    </row>
    <row r="1750" spans="21:21">
      <c r="U1750" s="13"/>
    </row>
    <row r="1751" spans="21:21">
      <c r="U1751" s="13"/>
    </row>
    <row r="1752" spans="21:21">
      <c r="U1752" s="13"/>
    </row>
    <row r="1753" spans="21:21">
      <c r="U1753" s="13"/>
    </row>
    <row r="1754" spans="21:21">
      <c r="U1754" s="13"/>
    </row>
    <row r="1755" spans="21:21">
      <c r="U1755" s="13"/>
    </row>
    <row r="1756" spans="21:21">
      <c r="U1756" s="13"/>
    </row>
    <row r="1757" spans="21:21">
      <c r="U1757" s="13"/>
    </row>
    <row r="1758" spans="21:21">
      <c r="U1758" s="13"/>
    </row>
    <row r="1759" spans="21:21">
      <c r="U1759" s="13"/>
    </row>
    <row r="1760" spans="21:21">
      <c r="U1760" s="13"/>
    </row>
    <row r="1761" spans="21:21">
      <c r="U1761" s="13"/>
    </row>
    <row r="1762" spans="21:21">
      <c r="U1762" s="13"/>
    </row>
    <row r="1763" spans="21:21">
      <c r="U1763" s="13"/>
    </row>
    <row r="1764" spans="21:21">
      <c r="U1764" s="13"/>
    </row>
    <row r="1765" spans="21:21">
      <c r="U1765" s="13"/>
    </row>
    <row r="1766" spans="21:21">
      <c r="U1766" s="13"/>
    </row>
    <row r="1767" spans="21:21">
      <c r="U1767" s="13"/>
    </row>
    <row r="1768" spans="21:21">
      <c r="U1768" s="13"/>
    </row>
    <row r="1769" spans="21:21">
      <c r="U1769" s="13"/>
    </row>
    <row r="1770" spans="21:21">
      <c r="U1770" s="13"/>
    </row>
    <row r="1771" spans="21:21">
      <c r="U1771" s="13"/>
    </row>
    <row r="1772" spans="21:21">
      <c r="U1772" s="13"/>
    </row>
    <row r="1773" spans="21:21">
      <c r="U1773" s="13"/>
    </row>
    <row r="1774" spans="21:21">
      <c r="U1774" s="13"/>
    </row>
    <row r="1775" spans="21:21">
      <c r="U1775" s="13"/>
    </row>
    <row r="1776" spans="21:21">
      <c r="U1776" s="13"/>
    </row>
    <row r="1777" spans="21:21">
      <c r="U1777" s="13"/>
    </row>
    <row r="1778" spans="21:21">
      <c r="U1778" s="13"/>
    </row>
    <row r="1779" spans="21:21">
      <c r="U1779" s="13"/>
    </row>
    <row r="1780" spans="21:21">
      <c r="U1780" s="13"/>
    </row>
    <row r="1781" spans="21:21">
      <c r="U1781" s="13"/>
    </row>
    <row r="1782" spans="21:21">
      <c r="U1782" s="13"/>
    </row>
    <row r="1783" spans="21:21">
      <c r="U1783" s="13"/>
    </row>
    <row r="1784" spans="21:21">
      <c r="U1784" s="13"/>
    </row>
    <row r="1785" spans="21:21">
      <c r="U1785" s="13"/>
    </row>
    <row r="1786" spans="21:21">
      <c r="U1786" s="13"/>
    </row>
    <row r="1787" spans="21:21">
      <c r="U1787" s="13"/>
    </row>
    <row r="1788" spans="21:21">
      <c r="U1788" s="13"/>
    </row>
    <row r="1789" spans="21:21">
      <c r="U1789" s="13"/>
    </row>
    <row r="1790" spans="21:21">
      <c r="U1790" s="13"/>
    </row>
    <row r="1791" spans="21:21">
      <c r="U1791" s="13"/>
    </row>
    <row r="1792" spans="21:21">
      <c r="U1792" s="13"/>
    </row>
    <row r="1793" spans="21:21">
      <c r="U1793" s="13"/>
    </row>
    <row r="1794" spans="21:21">
      <c r="U1794" s="13"/>
    </row>
    <row r="1795" spans="21:21">
      <c r="U1795" s="13"/>
    </row>
    <row r="1796" spans="21:21">
      <c r="U1796" s="13"/>
    </row>
    <row r="1797" spans="21:21">
      <c r="U1797" s="13"/>
    </row>
    <row r="1798" spans="21:21">
      <c r="U1798" s="13"/>
    </row>
    <row r="1799" spans="21:21">
      <c r="U1799" s="13"/>
    </row>
    <row r="1800" spans="21:21">
      <c r="U1800" s="13"/>
    </row>
    <row r="1801" spans="21:21">
      <c r="U1801" s="13"/>
    </row>
    <row r="1802" spans="21:21">
      <c r="U1802" s="13"/>
    </row>
    <row r="1803" spans="21:21">
      <c r="U1803" s="13"/>
    </row>
    <row r="1804" spans="21:21">
      <c r="U1804" s="13"/>
    </row>
    <row r="1805" spans="21:21">
      <c r="U1805" s="13"/>
    </row>
    <row r="1806" spans="21:21">
      <c r="U1806" s="13"/>
    </row>
    <row r="1807" spans="21:21">
      <c r="U1807" s="13"/>
    </row>
    <row r="1808" spans="21:21">
      <c r="U1808" s="13"/>
    </row>
    <row r="1809" spans="21:21">
      <c r="U1809" s="13"/>
    </row>
    <row r="1810" spans="21:21">
      <c r="U1810" s="13"/>
    </row>
    <row r="1811" spans="21:21">
      <c r="U1811" s="13"/>
    </row>
    <row r="1812" spans="21:21">
      <c r="U1812" s="13"/>
    </row>
    <row r="1813" spans="21:21">
      <c r="U1813" s="13"/>
    </row>
    <row r="1814" spans="21:21">
      <c r="U1814" s="13"/>
    </row>
    <row r="1815" spans="21:21">
      <c r="U1815" s="13"/>
    </row>
    <row r="1816" spans="21:21">
      <c r="U1816" s="13"/>
    </row>
    <row r="1817" spans="21:21">
      <c r="U1817" s="13"/>
    </row>
    <row r="1818" spans="21:21">
      <c r="U1818" s="13"/>
    </row>
    <row r="1819" spans="21:21">
      <c r="U1819" s="13"/>
    </row>
    <row r="1820" spans="21:21">
      <c r="U1820" s="13"/>
    </row>
    <row r="1821" spans="21:21">
      <c r="U1821" s="13"/>
    </row>
    <row r="1822" spans="21:21">
      <c r="U1822" s="13"/>
    </row>
    <row r="1823" spans="21:21">
      <c r="U1823" s="13"/>
    </row>
    <row r="1824" spans="21:21">
      <c r="U1824" s="13"/>
    </row>
    <row r="1825" spans="21:21">
      <c r="U1825" s="13"/>
    </row>
    <row r="1826" spans="21:21">
      <c r="U1826" s="13"/>
    </row>
    <row r="1827" spans="21:21">
      <c r="U1827" s="13"/>
    </row>
    <row r="1828" spans="21:21">
      <c r="U1828" s="13"/>
    </row>
    <row r="1829" spans="21:21">
      <c r="U1829" s="13"/>
    </row>
    <row r="1830" spans="21:21">
      <c r="U1830" s="13"/>
    </row>
    <row r="1831" spans="21:21">
      <c r="U1831" s="13"/>
    </row>
    <row r="1832" spans="21:21">
      <c r="U1832" s="13"/>
    </row>
    <row r="1833" spans="21:21">
      <c r="U1833" s="13"/>
    </row>
    <row r="1834" spans="21:21">
      <c r="U1834" s="13"/>
    </row>
    <row r="1835" spans="21:21">
      <c r="U1835" s="13"/>
    </row>
    <row r="1836" spans="21:21">
      <c r="U1836" s="13"/>
    </row>
    <row r="1837" spans="21:21">
      <c r="U1837" s="13"/>
    </row>
    <row r="1838" spans="21:21">
      <c r="U1838" s="13"/>
    </row>
    <row r="1839" spans="21:21">
      <c r="U1839" s="13"/>
    </row>
    <row r="1840" spans="21:21">
      <c r="U1840" s="13"/>
    </row>
    <row r="1841" spans="21:21">
      <c r="U1841" s="13"/>
    </row>
    <row r="1842" spans="21:21">
      <c r="U1842" s="13"/>
    </row>
    <row r="1843" spans="21:21">
      <c r="U1843" s="13"/>
    </row>
    <row r="1844" spans="21:21">
      <c r="U1844" s="13"/>
    </row>
    <row r="1845" spans="21:21">
      <c r="U1845" s="13"/>
    </row>
    <row r="1846" spans="21:21">
      <c r="U1846" s="13"/>
    </row>
    <row r="1847" spans="21:21">
      <c r="U1847" s="13"/>
    </row>
    <row r="1848" spans="21:21">
      <c r="U1848" s="13"/>
    </row>
    <row r="1849" spans="21:21">
      <c r="U1849" s="13"/>
    </row>
    <row r="1850" spans="21:21">
      <c r="U1850" s="13"/>
    </row>
    <row r="1851" spans="21:21">
      <c r="U1851" s="13"/>
    </row>
    <row r="1852" spans="21:21">
      <c r="U1852" s="13"/>
    </row>
    <row r="1853" spans="21:21">
      <c r="U1853" s="13"/>
    </row>
    <row r="1854" spans="21:21">
      <c r="U1854" s="13"/>
    </row>
    <row r="1855" spans="21:21">
      <c r="U1855" s="13"/>
    </row>
    <row r="1856" spans="21:21">
      <c r="U1856" s="13"/>
    </row>
    <row r="1857" spans="21:21">
      <c r="U1857" s="13"/>
    </row>
    <row r="1858" spans="21:21">
      <c r="U1858" s="13"/>
    </row>
    <row r="1859" spans="21:21">
      <c r="U1859" s="13"/>
    </row>
    <row r="1860" spans="21:21">
      <c r="U1860" s="13"/>
    </row>
    <row r="1861" spans="21:21">
      <c r="U1861" s="13"/>
    </row>
    <row r="1862" spans="21:21">
      <c r="U1862" s="13"/>
    </row>
    <row r="1863" spans="21:21">
      <c r="U1863" s="13"/>
    </row>
    <row r="1864" spans="21:21">
      <c r="U1864" s="13"/>
    </row>
    <row r="1865" spans="21:21">
      <c r="U1865" s="13"/>
    </row>
    <row r="1866" spans="21:21">
      <c r="U1866" s="13"/>
    </row>
    <row r="1867" spans="21:21">
      <c r="U1867" s="13"/>
    </row>
    <row r="1868" spans="21:21">
      <c r="U1868" s="13"/>
    </row>
    <row r="1869" spans="21:21">
      <c r="U1869" s="13"/>
    </row>
    <row r="1870" spans="21:21">
      <c r="U1870" s="13"/>
    </row>
    <row r="1871" spans="21:21">
      <c r="U1871" s="13"/>
    </row>
    <row r="1872" spans="21:21">
      <c r="U1872" s="13"/>
    </row>
    <row r="1873" spans="21:21">
      <c r="U1873" s="13"/>
    </row>
    <row r="1874" spans="21:21">
      <c r="U1874" s="13"/>
    </row>
    <row r="1875" spans="21:21">
      <c r="U1875" s="13"/>
    </row>
    <row r="1876" spans="21:21">
      <c r="U1876" s="13"/>
    </row>
    <row r="1877" spans="21:21">
      <c r="U1877" s="13"/>
    </row>
    <row r="1878" spans="21:21">
      <c r="U1878" s="13"/>
    </row>
    <row r="1879" spans="21:21">
      <c r="U1879" s="13"/>
    </row>
    <row r="1880" spans="21:21">
      <c r="U1880" s="13"/>
    </row>
    <row r="1881" spans="21:21">
      <c r="U1881" s="13"/>
    </row>
    <row r="1882" spans="21:21">
      <c r="U1882" s="13"/>
    </row>
    <row r="1883" spans="21:21">
      <c r="U1883" s="13"/>
    </row>
    <row r="1884" spans="21:21">
      <c r="U1884" s="13"/>
    </row>
    <row r="1885" spans="21:21">
      <c r="U1885" s="13"/>
    </row>
    <row r="1886" spans="21:21">
      <c r="U1886" s="13"/>
    </row>
    <row r="1887" spans="21:21">
      <c r="U1887" s="13"/>
    </row>
    <row r="1888" spans="21:21">
      <c r="U1888" s="13"/>
    </row>
    <row r="1889" spans="21:21">
      <c r="U1889" s="13"/>
    </row>
    <row r="1890" spans="21:21">
      <c r="U1890" s="13"/>
    </row>
    <row r="1891" spans="21:21">
      <c r="U1891" s="13"/>
    </row>
    <row r="1892" spans="21:21">
      <c r="U1892" s="13"/>
    </row>
    <row r="1893" spans="21:21">
      <c r="U1893" s="13"/>
    </row>
    <row r="1894" spans="21:21">
      <c r="U1894" s="13"/>
    </row>
    <row r="1895" spans="21:21">
      <c r="U1895" s="13"/>
    </row>
    <row r="1896" spans="21:21">
      <c r="U1896" s="13"/>
    </row>
    <row r="1897" spans="21:21">
      <c r="U1897" s="13"/>
    </row>
    <row r="1898" spans="21:21">
      <c r="U1898" s="13"/>
    </row>
    <row r="1899" spans="21:21">
      <c r="U1899" s="13"/>
    </row>
    <row r="1900" spans="21:21">
      <c r="U1900" s="13"/>
    </row>
    <row r="1901" spans="21:21">
      <c r="U1901" s="13"/>
    </row>
    <row r="1902" spans="21:21">
      <c r="U1902" s="13"/>
    </row>
    <row r="1903" spans="21:21">
      <c r="U1903" s="13"/>
    </row>
    <row r="1904" spans="21:21">
      <c r="U1904" s="13"/>
    </row>
    <row r="1905" spans="21:21">
      <c r="U1905" s="13"/>
    </row>
    <row r="1906" spans="21:21">
      <c r="U1906" s="13"/>
    </row>
    <row r="1907" spans="21:21">
      <c r="U1907" s="13"/>
    </row>
    <row r="1908" spans="21:21">
      <c r="U1908" s="13"/>
    </row>
    <row r="1909" spans="21:21">
      <c r="U1909" s="13"/>
    </row>
    <row r="1910" spans="21:21">
      <c r="U1910" s="13"/>
    </row>
    <row r="1911" spans="21:21">
      <c r="U1911" s="13"/>
    </row>
    <row r="1912" spans="21:21">
      <c r="U1912" s="13"/>
    </row>
    <row r="1913" spans="21:21">
      <c r="U1913" s="13"/>
    </row>
    <row r="1914" spans="21:21">
      <c r="U1914" s="13"/>
    </row>
    <row r="1915" spans="21:21">
      <c r="U1915" s="13"/>
    </row>
    <row r="1916" spans="21:21">
      <c r="U1916" s="13"/>
    </row>
    <row r="1917" spans="21:21">
      <c r="U1917" s="13"/>
    </row>
    <row r="1918" spans="21:21">
      <c r="U1918" s="13"/>
    </row>
    <row r="1919" spans="21:21">
      <c r="U1919" s="13"/>
    </row>
    <row r="1920" spans="21:21">
      <c r="U1920" s="13"/>
    </row>
    <row r="1921" spans="21:21">
      <c r="U1921" s="13"/>
    </row>
    <row r="1922" spans="21:21">
      <c r="U1922" s="13"/>
    </row>
    <row r="1923" spans="21:21">
      <c r="U1923" s="13"/>
    </row>
    <row r="1924" spans="21:21">
      <c r="U1924" s="13"/>
    </row>
    <row r="1925" spans="21:21">
      <c r="U1925" s="13"/>
    </row>
    <row r="1926" spans="21:21">
      <c r="U1926" s="13"/>
    </row>
    <row r="1927" spans="21:21">
      <c r="U1927" s="13"/>
    </row>
    <row r="1928" spans="21:21">
      <c r="U1928" s="13"/>
    </row>
    <row r="1929" spans="21:21">
      <c r="U1929" s="13"/>
    </row>
    <row r="1930" spans="21:21">
      <c r="U1930" s="13"/>
    </row>
    <row r="1931" spans="21:21">
      <c r="U1931" s="13"/>
    </row>
    <row r="1932" spans="21:21">
      <c r="U1932" s="13"/>
    </row>
    <row r="1933" spans="21:21">
      <c r="U1933" s="13"/>
    </row>
    <row r="1934" spans="21:21">
      <c r="U1934" s="13"/>
    </row>
    <row r="1935" spans="21:21">
      <c r="U1935" s="13"/>
    </row>
    <row r="1936" spans="21:21">
      <c r="U1936" s="13"/>
    </row>
    <row r="1937" spans="21:21">
      <c r="U1937" s="13"/>
    </row>
    <row r="1938" spans="21:21">
      <c r="U1938" s="13"/>
    </row>
    <row r="1939" spans="21:21">
      <c r="U1939" s="13"/>
    </row>
    <row r="1940" spans="21:21">
      <c r="U1940" s="13"/>
    </row>
    <row r="1941" spans="21:21">
      <c r="U1941" s="13"/>
    </row>
    <row r="1942" spans="21:21">
      <c r="U1942" s="13"/>
    </row>
    <row r="1943" spans="21:21">
      <c r="U1943" s="13"/>
    </row>
    <row r="1944" spans="21:21">
      <c r="U1944" s="13"/>
    </row>
    <row r="1945" spans="21:21">
      <c r="U1945" s="13"/>
    </row>
    <row r="1946" spans="21:21">
      <c r="U1946" s="13"/>
    </row>
    <row r="1947" spans="21:21">
      <c r="U1947" s="13"/>
    </row>
    <row r="1948" spans="21:21">
      <c r="U1948" s="13"/>
    </row>
    <row r="1949" spans="21:21">
      <c r="U1949" s="13"/>
    </row>
    <row r="1950" spans="21:21">
      <c r="U1950" s="13"/>
    </row>
    <row r="1951" spans="21:21">
      <c r="U1951" s="13"/>
    </row>
    <row r="1952" spans="21:21">
      <c r="U1952" s="13"/>
    </row>
    <row r="1953" spans="21:21">
      <c r="U1953" s="13"/>
    </row>
    <row r="1954" spans="21:21">
      <c r="U1954" s="13"/>
    </row>
    <row r="1955" spans="21:21">
      <c r="U1955" s="13"/>
    </row>
    <row r="1956" spans="21:21">
      <c r="U1956" s="13"/>
    </row>
    <row r="1957" spans="21:21">
      <c r="U1957" s="13"/>
    </row>
    <row r="1958" spans="21:21">
      <c r="U1958" s="13"/>
    </row>
    <row r="1959" spans="21:21">
      <c r="U1959" s="13"/>
    </row>
    <row r="1960" spans="21:21">
      <c r="U1960" s="13"/>
    </row>
    <row r="1961" spans="21:21">
      <c r="U1961" s="13"/>
    </row>
    <row r="1962" spans="21:21">
      <c r="U1962" s="13"/>
    </row>
    <row r="1963" spans="21:21">
      <c r="U1963" s="13"/>
    </row>
    <row r="1964" spans="21:21">
      <c r="U1964" s="13"/>
    </row>
    <row r="1965" spans="21:21">
      <c r="U1965" s="13"/>
    </row>
    <row r="1966" spans="21:21">
      <c r="U1966" s="13"/>
    </row>
    <row r="1967" spans="21:21">
      <c r="U1967" s="13"/>
    </row>
    <row r="1968" spans="21:21">
      <c r="U1968" s="13"/>
    </row>
    <row r="1969" spans="21:21">
      <c r="U1969" s="13"/>
    </row>
    <row r="1970" spans="21:21">
      <c r="U1970" s="13"/>
    </row>
    <row r="1971" spans="21:21">
      <c r="U1971" s="13"/>
    </row>
    <row r="1972" spans="21:21">
      <c r="U1972" s="13"/>
    </row>
    <row r="1973" spans="21:21">
      <c r="U1973" s="13"/>
    </row>
    <row r="1974" spans="21:21">
      <c r="U1974" s="13"/>
    </row>
    <row r="1975" spans="21:21">
      <c r="U1975" s="13"/>
    </row>
    <row r="1976" spans="21:21">
      <c r="U1976" s="13"/>
    </row>
    <row r="1977" spans="21:21">
      <c r="U1977" s="13"/>
    </row>
    <row r="1978" spans="21:21">
      <c r="U1978" s="13"/>
    </row>
    <row r="1979" spans="21:21">
      <c r="U1979" s="13"/>
    </row>
    <row r="1980" spans="21:21">
      <c r="U1980" s="13"/>
    </row>
    <row r="1981" spans="21:21">
      <c r="U1981" s="13"/>
    </row>
    <row r="1982" spans="21:21">
      <c r="U1982" s="13"/>
    </row>
    <row r="1983" spans="21:21">
      <c r="U1983" s="13"/>
    </row>
    <row r="1984" spans="21:21">
      <c r="U1984" s="13"/>
    </row>
    <row r="1985" spans="21:21">
      <c r="U1985" s="13"/>
    </row>
    <row r="1986" spans="21:21">
      <c r="U1986" s="13"/>
    </row>
    <row r="1987" spans="21:21">
      <c r="U1987" s="13"/>
    </row>
    <row r="1988" spans="21:21">
      <c r="U1988" s="13"/>
    </row>
    <row r="1989" spans="21:21">
      <c r="U1989" s="13"/>
    </row>
    <row r="1990" spans="21:21">
      <c r="U1990" s="13"/>
    </row>
    <row r="1991" spans="21:21">
      <c r="U1991" s="13"/>
    </row>
    <row r="1992" spans="21:21">
      <c r="U1992" s="13"/>
    </row>
    <row r="1993" spans="21:21">
      <c r="U1993" s="13"/>
    </row>
    <row r="1994" spans="21:21">
      <c r="U1994" s="13"/>
    </row>
    <row r="1995" spans="21:21">
      <c r="U1995" s="13"/>
    </row>
    <row r="1996" spans="21:21">
      <c r="U1996" s="13"/>
    </row>
    <row r="1997" spans="21:21">
      <c r="U1997" s="13"/>
    </row>
    <row r="1998" spans="21:21">
      <c r="U1998" s="13"/>
    </row>
    <row r="1999" spans="21:21">
      <c r="U1999" s="13"/>
    </row>
    <row r="2000" spans="21:21">
      <c r="U2000" s="13"/>
    </row>
    <row r="2001" spans="21:21">
      <c r="U2001" s="13"/>
    </row>
    <row r="2002" spans="21:21">
      <c r="U2002" s="13"/>
    </row>
    <row r="2003" spans="21:21">
      <c r="U2003" s="13"/>
    </row>
    <row r="2004" spans="21:21">
      <c r="U2004" s="13"/>
    </row>
    <row r="2005" spans="21:21">
      <c r="U2005" s="13"/>
    </row>
    <row r="2006" spans="21:21">
      <c r="U2006" s="13"/>
    </row>
    <row r="2007" spans="21:21">
      <c r="U2007" s="13"/>
    </row>
    <row r="2008" spans="21:21">
      <c r="U2008" s="13"/>
    </row>
    <row r="2009" spans="21:21">
      <c r="U2009" s="13"/>
    </row>
    <row r="2010" spans="21:21">
      <c r="U2010" s="13"/>
    </row>
    <row r="2011" spans="21:21">
      <c r="U2011" s="13"/>
    </row>
    <row r="2012" spans="21:21">
      <c r="U2012" s="13"/>
    </row>
    <row r="2013" spans="21:21">
      <c r="U2013" s="13"/>
    </row>
    <row r="2014" spans="21:21">
      <c r="U2014" s="13"/>
    </row>
    <row r="2015" spans="21:21">
      <c r="U2015" s="13"/>
    </row>
    <row r="2016" spans="21:21">
      <c r="U2016" s="13"/>
    </row>
    <row r="2017" spans="21:21">
      <c r="U2017" s="13"/>
    </row>
    <row r="2018" spans="21:21">
      <c r="U2018" s="13"/>
    </row>
    <row r="2019" spans="21:21">
      <c r="U2019" s="13"/>
    </row>
    <row r="2020" spans="21:21">
      <c r="U2020" s="13"/>
    </row>
    <row r="2021" spans="21:21">
      <c r="U2021" s="13"/>
    </row>
    <row r="2022" spans="21:21">
      <c r="U2022" s="13"/>
    </row>
    <row r="2023" spans="21:21">
      <c r="U2023" s="13"/>
    </row>
    <row r="2024" spans="21:21">
      <c r="U2024" s="13"/>
    </row>
    <row r="2025" spans="21:21">
      <c r="U2025" s="13"/>
    </row>
    <row r="2026" spans="21:21">
      <c r="U2026" s="13"/>
    </row>
    <row r="2027" spans="21:21">
      <c r="U2027" s="13"/>
    </row>
    <row r="2028" spans="21:21">
      <c r="U2028" s="13"/>
    </row>
    <row r="2029" spans="21:21">
      <c r="U2029" s="13"/>
    </row>
    <row r="2030" spans="21:21">
      <c r="U2030" s="13"/>
    </row>
    <row r="2031" spans="21:21">
      <c r="U2031" s="13"/>
    </row>
    <row r="2032" spans="21:21">
      <c r="U2032" s="13"/>
    </row>
    <row r="2033" spans="21:21">
      <c r="U2033" s="13"/>
    </row>
    <row r="2034" spans="21:21">
      <c r="U2034" s="13"/>
    </row>
    <row r="2035" spans="21:21">
      <c r="U2035" s="13"/>
    </row>
    <row r="2036" spans="21:21">
      <c r="U2036" s="13"/>
    </row>
    <row r="2037" spans="21:21">
      <c r="U2037" s="13"/>
    </row>
    <row r="2038" spans="21:21">
      <c r="U2038" s="13"/>
    </row>
    <row r="2039" spans="21:21">
      <c r="U2039" s="13"/>
    </row>
    <row r="2040" spans="21:21">
      <c r="U2040" s="13"/>
    </row>
    <row r="2041" spans="21:21">
      <c r="U2041" s="13"/>
    </row>
    <row r="2042" spans="21:21">
      <c r="U2042" s="13"/>
    </row>
    <row r="2043" spans="21:21">
      <c r="U2043" s="13"/>
    </row>
    <row r="2044" spans="21:21">
      <c r="U2044" s="13"/>
    </row>
    <row r="2045" spans="21:21">
      <c r="U2045" s="13"/>
    </row>
    <row r="2046" spans="21:21">
      <c r="U2046" s="13"/>
    </row>
    <row r="2047" spans="21:21">
      <c r="U2047" s="13"/>
    </row>
    <row r="2048" spans="21:21">
      <c r="U2048" s="13"/>
    </row>
    <row r="2049" spans="21:21">
      <c r="U2049" s="13"/>
    </row>
    <row r="2050" spans="21:21">
      <c r="U2050" s="13"/>
    </row>
    <row r="2051" spans="21:21">
      <c r="U2051" s="13"/>
    </row>
    <row r="2052" spans="21:21">
      <c r="U2052" s="13"/>
    </row>
    <row r="2053" spans="21:21">
      <c r="U2053" s="13"/>
    </row>
    <row r="2054" spans="21:21">
      <c r="U2054" s="13"/>
    </row>
    <row r="2055" spans="21:21">
      <c r="U2055" s="13"/>
    </row>
    <row r="2056" spans="21:21">
      <c r="U2056" s="13"/>
    </row>
    <row r="2057" spans="21:21">
      <c r="U2057" s="13"/>
    </row>
    <row r="2058" spans="21:21">
      <c r="U2058" s="13"/>
    </row>
    <row r="2059" spans="21:21">
      <c r="U2059" s="13"/>
    </row>
    <row r="2060" spans="21:21">
      <c r="U2060" s="13"/>
    </row>
    <row r="2061" spans="21:21">
      <c r="U2061" s="13"/>
    </row>
    <row r="2062" spans="21:21">
      <c r="U2062" s="13"/>
    </row>
    <row r="2063" spans="21:21">
      <c r="U2063" s="13"/>
    </row>
    <row r="2064" spans="21:21">
      <c r="U2064" s="13"/>
    </row>
    <row r="2065" spans="21:21">
      <c r="U2065" s="13"/>
    </row>
    <row r="2066" spans="21:21">
      <c r="U2066" s="13"/>
    </row>
    <row r="2067" spans="21:21">
      <c r="U2067" s="13"/>
    </row>
    <row r="2068" spans="21:21">
      <c r="U2068" s="13"/>
    </row>
    <row r="2069" spans="21:21">
      <c r="U2069" s="13"/>
    </row>
    <row r="2070" spans="21:21">
      <c r="U2070" s="13"/>
    </row>
    <row r="2071" spans="21:21">
      <c r="U2071" s="13"/>
    </row>
    <row r="2072" spans="21:21">
      <c r="U2072" s="13"/>
    </row>
    <row r="2073" spans="21:21">
      <c r="U2073" s="13"/>
    </row>
    <row r="2074" spans="21:21">
      <c r="U2074" s="13"/>
    </row>
    <row r="2075" spans="21:21">
      <c r="U2075" s="13"/>
    </row>
    <row r="2076" spans="21:21">
      <c r="U2076" s="13"/>
    </row>
    <row r="2077" spans="21:21">
      <c r="U2077" s="13"/>
    </row>
    <row r="2078" spans="21:21">
      <c r="U2078" s="13"/>
    </row>
    <row r="2079" spans="21:21">
      <c r="U2079" s="13"/>
    </row>
    <row r="2080" spans="21:21">
      <c r="U2080" s="13"/>
    </row>
    <row r="2081" spans="21:21">
      <c r="U2081" s="13"/>
    </row>
    <row r="2082" spans="21:21">
      <c r="U2082" s="13"/>
    </row>
    <row r="2083" spans="21:21">
      <c r="U2083" s="13"/>
    </row>
    <row r="2084" spans="21:21">
      <c r="U2084" s="13"/>
    </row>
    <row r="2085" spans="21:21">
      <c r="U2085" s="13"/>
    </row>
    <row r="2086" spans="21:21">
      <c r="U2086" s="13"/>
    </row>
    <row r="2087" spans="21:21">
      <c r="U2087" s="13"/>
    </row>
    <row r="2088" spans="21:21">
      <c r="U2088" s="13"/>
    </row>
    <row r="2089" spans="21:21">
      <c r="U2089" s="13"/>
    </row>
    <row r="2090" spans="21:21">
      <c r="U2090" s="13"/>
    </row>
    <row r="2091" spans="21:21">
      <c r="U2091" s="13"/>
    </row>
    <row r="2092" spans="21:21">
      <c r="U2092" s="13"/>
    </row>
    <row r="2093" spans="21:21">
      <c r="U2093" s="13"/>
    </row>
    <row r="2094" spans="21:21">
      <c r="U2094" s="13"/>
    </row>
    <row r="2095" spans="21:21">
      <c r="U2095" s="13"/>
    </row>
    <row r="2096" spans="21:21">
      <c r="U2096" s="13"/>
    </row>
    <row r="2097" spans="21:21">
      <c r="U2097" s="13"/>
    </row>
    <row r="2098" spans="21:21">
      <c r="U2098" s="13"/>
    </row>
    <row r="2099" spans="21:21">
      <c r="U2099" s="13"/>
    </row>
    <row r="2100" spans="21:21">
      <c r="U2100" s="13"/>
    </row>
    <row r="2101" spans="21:21">
      <c r="U2101" s="13"/>
    </row>
    <row r="2102" spans="21:21">
      <c r="U2102" s="13"/>
    </row>
    <row r="2103" spans="21:21">
      <c r="U2103" s="13"/>
    </row>
    <row r="2104" spans="21:21">
      <c r="U2104" s="13"/>
    </row>
    <row r="2105" spans="21:21">
      <c r="U2105" s="13"/>
    </row>
    <row r="2106" spans="21:21">
      <c r="U2106" s="13"/>
    </row>
    <row r="2107" spans="21:21">
      <c r="U2107" s="13"/>
    </row>
    <row r="2108" spans="21:21">
      <c r="U2108" s="13"/>
    </row>
    <row r="2109" spans="21:21">
      <c r="U2109" s="13"/>
    </row>
    <row r="2110" spans="21:21">
      <c r="U2110" s="13"/>
    </row>
    <row r="2111" spans="21:21">
      <c r="U2111" s="13"/>
    </row>
    <row r="2112" spans="21:21">
      <c r="U2112" s="13"/>
    </row>
    <row r="2113" spans="21:21">
      <c r="U2113" s="13"/>
    </row>
    <row r="2114" spans="21:21">
      <c r="U2114" s="13"/>
    </row>
    <row r="2115" spans="21:21">
      <c r="U2115" s="13"/>
    </row>
    <row r="2116" spans="21:21">
      <c r="U2116" s="13"/>
    </row>
    <row r="2117" spans="21:21">
      <c r="U2117" s="13"/>
    </row>
    <row r="2118" spans="21:21">
      <c r="U2118" s="13"/>
    </row>
    <row r="2119" spans="21:21">
      <c r="U2119" s="13"/>
    </row>
    <row r="2120" spans="21:21">
      <c r="U2120" s="13"/>
    </row>
    <row r="2121" spans="21:21">
      <c r="U2121" s="13"/>
    </row>
    <row r="2122" spans="21:21">
      <c r="U2122" s="13"/>
    </row>
    <row r="2123" spans="21:21">
      <c r="U2123" s="13"/>
    </row>
    <row r="2124" spans="21:21">
      <c r="U2124" s="13"/>
    </row>
    <row r="2125" spans="21:21">
      <c r="U2125" s="13"/>
    </row>
    <row r="2126" spans="21:21">
      <c r="U2126" s="13"/>
    </row>
    <row r="2127" spans="21:21">
      <c r="U2127" s="13"/>
    </row>
    <row r="2128" spans="21:21">
      <c r="U2128" s="13"/>
    </row>
    <row r="2129" spans="21:21">
      <c r="U2129" s="13"/>
    </row>
    <row r="2130" spans="21:21">
      <c r="U2130" s="13"/>
    </row>
    <row r="2131" spans="21:21">
      <c r="U2131" s="13"/>
    </row>
    <row r="2132" spans="21:21">
      <c r="U2132" s="13"/>
    </row>
    <row r="2133" spans="21:21">
      <c r="U2133" s="13"/>
    </row>
    <row r="2134" spans="21:21">
      <c r="U2134" s="13"/>
    </row>
    <row r="2135" spans="21:21">
      <c r="U2135" s="13"/>
    </row>
    <row r="2136" spans="21:21">
      <c r="U2136" s="13"/>
    </row>
    <row r="2137" spans="21:21">
      <c r="U2137" s="13"/>
    </row>
    <row r="2138" spans="21:21">
      <c r="U2138" s="13"/>
    </row>
    <row r="2139" spans="21:21">
      <c r="U2139" s="13"/>
    </row>
    <row r="2140" spans="21:21">
      <c r="U2140" s="13"/>
    </row>
    <row r="2141" spans="21:21">
      <c r="U2141" s="13"/>
    </row>
    <row r="2142" spans="21:21">
      <c r="U2142" s="13"/>
    </row>
    <row r="2143" spans="21:21">
      <c r="U2143" s="13"/>
    </row>
    <row r="2144" spans="21:21">
      <c r="U2144" s="13"/>
    </row>
    <row r="2145" spans="21:21">
      <c r="U2145" s="13"/>
    </row>
    <row r="2146" spans="21:21">
      <c r="U2146" s="13"/>
    </row>
    <row r="2147" spans="21:21">
      <c r="U2147" s="13"/>
    </row>
    <row r="2148" spans="21:21">
      <c r="U2148" s="13"/>
    </row>
    <row r="2149" spans="21:21">
      <c r="U2149" s="13"/>
    </row>
    <row r="2150" spans="21:21">
      <c r="U2150" s="13"/>
    </row>
    <row r="2151" spans="21:21">
      <c r="U2151" s="13"/>
    </row>
    <row r="2152" spans="21:21">
      <c r="U2152" s="13"/>
    </row>
    <row r="2153" spans="21:21">
      <c r="U2153" s="13"/>
    </row>
    <row r="2154" spans="21:21">
      <c r="U2154" s="13"/>
    </row>
    <row r="2155" spans="21:21">
      <c r="U2155" s="13"/>
    </row>
    <row r="2156" spans="21:21">
      <c r="U2156" s="13"/>
    </row>
    <row r="2157" spans="21:21">
      <c r="U2157" s="13"/>
    </row>
    <row r="2158" spans="21:21">
      <c r="U2158" s="13"/>
    </row>
    <row r="2159" spans="21:21">
      <c r="U2159" s="13"/>
    </row>
    <row r="2160" spans="21:21">
      <c r="U2160" s="13"/>
    </row>
    <row r="2161" spans="21:21">
      <c r="U2161" s="13"/>
    </row>
    <row r="2162" spans="21:21">
      <c r="U2162" s="13"/>
    </row>
    <row r="2163" spans="21:21">
      <c r="U2163" s="13"/>
    </row>
    <row r="2164" spans="21:21">
      <c r="U2164" s="13"/>
    </row>
    <row r="2165" spans="21:21">
      <c r="U2165" s="13"/>
    </row>
    <row r="2166" spans="21:21">
      <c r="U2166" s="13"/>
    </row>
    <row r="2167" spans="21:21">
      <c r="U2167" s="13"/>
    </row>
    <row r="2168" spans="21:21">
      <c r="U2168" s="13"/>
    </row>
    <row r="2169" spans="21:21">
      <c r="U2169" s="13"/>
    </row>
    <row r="2170" spans="21:21">
      <c r="U2170" s="13"/>
    </row>
    <row r="2171" spans="21:21">
      <c r="U2171" s="13"/>
    </row>
    <row r="2172" spans="21:21">
      <c r="U2172" s="13"/>
    </row>
    <row r="2173" spans="21:21">
      <c r="U2173" s="13"/>
    </row>
    <row r="2174" spans="21:21">
      <c r="U2174" s="13"/>
    </row>
    <row r="2175" spans="21:21">
      <c r="U2175" s="13"/>
    </row>
    <row r="2176" spans="21:21">
      <c r="U2176" s="13"/>
    </row>
    <row r="2177" spans="21:21">
      <c r="U2177" s="13"/>
    </row>
    <row r="2178" spans="21:21">
      <c r="U2178" s="13"/>
    </row>
    <row r="2179" spans="21:21">
      <c r="U2179" s="13"/>
    </row>
    <row r="2180" spans="21:21">
      <c r="U2180" s="13"/>
    </row>
    <row r="2181" spans="21:21">
      <c r="U2181" s="13"/>
    </row>
    <row r="2182" spans="21:21">
      <c r="U2182" s="13"/>
    </row>
    <row r="2183" spans="21:21">
      <c r="U2183" s="13"/>
    </row>
    <row r="2184" spans="21:21">
      <c r="U2184" s="13"/>
    </row>
    <row r="2185" spans="21:21">
      <c r="U2185" s="13"/>
    </row>
    <row r="2186" spans="21:21">
      <c r="U2186" s="13"/>
    </row>
    <row r="2187" spans="21:21">
      <c r="U2187" s="13"/>
    </row>
    <row r="2188" spans="21:21">
      <c r="U2188" s="13"/>
    </row>
    <row r="2189" spans="21:21">
      <c r="U2189" s="13"/>
    </row>
    <row r="2190" spans="21:21">
      <c r="U2190" s="13"/>
    </row>
    <row r="2191" spans="21:21">
      <c r="U2191" s="13"/>
    </row>
    <row r="2192" spans="21:21">
      <c r="U2192" s="13"/>
    </row>
    <row r="2193" spans="21:21">
      <c r="U2193" s="13"/>
    </row>
    <row r="2194" spans="21:21">
      <c r="U2194" s="13"/>
    </row>
    <row r="2195" spans="21:21">
      <c r="U2195" s="13"/>
    </row>
    <row r="2196" spans="21:21">
      <c r="U2196" s="13"/>
    </row>
    <row r="2197" spans="21:21">
      <c r="U2197" s="13"/>
    </row>
    <row r="2198" spans="21:21">
      <c r="U2198" s="13"/>
    </row>
    <row r="2199" spans="21:21">
      <c r="U2199" s="13"/>
    </row>
    <row r="2200" spans="21:21">
      <c r="U2200" s="13"/>
    </row>
    <row r="2201" spans="21:21">
      <c r="U2201" s="13"/>
    </row>
    <row r="2202" spans="21:21">
      <c r="U2202" s="13"/>
    </row>
    <row r="2203" spans="21:21">
      <c r="U2203" s="13"/>
    </row>
    <row r="2204" spans="21:21">
      <c r="U2204" s="13"/>
    </row>
    <row r="2205" spans="21:21">
      <c r="U2205" s="13"/>
    </row>
    <row r="2206" spans="21:21">
      <c r="U2206" s="13"/>
    </row>
    <row r="2207" spans="21:21">
      <c r="U2207" s="13"/>
    </row>
    <row r="2208" spans="21:21">
      <c r="U2208" s="13"/>
    </row>
    <row r="2209" spans="21:21">
      <c r="U2209" s="13"/>
    </row>
    <row r="2210" spans="21:21">
      <c r="U2210" s="13"/>
    </row>
    <row r="2211" spans="21:21">
      <c r="U2211" s="13"/>
    </row>
    <row r="2212" spans="21:21">
      <c r="U2212" s="13"/>
    </row>
    <row r="2213" spans="21:21">
      <c r="U2213" s="13"/>
    </row>
    <row r="2214" spans="21:21">
      <c r="U2214" s="13"/>
    </row>
    <row r="2215" spans="21:21">
      <c r="U2215" s="13"/>
    </row>
    <row r="2216" spans="21:21">
      <c r="U2216" s="13"/>
    </row>
    <row r="2217" spans="21:21">
      <c r="U2217" s="13"/>
    </row>
    <row r="2218" spans="21:21">
      <c r="U2218" s="13"/>
    </row>
    <row r="2219" spans="21:21">
      <c r="U2219" s="13"/>
    </row>
    <row r="2220" spans="21:21">
      <c r="U2220" s="13"/>
    </row>
    <row r="2221" spans="21:21">
      <c r="U2221" s="13"/>
    </row>
    <row r="2222" spans="21:21">
      <c r="U2222" s="13"/>
    </row>
    <row r="2223" spans="21:21">
      <c r="U2223" s="13"/>
    </row>
    <row r="2224" spans="21:21">
      <c r="U2224" s="13"/>
    </row>
    <row r="2225" spans="21:21">
      <c r="U2225" s="13"/>
    </row>
    <row r="2226" spans="21:21">
      <c r="U2226" s="13"/>
    </row>
    <row r="2227" spans="21:21">
      <c r="U2227" s="13"/>
    </row>
    <row r="2228" spans="21:21">
      <c r="U2228" s="13"/>
    </row>
    <row r="2229" spans="21:21">
      <c r="U2229" s="13"/>
    </row>
    <row r="2230" spans="21:21">
      <c r="U2230" s="13"/>
    </row>
    <row r="2231" spans="21:21">
      <c r="U2231" s="13"/>
    </row>
    <row r="2232" spans="21:21">
      <c r="U2232" s="13"/>
    </row>
    <row r="2233" spans="21:21">
      <c r="U2233" s="13"/>
    </row>
    <row r="2234" spans="21:21">
      <c r="U2234" s="13"/>
    </row>
    <row r="2235" spans="21:21">
      <c r="U2235" s="13"/>
    </row>
    <row r="2236" spans="21:21">
      <c r="U2236" s="13"/>
    </row>
    <row r="2237" spans="21:21">
      <c r="U2237" s="13"/>
    </row>
    <row r="2238" spans="21:21">
      <c r="U2238" s="13"/>
    </row>
    <row r="2239" spans="21:21">
      <c r="U2239" s="13"/>
    </row>
    <row r="2240" spans="21:21">
      <c r="U2240" s="13"/>
    </row>
    <row r="2241" spans="21:21">
      <c r="U2241" s="13"/>
    </row>
    <row r="2242" spans="21:21">
      <c r="U2242" s="13"/>
    </row>
    <row r="2243" spans="21:21">
      <c r="U2243" s="13"/>
    </row>
    <row r="2244" spans="21:21">
      <c r="U2244" s="13"/>
    </row>
    <row r="2245" spans="21:21">
      <c r="U2245" s="13"/>
    </row>
    <row r="2246" spans="21:21">
      <c r="U2246" s="13"/>
    </row>
    <row r="2247" spans="21:21">
      <c r="U2247" s="13"/>
    </row>
    <row r="2248" spans="21:21">
      <c r="U2248" s="13"/>
    </row>
    <row r="2249" spans="21:21">
      <c r="U2249" s="13"/>
    </row>
    <row r="2250" spans="21:21">
      <c r="U2250" s="13"/>
    </row>
    <row r="2251" spans="21:21">
      <c r="U2251" s="13"/>
    </row>
    <row r="2252" spans="21:21">
      <c r="U2252" s="13"/>
    </row>
    <row r="2253" spans="21:21">
      <c r="U2253" s="13"/>
    </row>
    <row r="2254" spans="21:21">
      <c r="U2254" s="13"/>
    </row>
    <row r="2255" spans="21:21">
      <c r="U2255" s="13"/>
    </row>
    <row r="2256" spans="21:21">
      <c r="U2256" s="13"/>
    </row>
    <row r="2257" spans="21:21">
      <c r="U2257" s="13"/>
    </row>
    <row r="2258" spans="21:21">
      <c r="U2258" s="13"/>
    </row>
    <row r="2259" spans="21:21">
      <c r="U2259" s="13"/>
    </row>
    <row r="2260" spans="21:21">
      <c r="U2260" s="13"/>
    </row>
    <row r="2261" spans="21:21">
      <c r="U2261" s="13"/>
    </row>
    <row r="2262" spans="21:21">
      <c r="U2262" s="13"/>
    </row>
    <row r="2263" spans="21:21">
      <c r="U2263" s="13"/>
    </row>
    <row r="2264" spans="21:21">
      <c r="U2264" s="13"/>
    </row>
    <row r="2265" spans="21:21">
      <c r="U2265" s="13"/>
    </row>
    <row r="2266" spans="21:21">
      <c r="U2266" s="13"/>
    </row>
    <row r="2267" spans="21:21">
      <c r="U2267" s="13"/>
    </row>
    <row r="2268" spans="21:21">
      <c r="U2268" s="13"/>
    </row>
    <row r="2269" spans="21:21">
      <c r="U2269" s="13"/>
    </row>
    <row r="2270" spans="21:21">
      <c r="U2270" s="13"/>
    </row>
    <row r="2271" spans="21:21">
      <c r="U2271" s="13"/>
    </row>
    <row r="2272" spans="21:21">
      <c r="U2272" s="13"/>
    </row>
    <row r="2273" spans="21:21">
      <c r="U2273" s="13"/>
    </row>
    <row r="2274" spans="21:21">
      <c r="U2274" s="13"/>
    </row>
    <row r="2275" spans="21:21">
      <c r="U2275" s="13"/>
    </row>
    <row r="2276" spans="21:21">
      <c r="U2276" s="13"/>
    </row>
    <row r="2277" spans="21:21">
      <c r="U2277" s="13"/>
    </row>
    <row r="2278" spans="21:21">
      <c r="U2278" s="13"/>
    </row>
    <row r="2279" spans="21:21">
      <c r="U2279" s="13"/>
    </row>
    <row r="2280" spans="21:21">
      <c r="U2280" s="13"/>
    </row>
    <row r="2281" spans="21:21">
      <c r="U2281" s="13"/>
    </row>
    <row r="2282" spans="21:21">
      <c r="U2282" s="13"/>
    </row>
    <row r="2283" spans="21:21">
      <c r="U2283" s="13"/>
    </row>
    <row r="2284" spans="21:21">
      <c r="U2284" s="13"/>
    </row>
    <row r="2285" spans="21:21">
      <c r="U2285" s="13"/>
    </row>
    <row r="2286" spans="21:21">
      <c r="U2286" s="13"/>
    </row>
    <row r="2287" spans="21:21">
      <c r="U2287" s="13"/>
    </row>
    <row r="2288" spans="21:21">
      <c r="U2288" s="13"/>
    </row>
    <row r="2289" spans="21:21">
      <c r="U2289" s="13"/>
    </row>
    <row r="2290" spans="21:21">
      <c r="U2290" s="13"/>
    </row>
    <row r="2291" spans="21:21">
      <c r="U2291" s="13"/>
    </row>
    <row r="2292" spans="21:21">
      <c r="U2292" s="13"/>
    </row>
    <row r="2293" spans="21:21">
      <c r="U2293" s="13"/>
    </row>
    <row r="2294" spans="21:21">
      <c r="U2294" s="13"/>
    </row>
    <row r="2295" spans="21:21">
      <c r="U2295" s="13"/>
    </row>
    <row r="2296" spans="21:21">
      <c r="U2296" s="13"/>
    </row>
    <row r="2297" spans="21:21">
      <c r="U2297" s="13"/>
    </row>
    <row r="2298" spans="21:21">
      <c r="U2298" s="13"/>
    </row>
    <row r="2299" spans="21:21">
      <c r="U2299" s="13"/>
    </row>
    <row r="2300" spans="21:21">
      <c r="U2300" s="13"/>
    </row>
    <row r="2301" spans="21:21">
      <c r="U2301" s="13"/>
    </row>
    <row r="2302" spans="21:21">
      <c r="U2302" s="13"/>
    </row>
    <row r="2303" spans="21:21">
      <c r="U2303" s="13"/>
    </row>
    <row r="2304" spans="21:21">
      <c r="U2304" s="13"/>
    </row>
    <row r="2305" spans="21:21">
      <c r="U2305" s="13"/>
    </row>
    <row r="2306" spans="21:21">
      <c r="U2306" s="13"/>
    </row>
    <row r="2307" spans="21:21">
      <c r="U2307" s="13"/>
    </row>
    <row r="2308" spans="21:21">
      <c r="U2308" s="13"/>
    </row>
    <row r="2309" spans="21:21">
      <c r="U2309" s="13"/>
    </row>
    <row r="2310" spans="21:21">
      <c r="U2310" s="13"/>
    </row>
    <row r="2311" spans="21:21">
      <c r="U2311" s="13"/>
    </row>
    <row r="2312" spans="21:21">
      <c r="U2312" s="13"/>
    </row>
    <row r="2313" spans="21:21">
      <c r="U2313" s="13"/>
    </row>
    <row r="2314" spans="21:21">
      <c r="U2314" s="13"/>
    </row>
    <row r="2315" spans="21:21">
      <c r="U2315" s="13"/>
    </row>
    <row r="2316" spans="21:21">
      <c r="U2316" s="13"/>
    </row>
    <row r="2317" spans="21:21">
      <c r="U2317" s="13"/>
    </row>
    <row r="2318" spans="21:21">
      <c r="U2318" s="13"/>
    </row>
    <row r="2319" spans="21:21">
      <c r="U2319" s="13"/>
    </row>
    <row r="2320" spans="21:21">
      <c r="U2320" s="13"/>
    </row>
    <row r="2321" spans="21:21">
      <c r="U2321" s="13"/>
    </row>
    <row r="2322" spans="21:21">
      <c r="U2322" s="13"/>
    </row>
    <row r="2323" spans="21:21">
      <c r="U2323" s="13"/>
    </row>
    <row r="2324" spans="21:21">
      <c r="U2324" s="13"/>
    </row>
    <row r="2325" spans="21:21">
      <c r="U2325" s="13"/>
    </row>
    <row r="2326" spans="21:21">
      <c r="U2326" s="13"/>
    </row>
    <row r="2327" spans="21:21">
      <c r="U2327" s="13"/>
    </row>
    <row r="2328" spans="21:21">
      <c r="U2328" s="13"/>
    </row>
    <row r="2329" spans="21:21">
      <c r="U2329" s="13"/>
    </row>
    <row r="2330" spans="21:21">
      <c r="U2330" s="13"/>
    </row>
    <row r="2331" spans="21:21">
      <c r="U2331" s="13"/>
    </row>
    <row r="2332" spans="21:21">
      <c r="U2332" s="13"/>
    </row>
    <row r="2333" spans="21:21">
      <c r="U2333" s="13"/>
    </row>
    <row r="2334" spans="21:21">
      <c r="U2334" s="13"/>
    </row>
    <row r="2335" spans="21:21">
      <c r="U2335" s="13"/>
    </row>
    <row r="2336" spans="21:21">
      <c r="U2336" s="13"/>
    </row>
    <row r="2337" spans="21:21">
      <c r="U2337" s="13"/>
    </row>
    <row r="2338" spans="21:21">
      <c r="U2338" s="13"/>
    </row>
    <row r="2339" spans="21:21">
      <c r="U2339" s="13"/>
    </row>
    <row r="2340" spans="21:21">
      <c r="U2340" s="13"/>
    </row>
    <row r="2341" spans="21:21">
      <c r="U2341" s="13"/>
    </row>
    <row r="2342" spans="21:21">
      <c r="U2342" s="13"/>
    </row>
    <row r="2343" spans="21:21">
      <c r="U2343" s="13"/>
    </row>
    <row r="2344" spans="21:21">
      <c r="U2344" s="13"/>
    </row>
    <row r="2345" spans="21:21">
      <c r="U2345" s="13"/>
    </row>
    <row r="2346" spans="21:21">
      <c r="U2346" s="13"/>
    </row>
    <row r="2347" spans="21:21">
      <c r="U2347" s="13"/>
    </row>
    <row r="2348" spans="21:21">
      <c r="U2348" s="13"/>
    </row>
    <row r="2349" spans="21:21">
      <c r="U2349" s="13"/>
    </row>
    <row r="2350" spans="21:21">
      <c r="U2350" s="13"/>
    </row>
    <row r="2351" spans="21:21">
      <c r="U2351" s="13"/>
    </row>
    <row r="2352" spans="21:21">
      <c r="U2352" s="13"/>
    </row>
    <row r="2353" spans="21:21">
      <c r="U2353" s="13"/>
    </row>
    <row r="2354" spans="21:21">
      <c r="U2354" s="13"/>
    </row>
    <row r="2355" spans="21:21">
      <c r="U2355" s="13"/>
    </row>
    <row r="2356" spans="21:21">
      <c r="U2356" s="13"/>
    </row>
    <row r="2357" spans="21:21">
      <c r="U2357" s="13"/>
    </row>
    <row r="2358" spans="21:21">
      <c r="U2358" s="13"/>
    </row>
    <row r="2359" spans="21:21">
      <c r="U2359" s="13"/>
    </row>
    <row r="2360" spans="21:21">
      <c r="U2360" s="13"/>
    </row>
    <row r="2361" spans="21:21">
      <c r="U2361" s="13"/>
    </row>
    <row r="2362" spans="21:21">
      <c r="U2362" s="13"/>
    </row>
    <row r="2363" spans="21:21">
      <c r="U2363" s="13"/>
    </row>
    <row r="2364" spans="21:21">
      <c r="U2364" s="13"/>
    </row>
    <row r="2365" spans="21:21">
      <c r="U2365" s="13"/>
    </row>
    <row r="2366" spans="21:21">
      <c r="U2366" s="13"/>
    </row>
    <row r="2367" spans="21:21">
      <c r="U2367" s="13"/>
    </row>
    <row r="2368" spans="21:21">
      <c r="U2368" s="13"/>
    </row>
    <row r="2369" spans="21:21">
      <c r="U2369" s="13"/>
    </row>
    <row r="2370" spans="21:21">
      <c r="U2370" s="13"/>
    </row>
    <row r="2371" spans="21:21">
      <c r="U2371" s="13"/>
    </row>
    <row r="2372" spans="21:21">
      <c r="U2372" s="13"/>
    </row>
    <row r="2373" spans="21:21">
      <c r="U2373" s="13"/>
    </row>
    <row r="2374" spans="21:21">
      <c r="U2374" s="13"/>
    </row>
    <row r="2375" spans="21:21">
      <c r="U2375" s="13"/>
    </row>
    <row r="2376" spans="21:21">
      <c r="U2376" s="13"/>
    </row>
    <row r="2377" spans="21:21">
      <c r="U2377" s="13"/>
    </row>
    <row r="2378" spans="21:21">
      <c r="U2378" s="13"/>
    </row>
    <row r="2379" spans="21:21">
      <c r="U2379" s="13"/>
    </row>
    <row r="2380" spans="21:21">
      <c r="U2380" s="13"/>
    </row>
    <row r="2381" spans="21:21">
      <c r="U2381" s="13"/>
    </row>
    <row r="2382" spans="21:21">
      <c r="U2382" s="13"/>
    </row>
    <row r="2383" spans="21:21">
      <c r="U2383" s="13"/>
    </row>
    <row r="2384" spans="21:21">
      <c r="U2384" s="13"/>
    </row>
    <row r="2385" spans="21:21">
      <c r="U2385" s="13"/>
    </row>
    <row r="2386" spans="21:21">
      <c r="U2386" s="13"/>
    </row>
    <row r="2387" spans="21:21">
      <c r="U2387" s="13"/>
    </row>
    <row r="2388" spans="21:21">
      <c r="U2388" s="13"/>
    </row>
    <row r="2389" spans="21:21">
      <c r="U2389" s="13"/>
    </row>
    <row r="2390" spans="21:21">
      <c r="U2390" s="13"/>
    </row>
    <row r="2391" spans="21:21">
      <c r="U2391" s="13"/>
    </row>
    <row r="2392" spans="21:21">
      <c r="U2392" s="13"/>
    </row>
    <row r="2393" spans="21:21">
      <c r="U2393" s="13"/>
    </row>
    <row r="2394" spans="21:21">
      <c r="U2394" s="13"/>
    </row>
    <row r="2395" spans="21:21">
      <c r="U2395" s="13"/>
    </row>
    <row r="2396" spans="21:21">
      <c r="U2396" s="13"/>
    </row>
    <row r="2397" spans="21:21">
      <c r="U2397" s="13"/>
    </row>
    <row r="2398" spans="21:21">
      <c r="U2398" s="13"/>
    </row>
    <row r="2399" spans="21:21">
      <c r="U2399" s="13"/>
    </row>
    <row r="2400" spans="21:21">
      <c r="U2400" s="13"/>
    </row>
    <row r="2401" spans="21:21">
      <c r="U2401" s="13"/>
    </row>
    <row r="2402" spans="21:21">
      <c r="U2402" s="13"/>
    </row>
    <row r="2403" spans="21:21">
      <c r="U2403" s="13"/>
    </row>
    <row r="2404" spans="21:21">
      <c r="U2404" s="13"/>
    </row>
    <row r="2405" spans="21:21">
      <c r="U2405" s="13"/>
    </row>
    <row r="2406" spans="21:21">
      <c r="U2406" s="13"/>
    </row>
    <row r="2407" spans="21:21">
      <c r="U2407" s="13"/>
    </row>
    <row r="2408" spans="21:21">
      <c r="U2408" s="13"/>
    </row>
    <row r="2409" spans="21:21">
      <c r="U2409" s="13"/>
    </row>
    <row r="2410" spans="21:21">
      <c r="U2410" s="13"/>
    </row>
    <row r="2411" spans="21:21">
      <c r="U2411" s="13"/>
    </row>
    <row r="2412" spans="21:21">
      <c r="U2412" s="13"/>
    </row>
    <row r="2413" spans="21:21">
      <c r="U2413" s="13"/>
    </row>
    <row r="2414" spans="21:21">
      <c r="U2414" s="13"/>
    </row>
    <row r="2415" spans="21:21">
      <c r="U2415" s="13"/>
    </row>
    <row r="2416" spans="21:21">
      <c r="U2416" s="13"/>
    </row>
    <row r="2417" spans="21:21">
      <c r="U2417" s="13"/>
    </row>
    <row r="2418" spans="21:21">
      <c r="U2418" s="13"/>
    </row>
    <row r="2419" spans="21:21">
      <c r="U2419" s="13"/>
    </row>
    <row r="2420" spans="21:21">
      <c r="U2420" s="13"/>
    </row>
    <row r="2421" spans="21:21">
      <c r="U2421" s="13"/>
    </row>
    <row r="2422" spans="21:21">
      <c r="U2422" s="13"/>
    </row>
    <row r="2423" spans="21:21">
      <c r="U2423" s="13"/>
    </row>
    <row r="2424" spans="21:21">
      <c r="U2424" s="13"/>
    </row>
    <row r="2425" spans="21:21">
      <c r="U2425" s="13"/>
    </row>
    <row r="2426" spans="21:21">
      <c r="U2426" s="13"/>
    </row>
    <row r="2427" spans="21:21">
      <c r="U2427" s="13"/>
    </row>
    <row r="2428" spans="21:21">
      <c r="U2428" s="13"/>
    </row>
    <row r="2429" spans="21:21">
      <c r="U2429" s="13"/>
    </row>
    <row r="2430" spans="21:21">
      <c r="U2430" s="13"/>
    </row>
    <row r="2431" spans="21:21">
      <c r="U2431" s="13"/>
    </row>
    <row r="2432" spans="21:21">
      <c r="U2432" s="13"/>
    </row>
    <row r="2433" spans="21:21">
      <c r="U2433" s="13"/>
    </row>
    <row r="2434" spans="21:21">
      <c r="U2434" s="13"/>
    </row>
    <row r="2435" spans="21:21">
      <c r="U2435" s="13"/>
    </row>
    <row r="2436" spans="21:21">
      <c r="U2436" s="13"/>
    </row>
    <row r="2437" spans="21:21">
      <c r="U2437" s="13"/>
    </row>
    <row r="2438" spans="21:21">
      <c r="U2438" s="13"/>
    </row>
    <row r="2439" spans="21:21">
      <c r="U2439" s="13"/>
    </row>
    <row r="2440" spans="21:21">
      <c r="U2440" s="13"/>
    </row>
    <row r="2441" spans="21:21">
      <c r="U2441" s="13"/>
    </row>
    <row r="2442" spans="21:21">
      <c r="U2442" s="13"/>
    </row>
    <row r="2443" spans="21:21">
      <c r="U2443" s="13"/>
    </row>
    <row r="2444" spans="21:21">
      <c r="U2444" s="13"/>
    </row>
    <row r="2445" spans="21:21">
      <c r="U2445" s="13"/>
    </row>
    <row r="2446" spans="21:21">
      <c r="U2446" s="13"/>
    </row>
    <row r="2447" spans="21:21">
      <c r="U2447" s="13"/>
    </row>
    <row r="2448" spans="21:21">
      <c r="U2448" s="13"/>
    </row>
    <row r="2449" spans="21:21">
      <c r="U2449" s="13"/>
    </row>
    <row r="2450" spans="21:21">
      <c r="U2450" s="13"/>
    </row>
    <row r="2451" spans="21:21">
      <c r="U2451" s="13"/>
    </row>
    <row r="2452" spans="21:21">
      <c r="U2452" s="13"/>
    </row>
    <row r="2453" spans="21:21">
      <c r="U2453" s="13"/>
    </row>
    <row r="2454" spans="21:21">
      <c r="U2454" s="13"/>
    </row>
    <row r="2455" spans="21:21">
      <c r="U2455" s="13"/>
    </row>
    <row r="2456" spans="21:21">
      <c r="U2456" s="13"/>
    </row>
    <row r="2457" spans="21:21">
      <c r="U2457" s="13"/>
    </row>
    <row r="2458" spans="21:21">
      <c r="U2458" s="13"/>
    </row>
    <row r="2459" spans="21:21">
      <c r="U2459" s="13"/>
    </row>
    <row r="2460" spans="21:21">
      <c r="U2460" s="13"/>
    </row>
    <row r="2461" spans="21:21">
      <c r="U2461" s="13"/>
    </row>
    <row r="2462" spans="21:21">
      <c r="U2462" s="13"/>
    </row>
    <row r="2463" spans="21:21">
      <c r="U2463" s="13"/>
    </row>
    <row r="2464" spans="21:21">
      <c r="U2464" s="13"/>
    </row>
    <row r="2465" spans="21:21">
      <c r="U2465" s="13"/>
    </row>
    <row r="2466" spans="21:21">
      <c r="U2466" s="13"/>
    </row>
    <row r="2467" spans="21:21">
      <c r="U2467" s="13"/>
    </row>
    <row r="2468" spans="21:21">
      <c r="U2468" s="13"/>
    </row>
    <row r="2469" spans="21:21">
      <c r="U2469" s="13"/>
    </row>
    <row r="2470" spans="21:21">
      <c r="U2470" s="13"/>
    </row>
    <row r="2471" spans="21:21">
      <c r="U2471" s="13"/>
    </row>
    <row r="2472" spans="21:21">
      <c r="U2472" s="13"/>
    </row>
    <row r="2473" spans="21:21">
      <c r="U2473" s="13"/>
    </row>
    <row r="2474" spans="21:21">
      <c r="U2474" s="13"/>
    </row>
    <row r="2475" spans="21:21">
      <c r="U2475" s="13"/>
    </row>
    <row r="2476" spans="21:21">
      <c r="U2476" s="13"/>
    </row>
    <row r="2477" spans="21:21">
      <c r="U2477" s="13"/>
    </row>
    <row r="2478" spans="21:21">
      <c r="U2478" s="13"/>
    </row>
    <row r="2479" spans="21:21">
      <c r="U2479" s="13"/>
    </row>
    <row r="2480" spans="21:21">
      <c r="U2480" s="13"/>
    </row>
    <row r="2481" spans="21:21">
      <c r="U2481" s="13"/>
    </row>
    <row r="2482" spans="21:21">
      <c r="U2482" s="13"/>
    </row>
    <row r="2483" spans="21:21">
      <c r="U2483" s="13"/>
    </row>
    <row r="2484" spans="21:21">
      <c r="U2484" s="13"/>
    </row>
    <row r="2485" spans="21:21">
      <c r="U2485" s="13"/>
    </row>
    <row r="2486" spans="21:21">
      <c r="U2486" s="13"/>
    </row>
    <row r="2487" spans="21:21">
      <c r="U2487" s="13"/>
    </row>
    <row r="2488" spans="21:21">
      <c r="U2488" s="13"/>
    </row>
    <row r="2489" spans="21:21">
      <c r="U2489" s="13"/>
    </row>
    <row r="2490" spans="21:21">
      <c r="U2490" s="13"/>
    </row>
    <row r="2491" spans="21:21">
      <c r="U2491" s="13"/>
    </row>
    <row r="2492" spans="21:21">
      <c r="U2492" s="13"/>
    </row>
    <row r="2493" spans="21:21">
      <c r="U2493" s="13"/>
    </row>
    <row r="2494" spans="21:21">
      <c r="U2494" s="13"/>
    </row>
    <row r="2495" spans="21:21">
      <c r="U2495" s="13"/>
    </row>
    <row r="2496" spans="21:21">
      <c r="U2496" s="13"/>
    </row>
    <row r="2497" spans="21:21">
      <c r="U2497" s="13"/>
    </row>
    <row r="2498" spans="21:21">
      <c r="U2498" s="13"/>
    </row>
    <row r="2499" spans="21:21">
      <c r="U2499" s="13"/>
    </row>
    <row r="2500" spans="21:21">
      <c r="U2500" s="13"/>
    </row>
    <row r="2501" spans="21:21">
      <c r="U2501" s="13"/>
    </row>
    <row r="2502" spans="21:21">
      <c r="U2502" s="13"/>
    </row>
    <row r="2503" spans="21:21">
      <c r="U2503" s="13"/>
    </row>
    <row r="2504" spans="21:21">
      <c r="U2504" s="13"/>
    </row>
    <row r="2505" spans="21:21">
      <c r="U2505" s="13"/>
    </row>
    <row r="2506" spans="21:21">
      <c r="U2506" s="13"/>
    </row>
    <row r="2507" spans="21:21">
      <c r="U2507" s="13"/>
    </row>
    <row r="2508" spans="21:21">
      <c r="U2508" s="13"/>
    </row>
    <row r="2509" spans="21:21">
      <c r="U2509" s="13"/>
    </row>
    <row r="2510" spans="21:21">
      <c r="U2510" s="13"/>
    </row>
    <row r="2511" spans="21:21">
      <c r="U2511" s="13"/>
    </row>
    <row r="2512" spans="21:21">
      <c r="U2512" s="13"/>
    </row>
    <row r="2513" spans="21:21">
      <c r="U2513" s="13"/>
    </row>
    <row r="2514" spans="21:21">
      <c r="U2514" s="13"/>
    </row>
    <row r="2515" spans="21:21">
      <c r="U2515" s="13"/>
    </row>
    <row r="2516" spans="21:21">
      <c r="U2516" s="13"/>
    </row>
    <row r="2517" spans="21:21">
      <c r="U2517" s="13"/>
    </row>
    <row r="2518" spans="21:21">
      <c r="U2518" s="13"/>
    </row>
    <row r="2519" spans="21:21">
      <c r="U2519" s="13"/>
    </row>
    <row r="2520" spans="21:21">
      <c r="U2520" s="13"/>
    </row>
    <row r="2521" spans="21:21">
      <c r="U2521" s="13"/>
    </row>
    <row r="2522" spans="21:21">
      <c r="U2522" s="13"/>
    </row>
    <row r="2523" spans="21:21">
      <c r="U2523" s="13"/>
    </row>
    <row r="2524" spans="21:21">
      <c r="U2524" s="13"/>
    </row>
    <row r="2525" spans="21:21">
      <c r="U2525" s="13"/>
    </row>
    <row r="2526" spans="21:21">
      <c r="U2526" s="13"/>
    </row>
    <row r="2527" spans="21:21">
      <c r="U2527" s="13"/>
    </row>
    <row r="2528" spans="21:21">
      <c r="U2528" s="13"/>
    </row>
    <row r="2529" spans="21:21">
      <c r="U2529" s="13"/>
    </row>
    <row r="2530" spans="21:21">
      <c r="U2530" s="13"/>
    </row>
    <row r="2531" spans="21:21">
      <c r="U2531" s="13"/>
    </row>
    <row r="2532" spans="21:21">
      <c r="U2532" s="13"/>
    </row>
    <row r="2533" spans="21:21">
      <c r="U2533" s="13"/>
    </row>
    <row r="2534" spans="21:21">
      <c r="U2534" s="13"/>
    </row>
    <row r="2535" spans="21:21">
      <c r="U2535" s="13"/>
    </row>
    <row r="2536" spans="21:21">
      <c r="U2536" s="13"/>
    </row>
    <row r="2537" spans="21:21">
      <c r="U2537" s="13"/>
    </row>
    <row r="2538" spans="21:21">
      <c r="U2538" s="13"/>
    </row>
    <row r="2539" spans="21:21">
      <c r="U2539" s="13"/>
    </row>
    <row r="2540" spans="21:21">
      <c r="U2540" s="13"/>
    </row>
    <row r="2541" spans="21:21">
      <c r="U2541" s="13"/>
    </row>
    <row r="2542" spans="21:21">
      <c r="U2542" s="13"/>
    </row>
    <row r="2543" spans="21:21">
      <c r="U2543" s="13"/>
    </row>
    <row r="2544" spans="21:21">
      <c r="U2544" s="13"/>
    </row>
    <row r="2545" spans="21:21">
      <c r="U2545" s="13"/>
    </row>
    <row r="2546" spans="21:21">
      <c r="U2546" s="13"/>
    </row>
    <row r="2547" spans="21:21">
      <c r="U2547" s="13"/>
    </row>
    <row r="2548" spans="21:21">
      <c r="U2548" s="13"/>
    </row>
    <row r="2549" spans="21:21">
      <c r="U2549" s="13"/>
    </row>
    <row r="2550" spans="21:21">
      <c r="U2550" s="13"/>
    </row>
    <row r="2551" spans="21:21">
      <c r="U2551" s="13"/>
    </row>
    <row r="2552" spans="21:21">
      <c r="U2552" s="13"/>
    </row>
    <row r="2553" spans="21:21">
      <c r="U2553" s="13"/>
    </row>
    <row r="2554" spans="21:21">
      <c r="U2554" s="13"/>
    </row>
    <row r="2555" spans="21:21">
      <c r="U2555" s="13"/>
    </row>
    <row r="2556" spans="21:21">
      <c r="U2556" s="13"/>
    </row>
    <row r="2557" spans="21:21">
      <c r="U2557" s="13"/>
    </row>
    <row r="2558" spans="21:21">
      <c r="U2558" s="13"/>
    </row>
    <row r="2559" spans="21:21">
      <c r="U2559" s="13"/>
    </row>
    <row r="2560" spans="21:21">
      <c r="U2560" s="13"/>
    </row>
    <row r="2561" spans="21:21">
      <c r="U2561" s="13"/>
    </row>
    <row r="2562" spans="21:21">
      <c r="U2562" s="13"/>
    </row>
    <row r="2563" spans="21:21">
      <c r="U2563" s="13"/>
    </row>
    <row r="2564" spans="21:21">
      <c r="U2564" s="13"/>
    </row>
    <row r="2565" spans="21:21">
      <c r="U2565" s="13"/>
    </row>
    <row r="2566" spans="21:21">
      <c r="U2566" s="13"/>
    </row>
    <row r="2567" spans="21:21">
      <c r="U2567" s="13"/>
    </row>
    <row r="2568" spans="21:21">
      <c r="U2568" s="13"/>
    </row>
    <row r="2569" spans="21:21">
      <c r="U2569" s="13"/>
    </row>
    <row r="2570" spans="21:21">
      <c r="U2570" s="13"/>
    </row>
    <row r="2571" spans="21:21">
      <c r="U2571" s="13"/>
    </row>
    <row r="2572" spans="21:21">
      <c r="U2572" s="13"/>
    </row>
    <row r="2573" spans="21:21">
      <c r="U2573" s="13"/>
    </row>
    <row r="2574" spans="21:21">
      <c r="U2574" s="13"/>
    </row>
    <row r="2575" spans="21:21">
      <c r="U2575" s="13"/>
    </row>
    <row r="2576" spans="21:21">
      <c r="U2576" s="13"/>
    </row>
    <row r="2577" spans="21:21">
      <c r="U2577" s="13"/>
    </row>
    <row r="2578" spans="21:21">
      <c r="U2578" s="13"/>
    </row>
    <row r="2579" spans="21:21">
      <c r="U2579" s="13"/>
    </row>
    <row r="2580" spans="21:21">
      <c r="U2580" s="13"/>
    </row>
    <row r="2581" spans="21:21">
      <c r="U2581" s="13"/>
    </row>
    <row r="2582" spans="21:21">
      <c r="U2582" s="13"/>
    </row>
    <row r="2583" spans="21:21">
      <c r="U2583" s="13"/>
    </row>
    <row r="2584" spans="21:21">
      <c r="U2584" s="13"/>
    </row>
    <row r="2585" spans="21:21">
      <c r="U2585" s="13"/>
    </row>
    <row r="2586" spans="21:21">
      <c r="U2586" s="13"/>
    </row>
    <row r="2587" spans="21:21">
      <c r="U2587" s="13"/>
    </row>
    <row r="2588" spans="21:21">
      <c r="U2588" s="13"/>
    </row>
    <row r="2589" spans="21:21">
      <c r="U2589" s="13"/>
    </row>
    <row r="2590" spans="21:21">
      <c r="U2590" s="13"/>
    </row>
    <row r="2591" spans="21:21">
      <c r="U2591" s="13"/>
    </row>
    <row r="2592" spans="21:21">
      <c r="U2592" s="13"/>
    </row>
    <row r="2593" spans="21:21">
      <c r="U2593" s="13"/>
    </row>
    <row r="2594" spans="21:21">
      <c r="U2594" s="13"/>
    </row>
    <row r="2595" spans="21:21">
      <c r="U2595" s="13"/>
    </row>
    <row r="2596" spans="21:21">
      <c r="U2596" s="13"/>
    </row>
    <row r="2597" spans="21:21">
      <c r="U2597" s="13"/>
    </row>
    <row r="2598" spans="21:21">
      <c r="U2598" s="13"/>
    </row>
    <row r="2599" spans="21:21">
      <c r="U2599" s="13"/>
    </row>
    <row r="2600" spans="21:21">
      <c r="U2600" s="13"/>
    </row>
    <row r="2601" spans="21:21">
      <c r="U2601" s="13"/>
    </row>
    <row r="2602" spans="21:21">
      <c r="U2602" s="13"/>
    </row>
    <row r="2603" spans="21:21">
      <c r="U2603" s="13"/>
    </row>
    <row r="2604" spans="21:21">
      <c r="U2604" s="13"/>
    </row>
    <row r="2605" spans="21:21">
      <c r="U2605" s="13"/>
    </row>
    <row r="2606" spans="21:21">
      <c r="U2606" s="13"/>
    </row>
    <row r="2607" spans="21:21">
      <c r="U2607" s="13"/>
    </row>
    <row r="2608" spans="21:21">
      <c r="U2608" s="13"/>
    </row>
    <row r="2609" spans="21:21">
      <c r="U2609" s="13"/>
    </row>
    <row r="2610" spans="21:21">
      <c r="U2610" s="13"/>
    </row>
    <row r="2611" spans="21:21">
      <c r="U2611" s="13"/>
    </row>
    <row r="2612" spans="21:21">
      <c r="U2612" s="13"/>
    </row>
    <row r="2613" spans="21:21">
      <c r="U2613" s="13"/>
    </row>
    <row r="2614" spans="21:21">
      <c r="U2614" s="13"/>
    </row>
    <row r="2615" spans="21:21">
      <c r="U2615" s="13"/>
    </row>
    <row r="2616" spans="21:21">
      <c r="U2616" s="13"/>
    </row>
    <row r="2617" spans="21:21">
      <c r="U2617" s="13"/>
    </row>
    <row r="2618" spans="21:21">
      <c r="U2618" s="13"/>
    </row>
    <row r="2619" spans="21:21">
      <c r="U2619" s="13"/>
    </row>
    <row r="2620" spans="21:21">
      <c r="U2620" s="13"/>
    </row>
    <row r="2621" spans="21:21">
      <c r="U2621" s="13"/>
    </row>
    <row r="2622" spans="21:21">
      <c r="U2622" s="13"/>
    </row>
    <row r="2623" spans="21:21">
      <c r="U2623" s="13"/>
    </row>
    <row r="2624" spans="21:21">
      <c r="U2624" s="13"/>
    </row>
    <row r="2625" spans="21:21">
      <c r="U2625" s="13"/>
    </row>
    <row r="2626" spans="21:21">
      <c r="U2626" s="13"/>
    </row>
    <row r="2627" spans="21:21">
      <c r="U2627" s="13"/>
    </row>
    <row r="2628" spans="21:21">
      <c r="U2628" s="13"/>
    </row>
    <row r="2629" spans="21:21">
      <c r="U2629" s="13"/>
    </row>
    <row r="2630" spans="21:21">
      <c r="U2630" s="13"/>
    </row>
    <row r="2631" spans="21:21">
      <c r="U2631" s="13"/>
    </row>
    <row r="2632" spans="21:21">
      <c r="U2632" s="13"/>
    </row>
    <row r="2633" spans="21:21">
      <c r="U2633" s="13"/>
    </row>
    <row r="2634" spans="21:21">
      <c r="U2634" s="13"/>
    </row>
    <row r="2635" spans="21:21">
      <c r="U2635" s="13"/>
    </row>
    <row r="2636" spans="21:21">
      <c r="U2636" s="13"/>
    </row>
    <row r="2637" spans="21:21">
      <c r="U2637" s="13"/>
    </row>
    <row r="2638" spans="21:21">
      <c r="U2638" s="13"/>
    </row>
    <row r="2639" spans="21:21">
      <c r="U2639" s="13"/>
    </row>
    <row r="2640" spans="21:21">
      <c r="U2640" s="13"/>
    </row>
    <row r="2641" spans="21:21">
      <c r="U2641" s="13"/>
    </row>
    <row r="2642" spans="21:21">
      <c r="U2642" s="13"/>
    </row>
    <row r="2643" spans="21:21">
      <c r="U2643" s="13"/>
    </row>
    <row r="2644" spans="21:21">
      <c r="U2644" s="13"/>
    </row>
    <row r="2645" spans="21:21">
      <c r="U2645" s="13"/>
    </row>
    <row r="2646" spans="21:21">
      <c r="U2646" s="13"/>
    </row>
    <row r="2647" spans="21:21">
      <c r="U2647" s="13"/>
    </row>
    <row r="2648" spans="21:21">
      <c r="U2648" s="13"/>
    </row>
    <row r="2649" spans="21:21">
      <c r="U2649" s="13"/>
    </row>
    <row r="2650" spans="21:21">
      <c r="U2650" s="13"/>
    </row>
    <row r="2651" spans="21:21">
      <c r="U2651" s="13"/>
    </row>
    <row r="2652" spans="21:21">
      <c r="U2652" s="13"/>
    </row>
    <row r="2653" spans="21:21">
      <c r="U2653" s="13"/>
    </row>
    <row r="2654" spans="21:21">
      <c r="U2654" s="13"/>
    </row>
    <row r="2655" spans="21:21">
      <c r="U2655" s="13"/>
    </row>
    <row r="2656" spans="21:21">
      <c r="U2656" s="13"/>
    </row>
    <row r="2657" spans="21:21">
      <c r="U2657" s="13"/>
    </row>
    <row r="2658" spans="21:21">
      <c r="U2658" s="13"/>
    </row>
    <row r="2659" spans="21:21">
      <c r="U2659" s="13"/>
    </row>
    <row r="2660" spans="21:21">
      <c r="U2660" s="13"/>
    </row>
    <row r="2661" spans="21:21">
      <c r="U2661" s="13"/>
    </row>
    <row r="2662" spans="21:21">
      <c r="U2662" s="13"/>
    </row>
    <row r="2663" spans="21:21">
      <c r="U2663" s="13"/>
    </row>
    <row r="2664" spans="21:21">
      <c r="U2664" s="13"/>
    </row>
    <row r="2665" spans="21:21">
      <c r="U2665" s="13"/>
    </row>
    <row r="2666" spans="21:21">
      <c r="U2666" s="13"/>
    </row>
    <row r="2667" spans="21:21">
      <c r="U2667" s="13"/>
    </row>
    <row r="2668" spans="21:21">
      <c r="U2668" s="13"/>
    </row>
    <row r="2669" spans="21:21">
      <c r="U2669" s="13"/>
    </row>
    <row r="2670" spans="21:21">
      <c r="U2670" s="13"/>
    </row>
    <row r="2671" spans="21:21">
      <c r="U2671" s="13"/>
    </row>
    <row r="2672" spans="21:21">
      <c r="U2672" s="13"/>
    </row>
    <row r="2673" spans="21:21">
      <c r="U2673" s="13"/>
    </row>
    <row r="2674" spans="21:21">
      <c r="U2674" s="13"/>
    </row>
    <row r="2675" spans="21:21">
      <c r="U2675" s="13"/>
    </row>
    <row r="2676" spans="21:21">
      <c r="U2676" s="13"/>
    </row>
    <row r="2677" spans="21:21">
      <c r="U2677" s="13"/>
    </row>
    <row r="2678" spans="21:21">
      <c r="U2678" s="13"/>
    </row>
    <row r="2679" spans="21:21">
      <c r="U2679" s="13"/>
    </row>
    <row r="2680" spans="21:21">
      <c r="U2680" s="13"/>
    </row>
    <row r="2681" spans="21:21">
      <c r="U2681" s="13"/>
    </row>
    <row r="2682" spans="21:21">
      <c r="U2682" s="13"/>
    </row>
    <row r="2683" spans="21:21">
      <c r="U2683" s="13"/>
    </row>
    <row r="2684" spans="21:21">
      <c r="U2684" s="13"/>
    </row>
    <row r="2685" spans="21:21">
      <c r="U2685" s="13"/>
    </row>
    <row r="2686" spans="21:21">
      <c r="U2686" s="13"/>
    </row>
    <row r="2687" spans="21:21">
      <c r="U2687" s="13"/>
    </row>
    <row r="2688" spans="21:21">
      <c r="U2688" s="13"/>
    </row>
    <row r="2689" spans="21:21">
      <c r="U2689" s="13"/>
    </row>
    <row r="2690" spans="21:21">
      <c r="U2690" s="13"/>
    </row>
    <row r="2691" spans="21:21">
      <c r="U2691" s="13"/>
    </row>
    <row r="2692" spans="21:21">
      <c r="U2692" s="13"/>
    </row>
    <row r="2693" spans="21:21">
      <c r="U2693" s="13"/>
    </row>
    <row r="2694" spans="21:21">
      <c r="U2694" s="13"/>
    </row>
    <row r="2695" spans="21:21">
      <c r="U2695" s="13"/>
    </row>
    <row r="2696" spans="21:21">
      <c r="U2696" s="13"/>
    </row>
    <row r="2697" spans="21:21">
      <c r="U2697" s="13"/>
    </row>
    <row r="2698" spans="21:21">
      <c r="U2698" s="13"/>
    </row>
    <row r="2699" spans="21:21">
      <c r="U2699" s="13"/>
    </row>
    <row r="2700" spans="21:21">
      <c r="U2700" s="13"/>
    </row>
    <row r="2701" spans="21:21">
      <c r="U2701" s="13"/>
    </row>
    <row r="2702" spans="21:21">
      <c r="U2702" s="13"/>
    </row>
    <row r="2703" spans="21:21">
      <c r="U2703" s="13"/>
    </row>
    <row r="2704" spans="21:21">
      <c r="U2704" s="13"/>
    </row>
    <row r="2705" spans="21:21">
      <c r="U2705" s="13"/>
    </row>
    <row r="2706" spans="21:21">
      <c r="U2706" s="13"/>
    </row>
    <row r="2707" spans="21:21">
      <c r="U2707" s="13"/>
    </row>
    <row r="2708" spans="21:21">
      <c r="U2708" s="13"/>
    </row>
    <row r="2709" spans="21:21">
      <c r="U2709" s="13"/>
    </row>
    <row r="2710" spans="21:21">
      <c r="U2710" s="13"/>
    </row>
    <row r="2711" spans="21:21">
      <c r="U2711" s="13"/>
    </row>
    <row r="2712" spans="21:21">
      <c r="U2712" s="13"/>
    </row>
    <row r="2713" spans="21:21">
      <c r="U2713" s="13"/>
    </row>
    <row r="2714" spans="21:21">
      <c r="U2714" s="13"/>
    </row>
    <row r="2715" spans="21:21">
      <c r="U2715" s="13"/>
    </row>
    <row r="2716" spans="21:21">
      <c r="U2716" s="13"/>
    </row>
    <row r="2717" spans="21:21">
      <c r="U2717" s="13"/>
    </row>
    <row r="2718" spans="21:21">
      <c r="U2718" s="13"/>
    </row>
    <row r="2719" spans="21:21">
      <c r="U2719" s="13"/>
    </row>
    <row r="2720" spans="21:21">
      <c r="U2720" s="13"/>
    </row>
    <row r="2721" spans="21:21">
      <c r="U2721" s="13"/>
    </row>
    <row r="2722" spans="21:21">
      <c r="U2722" s="13"/>
    </row>
    <row r="2723" spans="21:21">
      <c r="U2723" s="13"/>
    </row>
    <row r="2724" spans="21:21">
      <c r="U2724" s="13"/>
    </row>
    <row r="2725" spans="21:21">
      <c r="U2725" s="13"/>
    </row>
    <row r="2726" spans="21:21">
      <c r="U2726" s="13"/>
    </row>
    <row r="2727" spans="21:21">
      <c r="U2727" s="13"/>
    </row>
    <row r="2728" spans="21:21">
      <c r="U2728" s="13"/>
    </row>
    <row r="2729" spans="21:21">
      <c r="U2729" s="13"/>
    </row>
    <row r="2730" spans="21:21">
      <c r="U2730" s="13"/>
    </row>
    <row r="2731" spans="21:21">
      <c r="U2731" s="13"/>
    </row>
    <row r="2732" spans="21:21">
      <c r="U2732" s="13"/>
    </row>
    <row r="2733" spans="21:21">
      <c r="U2733" s="13"/>
    </row>
    <row r="2734" spans="21:21">
      <c r="U2734" s="13"/>
    </row>
    <row r="2735" spans="21:21">
      <c r="U2735" s="13"/>
    </row>
    <row r="2736" spans="21:21">
      <c r="U2736" s="13"/>
    </row>
    <row r="2737" spans="21:21">
      <c r="U2737" s="13"/>
    </row>
    <row r="2738" spans="21:21">
      <c r="U2738" s="13"/>
    </row>
    <row r="2739" spans="21:21">
      <c r="U2739" s="13"/>
    </row>
    <row r="2740" spans="21:21">
      <c r="U2740" s="13"/>
    </row>
    <row r="2741" spans="21:21">
      <c r="U2741" s="13"/>
    </row>
    <row r="2742" spans="21:21">
      <c r="U2742" s="13"/>
    </row>
    <row r="2743" spans="21:21">
      <c r="U2743" s="13"/>
    </row>
    <row r="2744" spans="21:21">
      <c r="U2744" s="13"/>
    </row>
    <row r="2745" spans="21:21">
      <c r="U2745" s="13"/>
    </row>
    <row r="2746" spans="21:21">
      <c r="U2746" s="13"/>
    </row>
    <row r="2747" spans="21:21">
      <c r="U2747" s="13"/>
    </row>
    <row r="2748" spans="21:21">
      <c r="U2748" s="13"/>
    </row>
    <row r="2749" spans="21:21">
      <c r="U2749" s="13"/>
    </row>
    <row r="2750" spans="21:21">
      <c r="U2750" s="13"/>
    </row>
    <row r="2751" spans="21:21">
      <c r="U2751" s="13"/>
    </row>
    <row r="2752" spans="21:21">
      <c r="U2752" s="13"/>
    </row>
    <row r="2753" spans="21:21">
      <c r="U2753" s="13"/>
    </row>
    <row r="2754" spans="21:21">
      <c r="U2754" s="13"/>
    </row>
    <row r="2755" spans="21:21">
      <c r="U2755" s="13"/>
    </row>
    <row r="2756" spans="21:21">
      <c r="U2756" s="13"/>
    </row>
    <row r="2757" spans="21:21">
      <c r="U2757" s="13"/>
    </row>
    <row r="2758" spans="21:21">
      <c r="U2758" s="13"/>
    </row>
    <row r="2759" spans="21:21">
      <c r="U2759" s="13"/>
    </row>
    <row r="2760" spans="21:21">
      <c r="U2760" s="13"/>
    </row>
    <row r="2761" spans="21:21">
      <c r="U2761" s="13"/>
    </row>
    <row r="2762" spans="21:21">
      <c r="U2762" s="13"/>
    </row>
    <row r="2763" spans="21:21">
      <c r="U2763" s="13"/>
    </row>
    <row r="2764" spans="21:21">
      <c r="U2764" s="13"/>
    </row>
    <row r="2765" spans="21:21">
      <c r="U2765" s="13"/>
    </row>
    <row r="2766" spans="21:21">
      <c r="U2766" s="13"/>
    </row>
    <row r="2767" spans="21:21">
      <c r="U2767" s="13"/>
    </row>
    <row r="2768" spans="21:21">
      <c r="U2768" s="13"/>
    </row>
    <row r="2769" spans="21:21">
      <c r="U2769" s="13"/>
    </row>
    <row r="2770" spans="21:21">
      <c r="U2770" s="13"/>
    </row>
    <row r="2771" spans="21:21">
      <c r="U2771" s="13"/>
    </row>
    <row r="2772" spans="21:21">
      <c r="U2772" s="13"/>
    </row>
    <row r="2773" spans="21:21">
      <c r="U2773" s="13"/>
    </row>
    <row r="2774" spans="21:21">
      <c r="U2774" s="13"/>
    </row>
    <row r="2775" spans="21:21">
      <c r="U2775" s="13"/>
    </row>
    <row r="2776" spans="21:21">
      <c r="U2776" s="13"/>
    </row>
    <row r="2777" spans="21:21">
      <c r="U2777" s="13"/>
    </row>
    <row r="2778" spans="21:21">
      <c r="U2778" s="13"/>
    </row>
    <row r="2779" spans="21:21">
      <c r="U2779" s="13"/>
    </row>
    <row r="2780" spans="21:21">
      <c r="U2780" s="13"/>
    </row>
    <row r="2781" spans="21:21">
      <c r="U2781" s="13"/>
    </row>
    <row r="2782" spans="21:21">
      <c r="U2782" s="13"/>
    </row>
    <row r="2783" spans="21:21">
      <c r="U2783" s="13"/>
    </row>
    <row r="2784" spans="21:21">
      <c r="U2784" s="13"/>
    </row>
    <row r="2785" spans="21:21">
      <c r="U2785" s="13"/>
    </row>
    <row r="2786" spans="21:21">
      <c r="U2786" s="13"/>
    </row>
    <row r="2787" spans="21:21">
      <c r="U2787" s="13"/>
    </row>
    <row r="2788" spans="21:21">
      <c r="U2788" s="13"/>
    </row>
    <row r="2789" spans="21:21">
      <c r="U2789" s="13"/>
    </row>
    <row r="2790" spans="21:21">
      <c r="U2790" s="13"/>
    </row>
    <row r="2791" spans="21:21">
      <c r="U2791" s="13"/>
    </row>
    <row r="2792" spans="21:21">
      <c r="U2792" s="13"/>
    </row>
    <row r="2793" spans="21:21">
      <c r="U2793" s="13"/>
    </row>
    <row r="2794" spans="21:21">
      <c r="U2794" s="13"/>
    </row>
    <row r="2795" spans="21:21">
      <c r="U2795" s="13"/>
    </row>
    <row r="2796" spans="21:21">
      <c r="U2796" s="13"/>
    </row>
    <row r="2797" spans="21:21">
      <c r="U2797" s="13"/>
    </row>
    <row r="2798" spans="21:21">
      <c r="U2798" s="13"/>
    </row>
    <row r="2799" spans="21:21">
      <c r="U2799" s="13"/>
    </row>
    <row r="2800" spans="21:21">
      <c r="U2800" s="13"/>
    </row>
    <row r="2801" spans="21:21">
      <c r="U2801" s="13"/>
    </row>
    <row r="2802" spans="21:21">
      <c r="U2802" s="13"/>
    </row>
    <row r="2803" spans="21:21">
      <c r="U2803" s="13"/>
    </row>
    <row r="2804" spans="21:21">
      <c r="U2804" s="13"/>
    </row>
    <row r="2805" spans="21:21">
      <c r="U2805" s="13"/>
    </row>
    <row r="2806" spans="21:21">
      <c r="U2806" s="13"/>
    </row>
    <row r="2807" spans="21:21">
      <c r="U2807" s="13"/>
    </row>
    <row r="2808" spans="21:21">
      <c r="U2808" s="13"/>
    </row>
    <row r="2809" spans="21:21">
      <c r="U2809" s="13"/>
    </row>
    <row r="2810" spans="21:21">
      <c r="U2810" s="13"/>
    </row>
    <row r="2811" spans="21:21">
      <c r="U2811" s="13"/>
    </row>
    <row r="2812" spans="21:21">
      <c r="U2812" s="13"/>
    </row>
    <row r="2813" spans="21:21">
      <c r="U2813" s="13"/>
    </row>
    <row r="2814" spans="21:21">
      <c r="U2814" s="13"/>
    </row>
    <row r="2815" spans="21:21">
      <c r="U2815" s="13"/>
    </row>
    <row r="2816" spans="21:21">
      <c r="U2816" s="13"/>
    </row>
    <row r="2817" spans="21:21">
      <c r="U2817" s="13"/>
    </row>
    <row r="2818" spans="21:21">
      <c r="U2818" s="13"/>
    </row>
    <row r="2819" spans="21:21">
      <c r="U2819" s="13"/>
    </row>
    <row r="2820" spans="21:21">
      <c r="U2820" s="13"/>
    </row>
    <row r="2821" spans="21:21">
      <c r="U2821" s="13"/>
    </row>
    <row r="2822" spans="21:21">
      <c r="U2822" s="13"/>
    </row>
    <row r="2823" spans="21:21">
      <c r="U2823" s="13"/>
    </row>
    <row r="2824" spans="21:21">
      <c r="U2824" s="13"/>
    </row>
    <row r="2825" spans="21:21">
      <c r="U2825" s="13"/>
    </row>
    <row r="2826" spans="21:21">
      <c r="U2826" s="13"/>
    </row>
    <row r="2827" spans="21:21">
      <c r="U2827" s="13"/>
    </row>
    <row r="2828" spans="21:21">
      <c r="U2828" s="13"/>
    </row>
    <row r="2829" spans="21:21">
      <c r="U2829" s="13"/>
    </row>
    <row r="2830" spans="21:21">
      <c r="U2830" s="13"/>
    </row>
    <row r="2831" spans="21:21">
      <c r="U2831" s="13"/>
    </row>
    <row r="2832" spans="21:21">
      <c r="U2832" s="13"/>
    </row>
    <row r="2833" spans="21:21">
      <c r="U2833" s="13"/>
    </row>
    <row r="2834" spans="21:21">
      <c r="U2834" s="13"/>
    </row>
    <row r="2835" spans="21:21">
      <c r="U2835" s="13"/>
    </row>
    <row r="2836" spans="21:21">
      <c r="U2836" s="13"/>
    </row>
    <row r="2837" spans="21:21">
      <c r="U2837" s="13"/>
    </row>
    <row r="2838" spans="21:21">
      <c r="U2838" s="13"/>
    </row>
    <row r="2839" spans="21:21">
      <c r="U2839" s="13"/>
    </row>
    <row r="2840" spans="21:21">
      <c r="U2840" s="13"/>
    </row>
    <row r="2841" spans="21:21">
      <c r="U2841" s="13"/>
    </row>
    <row r="2842" spans="21:21">
      <c r="U2842" s="13"/>
    </row>
    <row r="2843" spans="21:21">
      <c r="U2843" s="13"/>
    </row>
    <row r="2844" spans="21:21">
      <c r="U2844" s="13"/>
    </row>
    <row r="2845" spans="21:21">
      <c r="U2845" s="13"/>
    </row>
    <row r="2846" spans="21:21">
      <c r="U2846" s="13"/>
    </row>
    <row r="2847" spans="21:21">
      <c r="U2847" s="13"/>
    </row>
    <row r="2848" spans="21:21">
      <c r="U2848" s="13"/>
    </row>
    <row r="2849" spans="21:21">
      <c r="U2849" s="13"/>
    </row>
    <row r="2850" spans="21:21">
      <c r="U2850" s="13"/>
    </row>
    <row r="2851" spans="21:21">
      <c r="U2851" s="13"/>
    </row>
    <row r="2852" spans="21:21">
      <c r="U2852" s="13"/>
    </row>
    <row r="2853" spans="21:21">
      <c r="U2853" s="13"/>
    </row>
    <row r="2854" spans="21:21">
      <c r="U2854" s="13"/>
    </row>
    <row r="2855" spans="21:21">
      <c r="U2855" s="13"/>
    </row>
    <row r="2856" spans="21:21">
      <c r="U2856" s="13"/>
    </row>
    <row r="2857" spans="21:21">
      <c r="U2857" s="13"/>
    </row>
    <row r="2858" spans="21:21">
      <c r="U2858" s="13"/>
    </row>
    <row r="2859" spans="21:21">
      <c r="U2859" s="13"/>
    </row>
    <row r="2860" spans="21:21">
      <c r="U2860" s="13"/>
    </row>
    <row r="2861" spans="21:21">
      <c r="U2861" s="13"/>
    </row>
    <row r="2862" spans="21:21">
      <c r="U2862" s="13"/>
    </row>
    <row r="2863" spans="21:21">
      <c r="U2863" s="13"/>
    </row>
    <row r="2864" spans="21:21">
      <c r="U2864" s="13"/>
    </row>
    <row r="2865" spans="21:21">
      <c r="U2865" s="13"/>
    </row>
    <row r="2866" spans="21:21">
      <c r="U2866" s="13"/>
    </row>
    <row r="2867" spans="21:21">
      <c r="U2867" s="13"/>
    </row>
    <row r="2868" spans="21:21">
      <c r="U2868" s="13"/>
    </row>
    <row r="2869" spans="21:21">
      <c r="U2869" s="13"/>
    </row>
    <row r="2870" spans="21:21">
      <c r="U2870" s="13"/>
    </row>
    <row r="2871" spans="21:21">
      <c r="U2871" s="13"/>
    </row>
    <row r="2872" spans="21:21">
      <c r="U2872" s="13"/>
    </row>
    <row r="2873" spans="21:21">
      <c r="U2873" s="13"/>
    </row>
    <row r="2874" spans="21:21">
      <c r="U2874" s="13"/>
    </row>
    <row r="2875" spans="21:21">
      <c r="U2875" s="13"/>
    </row>
    <row r="2876" spans="21:21">
      <c r="U2876" s="13"/>
    </row>
    <row r="2877" spans="21:21">
      <c r="U2877" s="13"/>
    </row>
    <row r="2878" spans="21:21">
      <c r="U2878" s="13"/>
    </row>
    <row r="2879" spans="21:21">
      <c r="U2879" s="13"/>
    </row>
    <row r="2880" spans="21:21">
      <c r="U2880" s="13"/>
    </row>
    <row r="2881" spans="21:21">
      <c r="U2881" s="13"/>
    </row>
    <row r="2882" spans="21:21">
      <c r="U2882" s="13"/>
    </row>
    <row r="2883" spans="21:21">
      <c r="U2883" s="13"/>
    </row>
    <row r="2884" spans="21:21">
      <c r="U2884" s="13"/>
    </row>
    <row r="2885" spans="21:21">
      <c r="U2885" s="13"/>
    </row>
    <row r="2886" spans="21:21">
      <c r="U2886" s="13"/>
    </row>
    <row r="2887" spans="21:21">
      <c r="U2887" s="13"/>
    </row>
    <row r="2888" spans="21:21">
      <c r="U2888" s="13"/>
    </row>
    <row r="2889" spans="21:21">
      <c r="U2889" s="13"/>
    </row>
    <row r="2890" spans="21:21">
      <c r="U2890" s="13"/>
    </row>
    <row r="2891" spans="21:21">
      <c r="U2891" s="13"/>
    </row>
    <row r="2892" spans="21:21">
      <c r="U2892" s="13"/>
    </row>
    <row r="2893" spans="21:21">
      <c r="U2893" s="13"/>
    </row>
    <row r="2894" spans="21:21">
      <c r="U2894" s="13"/>
    </row>
    <row r="2895" spans="21:21">
      <c r="U2895" s="13"/>
    </row>
    <row r="2896" spans="21:21">
      <c r="U2896" s="13"/>
    </row>
    <row r="2897" spans="21:21">
      <c r="U2897" s="13"/>
    </row>
    <row r="2898" spans="21:21">
      <c r="U2898" s="13"/>
    </row>
    <row r="2899" spans="21:21">
      <c r="U2899" s="13"/>
    </row>
    <row r="2900" spans="21:21">
      <c r="U2900" s="13"/>
    </row>
    <row r="2901" spans="21:21">
      <c r="U2901" s="13"/>
    </row>
    <row r="2902" spans="21:21">
      <c r="U2902" s="13"/>
    </row>
    <row r="2903" spans="21:21">
      <c r="U2903" s="13"/>
    </row>
    <row r="2904" spans="21:21">
      <c r="U2904" s="13"/>
    </row>
    <row r="2905" spans="21:21">
      <c r="U2905" s="13"/>
    </row>
    <row r="2906" spans="21:21">
      <c r="U2906" s="13"/>
    </row>
    <row r="2907" spans="21:21">
      <c r="U2907" s="13"/>
    </row>
    <row r="2908" spans="21:21">
      <c r="U2908" s="13"/>
    </row>
    <row r="2909" spans="21:21">
      <c r="U2909" s="13"/>
    </row>
    <row r="2910" spans="21:21">
      <c r="U2910" s="13"/>
    </row>
    <row r="2911" spans="21:21">
      <c r="U2911" s="13"/>
    </row>
    <row r="2912" spans="21:21">
      <c r="U2912" s="13"/>
    </row>
    <row r="2913" spans="21:21">
      <c r="U2913" s="13"/>
    </row>
    <row r="2914" spans="21:21">
      <c r="U2914" s="13"/>
    </row>
    <row r="2915" spans="21:21">
      <c r="U2915" s="13"/>
    </row>
    <row r="2916" spans="21:21">
      <c r="U2916" s="13"/>
    </row>
    <row r="2917" spans="21:21">
      <c r="U2917" s="13"/>
    </row>
    <row r="2918" spans="21:21">
      <c r="U2918" s="13"/>
    </row>
    <row r="2919" spans="21:21">
      <c r="U2919" s="13"/>
    </row>
    <row r="2920" spans="21:21">
      <c r="U2920" s="13"/>
    </row>
    <row r="2921" spans="21:21">
      <c r="U2921" s="13"/>
    </row>
    <row r="2922" spans="21:21">
      <c r="U2922" s="13"/>
    </row>
    <row r="2923" spans="21:21">
      <c r="U2923" s="13"/>
    </row>
    <row r="2924" spans="21:21">
      <c r="U2924" s="13"/>
    </row>
    <row r="2925" spans="21:21">
      <c r="U2925" s="13"/>
    </row>
    <row r="2926" spans="21:21">
      <c r="U2926" s="13"/>
    </row>
    <row r="2927" spans="21:21">
      <c r="U2927" s="13"/>
    </row>
    <row r="2928" spans="21:21">
      <c r="U2928" s="13"/>
    </row>
    <row r="2929" spans="21:21">
      <c r="U2929" s="13"/>
    </row>
    <row r="2930" spans="21:21">
      <c r="U2930" s="13"/>
    </row>
    <row r="2931" spans="21:21">
      <c r="U2931" s="13"/>
    </row>
    <row r="2932" spans="21:21">
      <c r="U2932" s="13"/>
    </row>
    <row r="2933" spans="21:21">
      <c r="U2933" s="13"/>
    </row>
    <row r="2934" spans="21:21">
      <c r="U2934" s="13"/>
    </row>
    <row r="2935" spans="21:21">
      <c r="U2935" s="13"/>
    </row>
    <row r="2936" spans="21:21">
      <c r="U2936" s="13"/>
    </row>
    <row r="2937" spans="21:21">
      <c r="U2937" s="13"/>
    </row>
    <row r="2938" spans="21:21">
      <c r="U2938" s="13"/>
    </row>
    <row r="2939" spans="21:21">
      <c r="U2939" s="13"/>
    </row>
    <row r="2940" spans="21:21">
      <c r="U2940" s="13"/>
    </row>
    <row r="2941" spans="21:21">
      <c r="U2941" s="13"/>
    </row>
    <row r="2942" spans="21:21">
      <c r="U2942" s="13"/>
    </row>
    <row r="2943" spans="21:21">
      <c r="U2943" s="13"/>
    </row>
    <row r="2944" spans="21:21">
      <c r="U2944" s="13"/>
    </row>
    <row r="2945" spans="21:21">
      <c r="U2945" s="13"/>
    </row>
    <row r="2946" spans="21:21">
      <c r="U2946" s="13"/>
    </row>
    <row r="2947" spans="21:21">
      <c r="U2947" s="13"/>
    </row>
    <row r="2948" spans="21:21">
      <c r="U2948" s="13"/>
    </row>
    <row r="2949" spans="21:21">
      <c r="U2949" s="13"/>
    </row>
    <row r="2950" spans="21:21">
      <c r="U2950" s="13"/>
    </row>
    <row r="2951" spans="21:21">
      <c r="U2951" s="13"/>
    </row>
    <row r="2952" spans="21:21">
      <c r="U2952" s="13"/>
    </row>
    <row r="2953" spans="21:21">
      <c r="U2953" s="13"/>
    </row>
    <row r="2954" spans="21:21">
      <c r="U2954" s="13"/>
    </row>
    <row r="2955" spans="21:21">
      <c r="U2955" s="13"/>
    </row>
    <row r="2956" spans="21:21">
      <c r="U2956" s="13"/>
    </row>
    <row r="2957" spans="21:21">
      <c r="U2957" s="13"/>
    </row>
    <row r="2958" spans="21:21">
      <c r="U2958" s="13"/>
    </row>
    <row r="2959" spans="21:21">
      <c r="U2959" s="13"/>
    </row>
    <row r="2960" spans="21:21">
      <c r="U2960" s="13"/>
    </row>
    <row r="2961" spans="21:21">
      <c r="U2961" s="13"/>
    </row>
    <row r="2962" spans="21:21">
      <c r="U2962" s="13"/>
    </row>
    <row r="2963" spans="21:21">
      <c r="U2963" s="13"/>
    </row>
    <row r="2964" spans="21:21">
      <c r="U2964" s="13"/>
    </row>
    <row r="2965" spans="21:21">
      <c r="U2965" s="13"/>
    </row>
    <row r="2966" spans="21:21">
      <c r="U2966" s="13"/>
    </row>
    <row r="2967" spans="21:21">
      <c r="U2967" s="13"/>
    </row>
    <row r="2968" spans="21:21">
      <c r="U2968" s="13"/>
    </row>
    <row r="2969" spans="21:21">
      <c r="U2969" s="13"/>
    </row>
    <row r="2970" spans="21:21">
      <c r="U2970" s="13"/>
    </row>
    <row r="2971" spans="21:21">
      <c r="U2971" s="13"/>
    </row>
    <row r="2972" spans="21:21">
      <c r="U2972" s="13"/>
    </row>
    <row r="2973" spans="21:21">
      <c r="U2973" s="13"/>
    </row>
    <row r="2974" spans="21:21">
      <c r="U2974" s="13"/>
    </row>
    <row r="2975" spans="21:21">
      <c r="U2975" s="13"/>
    </row>
    <row r="2976" spans="21:21">
      <c r="U2976" s="13"/>
    </row>
    <row r="2977" spans="21:21">
      <c r="U2977" s="13"/>
    </row>
    <row r="2978" spans="21:21">
      <c r="U2978" s="13"/>
    </row>
    <row r="2979" spans="21:21">
      <c r="U2979" s="13"/>
    </row>
    <row r="2980" spans="21:21">
      <c r="U2980" s="13"/>
    </row>
    <row r="2981" spans="21:21">
      <c r="U2981" s="13"/>
    </row>
    <row r="2982" spans="21:21">
      <c r="U2982" s="13"/>
    </row>
    <row r="2983" spans="21:21">
      <c r="U2983" s="13"/>
    </row>
    <row r="2984" spans="21:21">
      <c r="U2984" s="13"/>
    </row>
    <row r="2985" spans="21:21">
      <c r="U2985" s="13"/>
    </row>
    <row r="2986" spans="21:21">
      <c r="U2986" s="13"/>
    </row>
    <row r="2987" spans="21:21">
      <c r="U2987" s="13"/>
    </row>
    <row r="2988" spans="21:21">
      <c r="U2988" s="13"/>
    </row>
    <row r="2989" spans="21:21">
      <c r="U2989" s="13"/>
    </row>
    <row r="2990" spans="21:21">
      <c r="U2990" s="13"/>
    </row>
    <row r="2991" spans="21:21">
      <c r="U2991" s="13"/>
    </row>
    <row r="2992" spans="21:21">
      <c r="U2992" s="13"/>
    </row>
    <row r="2993" spans="21:21">
      <c r="U2993" s="13"/>
    </row>
    <row r="2994" spans="21:21">
      <c r="U2994" s="13"/>
    </row>
    <row r="2995" spans="21:21">
      <c r="U2995" s="13"/>
    </row>
    <row r="2996" spans="21:21">
      <c r="U2996" s="13"/>
    </row>
    <row r="2997" spans="21:21">
      <c r="U2997" s="13"/>
    </row>
    <row r="2998" spans="21:21">
      <c r="U2998" s="13"/>
    </row>
    <row r="2999" spans="21:21">
      <c r="U2999" s="13"/>
    </row>
    <row r="3000" spans="21:21">
      <c r="U3000" s="13"/>
    </row>
    <row r="3001" spans="21:21">
      <c r="U3001" s="13"/>
    </row>
    <row r="3002" spans="21:21">
      <c r="U3002" s="13"/>
    </row>
    <row r="3003" spans="21:21">
      <c r="U3003" s="13"/>
    </row>
    <row r="3004" spans="21:21">
      <c r="U3004" s="13"/>
    </row>
    <row r="3005" spans="21:21">
      <c r="U3005" s="13"/>
    </row>
    <row r="3006" spans="21:21">
      <c r="U3006" s="13"/>
    </row>
    <row r="3007" spans="21:21">
      <c r="U3007" s="13"/>
    </row>
    <row r="3008" spans="21:21">
      <c r="U3008" s="13"/>
    </row>
    <row r="3009" spans="21:21">
      <c r="U3009" s="13"/>
    </row>
    <row r="3010" spans="21:21">
      <c r="U3010" s="13"/>
    </row>
    <row r="3011" spans="21:21">
      <c r="U3011" s="13"/>
    </row>
    <row r="3012" spans="21:21">
      <c r="U3012" s="13"/>
    </row>
    <row r="3013" spans="21:21">
      <c r="U3013" s="13"/>
    </row>
    <row r="3014" spans="21:21">
      <c r="U3014" s="13"/>
    </row>
    <row r="3015" spans="21:21">
      <c r="U3015" s="13"/>
    </row>
    <row r="3016" spans="21:21">
      <c r="U3016" s="13"/>
    </row>
    <row r="3017" spans="21:21">
      <c r="U3017" s="13"/>
    </row>
    <row r="3018" spans="21:21">
      <c r="U3018" s="13"/>
    </row>
    <row r="3019" spans="21:21">
      <c r="U3019" s="13"/>
    </row>
    <row r="3020" spans="21:21">
      <c r="U3020" s="13"/>
    </row>
    <row r="3021" spans="21:21">
      <c r="U3021" s="13"/>
    </row>
    <row r="3022" spans="21:21">
      <c r="U3022" s="13"/>
    </row>
    <row r="3023" spans="21:21">
      <c r="U3023" s="13"/>
    </row>
    <row r="3024" spans="21:21">
      <c r="U3024" s="13"/>
    </row>
    <row r="3025" spans="21:21">
      <c r="U3025" s="13"/>
    </row>
    <row r="3026" spans="21:21">
      <c r="U3026" s="13"/>
    </row>
    <row r="3027" spans="21:21">
      <c r="U3027" s="13"/>
    </row>
    <row r="3028" spans="21:21">
      <c r="U3028" s="13"/>
    </row>
    <row r="3029" spans="21:21">
      <c r="U3029" s="13"/>
    </row>
    <row r="3030" spans="21:21">
      <c r="U3030" s="13"/>
    </row>
    <row r="3031" spans="21:21">
      <c r="U3031" s="13"/>
    </row>
    <row r="3032" spans="21:21">
      <c r="U3032" s="13"/>
    </row>
    <row r="3033" spans="21:21">
      <c r="U3033" s="13"/>
    </row>
    <row r="3034" spans="21:21">
      <c r="U3034" s="13"/>
    </row>
    <row r="3035" spans="21:21">
      <c r="U3035" s="13"/>
    </row>
    <row r="3036" spans="21:21">
      <c r="U3036" s="13"/>
    </row>
    <row r="3037" spans="21:21">
      <c r="U3037" s="13"/>
    </row>
    <row r="3038" spans="21:21">
      <c r="U3038" s="13"/>
    </row>
    <row r="3039" spans="21:21">
      <c r="U3039" s="13"/>
    </row>
    <row r="3040" spans="21:21">
      <c r="U3040" s="13"/>
    </row>
    <row r="3041" spans="21:21">
      <c r="U3041" s="13"/>
    </row>
    <row r="3042" spans="21:21">
      <c r="U3042" s="13"/>
    </row>
    <row r="3043" spans="21:21">
      <c r="U3043" s="13"/>
    </row>
    <row r="3044" spans="21:21">
      <c r="U3044" s="13"/>
    </row>
    <row r="3045" spans="21:21">
      <c r="U3045" s="13"/>
    </row>
    <row r="3046" spans="21:21">
      <c r="U3046" s="13"/>
    </row>
    <row r="3047" spans="21:21">
      <c r="U3047" s="13"/>
    </row>
    <row r="3048" spans="21:21">
      <c r="U3048" s="13"/>
    </row>
    <row r="3049" spans="21:21">
      <c r="U3049" s="13"/>
    </row>
    <row r="3050" spans="21:21">
      <c r="U3050" s="13"/>
    </row>
    <row r="3051" spans="21:21">
      <c r="U3051" s="13"/>
    </row>
    <row r="3052" spans="21:21">
      <c r="U3052" s="13"/>
    </row>
    <row r="3053" spans="21:21">
      <c r="U3053" s="13"/>
    </row>
    <row r="3054" spans="21:21">
      <c r="U3054" s="13"/>
    </row>
    <row r="3055" spans="21:21">
      <c r="U3055" s="13"/>
    </row>
    <row r="3056" spans="21:21">
      <c r="U3056" s="13"/>
    </row>
    <row r="3057" spans="21:21">
      <c r="U3057" s="13"/>
    </row>
    <row r="3058" spans="21:21">
      <c r="U3058" s="13"/>
    </row>
    <row r="3059" spans="21:21">
      <c r="U3059" s="13"/>
    </row>
    <row r="3060" spans="21:21">
      <c r="U3060" s="13"/>
    </row>
    <row r="3061" spans="21:21">
      <c r="U3061" s="13"/>
    </row>
    <row r="3062" spans="21:21">
      <c r="U3062" s="13"/>
    </row>
    <row r="3063" spans="21:21">
      <c r="U3063" s="13"/>
    </row>
    <row r="3064" spans="21:21">
      <c r="U3064" s="13"/>
    </row>
    <row r="3065" spans="21:21">
      <c r="U3065" s="13"/>
    </row>
    <row r="3066" spans="21:21">
      <c r="U3066" s="13"/>
    </row>
    <row r="3067" spans="21:21">
      <c r="U3067" s="13"/>
    </row>
    <row r="3068" spans="21:21">
      <c r="U3068" s="13"/>
    </row>
    <row r="3069" spans="21:21">
      <c r="U3069" s="13"/>
    </row>
    <row r="3070" spans="21:21">
      <c r="U3070" s="13"/>
    </row>
    <row r="3071" spans="21:21">
      <c r="U3071" s="13"/>
    </row>
    <row r="3072" spans="21:21">
      <c r="U3072" s="13"/>
    </row>
    <row r="3073" spans="21:21">
      <c r="U3073" s="13"/>
    </row>
    <row r="3074" spans="21:21">
      <c r="U3074" s="13"/>
    </row>
    <row r="3075" spans="21:21">
      <c r="U3075" s="13"/>
    </row>
    <row r="3076" spans="21:21">
      <c r="U3076" s="13"/>
    </row>
    <row r="3077" spans="21:21">
      <c r="U3077" s="13"/>
    </row>
    <row r="3078" spans="21:21">
      <c r="U3078" s="13"/>
    </row>
    <row r="3079" spans="21:21">
      <c r="U3079" s="13"/>
    </row>
    <row r="3080" spans="21:21">
      <c r="U3080" s="13"/>
    </row>
    <row r="3081" spans="21:21">
      <c r="U3081" s="13"/>
    </row>
    <row r="3082" spans="21:21">
      <c r="U3082" s="13"/>
    </row>
    <row r="3083" spans="21:21">
      <c r="U3083" s="13"/>
    </row>
    <row r="3084" spans="21:21">
      <c r="U3084" s="13"/>
    </row>
    <row r="3085" spans="21:21">
      <c r="U3085" s="13"/>
    </row>
    <row r="3086" spans="21:21">
      <c r="U3086" s="13"/>
    </row>
    <row r="3087" spans="21:21">
      <c r="U3087" s="13"/>
    </row>
    <row r="3088" spans="21:21">
      <c r="U3088" s="13"/>
    </row>
    <row r="3089" spans="21:21">
      <c r="U3089" s="13"/>
    </row>
    <row r="3090" spans="21:21">
      <c r="U3090" s="13"/>
    </row>
    <row r="3091" spans="21:21">
      <c r="U3091" s="13"/>
    </row>
    <row r="3092" spans="21:21">
      <c r="U3092" s="13"/>
    </row>
    <row r="3093" spans="21:21">
      <c r="U3093" s="13"/>
    </row>
    <row r="3094" spans="21:21">
      <c r="U3094" s="13"/>
    </row>
    <row r="3095" spans="21:21">
      <c r="U3095" s="13"/>
    </row>
    <row r="3096" spans="21:21">
      <c r="U3096" s="13"/>
    </row>
    <row r="3097" spans="21:21">
      <c r="U3097" s="13"/>
    </row>
    <row r="3098" spans="21:21">
      <c r="U3098" s="13"/>
    </row>
    <row r="3099" spans="21:21">
      <c r="U3099" s="13"/>
    </row>
    <row r="3100" spans="21:21">
      <c r="U3100" s="13"/>
    </row>
    <row r="3101" spans="21:21">
      <c r="U3101" s="13"/>
    </row>
    <row r="3102" spans="21:21">
      <c r="U3102" s="13"/>
    </row>
    <row r="3103" spans="21:21">
      <c r="U3103" s="13"/>
    </row>
    <row r="3104" spans="21:21">
      <c r="U3104" s="13"/>
    </row>
    <row r="3105" spans="21:21">
      <c r="U3105" s="13"/>
    </row>
    <row r="3106" spans="21:21">
      <c r="U3106" s="13"/>
    </row>
    <row r="3107" spans="21:21">
      <c r="U3107" s="13"/>
    </row>
    <row r="3108" spans="21:21">
      <c r="U3108" s="13"/>
    </row>
    <row r="3109" spans="21:21">
      <c r="U3109" s="13"/>
    </row>
    <row r="3110" spans="21:21">
      <c r="U3110" s="13"/>
    </row>
    <row r="3111" spans="21:21">
      <c r="U3111" s="13"/>
    </row>
    <row r="3112" spans="21:21">
      <c r="U3112" s="13"/>
    </row>
    <row r="3113" spans="21:21">
      <c r="U3113" s="13"/>
    </row>
    <row r="3114" spans="21:21">
      <c r="U3114" s="13"/>
    </row>
    <row r="3115" spans="21:21">
      <c r="U3115" s="13"/>
    </row>
    <row r="3116" spans="21:21">
      <c r="U3116" s="13"/>
    </row>
    <row r="3117" spans="21:21">
      <c r="U3117" s="13"/>
    </row>
    <row r="3118" spans="21:21">
      <c r="U3118" s="13"/>
    </row>
    <row r="3119" spans="21:21">
      <c r="U3119" s="13"/>
    </row>
    <row r="3120" spans="21:21">
      <c r="U3120" s="13"/>
    </row>
    <row r="3121" spans="21:21">
      <c r="U3121" s="13"/>
    </row>
    <row r="3122" spans="21:21">
      <c r="U3122" s="13"/>
    </row>
    <row r="3123" spans="21:21">
      <c r="U3123" s="13"/>
    </row>
    <row r="3124" spans="21:21">
      <c r="U3124" s="13"/>
    </row>
    <row r="3125" spans="21:21">
      <c r="U3125" s="13"/>
    </row>
    <row r="3126" spans="21:21">
      <c r="U3126" s="13"/>
    </row>
    <row r="3127" spans="21:21">
      <c r="U3127" s="13"/>
    </row>
    <row r="3128" spans="21:21">
      <c r="U3128" s="13"/>
    </row>
    <row r="3129" spans="21:21">
      <c r="U3129" s="13"/>
    </row>
    <row r="3130" spans="21:21">
      <c r="U3130" s="13"/>
    </row>
    <row r="3131" spans="21:21">
      <c r="U3131" s="13"/>
    </row>
    <row r="3132" spans="21:21">
      <c r="U3132" s="13"/>
    </row>
    <row r="3133" spans="21:21">
      <c r="U3133" s="13"/>
    </row>
    <row r="3134" spans="21:21">
      <c r="U3134" s="13"/>
    </row>
    <row r="3135" spans="21:21">
      <c r="U3135" s="13"/>
    </row>
    <row r="3136" spans="21:21">
      <c r="U3136" s="13"/>
    </row>
    <row r="3137" spans="21:21">
      <c r="U3137" s="13"/>
    </row>
    <row r="3138" spans="21:21">
      <c r="U3138" s="13"/>
    </row>
    <row r="3139" spans="21:21">
      <c r="U3139" s="13"/>
    </row>
    <row r="3140" spans="21:21">
      <c r="U3140" s="13"/>
    </row>
    <row r="3141" spans="21:21">
      <c r="U3141" s="13"/>
    </row>
    <row r="3142" spans="21:21">
      <c r="U3142" s="13"/>
    </row>
    <row r="3143" spans="21:21">
      <c r="U3143" s="13"/>
    </row>
    <row r="3144" spans="21:21">
      <c r="U3144" s="13"/>
    </row>
    <row r="3145" spans="21:21">
      <c r="U3145" s="13"/>
    </row>
    <row r="3146" spans="21:21">
      <c r="U3146" s="13"/>
    </row>
    <row r="3147" spans="21:21">
      <c r="U3147" s="13"/>
    </row>
    <row r="3148" spans="21:21">
      <c r="U3148" s="13"/>
    </row>
    <row r="3149" spans="21:21">
      <c r="U3149" s="13"/>
    </row>
    <row r="3150" spans="21:21">
      <c r="U3150" s="13"/>
    </row>
    <row r="3151" spans="21:21">
      <c r="U3151" s="13"/>
    </row>
    <row r="3152" spans="21:21">
      <c r="U3152" s="13"/>
    </row>
    <row r="3153" spans="21:21">
      <c r="U3153" s="13"/>
    </row>
    <row r="3154" spans="21:21">
      <c r="U3154" s="13"/>
    </row>
    <row r="3155" spans="21:21">
      <c r="U3155" s="13"/>
    </row>
    <row r="3156" spans="21:21">
      <c r="U3156" s="13"/>
    </row>
    <row r="3157" spans="21:21">
      <c r="U3157" s="13"/>
    </row>
    <row r="3158" spans="21:21">
      <c r="U3158" s="13"/>
    </row>
    <row r="3159" spans="21:21">
      <c r="U3159" s="13"/>
    </row>
    <row r="3160" spans="21:21">
      <c r="U3160" s="13"/>
    </row>
    <row r="3161" spans="21:21">
      <c r="U3161" s="13"/>
    </row>
    <row r="3162" spans="21:21">
      <c r="U3162" s="13"/>
    </row>
    <row r="3163" spans="21:21">
      <c r="U3163" s="13"/>
    </row>
    <row r="3164" spans="21:21">
      <c r="U3164" s="13"/>
    </row>
    <row r="3165" spans="21:21">
      <c r="U3165" s="13"/>
    </row>
    <row r="3166" spans="21:21">
      <c r="U3166" s="13"/>
    </row>
    <row r="3167" spans="21:21">
      <c r="U3167" s="13"/>
    </row>
    <row r="3168" spans="21:21">
      <c r="U3168" s="13"/>
    </row>
    <row r="3169" spans="21:21">
      <c r="U3169" s="13"/>
    </row>
    <row r="3170" spans="21:21">
      <c r="U3170" s="13"/>
    </row>
    <row r="3171" spans="21:21">
      <c r="U3171" s="13"/>
    </row>
    <row r="3172" spans="21:21">
      <c r="U3172" s="13"/>
    </row>
    <row r="3173" spans="21:21">
      <c r="U3173" s="13"/>
    </row>
    <row r="3174" spans="21:21">
      <c r="U3174" s="13"/>
    </row>
    <row r="3175" spans="21:21">
      <c r="U3175" s="13"/>
    </row>
    <row r="3176" spans="21:21">
      <c r="U3176" s="13"/>
    </row>
    <row r="3177" spans="21:21">
      <c r="U3177" s="13"/>
    </row>
    <row r="3178" spans="21:21">
      <c r="U3178" s="13"/>
    </row>
    <row r="3179" spans="21:21">
      <c r="U3179" s="13"/>
    </row>
    <row r="3180" spans="21:21">
      <c r="U3180" s="13"/>
    </row>
    <row r="3181" spans="21:21">
      <c r="U3181" s="13"/>
    </row>
    <row r="3182" spans="21:21">
      <c r="U3182" s="13"/>
    </row>
    <row r="3183" spans="21:21">
      <c r="U3183" s="13"/>
    </row>
    <row r="3184" spans="21:21">
      <c r="U3184" s="13"/>
    </row>
    <row r="3185" spans="21:21">
      <c r="U3185" s="13"/>
    </row>
    <row r="3186" spans="21:21">
      <c r="U3186" s="13"/>
    </row>
    <row r="3187" spans="21:21">
      <c r="U3187" s="13"/>
    </row>
    <row r="3188" spans="21:21">
      <c r="U3188" s="13"/>
    </row>
    <row r="3189" spans="21:21">
      <c r="U3189" s="13"/>
    </row>
    <row r="3190" spans="21:21">
      <c r="U3190" s="13"/>
    </row>
    <row r="3191" spans="21:21">
      <c r="U3191" s="13"/>
    </row>
    <row r="3192" spans="21:21">
      <c r="U3192" s="13"/>
    </row>
    <row r="3193" spans="21:21">
      <c r="U3193" s="13"/>
    </row>
    <row r="3194" spans="21:21">
      <c r="U3194" s="13"/>
    </row>
    <row r="3195" spans="21:21">
      <c r="U3195" s="13"/>
    </row>
    <row r="3196" spans="21:21">
      <c r="U3196" s="13"/>
    </row>
    <row r="3197" spans="21:21">
      <c r="U3197" s="13"/>
    </row>
    <row r="3198" spans="21:21">
      <c r="U3198" s="13"/>
    </row>
    <row r="3199" spans="21:21">
      <c r="U3199" s="13"/>
    </row>
    <row r="3200" spans="21:21">
      <c r="U3200" s="13"/>
    </row>
    <row r="3201" spans="21:21">
      <c r="U3201" s="13"/>
    </row>
    <row r="3202" spans="21:21">
      <c r="U3202" s="13"/>
    </row>
    <row r="3203" spans="21:21">
      <c r="U3203" s="13"/>
    </row>
    <row r="3204" spans="21:21">
      <c r="U3204" s="13"/>
    </row>
    <row r="3205" spans="21:21">
      <c r="U3205" s="13"/>
    </row>
    <row r="3206" spans="21:21">
      <c r="U3206" s="13"/>
    </row>
    <row r="3207" spans="21:21">
      <c r="U3207" s="13"/>
    </row>
    <row r="3208" spans="21:21">
      <c r="U3208" s="13"/>
    </row>
    <row r="3209" spans="21:21">
      <c r="U3209" s="13"/>
    </row>
    <row r="3210" spans="21:21">
      <c r="U3210" s="13"/>
    </row>
    <row r="3211" spans="21:21">
      <c r="U3211" s="13"/>
    </row>
    <row r="3212" spans="21:21">
      <c r="U3212" s="13"/>
    </row>
    <row r="3213" spans="21:21">
      <c r="U3213" s="13"/>
    </row>
    <row r="3214" spans="21:21">
      <c r="U3214" s="13"/>
    </row>
    <row r="3215" spans="21:21">
      <c r="U3215" s="13"/>
    </row>
    <row r="3216" spans="21:21">
      <c r="U3216" s="13"/>
    </row>
    <row r="3217" spans="21:21">
      <c r="U3217" s="13"/>
    </row>
    <row r="3218" spans="21:21">
      <c r="U3218" s="13"/>
    </row>
    <row r="3219" spans="21:21">
      <c r="U3219" s="13"/>
    </row>
    <row r="3220" spans="21:21">
      <c r="U3220" s="13"/>
    </row>
    <row r="3221" spans="21:21">
      <c r="U3221" s="13"/>
    </row>
    <row r="3222" spans="21:21">
      <c r="U3222" s="13"/>
    </row>
    <row r="3223" spans="21:21">
      <c r="U3223" s="13"/>
    </row>
    <row r="3224" spans="21:21">
      <c r="U3224" s="13"/>
    </row>
    <row r="3225" spans="21:21">
      <c r="U3225" s="13"/>
    </row>
    <row r="3226" spans="21:21">
      <c r="U3226" s="13"/>
    </row>
    <row r="3227" spans="21:21">
      <c r="U3227" s="13"/>
    </row>
    <row r="3228" spans="21:21">
      <c r="U3228" s="13"/>
    </row>
    <row r="3229" spans="21:21">
      <c r="U3229" s="13"/>
    </row>
    <row r="3230" spans="21:21">
      <c r="U3230" s="13"/>
    </row>
    <row r="3231" spans="21:21">
      <c r="U3231" s="13"/>
    </row>
    <row r="3232" spans="21:21">
      <c r="U3232" s="13"/>
    </row>
    <row r="3233" spans="21:21">
      <c r="U3233" s="13"/>
    </row>
    <row r="3234" spans="21:21">
      <c r="U3234" s="13"/>
    </row>
    <row r="3235" spans="21:21">
      <c r="U3235" s="13"/>
    </row>
    <row r="3236" spans="21:21">
      <c r="U3236" s="13"/>
    </row>
    <row r="3237" spans="21:21">
      <c r="U3237" s="13"/>
    </row>
    <row r="3238" spans="21:21">
      <c r="U3238" s="13"/>
    </row>
    <row r="3239" spans="21:21">
      <c r="U3239" s="13"/>
    </row>
    <row r="3240" spans="21:21">
      <c r="U3240" s="13"/>
    </row>
    <row r="3241" spans="21:21">
      <c r="U3241" s="13"/>
    </row>
    <row r="3242" spans="21:21">
      <c r="U3242" s="13"/>
    </row>
    <row r="3243" spans="21:21">
      <c r="U3243" s="13"/>
    </row>
    <row r="3244" spans="21:21">
      <c r="U3244" s="13"/>
    </row>
    <row r="3245" spans="21:21">
      <c r="U3245" s="13"/>
    </row>
    <row r="3246" spans="21:21">
      <c r="U3246" s="13"/>
    </row>
    <row r="3247" spans="21:21">
      <c r="U3247" s="13"/>
    </row>
    <row r="3248" spans="21:21">
      <c r="U3248" s="13"/>
    </row>
    <row r="3249" spans="21:21">
      <c r="U3249" s="13"/>
    </row>
    <row r="3250" spans="21:21">
      <c r="U3250" s="13"/>
    </row>
    <row r="3251" spans="21:21">
      <c r="U3251" s="13"/>
    </row>
    <row r="3252" spans="21:21">
      <c r="U3252" s="13"/>
    </row>
    <row r="3253" spans="21:21">
      <c r="U3253" s="13"/>
    </row>
    <row r="3254" spans="21:21">
      <c r="U3254" s="13"/>
    </row>
    <row r="3255" spans="21:21">
      <c r="U3255" s="13"/>
    </row>
    <row r="3256" spans="21:21">
      <c r="U3256" s="13"/>
    </row>
    <row r="3257" spans="21:21">
      <c r="U3257" s="13"/>
    </row>
    <row r="3258" spans="21:21">
      <c r="U3258" s="13"/>
    </row>
    <row r="3259" spans="21:21">
      <c r="U3259" s="13"/>
    </row>
    <row r="3260" spans="21:21">
      <c r="U3260" s="13"/>
    </row>
    <row r="3261" spans="21:21">
      <c r="U3261" s="13"/>
    </row>
    <row r="3262" spans="21:21">
      <c r="U3262" s="13"/>
    </row>
    <row r="3263" spans="21:21">
      <c r="U3263" s="13"/>
    </row>
    <row r="3264" spans="21:21">
      <c r="U3264" s="13"/>
    </row>
    <row r="3265" spans="21:21">
      <c r="U3265" s="13"/>
    </row>
    <row r="3266" spans="21:21">
      <c r="U3266" s="13"/>
    </row>
    <row r="3267" spans="21:21">
      <c r="U3267" s="13"/>
    </row>
    <row r="3268" spans="21:21">
      <c r="U3268" s="13"/>
    </row>
    <row r="3269" spans="21:21">
      <c r="U3269" s="13"/>
    </row>
    <row r="3270" spans="21:21">
      <c r="U3270" s="13"/>
    </row>
    <row r="3271" spans="21:21">
      <c r="U3271" s="13"/>
    </row>
    <row r="3272" spans="21:21">
      <c r="U3272" s="13"/>
    </row>
    <row r="3273" spans="21:21">
      <c r="U3273" s="13"/>
    </row>
    <row r="3274" spans="21:21">
      <c r="U3274" s="13"/>
    </row>
    <row r="3275" spans="21:21">
      <c r="U3275" s="13"/>
    </row>
    <row r="3276" spans="21:21">
      <c r="U3276" s="13"/>
    </row>
    <row r="3277" spans="21:21">
      <c r="U3277" s="13"/>
    </row>
    <row r="3278" spans="21:21">
      <c r="U3278" s="13"/>
    </row>
    <row r="3279" spans="21:21">
      <c r="U3279" s="13"/>
    </row>
    <row r="3280" spans="21:21">
      <c r="U3280" s="13"/>
    </row>
    <row r="3281" spans="21:21">
      <c r="U3281" s="13"/>
    </row>
    <row r="3282" spans="21:21">
      <c r="U3282" s="13"/>
    </row>
    <row r="3283" spans="21:21">
      <c r="U3283" s="13"/>
    </row>
    <row r="3284" spans="21:21">
      <c r="U3284" s="13"/>
    </row>
    <row r="3285" spans="21:21">
      <c r="U3285" s="13"/>
    </row>
    <row r="3286" spans="21:21">
      <c r="U3286" s="13"/>
    </row>
    <row r="3287" spans="21:21">
      <c r="U3287" s="13"/>
    </row>
    <row r="3288" spans="21:21">
      <c r="U3288" s="13"/>
    </row>
    <row r="3289" spans="21:21">
      <c r="U3289" s="13"/>
    </row>
    <row r="3290" spans="21:21">
      <c r="U3290" s="13"/>
    </row>
    <row r="3291" spans="21:21">
      <c r="U3291" s="13"/>
    </row>
    <row r="3292" spans="21:21">
      <c r="U3292" s="13"/>
    </row>
    <row r="3293" spans="21:21">
      <c r="U3293" s="13"/>
    </row>
    <row r="3294" spans="21:21">
      <c r="U3294" s="13"/>
    </row>
    <row r="3295" spans="21:21">
      <c r="U3295" s="13"/>
    </row>
    <row r="3296" spans="21:21">
      <c r="U3296" s="13"/>
    </row>
    <row r="3297" spans="21:21">
      <c r="U3297" s="13"/>
    </row>
    <row r="3298" spans="21:21">
      <c r="U3298" s="13"/>
    </row>
    <row r="3299" spans="21:21">
      <c r="U3299" s="13"/>
    </row>
    <row r="3300" spans="21:21">
      <c r="U3300" s="13"/>
    </row>
    <row r="3301" spans="21:21">
      <c r="U3301" s="13"/>
    </row>
    <row r="3302" spans="21:21">
      <c r="U3302" s="13"/>
    </row>
    <row r="3303" spans="21:21">
      <c r="U3303" s="13"/>
    </row>
    <row r="3304" spans="21:21">
      <c r="U3304" s="13"/>
    </row>
    <row r="3305" spans="21:21">
      <c r="U3305" s="13"/>
    </row>
    <row r="3306" spans="21:21">
      <c r="U3306" s="13"/>
    </row>
    <row r="3307" spans="21:21">
      <c r="U3307" s="13"/>
    </row>
    <row r="3308" spans="21:21">
      <c r="U3308" s="13"/>
    </row>
    <row r="3309" spans="21:21">
      <c r="U3309" s="13"/>
    </row>
    <row r="3310" spans="21:21">
      <c r="U3310" s="13"/>
    </row>
    <row r="3311" spans="21:21">
      <c r="U3311" s="13"/>
    </row>
    <row r="3312" spans="21:21">
      <c r="U3312" s="13"/>
    </row>
    <row r="3313" spans="21:21">
      <c r="U3313" s="13"/>
    </row>
    <row r="3314" spans="21:21">
      <c r="U3314" s="13"/>
    </row>
    <row r="3315" spans="21:21">
      <c r="U3315" s="13"/>
    </row>
    <row r="3316" spans="21:21">
      <c r="U3316" s="13"/>
    </row>
    <row r="3317" spans="21:21">
      <c r="U3317" s="13"/>
    </row>
    <row r="3318" spans="21:21">
      <c r="U3318" s="13"/>
    </row>
    <row r="3319" spans="21:21">
      <c r="U3319" s="13"/>
    </row>
    <row r="3320" spans="21:21">
      <c r="U3320" s="13"/>
    </row>
    <row r="3321" spans="21:21">
      <c r="U3321" s="13"/>
    </row>
    <row r="3322" spans="21:21">
      <c r="U3322" s="13"/>
    </row>
    <row r="3323" spans="21:21">
      <c r="U3323" s="13"/>
    </row>
    <row r="3324" spans="21:21">
      <c r="U3324" s="13"/>
    </row>
    <row r="3325" spans="21:21">
      <c r="U3325" s="13"/>
    </row>
    <row r="3326" spans="21:21">
      <c r="U3326" s="13"/>
    </row>
    <row r="3327" spans="21:21">
      <c r="U3327" s="13"/>
    </row>
    <row r="3328" spans="21:21">
      <c r="U3328" s="13"/>
    </row>
    <row r="3329" spans="21:21">
      <c r="U3329" s="13"/>
    </row>
    <row r="3330" spans="21:21">
      <c r="U3330" s="13"/>
    </row>
    <row r="3331" spans="21:21">
      <c r="U3331" s="13"/>
    </row>
    <row r="3332" spans="21:21">
      <c r="U3332" s="13"/>
    </row>
    <row r="3333" spans="21:21">
      <c r="U3333" s="13"/>
    </row>
    <row r="3334" spans="21:21">
      <c r="U3334" s="13"/>
    </row>
    <row r="3335" spans="21:21">
      <c r="U3335" s="13"/>
    </row>
    <row r="3336" spans="21:21">
      <c r="U3336" s="13"/>
    </row>
    <row r="3337" spans="21:21">
      <c r="U3337" s="13"/>
    </row>
    <row r="3338" spans="21:21">
      <c r="U3338" s="13"/>
    </row>
    <row r="3339" spans="21:21">
      <c r="U3339" s="13"/>
    </row>
    <row r="3340" spans="21:21">
      <c r="U3340" s="13"/>
    </row>
    <row r="3341" spans="21:21">
      <c r="U3341" s="13"/>
    </row>
    <row r="3342" spans="21:21">
      <c r="U3342" s="13"/>
    </row>
    <row r="3343" spans="21:21">
      <c r="U3343" s="13"/>
    </row>
    <row r="3344" spans="21:21">
      <c r="U3344" s="13"/>
    </row>
    <row r="3345" spans="21:21">
      <c r="U3345" s="13"/>
    </row>
    <row r="3346" spans="21:21">
      <c r="U3346" s="13"/>
    </row>
    <row r="3347" spans="21:21">
      <c r="U3347" s="13"/>
    </row>
    <row r="3348" spans="21:21">
      <c r="U3348" s="13"/>
    </row>
    <row r="3349" spans="21:21">
      <c r="U3349" s="13"/>
    </row>
    <row r="3350" spans="21:21">
      <c r="U3350" s="13"/>
    </row>
    <row r="3351" spans="21:21">
      <c r="U3351" s="13"/>
    </row>
    <row r="3352" spans="21:21">
      <c r="U3352" s="13"/>
    </row>
    <row r="3353" spans="21:21">
      <c r="U3353" s="13"/>
    </row>
    <row r="3354" spans="21:21">
      <c r="U3354" s="13"/>
    </row>
    <row r="3355" spans="21:21">
      <c r="U3355" s="13"/>
    </row>
    <row r="3356" spans="21:21">
      <c r="U3356" s="13"/>
    </row>
    <row r="3357" spans="21:21">
      <c r="U3357" s="13"/>
    </row>
    <row r="3358" spans="21:21">
      <c r="U3358" s="13"/>
    </row>
    <row r="3359" spans="21:21">
      <c r="U3359" s="13"/>
    </row>
    <row r="3360" spans="21:21">
      <c r="U3360" s="13"/>
    </row>
    <row r="3361" spans="21:21">
      <c r="U3361" s="13"/>
    </row>
    <row r="3362" spans="21:21">
      <c r="U3362" s="13"/>
    </row>
    <row r="3363" spans="21:21">
      <c r="U3363" s="13"/>
    </row>
    <row r="3364" spans="21:21">
      <c r="U3364" s="13"/>
    </row>
    <row r="3365" spans="21:21">
      <c r="U3365" s="13"/>
    </row>
    <row r="3366" spans="21:21">
      <c r="U3366" s="13"/>
    </row>
    <row r="3367" spans="21:21">
      <c r="U3367" s="13"/>
    </row>
    <row r="3368" spans="21:21">
      <c r="U3368" s="13"/>
    </row>
    <row r="3369" spans="21:21">
      <c r="U3369" s="13"/>
    </row>
    <row r="3370" spans="21:21">
      <c r="U3370" s="13"/>
    </row>
    <row r="3371" spans="21:21">
      <c r="U3371" s="13"/>
    </row>
    <row r="3372" spans="21:21">
      <c r="U3372" s="13"/>
    </row>
    <row r="3373" spans="21:21">
      <c r="U3373" s="13"/>
    </row>
    <row r="3374" spans="21:21">
      <c r="U3374" s="13"/>
    </row>
    <row r="3375" spans="21:21">
      <c r="U3375" s="13"/>
    </row>
    <row r="3376" spans="21:21">
      <c r="U3376" s="13"/>
    </row>
    <row r="3377" spans="21:21">
      <c r="U3377" s="13"/>
    </row>
    <row r="3378" spans="21:21">
      <c r="U3378" s="13"/>
    </row>
    <row r="3379" spans="21:21">
      <c r="U3379" s="13"/>
    </row>
    <row r="3380" spans="21:21">
      <c r="U3380" s="13"/>
    </row>
    <row r="3381" spans="21:21">
      <c r="U3381" s="13"/>
    </row>
    <row r="3382" spans="21:21">
      <c r="U3382" s="13"/>
    </row>
    <row r="3383" spans="21:21">
      <c r="U3383" s="13"/>
    </row>
    <row r="3384" spans="21:21">
      <c r="U3384" s="13"/>
    </row>
    <row r="3385" spans="21:21">
      <c r="U3385" s="13"/>
    </row>
    <row r="3386" spans="21:21">
      <c r="U3386" s="13"/>
    </row>
    <row r="3387" spans="21:21">
      <c r="U3387" s="13"/>
    </row>
    <row r="3388" spans="21:21">
      <c r="U3388" s="13"/>
    </row>
    <row r="3389" spans="21:21">
      <c r="U3389" s="13"/>
    </row>
    <row r="3390" spans="21:21">
      <c r="U3390" s="13"/>
    </row>
    <row r="3391" spans="21:21">
      <c r="U3391" s="13"/>
    </row>
    <row r="3392" spans="21:21">
      <c r="U3392" s="13"/>
    </row>
    <row r="3393" spans="21:21">
      <c r="U3393" s="13"/>
    </row>
    <row r="3394" spans="21:21">
      <c r="U3394" s="13"/>
    </row>
    <row r="3395" spans="21:21">
      <c r="U3395" s="13"/>
    </row>
    <row r="3396" spans="21:21">
      <c r="U3396" s="13"/>
    </row>
    <row r="3397" spans="21:21">
      <c r="U3397" s="13"/>
    </row>
    <row r="3398" spans="21:21">
      <c r="U3398" s="13"/>
    </row>
    <row r="3399" spans="21:21">
      <c r="U3399" s="13"/>
    </row>
    <row r="3400" spans="21:21">
      <c r="U3400" s="13"/>
    </row>
    <row r="3401" spans="21:21">
      <c r="U3401" s="13"/>
    </row>
    <row r="3402" spans="21:21">
      <c r="U3402" s="13"/>
    </row>
    <row r="3403" spans="21:21">
      <c r="U3403" s="13"/>
    </row>
    <row r="3404" spans="21:21">
      <c r="U3404" s="13"/>
    </row>
    <row r="3405" spans="21:21">
      <c r="U3405" s="13"/>
    </row>
    <row r="3406" spans="21:21">
      <c r="U3406" s="13"/>
    </row>
    <row r="3407" spans="21:21">
      <c r="U3407" s="13"/>
    </row>
    <row r="3408" spans="21:21">
      <c r="U3408" s="13"/>
    </row>
    <row r="3409" spans="21:21">
      <c r="U3409" s="13"/>
    </row>
    <row r="3410" spans="21:21">
      <c r="U3410" s="13"/>
    </row>
    <row r="3411" spans="21:21">
      <c r="U3411" s="13"/>
    </row>
    <row r="3412" spans="21:21">
      <c r="U3412" s="13"/>
    </row>
    <row r="3413" spans="21:21">
      <c r="U3413" s="13"/>
    </row>
    <row r="3414" spans="21:21">
      <c r="U3414" s="13"/>
    </row>
    <row r="3415" spans="21:21">
      <c r="U3415" s="13"/>
    </row>
    <row r="3416" spans="21:21">
      <c r="U3416" s="13"/>
    </row>
    <row r="3417" spans="21:21">
      <c r="U3417" s="13"/>
    </row>
    <row r="3418" spans="21:21">
      <c r="U3418" s="13"/>
    </row>
    <row r="3419" spans="21:21">
      <c r="U3419" s="13"/>
    </row>
    <row r="3420" spans="21:21">
      <c r="U3420" s="13"/>
    </row>
    <row r="3421" spans="21:21">
      <c r="U3421" s="13"/>
    </row>
    <row r="3422" spans="21:21">
      <c r="U3422" s="13"/>
    </row>
    <row r="3423" spans="21:21">
      <c r="U3423" s="13"/>
    </row>
    <row r="3424" spans="21:21">
      <c r="U3424" s="13"/>
    </row>
    <row r="3425" spans="21:21">
      <c r="U3425" s="13"/>
    </row>
    <row r="3426" spans="21:21">
      <c r="U3426" s="13"/>
    </row>
    <row r="3427" spans="21:21">
      <c r="U3427" s="13"/>
    </row>
    <row r="3428" spans="21:21">
      <c r="U3428" s="13"/>
    </row>
    <row r="3429" spans="21:21">
      <c r="U3429" s="13"/>
    </row>
    <row r="3430" spans="21:21">
      <c r="U3430" s="13"/>
    </row>
    <row r="3431" spans="21:21">
      <c r="U3431" s="13"/>
    </row>
    <row r="3432" spans="21:21">
      <c r="U3432" s="13"/>
    </row>
    <row r="3433" spans="21:21">
      <c r="U3433" s="13"/>
    </row>
    <row r="3434" spans="21:21">
      <c r="U3434" s="13"/>
    </row>
    <row r="3435" spans="21:21">
      <c r="U3435" s="13"/>
    </row>
    <row r="3436" spans="21:21">
      <c r="U3436" s="13"/>
    </row>
    <row r="3437" spans="21:21">
      <c r="U3437" s="13"/>
    </row>
    <row r="3438" spans="21:21">
      <c r="U3438" s="13"/>
    </row>
    <row r="3439" spans="21:21">
      <c r="U3439" s="13"/>
    </row>
    <row r="3440" spans="21:21">
      <c r="U3440" s="13"/>
    </row>
    <row r="3441" spans="21:21">
      <c r="U3441" s="13"/>
    </row>
    <row r="3442" spans="21:21">
      <c r="U3442" s="13"/>
    </row>
    <row r="3443" spans="21:21">
      <c r="U3443" s="13"/>
    </row>
    <row r="3444" spans="21:21">
      <c r="U3444" s="13"/>
    </row>
    <row r="3445" spans="21:21">
      <c r="U3445" s="13"/>
    </row>
    <row r="3446" spans="21:21">
      <c r="U3446" s="13"/>
    </row>
    <row r="3447" spans="21:21">
      <c r="U3447" s="13"/>
    </row>
    <row r="3448" spans="21:21">
      <c r="U3448" s="13"/>
    </row>
    <row r="3449" spans="21:21">
      <c r="U3449" s="13"/>
    </row>
    <row r="3450" spans="21:21">
      <c r="U3450" s="13"/>
    </row>
    <row r="3451" spans="21:21">
      <c r="U3451" s="13"/>
    </row>
    <row r="3452" spans="21:21">
      <c r="U3452" s="13"/>
    </row>
    <row r="3453" spans="21:21">
      <c r="U3453" s="13"/>
    </row>
    <row r="3454" spans="21:21">
      <c r="U3454" s="13"/>
    </row>
    <row r="3455" spans="21:21">
      <c r="U3455" s="13"/>
    </row>
    <row r="3456" spans="21:21">
      <c r="U3456" s="13"/>
    </row>
    <row r="3457" spans="21:21">
      <c r="U3457" s="13"/>
    </row>
    <row r="3458" spans="21:21">
      <c r="U3458" s="13"/>
    </row>
    <row r="3459" spans="21:21">
      <c r="U3459" s="13"/>
    </row>
    <row r="3460" spans="21:21">
      <c r="U3460" s="13"/>
    </row>
    <row r="3461" spans="21:21">
      <c r="U3461" s="13"/>
    </row>
    <row r="3462" spans="21:21">
      <c r="U3462" s="13"/>
    </row>
    <row r="3463" spans="21:21">
      <c r="U3463" s="13"/>
    </row>
    <row r="3464" spans="21:21">
      <c r="U3464" s="13"/>
    </row>
    <row r="3465" spans="21:21">
      <c r="U3465" s="13"/>
    </row>
    <row r="3466" spans="21:21">
      <c r="U3466" s="13"/>
    </row>
    <row r="3467" spans="21:21">
      <c r="U3467" s="13"/>
    </row>
    <row r="3468" spans="21:21">
      <c r="U3468" s="13"/>
    </row>
    <row r="3469" spans="21:21">
      <c r="U3469" s="13"/>
    </row>
    <row r="3470" spans="21:21">
      <c r="U3470" s="13"/>
    </row>
    <row r="3471" spans="21:21">
      <c r="U3471" s="13"/>
    </row>
    <row r="3472" spans="21:21">
      <c r="U3472" s="13"/>
    </row>
    <row r="3473" spans="21:21">
      <c r="U3473" s="13"/>
    </row>
    <row r="3474" spans="21:21">
      <c r="U3474" s="13"/>
    </row>
    <row r="3475" spans="21:21">
      <c r="U3475" s="13"/>
    </row>
    <row r="3476" spans="21:21">
      <c r="U3476" s="13"/>
    </row>
    <row r="3477" spans="21:21">
      <c r="U3477" s="13"/>
    </row>
    <row r="3478" spans="21:21">
      <c r="U3478" s="13"/>
    </row>
    <row r="3479" spans="21:21">
      <c r="U3479" s="13"/>
    </row>
    <row r="3480" spans="21:21">
      <c r="U3480" s="13"/>
    </row>
    <row r="3481" spans="21:21">
      <c r="U3481" s="13"/>
    </row>
    <row r="3482" spans="21:21">
      <c r="U3482" s="13"/>
    </row>
    <row r="3483" spans="21:21">
      <c r="U3483" s="13"/>
    </row>
    <row r="3484" spans="21:21">
      <c r="U3484" s="13"/>
    </row>
    <row r="3485" spans="21:21">
      <c r="U3485" s="13"/>
    </row>
    <row r="3486" spans="21:21">
      <c r="U3486" s="13"/>
    </row>
    <row r="3487" spans="21:21">
      <c r="U3487" s="13"/>
    </row>
    <row r="3488" spans="21:21">
      <c r="U3488" s="13"/>
    </row>
    <row r="3489" spans="21:21">
      <c r="U3489" s="13"/>
    </row>
    <row r="3490" spans="21:21">
      <c r="U3490" s="13"/>
    </row>
    <row r="3491" spans="21:21">
      <c r="U3491" s="13"/>
    </row>
    <row r="3492" spans="21:21">
      <c r="U3492" s="13"/>
    </row>
    <row r="3493" spans="21:21">
      <c r="U3493" s="13"/>
    </row>
    <row r="3494" spans="21:21">
      <c r="U3494" s="13"/>
    </row>
    <row r="3495" spans="21:21">
      <c r="U3495" s="13"/>
    </row>
    <row r="3496" spans="21:21">
      <c r="U3496" s="13"/>
    </row>
    <row r="3497" spans="21:21">
      <c r="U3497" s="13"/>
    </row>
    <row r="3498" spans="21:21">
      <c r="U3498" s="13"/>
    </row>
    <row r="3499" spans="21:21">
      <c r="U3499" s="13"/>
    </row>
    <row r="3500" spans="21:21">
      <c r="U3500" s="13"/>
    </row>
    <row r="3501" spans="21:21">
      <c r="U3501" s="13"/>
    </row>
    <row r="3502" spans="21:21">
      <c r="U3502" s="13"/>
    </row>
    <row r="3503" spans="21:21">
      <c r="U3503" s="13"/>
    </row>
    <row r="3504" spans="21:21">
      <c r="U3504" s="13"/>
    </row>
    <row r="3505" spans="21:21">
      <c r="U3505" s="13"/>
    </row>
    <row r="3506" spans="21:21">
      <c r="U3506" s="13"/>
    </row>
    <row r="3507" spans="21:21">
      <c r="U3507" s="13"/>
    </row>
    <row r="3508" spans="21:21">
      <c r="U3508" s="13"/>
    </row>
    <row r="3509" spans="21:21">
      <c r="U3509" s="13"/>
    </row>
    <row r="3510" spans="21:21">
      <c r="U3510" s="13"/>
    </row>
    <row r="3511" spans="21:21">
      <c r="U3511" s="13"/>
    </row>
    <row r="3512" spans="21:21">
      <c r="U3512" s="13"/>
    </row>
    <row r="3513" spans="21:21">
      <c r="U3513" s="13"/>
    </row>
    <row r="3514" spans="21:21">
      <c r="U3514" s="13"/>
    </row>
    <row r="3515" spans="21:21">
      <c r="U3515" s="13"/>
    </row>
    <row r="3516" spans="21:21">
      <c r="U3516" s="13"/>
    </row>
    <row r="3517" spans="21:21">
      <c r="U3517" s="13"/>
    </row>
    <row r="3518" spans="21:21">
      <c r="U3518" s="13"/>
    </row>
    <row r="3519" spans="21:21">
      <c r="U3519" s="13"/>
    </row>
    <row r="3520" spans="21:21">
      <c r="U3520" s="13"/>
    </row>
    <row r="3521" spans="21:21">
      <c r="U3521" s="13"/>
    </row>
    <row r="3522" spans="21:21">
      <c r="U3522" s="13"/>
    </row>
    <row r="3523" spans="21:21">
      <c r="U3523" s="13"/>
    </row>
    <row r="3524" spans="21:21">
      <c r="U3524" s="13"/>
    </row>
    <row r="3525" spans="21:21">
      <c r="U3525" s="13"/>
    </row>
    <row r="3526" spans="21:21">
      <c r="U3526" s="13"/>
    </row>
    <row r="3527" spans="21:21">
      <c r="U3527" s="13"/>
    </row>
    <row r="3528" spans="21:21">
      <c r="U3528" s="13"/>
    </row>
    <row r="3529" spans="21:21">
      <c r="U3529" s="13"/>
    </row>
    <row r="3530" spans="21:21">
      <c r="U3530" s="13"/>
    </row>
    <row r="3531" spans="21:21">
      <c r="U3531" s="13"/>
    </row>
    <row r="3532" spans="21:21">
      <c r="U3532" s="13"/>
    </row>
    <row r="3533" spans="21:21">
      <c r="U3533" s="13"/>
    </row>
    <row r="3534" spans="21:21">
      <c r="U3534" s="13"/>
    </row>
    <row r="3535" spans="21:21">
      <c r="U3535" s="13"/>
    </row>
    <row r="3536" spans="21:21">
      <c r="U3536" s="13"/>
    </row>
    <row r="3537" spans="21:21">
      <c r="U3537" s="13"/>
    </row>
    <row r="3538" spans="21:21">
      <c r="U3538" s="13"/>
    </row>
    <row r="3539" spans="21:21">
      <c r="U3539" s="13"/>
    </row>
    <row r="3540" spans="21:21">
      <c r="U3540" s="13"/>
    </row>
    <row r="3541" spans="21:21">
      <c r="U3541" s="13"/>
    </row>
    <row r="3542" spans="21:21">
      <c r="U3542" s="13"/>
    </row>
    <row r="3543" spans="21:21">
      <c r="U3543" s="13"/>
    </row>
    <row r="3544" spans="21:21">
      <c r="U3544" s="13"/>
    </row>
    <row r="3545" spans="21:21">
      <c r="U3545" s="13"/>
    </row>
    <row r="3546" spans="21:21">
      <c r="U3546" s="13"/>
    </row>
    <row r="3547" spans="21:21">
      <c r="U3547" s="13"/>
    </row>
    <row r="3548" spans="21:21">
      <c r="U3548" s="13"/>
    </row>
    <row r="3549" spans="21:21">
      <c r="U3549" s="13"/>
    </row>
    <row r="3550" spans="21:21">
      <c r="U3550" s="13"/>
    </row>
    <row r="3551" spans="21:21">
      <c r="U3551" s="13"/>
    </row>
    <row r="3552" spans="21:21">
      <c r="U3552" s="13"/>
    </row>
    <row r="3553" spans="21:21">
      <c r="U3553" s="13"/>
    </row>
    <row r="3554" spans="21:21">
      <c r="U3554" s="13"/>
    </row>
    <row r="3555" spans="21:21">
      <c r="U3555" s="13"/>
    </row>
    <row r="3556" spans="21:21">
      <c r="U3556" s="13"/>
    </row>
    <row r="3557" spans="21:21">
      <c r="U3557" s="13"/>
    </row>
    <row r="3558" spans="21:21">
      <c r="U3558" s="13"/>
    </row>
    <row r="3559" spans="21:21">
      <c r="U3559" s="13"/>
    </row>
    <row r="3560" spans="21:21">
      <c r="U3560" s="13"/>
    </row>
    <row r="3561" spans="21:21">
      <c r="U3561" s="13"/>
    </row>
    <row r="3562" spans="21:21">
      <c r="U3562" s="13"/>
    </row>
    <row r="3563" spans="21:21">
      <c r="U3563" s="13"/>
    </row>
    <row r="3564" spans="21:21">
      <c r="U3564" s="13"/>
    </row>
    <row r="3565" spans="21:21">
      <c r="U3565" s="13"/>
    </row>
    <row r="3566" spans="21:21">
      <c r="U3566" s="13"/>
    </row>
    <row r="3567" spans="21:21">
      <c r="U3567" s="13"/>
    </row>
    <row r="3568" spans="21:21">
      <c r="U3568" s="13"/>
    </row>
    <row r="3569" spans="21:21">
      <c r="U3569" s="13"/>
    </row>
    <row r="3570" spans="21:21">
      <c r="U3570" s="13"/>
    </row>
    <row r="3571" spans="21:21">
      <c r="U3571" s="13"/>
    </row>
    <row r="3572" spans="21:21">
      <c r="U3572" s="13"/>
    </row>
    <row r="3573" spans="21:21">
      <c r="U3573" s="13"/>
    </row>
    <row r="3574" spans="21:21">
      <c r="U3574" s="13"/>
    </row>
    <row r="3575" spans="21:21">
      <c r="U3575" s="13"/>
    </row>
    <row r="3576" spans="21:21">
      <c r="U3576" s="13"/>
    </row>
    <row r="3577" spans="21:21">
      <c r="U3577" s="13"/>
    </row>
    <row r="3578" spans="21:21">
      <c r="U3578" s="13"/>
    </row>
    <row r="3579" spans="21:21">
      <c r="U3579" s="13"/>
    </row>
    <row r="3580" spans="21:21">
      <c r="U3580" s="13"/>
    </row>
    <row r="3581" spans="21:21">
      <c r="U3581" s="13"/>
    </row>
    <row r="3582" spans="21:21">
      <c r="U3582" s="13"/>
    </row>
    <row r="3583" spans="21:21">
      <c r="U3583" s="13"/>
    </row>
    <row r="3584" spans="21:21">
      <c r="U3584" s="13"/>
    </row>
    <row r="3585" spans="21:21">
      <c r="U3585" s="13"/>
    </row>
    <row r="3586" spans="21:21">
      <c r="U3586" s="13"/>
    </row>
    <row r="3587" spans="21:21">
      <c r="U3587" s="13"/>
    </row>
    <row r="3588" spans="21:21">
      <c r="U3588" s="13"/>
    </row>
    <row r="3589" spans="21:21">
      <c r="U3589" s="13"/>
    </row>
    <row r="3590" spans="21:21">
      <c r="U3590" s="13"/>
    </row>
    <row r="3591" spans="21:21">
      <c r="U3591" s="13"/>
    </row>
    <row r="3592" spans="21:21">
      <c r="U3592" s="13"/>
    </row>
    <row r="3593" spans="21:21">
      <c r="U3593" s="13"/>
    </row>
    <row r="3594" spans="21:21">
      <c r="U3594" s="13"/>
    </row>
    <row r="3595" spans="21:21">
      <c r="U3595" s="13"/>
    </row>
    <row r="3596" spans="21:21">
      <c r="U3596" s="13"/>
    </row>
    <row r="3597" spans="21:21">
      <c r="U3597" s="13"/>
    </row>
    <row r="3598" spans="21:21">
      <c r="U3598" s="13"/>
    </row>
    <row r="3599" spans="21:21">
      <c r="U3599" s="13"/>
    </row>
    <row r="3600" spans="21:21">
      <c r="U3600" s="13"/>
    </row>
    <row r="3601" spans="21:21">
      <c r="U3601" s="13"/>
    </row>
    <row r="3602" spans="21:21">
      <c r="U3602" s="13"/>
    </row>
    <row r="3603" spans="21:21">
      <c r="U3603" s="13"/>
    </row>
    <row r="3604" spans="21:21">
      <c r="U3604" s="13"/>
    </row>
    <row r="3605" spans="21:21">
      <c r="U3605" s="13"/>
    </row>
    <row r="3606" spans="21:21">
      <c r="U3606" s="13"/>
    </row>
    <row r="3607" spans="21:21">
      <c r="U3607" s="13"/>
    </row>
    <row r="3608" spans="21:21">
      <c r="U3608" s="13"/>
    </row>
    <row r="3609" spans="21:21">
      <c r="U3609" s="13"/>
    </row>
    <row r="3610" spans="21:21">
      <c r="U3610" s="13"/>
    </row>
    <row r="3611" spans="21:21">
      <c r="U3611" s="13"/>
    </row>
    <row r="3612" spans="21:21">
      <c r="U3612" s="13"/>
    </row>
    <row r="3613" spans="21:21">
      <c r="U3613" s="13"/>
    </row>
    <row r="3614" spans="21:21">
      <c r="U3614" s="13"/>
    </row>
    <row r="3615" spans="21:21">
      <c r="U3615" s="13"/>
    </row>
    <row r="3616" spans="21:21">
      <c r="U3616" s="13"/>
    </row>
    <row r="3617" spans="21:21">
      <c r="U3617" s="13"/>
    </row>
    <row r="3618" spans="21:21">
      <c r="U3618" s="13"/>
    </row>
    <row r="3619" spans="21:21">
      <c r="U3619" s="13"/>
    </row>
    <row r="3620" spans="21:21">
      <c r="U3620" s="13"/>
    </row>
    <row r="3621" spans="21:21">
      <c r="U3621" s="13"/>
    </row>
    <row r="3622" spans="21:21">
      <c r="U3622" s="13"/>
    </row>
    <row r="3623" spans="21:21">
      <c r="U3623" s="13"/>
    </row>
    <row r="3624" spans="21:21">
      <c r="U3624" s="13"/>
    </row>
    <row r="3625" spans="21:21">
      <c r="U3625" s="13"/>
    </row>
    <row r="3626" spans="21:21">
      <c r="U3626" s="13"/>
    </row>
    <row r="3627" spans="21:21">
      <c r="U3627" s="13"/>
    </row>
    <row r="3628" spans="21:21">
      <c r="U3628" s="13"/>
    </row>
    <row r="3629" spans="21:21">
      <c r="U3629" s="13"/>
    </row>
    <row r="3630" spans="21:21">
      <c r="U3630" s="13"/>
    </row>
    <row r="3631" spans="21:21">
      <c r="U3631" s="13"/>
    </row>
    <row r="3632" spans="21:21">
      <c r="U3632" s="13"/>
    </row>
    <row r="3633" spans="21:21">
      <c r="U3633" s="13"/>
    </row>
    <row r="3634" spans="21:21">
      <c r="U3634" s="13"/>
    </row>
    <row r="3635" spans="21:21">
      <c r="U3635" s="13"/>
    </row>
    <row r="3636" spans="21:21">
      <c r="U3636" s="13"/>
    </row>
    <row r="3637" spans="21:21">
      <c r="U3637" s="13"/>
    </row>
    <row r="3638" spans="21:21">
      <c r="U3638" s="13"/>
    </row>
    <row r="3639" spans="21:21">
      <c r="U3639" s="13"/>
    </row>
    <row r="3640" spans="21:21">
      <c r="U3640" s="13"/>
    </row>
    <row r="3641" spans="21:21">
      <c r="U3641" s="13"/>
    </row>
    <row r="3642" spans="21:21">
      <c r="U3642" s="13"/>
    </row>
    <row r="3643" spans="21:21">
      <c r="U3643" s="13"/>
    </row>
    <row r="3644" spans="21:21">
      <c r="U3644" s="13"/>
    </row>
    <row r="3645" spans="21:21">
      <c r="U3645" s="13"/>
    </row>
    <row r="3646" spans="21:21">
      <c r="U3646" s="13"/>
    </row>
    <row r="3647" spans="21:21">
      <c r="U3647" s="13"/>
    </row>
    <row r="3648" spans="21:21">
      <c r="U3648" s="13"/>
    </row>
    <row r="3649" spans="21:21">
      <c r="U3649" s="13"/>
    </row>
    <row r="3650" spans="21:21">
      <c r="U3650" s="13"/>
    </row>
    <row r="3651" spans="21:21">
      <c r="U3651" s="13"/>
    </row>
    <row r="3652" spans="21:21">
      <c r="U3652" s="13"/>
    </row>
    <row r="3653" spans="21:21">
      <c r="U3653" s="13"/>
    </row>
    <row r="3654" spans="21:21">
      <c r="U3654" s="13"/>
    </row>
    <row r="3655" spans="21:21">
      <c r="U3655" s="13"/>
    </row>
    <row r="3656" spans="21:21">
      <c r="U3656" s="13"/>
    </row>
    <row r="3657" spans="21:21">
      <c r="U3657" s="13"/>
    </row>
    <row r="3658" spans="21:21">
      <c r="U3658" s="13"/>
    </row>
    <row r="3659" spans="21:21">
      <c r="U3659" s="13"/>
    </row>
    <row r="3660" spans="21:21">
      <c r="U3660" s="13"/>
    </row>
    <row r="3661" spans="21:21">
      <c r="U3661" s="13"/>
    </row>
    <row r="3662" spans="21:21">
      <c r="U3662" s="13"/>
    </row>
    <row r="3663" spans="21:21">
      <c r="U3663" s="13"/>
    </row>
    <row r="3664" spans="21:21">
      <c r="U3664" s="13"/>
    </row>
    <row r="3665" spans="21:21">
      <c r="U3665" s="13"/>
    </row>
    <row r="3666" spans="21:21">
      <c r="U3666" s="13"/>
    </row>
    <row r="3667" spans="21:21">
      <c r="U3667" s="13"/>
    </row>
    <row r="3668" spans="21:21">
      <c r="U3668" s="13"/>
    </row>
    <row r="3669" spans="21:21">
      <c r="U3669" s="13"/>
    </row>
    <row r="3670" spans="21:21">
      <c r="U3670" s="13"/>
    </row>
    <row r="3671" spans="21:21">
      <c r="U3671" s="13"/>
    </row>
    <row r="3672" spans="21:21">
      <c r="U3672" s="13"/>
    </row>
    <row r="3673" spans="21:21">
      <c r="U3673" s="13"/>
    </row>
    <row r="3674" spans="21:21">
      <c r="U3674" s="13"/>
    </row>
    <row r="3675" spans="21:21">
      <c r="U3675" s="13"/>
    </row>
    <row r="3676" spans="21:21">
      <c r="U3676" s="13"/>
    </row>
    <row r="3677" spans="21:21">
      <c r="U3677" s="13"/>
    </row>
    <row r="3678" spans="21:21">
      <c r="U3678" s="13"/>
    </row>
    <row r="3679" spans="21:21">
      <c r="U3679" s="13"/>
    </row>
    <row r="3680" spans="21:21">
      <c r="U3680" s="13"/>
    </row>
    <row r="3681" spans="21:21">
      <c r="U3681" s="13"/>
    </row>
    <row r="3682" spans="21:21">
      <c r="U3682" s="13"/>
    </row>
    <row r="3683" spans="21:21">
      <c r="U3683" s="13"/>
    </row>
    <row r="3684" spans="21:21">
      <c r="U3684" s="13"/>
    </row>
    <row r="3685" spans="21:21">
      <c r="U3685" s="13"/>
    </row>
    <row r="3686" spans="21:21">
      <c r="U3686" s="13"/>
    </row>
    <row r="3687" spans="21:21">
      <c r="U3687" s="13"/>
    </row>
    <row r="3688" spans="21:21">
      <c r="U3688" s="13"/>
    </row>
    <row r="3689" spans="21:21">
      <c r="U3689" s="13"/>
    </row>
    <row r="3690" spans="21:21">
      <c r="U3690" s="13"/>
    </row>
    <row r="3691" spans="21:21">
      <c r="U3691" s="13"/>
    </row>
    <row r="3692" spans="21:21">
      <c r="U3692" s="13"/>
    </row>
    <row r="3693" spans="21:21">
      <c r="U3693" s="13"/>
    </row>
    <row r="3694" spans="21:21">
      <c r="U3694" s="13"/>
    </row>
    <row r="3695" spans="21:21">
      <c r="U3695" s="13"/>
    </row>
    <row r="3696" spans="21:21">
      <c r="U3696" s="13"/>
    </row>
    <row r="3697" spans="21:21">
      <c r="U3697" s="13"/>
    </row>
    <row r="3698" spans="21:21">
      <c r="U3698" s="13"/>
    </row>
    <row r="3699" spans="21:21">
      <c r="U3699" s="13"/>
    </row>
    <row r="3700" spans="21:21">
      <c r="U3700" s="13"/>
    </row>
    <row r="3701" spans="21:21">
      <c r="U3701" s="13"/>
    </row>
    <row r="3702" spans="21:21">
      <c r="U3702" s="13"/>
    </row>
    <row r="3703" spans="21:21">
      <c r="U3703" s="13"/>
    </row>
    <row r="3704" spans="21:21">
      <c r="U3704" s="13"/>
    </row>
    <row r="3705" spans="21:21">
      <c r="U3705" s="13"/>
    </row>
    <row r="3706" spans="21:21">
      <c r="U3706" s="13"/>
    </row>
    <row r="3707" spans="21:21">
      <c r="U3707" s="13"/>
    </row>
    <row r="3708" spans="21:21">
      <c r="U3708" s="13"/>
    </row>
    <row r="3709" spans="21:21">
      <c r="U3709" s="13"/>
    </row>
    <row r="3710" spans="21:21">
      <c r="U3710" s="13"/>
    </row>
    <row r="3711" spans="21:21">
      <c r="U3711" s="13"/>
    </row>
    <row r="3712" spans="21:21">
      <c r="U3712" s="13"/>
    </row>
    <row r="3713" spans="21:21">
      <c r="U3713" s="13"/>
    </row>
    <row r="3714" spans="21:21">
      <c r="U3714" s="13"/>
    </row>
    <row r="3715" spans="21:21">
      <c r="U3715" s="13"/>
    </row>
    <row r="3716" spans="21:21">
      <c r="U3716" s="13"/>
    </row>
    <row r="3717" spans="21:21">
      <c r="U3717" s="13"/>
    </row>
    <row r="3718" spans="21:21">
      <c r="U3718" s="13"/>
    </row>
    <row r="3719" spans="21:21">
      <c r="U3719" s="13"/>
    </row>
    <row r="3720" spans="21:21">
      <c r="U3720" s="13"/>
    </row>
    <row r="3721" spans="21:21">
      <c r="U3721" s="13"/>
    </row>
    <row r="3722" spans="21:21">
      <c r="U3722" s="13"/>
    </row>
    <row r="3723" spans="21:21">
      <c r="U3723" s="13"/>
    </row>
    <row r="3724" spans="21:21">
      <c r="U3724" s="13"/>
    </row>
    <row r="3725" spans="21:21">
      <c r="U3725" s="13"/>
    </row>
    <row r="3726" spans="21:21">
      <c r="U3726" s="13"/>
    </row>
    <row r="3727" spans="21:21">
      <c r="U3727" s="13"/>
    </row>
    <row r="3728" spans="21:21">
      <c r="U3728" s="13"/>
    </row>
    <row r="3729" spans="21:21">
      <c r="U3729" s="13"/>
    </row>
    <row r="3730" spans="21:21">
      <c r="U3730" s="13"/>
    </row>
    <row r="3731" spans="21:21">
      <c r="U3731" s="13"/>
    </row>
    <row r="3732" spans="21:21">
      <c r="U3732" s="13"/>
    </row>
    <row r="3733" spans="21:21">
      <c r="U3733" s="13"/>
    </row>
    <row r="3734" spans="21:21">
      <c r="U3734" s="13"/>
    </row>
    <row r="3735" spans="21:21">
      <c r="U3735" s="13"/>
    </row>
    <row r="3736" spans="21:21">
      <c r="U3736" s="13"/>
    </row>
    <row r="3737" spans="21:21">
      <c r="U3737" s="13"/>
    </row>
    <row r="3738" spans="21:21">
      <c r="U3738" s="13"/>
    </row>
    <row r="3739" spans="21:21">
      <c r="U3739" s="13"/>
    </row>
    <row r="3740" spans="21:21">
      <c r="U3740" s="13"/>
    </row>
    <row r="3741" spans="21:21">
      <c r="U3741" s="13"/>
    </row>
    <row r="3742" spans="21:21">
      <c r="U3742" s="13"/>
    </row>
    <row r="3743" spans="21:21">
      <c r="U3743" s="13"/>
    </row>
    <row r="3744" spans="21:21">
      <c r="U3744" s="13"/>
    </row>
    <row r="3745" spans="21:21">
      <c r="U3745" s="13"/>
    </row>
    <row r="3746" spans="21:21">
      <c r="U3746" s="13"/>
    </row>
    <row r="3747" spans="21:21">
      <c r="U3747" s="13"/>
    </row>
    <row r="3748" spans="21:21">
      <c r="U3748" s="13"/>
    </row>
    <row r="3749" spans="21:21">
      <c r="U3749" s="13"/>
    </row>
    <row r="3750" spans="21:21">
      <c r="U3750" s="13"/>
    </row>
    <row r="3751" spans="21:21">
      <c r="U3751" s="13"/>
    </row>
    <row r="3752" spans="21:21">
      <c r="U3752" s="13"/>
    </row>
    <row r="3753" spans="21:21">
      <c r="U3753" s="13"/>
    </row>
    <row r="3754" spans="21:21">
      <c r="U3754" s="13"/>
    </row>
    <row r="3755" spans="21:21">
      <c r="U3755" s="13"/>
    </row>
    <row r="3756" spans="21:21">
      <c r="U3756" s="13"/>
    </row>
    <row r="3757" spans="21:21">
      <c r="U3757" s="13"/>
    </row>
    <row r="3758" spans="21:21">
      <c r="U3758" s="13"/>
    </row>
    <row r="3759" spans="21:21">
      <c r="U3759" s="13"/>
    </row>
    <row r="3760" spans="21:21">
      <c r="U3760" s="13"/>
    </row>
    <row r="3761" spans="21:21">
      <c r="U3761" s="13"/>
    </row>
    <row r="3762" spans="21:21">
      <c r="U3762" s="13"/>
    </row>
    <row r="3763" spans="21:21">
      <c r="U3763" s="13"/>
    </row>
    <row r="3764" spans="21:21">
      <c r="U3764" s="13"/>
    </row>
    <row r="3765" spans="21:21">
      <c r="U3765" s="13"/>
    </row>
    <row r="3766" spans="21:21">
      <c r="U3766" s="13"/>
    </row>
    <row r="3767" spans="21:21">
      <c r="U3767" s="13"/>
    </row>
    <row r="3768" spans="21:21">
      <c r="U3768" s="13"/>
    </row>
    <row r="3769" spans="21:21">
      <c r="U3769" s="13"/>
    </row>
    <row r="3770" spans="21:21">
      <c r="U3770" s="13"/>
    </row>
    <row r="3771" spans="21:21">
      <c r="U3771" s="13"/>
    </row>
    <row r="3772" spans="21:21">
      <c r="U3772" s="13"/>
    </row>
    <row r="3773" spans="21:21">
      <c r="U3773" s="13"/>
    </row>
    <row r="3774" spans="21:21">
      <c r="U3774" s="13"/>
    </row>
    <row r="3775" spans="21:21">
      <c r="U3775" s="13"/>
    </row>
    <row r="3776" spans="21:21">
      <c r="U3776" s="13"/>
    </row>
    <row r="3777" spans="21:21">
      <c r="U3777" s="13"/>
    </row>
    <row r="3778" spans="21:21">
      <c r="U3778" s="13"/>
    </row>
    <row r="3779" spans="21:21">
      <c r="U3779" s="13"/>
    </row>
    <row r="3780" spans="21:21">
      <c r="U3780" s="13"/>
    </row>
    <row r="3781" spans="21:21">
      <c r="U3781" s="13"/>
    </row>
    <row r="3782" spans="21:21">
      <c r="U3782" s="13"/>
    </row>
    <row r="3783" spans="21:21">
      <c r="U3783" s="13"/>
    </row>
    <row r="3784" spans="21:21">
      <c r="U3784" s="13"/>
    </row>
    <row r="3785" spans="21:21">
      <c r="U3785" s="13"/>
    </row>
    <row r="3786" spans="21:21">
      <c r="U3786" s="13"/>
    </row>
    <row r="3787" spans="21:21">
      <c r="U3787" s="13"/>
    </row>
    <row r="3788" spans="21:21">
      <c r="U3788" s="13"/>
    </row>
    <row r="3789" spans="21:21">
      <c r="U3789" s="13"/>
    </row>
    <row r="3790" spans="21:21">
      <c r="U3790" s="13"/>
    </row>
    <row r="3791" spans="21:21">
      <c r="U3791" s="13"/>
    </row>
    <row r="3792" spans="21:21">
      <c r="U3792" s="13"/>
    </row>
    <row r="3793" spans="21:21">
      <c r="U3793" s="13"/>
    </row>
    <row r="3794" spans="21:21">
      <c r="U3794" s="13"/>
    </row>
    <row r="3795" spans="21:21">
      <c r="U3795" s="13"/>
    </row>
    <row r="3796" spans="21:21">
      <c r="U3796" s="13"/>
    </row>
    <row r="3797" spans="21:21">
      <c r="U3797" s="13"/>
    </row>
    <row r="3798" spans="21:21">
      <c r="U3798" s="13"/>
    </row>
    <row r="3799" spans="21:21">
      <c r="U3799" s="13"/>
    </row>
    <row r="3800" spans="21:21">
      <c r="U3800" s="13"/>
    </row>
    <row r="3801" spans="21:21">
      <c r="U3801" s="13"/>
    </row>
    <row r="3802" spans="21:21">
      <c r="U3802" s="13"/>
    </row>
    <row r="3803" spans="21:21">
      <c r="U3803" s="13"/>
    </row>
    <row r="3804" spans="21:21">
      <c r="U3804" s="13"/>
    </row>
    <row r="3805" spans="21:21">
      <c r="U3805" s="13"/>
    </row>
    <row r="3806" spans="21:21">
      <c r="U3806" s="13"/>
    </row>
    <row r="3807" spans="21:21">
      <c r="U3807" s="13"/>
    </row>
    <row r="3808" spans="21:21">
      <c r="U3808" s="13"/>
    </row>
    <row r="3809" spans="21:21">
      <c r="U3809" s="13"/>
    </row>
    <row r="3810" spans="21:21">
      <c r="U3810" s="13"/>
    </row>
    <row r="3811" spans="21:21">
      <c r="U3811" s="13"/>
    </row>
    <row r="3812" spans="21:21">
      <c r="U3812" s="13"/>
    </row>
    <row r="3813" spans="21:21">
      <c r="U3813" s="13"/>
    </row>
    <row r="3814" spans="21:21">
      <c r="U3814" s="13"/>
    </row>
    <row r="3815" spans="21:21">
      <c r="U3815" s="13"/>
    </row>
    <row r="3816" spans="21:21">
      <c r="U3816" s="13"/>
    </row>
    <row r="3817" spans="21:21">
      <c r="U3817" s="13"/>
    </row>
    <row r="3818" spans="21:21">
      <c r="U3818" s="13"/>
    </row>
    <row r="3819" spans="21:21">
      <c r="U3819" s="13"/>
    </row>
    <row r="3820" spans="21:21">
      <c r="U3820" s="13"/>
    </row>
    <row r="3821" spans="21:21">
      <c r="U3821" s="13"/>
    </row>
    <row r="3822" spans="21:21">
      <c r="U3822" s="13"/>
    </row>
    <row r="3823" spans="21:21">
      <c r="U3823" s="13"/>
    </row>
    <row r="3824" spans="21:21">
      <c r="U3824" s="13"/>
    </row>
    <row r="3825" spans="21:21">
      <c r="U3825" s="13"/>
    </row>
    <row r="3826" spans="21:21">
      <c r="U3826" s="13"/>
    </row>
    <row r="3827" spans="21:21">
      <c r="U3827" s="13"/>
    </row>
    <row r="3828" spans="21:21">
      <c r="U3828" s="13"/>
    </row>
    <row r="3829" spans="21:21">
      <c r="U3829" s="13"/>
    </row>
    <row r="3830" spans="21:21">
      <c r="U3830" s="13"/>
    </row>
    <row r="3831" spans="21:21">
      <c r="U3831" s="13"/>
    </row>
    <row r="3832" spans="21:21">
      <c r="U3832" s="13"/>
    </row>
    <row r="3833" spans="21:21">
      <c r="U3833" s="13"/>
    </row>
    <row r="3834" spans="21:21">
      <c r="U3834" s="13"/>
    </row>
    <row r="3835" spans="21:21">
      <c r="U3835" s="13"/>
    </row>
    <row r="3836" spans="21:21">
      <c r="U3836" s="13"/>
    </row>
    <row r="3837" spans="21:21">
      <c r="U3837" s="13"/>
    </row>
    <row r="3838" spans="21:21">
      <c r="U3838" s="13"/>
    </row>
    <row r="3839" spans="21:21">
      <c r="U3839" s="13"/>
    </row>
    <row r="3840" spans="21:21">
      <c r="U3840" s="13"/>
    </row>
    <row r="3841" spans="21:21">
      <c r="U3841" s="13"/>
    </row>
    <row r="3842" spans="21:21">
      <c r="U3842" s="13"/>
    </row>
    <row r="3843" spans="21:21">
      <c r="U3843" s="13"/>
    </row>
    <row r="3844" spans="21:21">
      <c r="U3844" s="13"/>
    </row>
    <row r="3845" spans="21:21">
      <c r="U3845" s="13"/>
    </row>
    <row r="3846" spans="21:21">
      <c r="U3846" s="13"/>
    </row>
    <row r="3847" spans="21:21">
      <c r="U3847" s="13"/>
    </row>
    <row r="3848" spans="21:21">
      <c r="U3848" s="13"/>
    </row>
    <row r="3849" spans="21:21">
      <c r="U3849" s="13"/>
    </row>
    <row r="3850" spans="21:21">
      <c r="U3850" s="13"/>
    </row>
    <row r="3851" spans="21:21">
      <c r="U3851" s="13"/>
    </row>
    <row r="3852" spans="21:21">
      <c r="U3852" s="13"/>
    </row>
    <row r="3853" spans="21:21">
      <c r="U3853" s="13"/>
    </row>
    <row r="3854" spans="21:21">
      <c r="U3854" s="13"/>
    </row>
    <row r="3855" spans="21:21">
      <c r="U3855" s="13"/>
    </row>
    <row r="3856" spans="21:21">
      <c r="U3856" s="13"/>
    </row>
    <row r="3857" spans="21:21">
      <c r="U3857" s="13"/>
    </row>
    <row r="3858" spans="21:21">
      <c r="U3858" s="13"/>
    </row>
    <row r="3859" spans="21:21">
      <c r="U3859" s="13"/>
    </row>
    <row r="3860" spans="21:21">
      <c r="U3860" s="13"/>
    </row>
    <row r="3861" spans="21:21">
      <c r="U3861" s="13"/>
    </row>
    <row r="3862" spans="21:21">
      <c r="U3862" s="13"/>
    </row>
    <row r="3863" spans="21:21">
      <c r="U3863" s="13"/>
    </row>
    <row r="3864" spans="21:21">
      <c r="U3864" s="13"/>
    </row>
    <row r="3865" spans="21:21">
      <c r="U3865" s="13"/>
    </row>
    <row r="3866" spans="21:21">
      <c r="U3866" s="13"/>
    </row>
    <row r="3867" spans="21:21">
      <c r="U3867" s="13"/>
    </row>
    <row r="3868" spans="21:21">
      <c r="U3868" s="13"/>
    </row>
    <row r="3869" spans="21:21">
      <c r="U3869" s="13"/>
    </row>
    <row r="3870" spans="21:21">
      <c r="U3870" s="13"/>
    </row>
    <row r="3871" spans="21:21">
      <c r="U3871" s="13"/>
    </row>
    <row r="3872" spans="21:21">
      <c r="U3872" s="13"/>
    </row>
    <row r="3873" spans="21:21">
      <c r="U3873" s="13"/>
    </row>
    <row r="3874" spans="21:21">
      <c r="U3874" s="13"/>
    </row>
    <row r="3875" spans="21:21">
      <c r="U3875" s="13"/>
    </row>
    <row r="3876" spans="21:21">
      <c r="U3876" s="13"/>
    </row>
    <row r="3877" spans="21:21">
      <c r="U3877" s="13"/>
    </row>
    <row r="3878" spans="21:21">
      <c r="U3878" s="13"/>
    </row>
    <row r="3879" spans="21:21">
      <c r="U3879" s="13"/>
    </row>
    <row r="3880" spans="21:21">
      <c r="U3880" s="13"/>
    </row>
    <row r="3881" spans="21:21">
      <c r="U3881" s="13"/>
    </row>
    <row r="3882" spans="21:21">
      <c r="U3882" s="13"/>
    </row>
    <row r="3883" spans="21:21">
      <c r="U3883" s="13"/>
    </row>
    <row r="3884" spans="21:21">
      <c r="U3884" s="13"/>
    </row>
    <row r="3885" spans="21:21">
      <c r="U3885" s="13"/>
    </row>
    <row r="3886" spans="21:21">
      <c r="U3886" s="13"/>
    </row>
    <row r="3887" spans="21:21">
      <c r="U3887" s="13"/>
    </row>
    <row r="3888" spans="21:21">
      <c r="U3888" s="13"/>
    </row>
    <row r="3889" spans="21:21">
      <c r="U3889" s="13"/>
    </row>
    <row r="3890" spans="21:21">
      <c r="U3890" s="13"/>
    </row>
    <row r="3891" spans="21:21">
      <c r="U3891" s="13"/>
    </row>
    <row r="3892" spans="21:21">
      <c r="U3892" s="13"/>
    </row>
    <row r="3893" spans="21:21">
      <c r="U3893" s="13"/>
    </row>
    <row r="3894" spans="21:21">
      <c r="U3894" s="13"/>
    </row>
    <row r="3895" spans="21:21">
      <c r="U3895" s="13"/>
    </row>
    <row r="3896" spans="21:21">
      <c r="U3896" s="13"/>
    </row>
    <row r="3897" spans="21:21">
      <c r="U3897" s="13"/>
    </row>
    <row r="3898" spans="21:21">
      <c r="U3898" s="13"/>
    </row>
    <row r="3899" spans="21:21">
      <c r="U3899" s="13"/>
    </row>
    <row r="3900" spans="21:21">
      <c r="U3900" s="13"/>
    </row>
    <row r="3901" spans="21:21">
      <c r="U3901" s="13"/>
    </row>
    <row r="3902" spans="21:21">
      <c r="U3902" s="13"/>
    </row>
    <row r="3903" spans="21:21">
      <c r="U3903" s="13"/>
    </row>
    <row r="3904" spans="21:21">
      <c r="U3904" s="13"/>
    </row>
    <row r="3905" spans="21:21">
      <c r="U3905" s="13"/>
    </row>
    <row r="3906" spans="21:21">
      <c r="U3906" s="13"/>
    </row>
    <row r="3907" spans="21:21">
      <c r="U3907" s="13"/>
    </row>
    <row r="3908" spans="21:21">
      <c r="U3908" s="13"/>
    </row>
    <row r="3909" spans="21:21">
      <c r="U3909" s="13"/>
    </row>
    <row r="3910" spans="21:21">
      <c r="U3910" s="13"/>
    </row>
    <row r="3911" spans="21:21">
      <c r="U3911" s="13"/>
    </row>
    <row r="3912" spans="21:21">
      <c r="U3912" s="13"/>
    </row>
    <row r="3913" spans="21:21">
      <c r="U3913" s="13"/>
    </row>
    <row r="3914" spans="21:21">
      <c r="U3914" s="13"/>
    </row>
    <row r="3915" spans="21:21">
      <c r="U3915" s="13"/>
    </row>
    <row r="3916" spans="21:21">
      <c r="U3916" s="13"/>
    </row>
    <row r="3917" spans="21:21">
      <c r="U3917" s="13"/>
    </row>
    <row r="3918" spans="21:21">
      <c r="U3918" s="13"/>
    </row>
    <row r="3919" spans="21:21">
      <c r="U3919" s="13"/>
    </row>
    <row r="3920" spans="21:21">
      <c r="U3920" s="13"/>
    </row>
    <row r="3921" spans="21:21">
      <c r="U3921" s="13"/>
    </row>
    <row r="3922" spans="21:21">
      <c r="U3922" s="13"/>
    </row>
    <row r="3923" spans="21:21">
      <c r="U3923" s="13"/>
    </row>
    <row r="3924" spans="21:21">
      <c r="U3924" s="13"/>
    </row>
    <row r="3925" spans="21:21">
      <c r="U3925" s="13"/>
    </row>
    <row r="3926" spans="21:21">
      <c r="U3926" s="13"/>
    </row>
    <row r="3927" spans="21:21">
      <c r="U3927" s="13"/>
    </row>
    <row r="3928" spans="21:21">
      <c r="U3928" s="13"/>
    </row>
    <row r="3929" spans="21:21">
      <c r="U3929" s="13"/>
    </row>
    <row r="3930" spans="21:21">
      <c r="U3930" s="13"/>
    </row>
    <row r="3931" spans="21:21">
      <c r="U3931" s="13"/>
    </row>
    <row r="3932" spans="21:21">
      <c r="U3932" s="13"/>
    </row>
    <row r="3933" spans="21:21">
      <c r="U3933" s="13"/>
    </row>
    <row r="3934" spans="21:21">
      <c r="U3934" s="13"/>
    </row>
    <row r="3935" spans="21:21">
      <c r="U3935" s="13"/>
    </row>
    <row r="3936" spans="21:21">
      <c r="U3936" s="13"/>
    </row>
    <row r="3937" spans="21:21">
      <c r="U3937" s="13"/>
    </row>
    <row r="3938" spans="21:21">
      <c r="U3938" s="13"/>
    </row>
    <row r="3939" spans="21:21">
      <c r="U3939" s="13"/>
    </row>
    <row r="3940" spans="21:21">
      <c r="U3940" s="13"/>
    </row>
    <row r="3941" spans="21:21">
      <c r="U3941" s="13"/>
    </row>
    <row r="3942" spans="21:21">
      <c r="U3942" s="13"/>
    </row>
    <row r="3943" spans="21:21">
      <c r="U3943" s="13"/>
    </row>
    <row r="3944" spans="21:21">
      <c r="U3944" s="13"/>
    </row>
    <row r="3945" spans="21:21">
      <c r="U3945" s="13"/>
    </row>
    <row r="3946" spans="21:21">
      <c r="U3946" s="13"/>
    </row>
    <row r="3947" spans="21:21">
      <c r="U3947" s="13"/>
    </row>
    <row r="3948" spans="21:21">
      <c r="U3948" s="13"/>
    </row>
    <row r="3949" spans="21:21">
      <c r="U3949" s="13"/>
    </row>
    <row r="3950" spans="21:21">
      <c r="U3950" s="13"/>
    </row>
    <row r="3951" spans="21:21">
      <c r="U3951" s="13"/>
    </row>
    <row r="3952" spans="21:21">
      <c r="U3952" s="13"/>
    </row>
    <row r="3953" spans="21:21">
      <c r="U3953" s="13"/>
    </row>
    <row r="3954" spans="21:21">
      <c r="U3954" s="13"/>
    </row>
    <row r="3955" spans="21:21">
      <c r="U3955" s="13"/>
    </row>
    <row r="3956" spans="21:21">
      <c r="U3956" s="13"/>
    </row>
    <row r="3957" spans="21:21">
      <c r="U3957" s="13"/>
    </row>
    <row r="3958" spans="21:21">
      <c r="U3958" s="13"/>
    </row>
    <row r="3959" spans="21:21">
      <c r="U3959" s="13"/>
    </row>
    <row r="3960" spans="21:21">
      <c r="U3960" s="13"/>
    </row>
    <row r="3961" spans="21:21">
      <c r="U3961" s="13"/>
    </row>
    <row r="3962" spans="21:21">
      <c r="U3962" s="13"/>
    </row>
    <row r="3963" spans="21:21">
      <c r="U3963" s="13"/>
    </row>
    <row r="3964" spans="21:21">
      <c r="U3964" s="13"/>
    </row>
    <row r="3965" spans="21:21">
      <c r="U3965" s="13"/>
    </row>
    <row r="3966" spans="21:21">
      <c r="U3966" s="13"/>
    </row>
    <row r="3967" spans="21:21">
      <c r="U3967" s="13"/>
    </row>
    <row r="3968" spans="21:21">
      <c r="U3968" s="13"/>
    </row>
    <row r="3969" spans="21:21">
      <c r="U3969" s="13"/>
    </row>
    <row r="3970" spans="21:21">
      <c r="U3970" s="13"/>
    </row>
    <row r="3971" spans="21:21">
      <c r="U3971" s="13"/>
    </row>
    <row r="3972" spans="21:21">
      <c r="U3972" s="13"/>
    </row>
    <row r="3973" spans="21:21">
      <c r="U3973" s="13"/>
    </row>
    <row r="3974" spans="21:21">
      <c r="U3974" s="13"/>
    </row>
    <row r="3975" spans="21:21">
      <c r="U3975" s="13"/>
    </row>
    <row r="3976" spans="21:21">
      <c r="U3976" s="13"/>
    </row>
    <row r="3977" spans="21:21">
      <c r="U3977" s="13"/>
    </row>
    <row r="3978" spans="21:21">
      <c r="U3978" s="13"/>
    </row>
    <row r="3979" spans="21:21">
      <c r="U3979" s="13"/>
    </row>
    <row r="3980" spans="21:21">
      <c r="U3980" s="13"/>
    </row>
    <row r="3981" spans="21:21">
      <c r="U3981" s="13"/>
    </row>
    <row r="3982" spans="21:21">
      <c r="U3982" s="13"/>
    </row>
    <row r="3983" spans="21:21">
      <c r="U3983" s="13"/>
    </row>
    <row r="3984" spans="21:21">
      <c r="U3984" s="13"/>
    </row>
    <row r="3985" spans="21:21">
      <c r="U3985" s="13"/>
    </row>
    <row r="3986" spans="21:21">
      <c r="U3986" s="13"/>
    </row>
    <row r="3987" spans="21:21">
      <c r="U3987" s="13"/>
    </row>
    <row r="3988" spans="21:21">
      <c r="U3988" s="13"/>
    </row>
    <row r="3989" spans="21:21">
      <c r="U3989" s="13"/>
    </row>
    <row r="3990" spans="21:21">
      <c r="U3990" s="13"/>
    </row>
    <row r="3991" spans="21:21">
      <c r="U3991" s="13"/>
    </row>
    <row r="3992" spans="21:21">
      <c r="U3992" s="13"/>
    </row>
    <row r="3993" spans="21:21">
      <c r="U3993" s="13"/>
    </row>
    <row r="3994" spans="21:21">
      <c r="U3994" s="13"/>
    </row>
    <row r="3995" spans="21:21">
      <c r="U3995" s="13"/>
    </row>
    <row r="3996" spans="21:21">
      <c r="U3996" s="13"/>
    </row>
    <row r="3997" spans="21:21">
      <c r="U3997" s="13"/>
    </row>
    <row r="3998" spans="21:21">
      <c r="U3998" s="13"/>
    </row>
    <row r="3999" spans="21:21">
      <c r="U3999" s="13"/>
    </row>
    <row r="4000" spans="21:21">
      <c r="U4000" s="13"/>
    </row>
    <row r="4001" spans="21:21">
      <c r="U4001" s="13"/>
    </row>
    <row r="4002" spans="21:21">
      <c r="U4002" s="13"/>
    </row>
    <row r="4003" spans="21:21">
      <c r="U4003" s="13"/>
    </row>
    <row r="4004" spans="21:21">
      <c r="U4004" s="13"/>
    </row>
    <row r="4005" spans="21:21">
      <c r="U4005" s="13"/>
    </row>
    <row r="4006" spans="21:21">
      <c r="U4006" s="13"/>
    </row>
    <row r="4007" spans="21:21">
      <c r="U4007" s="13"/>
    </row>
    <row r="4008" spans="21:21">
      <c r="U4008" s="13"/>
    </row>
    <row r="4009" spans="21:21">
      <c r="U4009" s="13"/>
    </row>
    <row r="4010" spans="21:21">
      <c r="U4010" s="13"/>
    </row>
    <row r="4011" spans="21:21">
      <c r="U4011" s="13"/>
    </row>
    <row r="4012" spans="21:21">
      <c r="U4012" s="13"/>
    </row>
    <row r="4013" spans="21:21">
      <c r="U4013" s="13"/>
    </row>
    <row r="4014" spans="21:21">
      <c r="U4014" s="13"/>
    </row>
    <row r="4015" spans="21:21">
      <c r="U4015" s="13"/>
    </row>
    <row r="4016" spans="21:21">
      <c r="U4016" s="13"/>
    </row>
    <row r="4017" spans="21:21">
      <c r="U4017" s="13"/>
    </row>
    <row r="4018" spans="21:21">
      <c r="U4018" s="13"/>
    </row>
    <row r="4019" spans="21:21">
      <c r="U4019" s="13"/>
    </row>
    <row r="4020" spans="21:21">
      <c r="U4020" s="13"/>
    </row>
    <row r="4021" spans="21:21">
      <c r="U4021" s="13"/>
    </row>
    <row r="4022" spans="21:21">
      <c r="U4022" s="13"/>
    </row>
    <row r="4023" spans="21:21">
      <c r="U4023" s="13"/>
    </row>
    <row r="4024" spans="21:21">
      <c r="U4024" s="13"/>
    </row>
    <row r="4025" spans="21:21">
      <c r="U4025" s="13"/>
    </row>
    <row r="4026" spans="21:21">
      <c r="U4026" s="13"/>
    </row>
    <row r="4027" spans="21:21">
      <c r="U4027" s="13"/>
    </row>
    <row r="4028" spans="21:21">
      <c r="U4028" s="13"/>
    </row>
    <row r="4029" spans="21:21">
      <c r="U4029" s="13"/>
    </row>
    <row r="4030" spans="21:21">
      <c r="U4030" s="13"/>
    </row>
    <row r="4031" spans="21:21">
      <c r="U4031" s="13"/>
    </row>
    <row r="4032" spans="21:21">
      <c r="U4032" s="13"/>
    </row>
    <row r="4033" spans="21:21">
      <c r="U4033" s="13"/>
    </row>
    <row r="4034" spans="21:21">
      <c r="U4034" s="13"/>
    </row>
    <row r="4035" spans="21:21">
      <c r="U4035" s="13"/>
    </row>
    <row r="4036" spans="21:21">
      <c r="U4036" s="13"/>
    </row>
    <row r="4037" spans="21:21">
      <c r="U4037" s="13"/>
    </row>
    <row r="4038" spans="21:21">
      <c r="U4038" s="13"/>
    </row>
    <row r="4039" spans="21:21">
      <c r="U4039" s="13"/>
    </row>
    <row r="4040" spans="21:21">
      <c r="U4040" s="13"/>
    </row>
    <row r="4041" spans="21:21">
      <c r="U4041" s="13"/>
    </row>
    <row r="4042" spans="21:21">
      <c r="U4042" s="13"/>
    </row>
    <row r="4043" spans="21:21">
      <c r="U4043" s="13"/>
    </row>
    <row r="4044" spans="21:21">
      <c r="U4044" s="13"/>
    </row>
    <row r="4045" spans="21:21">
      <c r="U4045" s="13"/>
    </row>
    <row r="4046" spans="21:21">
      <c r="U4046" s="13"/>
    </row>
    <row r="4047" spans="21:21">
      <c r="U4047" s="13"/>
    </row>
    <row r="4048" spans="21:21">
      <c r="U4048" s="13"/>
    </row>
    <row r="4049" spans="21:21">
      <c r="U4049" s="13"/>
    </row>
    <row r="4050" spans="21:21">
      <c r="U4050" s="13"/>
    </row>
    <row r="4051" spans="21:21">
      <c r="U4051" s="13"/>
    </row>
    <row r="4052" spans="21:21">
      <c r="U4052" s="13"/>
    </row>
    <row r="4053" spans="21:21">
      <c r="U4053" s="13"/>
    </row>
    <row r="4054" spans="21:21">
      <c r="U4054" s="13"/>
    </row>
    <row r="4055" spans="21:21">
      <c r="U4055" s="13"/>
    </row>
    <row r="4056" spans="21:21">
      <c r="U4056" s="13"/>
    </row>
    <row r="4057" spans="21:21">
      <c r="U4057" s="13"/>
    </row>
    <row r="4058" spans="21:21">
      <c r="U4058" s="13"/>
    </row>
    <row r="4059" spans="21:21">
      <c r="U4059" s="13"/>
    </row>
    <row r="4060" spans="21:21">
      <c r="U4060" s="13"/>
    </row>
    <row r="4061" spans="21:21">
      <c r="U4061" s="13"/>
    </row>
    <row r="4062" spans="21:21">
      <c r="U4062" s="13"/>
    </row>
    <row r="4063" spans="21:21">
      <c r="U4063" s="13"/>
    </row>
    <row r="4064" spans="21:21">
      <c r="U4064" s="13"/>
    </row>
    <row r="4065" spans="21:21">
      <c r="U4065" s="13"/>
    </row>
    <row r="4066" spans="21:21">
      <c r="U4066" s="13"/>
    </row>
    <row r="4067" spans="21:21">
      <c r="U4067" s="13"/>
    </row>
    <row r="4068" spans="21:21">
      <c r="U4068" s="13"/>
    </row>
    <row r="4069" spans="21:21">
      <c r="U4069" s="13"/>
    </row>
    <row r="4070" spans="21:21">
      <c r="U4070" s="13"/>
    </row>
    <row r="4071" spans="21:21">
      <c r="U4071" s="13"/>
    </row>
    <row r="4072" spans="21:21">
      <c r="U4072" s="13"/>
    </row>
    <row r="4073" spans="21:21">
      <c r="U4073" s="13"/>
    </row>
    <row r="4074" spans="21:21">
      <c r="U4074" s="13"/>
    </row>
    <row r="4075" spans="21:21">
      <c r="U4075" s="13"/>
    </row>
    <row r="4076" spans="21:21">
      <c r="U4076" s="13"/>
    </row>
    <row r="4077" spans="21:21">
      <c r="U4077" s="13"/>
    </row>
    <row r="4078" spans="21:21">
      <c r="U4078" s="13"/>
    </row>
    <row r="4079" spans="21:21">
      <c r="U4079" s="13"/>
    </row>
    <row r="4080" spans="21:21">
      <c r="U4080" s="13"/>
    </row>
    <row r="4081" spans="21:21">
      <c r="U4081" s="13"/>
    </row>
    <row r="4082" spans="21:21">
      <c r="U4082" s="13"/>
    </row>
    <row r="4083" spans="21:21">
      <c r="U4083" s="13"/>
    </row>
    <row r="4084" spans="21:21">
      <c r="U4084" s="13"/>
    </row>
    <row r="4085" spans="21:21">
      <c r="U4085" s="13"/>
    </row>
    <row r="4086" spans="21:21">
      <c r="U4086" s="13"/>
    </row>
    <row r="4087" spans="21:21">
      <c r="U4087" s="13"/>
    </row>
    <row r="4088" spans="21:21">
      <c r="U4088" s="13"/>
    </row>
    <row r="4089" spans="21:21">
      <c r="U4089" s="13"/>
    </row>
    <row r="4090" spans="21:21">
      <c r="U4090" s="13"/>
    </row>
    <row r="4091" spans="21:21">
      <c r="U4091" s="13"/>
    </row>
    <row r="4092" spans="21:21">
      <c r="U4092" s="13"/>
    </row>
    <row r="4093" spans="21:21">
      <c r="U4093" s="13"/>
    </row>
    <row r="4094" spans="21:21">
      <c r="U4094" s="13"/>
    </row>
    <row r="4095" spans="21:21">
      <c r="U4095" s="13"/>
    </row>
    <row r="4096" spans="21:21">
      <c r="U4096" s="13"/>
    </row>
    <row r="4097" spans="21:21">
      <c r="U4097" s="13"/>
    </row>
    <row r="4098" spans="21:21">
      <c r="U4098" s="13"/>
    </row>
    <row r="4099" spans="21:21">
      <c r="U4099" s="13"/>
    </row>
    <row r="4100" spans="21:21">
      <c r="U4100" s="13"/>
    </row>
    <row r="4101" spans="21:21">
      <c r="U4101" s="13"/>
    </row>
    <row r="4102" spans="21:21">
      <c r="U4102" s="13"/>
    </row>
    <row r="4103" spans="21:21">
      <c r="U4103" s="13"/>
    </row>
    <row r="4104" spans="21:21">
      <c r="U4104" s="13"/>
    </row>
    <row r="4105" spans="21:21">
      <c r="U4105" s="13"/>
    </row>
    <row r="4106" spans="21:21">
      <c r="U4106" s="13"/>
    </row>
    <row r="4107" spans="21:21">
      <c r="U4107" s="13"/>
    </row>
    <row r="4108" spans="21:21">
      <c r="U4108" s="13"/>
    </row>
    <row r="4109" spans="21:21">
      <c r="U4109" s="13"/>
    </row>
    <row r="4110" spans="21:21">
      <c r="U4110" s="13"/>
    </row>
    <row r="4111" spans="21:21">
      <c r="U4111" s="13"/>
    </row>
    <row r="4112" spans="21:21">
      <c r="U4112" s="13"/>
    </row>
    <row r="4113" spans="21:21">
      <c r="U4113" s="13"/>
    </row>
    <row r="4114" spans="21:21">
      <c r="U4114" s="13"/>
    </row>
    <row r="4115" spans="21:21">
      <c r="U4115" s="13"/>
    </row>
    <row r="4116" spans="21:21">
      <c r="U4116" s="13"/>
    </row>
    <row r="4117" spans="21:21">
      <c r="U4117" s="13"/>
    </row>
    <row r="4118" spans="21:21">
      <c r="U4118" s="13"/>
    </row>
    <row r="4119" spans="21:21">
      <c r="U4119" s="13"/>
    </row>
    <row r="4120" spans="21:21">
      <c r="U4120" s="13"/>
    </row>
    <row r="4121" spans="21:21">
      <c r="U4121" s="13"/>
    </row>
    <row r="4122" spans="21:21">
      <c r="U4122" s="13"/>
    </row>
    <row r="4123" spans="21:21">
      <c r="U4123" s="13"/>
    </row>
    <row r="4124" spans="21:21">
      <c r="U4124" s="13"/>
    </row>
    <row r="4125" spans="21:21">
      <c r="U4125" s="13"/>
    </row>
    <row r="4126" spans="21:21">
      <c r="U4126" s="13"/>
    </row>
    <row r="4127" spans="21:21">
      <c r="U4127" s="13"/>
    </row>
    <row r="4128" spans="21:21">
      <c r="U4128" s="13"/>
    </row>
    <row r="4129" spans="21:21">
      <c r="U4129" s="13"/>
    </row>
    <row r="4130" spans="21:21">
      <c r="U4130" s="13"/>
    </row>
    <row r="4131" spans="21:21">
      <c r="U4131" s="13"/>
    </row>
    <row r="4132" spans="21:21">
      <c r="U4132" s="13"/>
    </row>
    <row r="4133" spans="21:21">
      <c r="U4133" s="13"/>
    </row>
    <row r="4134" spans="21:21">
      <c r="U4134" s="13"/>
    </row>
    <row r="4135" spans="21:21">
      <c r="U4135" s="13"/>
    </row>
    <row r="4136" spans="21:21">
      <c r="U4136" s="13"/>
    </row>
    <row r="4137" spans="21:21">
      <c r="U4137" s="13"/>
    </row>
    <row r="4138" spans="21:21">
      <c r="U4138" s="13"/>
    </row>
    <row r="4139" spans="21:21">
      <c r="U4139" s="13"/>
    </row>
    <row r="4140" spans="21:21">
      <c r="U4140" s="13"/>
    </row>
    <row r="4141" spans="21:21">
      <c r="U4141" s="13"/>
    </row>
    <row r="4142" spans="21:21">
      <c r="U4142" s="13"/>
    </row>
    <row r="4143" spans="21:21">
      <c r="U4143" s="13"/>
    </row>
    <row r="4144" spans="21:21">
      <c r="U4144" s="13"/>
    </row>
    <row r="4145" spans="21:21">
      <c r="U4145" s="13"/>
    </row>
    <row r="4146" spans="21:21">
      <c r="U4146" s="13"/>
    </row>
    <row r="4147" spans="21:21">
      <c r="U4147" s="13"/>
    </row>
    <row r="4148" spans="21:21">
      <c r="U4148" s="13"/>
    </row>
    <row r="4149" spans="21:21">
      <c r="U4149" s="13"/>
    </row>
    <row r="4150" spans="21:21">
      <c r="U4150" s="13"/>
    </row>
    <row r="4151" spans="21:21">
      <c r="U4151" s="13"/>
    </row>
    <row r="4152" spans="21:21">
      <c r="U4152" s="13"/>
    </row>
    <row r="4153" spans="21:21">
      <c r="U4153" s="13"/>
    </row>
    <row r="4154" spans="21:21">
      <c r="U4154" s="13"/>
    </row>
    <row r="4155" spans="21:21">
      <c r="U4155" s="13"/>
    </row>
    <row r="4156" spans="21:21">
      <c r="U4156" s="13"/>
    </row>
    <row r="4157" spans="21:21">
      <c r="U4157" s="13"/>
    </row>
    <row r="4158" spans="21:21">
      <c r="U4158" s="13"/>
    </row>
    <row r="4159" spans="21:21">
      <c r="U4159" s="13"/>
    </row>
    <row r="4160" spans="21:21">
      <c r="U4160" s="13"/>
    </row>
    <row r="4161" spans="21:21">
      <c r="U4161" s="13"/>
    </row>
    <row r="4162" spans="21:21">
      <c r="U4162" s="13"/>
    </row>
    <row r="4163" spans="21:21">
      <c r="U4163" s="13"/>
    </row>
    <row r="4164" spans="21:21">
      <c r="U4164" s="13"/>
    </row>
    <row r="4165" spans="21:21">
      <c r="U4165" s="13"/>
    </row>
    <row r="4166" spans="21:21">
      <c r="U4166" s="13"/>
    </row>
    <row r="4167" spans="21:21">
      <c r="U4167" s="13"/>
    </row>
    <row r="4168" spans="21:21">
      <c r="U4168" s="13"/>
    </row>
    <row r="4169" spans="21:21">
      <c r="U4169" s="13"/>
    </row>
    <row r="4170" spans="21:21">
      <c r="U4170" s="13"/>
    </row>
    <row r="4171" spans="21:21">
      <c r="U4171" s="13"/>
    </row>
    <row r="4172" spans="21:21">
      <c r="U4172" s="13"/>
    </row>
    <row r="4173" spans="21:21">
      <c r="U4173" s="13"/>
    </row>
    <row r="4174" spans="21:21">
      <c r="U4174" s="13"/>
    </row>
    <row r="4175" spans="21:21">
      <c r="U4175" s="13"/>
    </row>
    <row r="4176" spans="21:21">
      <c r="U4176" s="13"/>
    </row>
    <row r="4177" spans="21:21">
      <c r="U4177" s="13"/>
    </row>
    <row r="4178" spans="21:21">
      <c r="U4178" s="13"/>
    </row>
    <row r="4179" spans="21:21">
      <c r="U4179" s="13"/>
    </row>
    <row r="4180" spans="21:21">
      <c r="U4180" s="13"/>
    </row>
    <row r="4181" spans="21:21">
      <c r="U4181" s="13"/>
    </row>
    <row r="4182" spans="21:21">
      <c r="U4182" s="13"/>
    </row>
    <row r="4183" spans="21:21">
      <c r="U4183" s="13"/>
    </row>
    <row r="4184" spans="21:21">
      <c r="U4184" s="13"/>
    </row>
    <row r="4185" spans="21:21">
      <c r="U4185" s="13"/>
    </row>
    <row r="4186" spans="21:21">
      <c r="U4186" s="13"/>
    </row>
    <row r="4187" spans="21:21">
      <c r="U4187" s="13"/>
    </row>
    <row r="4188" spans="21:21">
      <c r="U4188" s="13"/>
    </row>
    <row r="4189" spans="21:21">
      <c r="U4189" s="13"/>
    </row>
    <row r="4190" spans="21:21">
      <c r="U4190" s="13"/>
    </row>
    <row r="4191" spans="21:21">
      <c r="U4191" s="13"/>
    </row>
    <row r="4192" spans="21:21">
      <c r="U4192" s="13"/>
    </row>
    <row r="4193" spans="21:21">
      <c r="U4193" s="13"/>
    </row>
    <row r="4194" spans="21:21">
      <c r="U4194" s="13"/>
    </row>
    <row r="4195" spans="21:21">
      <c r="U4195" s="13"/>
    </row>
    <row r="4196" spans="21:21">
      <c r="U4196" s="13"/>
    </row>
    <row r="4197" spans="21:21">
      <c r="U4197" s="13"/>
    </row>
    <row r="4198" spans="21:21">
      <c r="U4198" s="13"/>
    </row>
    <row r="4199" spans="21:21">
      <c r="U4199" s="13"/>
    </row>
    <row r="4200" spans="21:21">
      <c r="U4200" s="13"/>
    </row>
    <row r="4201" spans="21:21">
      <c r="U4201" s="13"/>
    </row>
    <row r="4202" spans="21:21">
      <c r="U4202" s="13"/>
    </row>
    <row r="4203" spans="21:21">
      <c r="U4203" s="13"/>
    </row>
    <row r="4204" spans="21:21">
      <c r="U4204" s="13"/>
    </row>
    <row r="4205" spans="21:21">
      <c r="U4205" s="13"/>
    </row>
    <row r="4206" spans="21:21">
      <c r="U4206" s="13"/>
    </row>
    <row r="4207" spans="21:21">
      <c r="U4207" s="13"/>
    </row>
    <row r="4208" spans="21:21">
      <c r="U4208" s="13"/>
    </row>
    <row r="4209" spans="21:21">
      <c r="U4209" s="13"/>
    </row>
    <row r="4210" spans="21:21">
      <c r="U4210" s="13"/>
    </row>
    <row r="4211" spans="21:21">
      <c r="U4211" s="13"/>
    </row>
    <row r="4212" spans="21:21">
      <c r="U4212" s="13"/>
    </row>
    <row r="4213" spans="21:21">
      <c r="U4213" s="13"/>
    </row>
    <row r="4214" spans="21:21">
      <c r="U4214" s="13"/>
    </row>
    <row r="4215" spans="21:21">
      <c r="U4215" s="13"/>
    </row>
    <row r="4216" spans="21:21">
      <c r="U4216" s="13"/>
    </row>
    <row r="4217" spans="21:21">
      <c r="U4217" s="13"/>
    </row>
    <row r="4218" spans="21:21">
      <c r="U4218" s="13"/>
    </row>
    <row r="4219" spans="21:21">
      <c r="U4219" s="13"/>
    </row>
    <row r="4220" spans="21:21">
      <c r="U4220" s="13"/>
    </row>
    <row r="4221" spans="21:21">
      <c r="U4221" s="13"/>
    </row>
    <row r="4222" spans="21:21">
      <c r="U4222" s="13"/>
    </row>
    <row r="4223" spans="21:21">
      <c r="U4223" s="13"/>
    </row>
    <row r="4224" spans="21:21">
      <c r="U4224" s="13"/>
    </row>
    <row r="4225" spans="21:21">
      <c r="U4225" s="13"/>
    </row>
    <row r="4226" spans="21:21">
      <c r="U4226" s="13"/>
    </row>
    <row r="4227" spans="21:21">
      <c r="U4227" s="13"/>
    </row>
    <row r="4228" spans="21:21">
      <c r="U4228" s="13"/>
    </row>
    <row r="4229" spans="21:21">
      <c r="U4229" s="13"/>
    </row>
    <row r="4230" spans="21:21">
      <c r="U4230" s="13"/>
    </row>
    <row r="4231" spans="21:21">
      <c r="U4231" s="13"/>
    </row>
    <row r="4232" spans="21:21">
      <c r="U4232" s="13"/>
    </row>
    <row r="4233" spans="21:21">
      <c r="U4233" s="13"/>
    </row>
    <row r="4234" spans="21:21">
      <c r="U4234" s="13"/>
    </row>
    <row r="4235" spans="21:21">
      <c r="U4235" s="13"/>
    </row>
    <row r="4236" spans="21:21">
      <c r="U4236" s="13"/>
    </row>
    <row r="4237" spans="21:21">
      <c r="U4237" s="13"/>
    </row>
    <row r="4238" spans="21:21">
      <c r="U4238" s="13"/>
    </row>
    <row r="4239" spans="21:21">
      <c r="U4239" s="13"/>
    </row>
    <row r="4240" spans="21:21">
      <c r="U4240" s="13"/>
    </row>
    <row r="4241" spans="21:21">
      <c r="U4241" s="13"/>
    </row>
    <row r="4242" spans="21:21">
      <c r="U4242" s="13"/>
    </row>
    <row r="4243" spans="21:21">
      <c r="U4243" s="13"/>
    </row>
    <row r="4244" spans="21:21">
      <c r="U4244" s="13"/>
    </row>
    <row r="4245" spans="21:21">
      <c r="U4245" s="13"/>
    </row>
    <row r="4246" spans="21:21">
      <c r="U4246" s="13"/>
    </row>
    <row r="4247" spans="21:21">
      <c r="U4247" s="13"/>
    </row>
    <row r="4248" spans="21:21">
      <c r="U4248" s="13"/>
    </row>
    <row r="4249" spans="21:21">
      <c r="U4249" s="13"/>
    </row>
    <row r="4250" spans="21:21">
      <c r="U4250" s="13"/>
    </row>
    <row r="4251" spans="21:21">
      <c r="U4251" s="13"/>
    </row>
    <row r="4252" spans="21:21">
      <c r="U4252" s="13"/>
    </row>
    <row r="4253" spans="21:21">
      <c r="U4253" s="13"/>
    </row>
    <row r="4254" spans="21:21">
      <c r="U4254" s="13"/>
    </row>
    <row r="4255" spans="21:21">
      <c r="U4255" s="13"/>
    </row>
    <row r="4256" spans="21:21">
      <c r="U4256" s="13"/>
    </row>
    <row r="4257" spans="21:21">
      <c r="U4257" s="13"/>
    </row>
    <row r="4258" spans="21:21">
      <c r="U4258" s="13"/>
    </row>
    <row r="4259" spans="21:21">
      <c r="U4259" s="13"/>
    </row>
    <row r="4260" spans="21:21">
      <c r="U4260" s="13"/>
    </row>
    <row r="4261" spans="21:21">
      <c r="U4261" s="13"/>
    </row>
    <row r="4262" spans="21:21">
      <c r="U4262" s="13"/>
    </row>
    <row r="4263" spans="21:21">
      <c r="U4263" s="13"/>
    </row>
    <row r="4264" spans="21:21">
      <c r="U4264" s="13"/>
    </row>
    <row r="4265" spans="21:21">
      <c r="U4265" s="13"/>
    </row>
    <row r="4266" spans="21:21">
      <c r="U4266" s="13"/>
    </row>
    <row r="4267" spans="21:21">
      <c r="U4267" s="13"/>
    </row>
    <row r="4268" spans="21:21">
      <c r="U4268" s="13"/>
    </row>
    <row r="4269" spans="21:21">
      <c r="U4269" s="13"/>
    </row>
    <row r="4270" spans="21:21">
      <c r="U4270" s="13"/>
    </row>
    <row r="4271" spans="21:21">
      <c r="U4271" s="13"/>
    </row>
    <row r="4272" spans="21:21">
      <c r="U4272" s="13"/>
    </row>
    <row r="4273" spans="21:21">
      <c r="U4273" s="13"/>
    </row>
    <row r="4274" spans="21:21">
      <c r="U4274" s="13"/>
    </row>
    <row r="4275" spans="21:21">
      <c r="U4275" s="13"/>
    </row>
    <row r="4276" spans="21:21">
      <c r="U4276" s="13"/>
    </row>
    <row r="4277" spans="21:21">
      <c r="U4277" s="13"/>
    </row>
    <row r="4278" spans="21:21">
      <c r="U4278" s="13"/>
    </row>
    <row r="4279" spans="21:21">
      <c r="U4279" s="13"/>
    </row>
    <row r="4280" spans="21:21">
      <c r="U4280" s="13"/>
    </row>
    <row r="4281" spans="21:21">
      <c r="U4281" s="13"/>
    </row>
    <row r="4282" spans="21:21">
      <c r="U4282" s="13"/>
    </row>
    <row r="4283" spans="21:21">
      <c r="U4283" s="13"/>
    </row>
    <row r="4284" spans="21:21">
      <c r="U4284" s="13"/>
    </row>
    <row r="4285" spans="21:21">
      <c r="U4285" s="13"/>
    </row>
    <row r="4286" spans="21:21">
      <c r="U4286" s="13"/>
    </row>
    <row r="4287" spans="21:21">
      <c r="U4287" s="13"/>
    </row>
    <row r="4288" spans="21:21">
      <c r="U4288" s="13"/>
    </row>
    <row r="4289" spans="21:21">
      <c r="U4289" s="13"/>
    </row>
    <row r="4290" spans="21:21">
      <c r="U4290" s="13"/>
    </row>
    <row r="4291" spans="21:21">
      <c r="U4291" s="13"/>
    </row>
    <row r="4292" spans="21:21">
      <c r="U4292" s="13"/>
    </row>
    <row r="4293" spans="21:21">
      <c r="U4293" s="13"/>
    </row>
    <row r="4294" spans="21:21">
      <c r="U4294" s="13"/>
    </row>
    <row r="4295" spans="21:21">
      <c r="U4295" s="13"/>
    </row>
    <row r="4296" spans="21:21">
      <c r="U4296" s="13"/>
    </row>
    <row r="4297" spans="21:21">
      <c r="U4297" s="13"/>
    </row>
    <row r="4298" spans="21:21">
      <c r="U4298" s="13"/>
    </row>
    <row r="4299" spans="21:21">
      <c r="U4299" s="13"/>
    </row>
    <row r="4300" spans="21:21">
      <c r="U4300" s="13"/>
    </row>
    <row r="4301" spans="21:21">
      <c r="U4301" s="13"/>
    </row>
    <row r="4302" spans="21:21">
      <c r="U4302" s="13"/>
    </row>
    <row r="4303" spans="21:21">
      <c r="U4303" s="13"/>
    </row>
    <row r="4304" spans="21:21">
      <c r="U4304" s="13"/>
    </row>
    <row r="4305" spans="21:21">
      <c r="U4305" s="13"/>
    </row>
    <row r="4306" spans="21:21">
      <c r="U4306" s="13"/>
    </row>
    <row r="4307" spans="21:21">
      <c r="U4307" s="13"/>
    </row>
    <row r="4308" spans="21:21">
      <c r="U4308" s="13"/>
    </row>
    <row r="4309" spans="21:21">
      <c r="U4309" s="13"/>
    </row>
    <row r="4310" spans="21:21">
      <c r="U4310" s="13"/>
    </row>
    <row r="4311" spans="21:21">
      <c r="U4311" s="13"/>
    </row>
    <row r="4312" spans="21:21">
      <c r="U4312" s="13"/>
    </row>
    <row r="4313" spans="21:21">
      <c r="U4313" s="13"/>
    </row>
    <row r="4314" spans="21:21">
      <c r="U4314" s="13"/>
    </row>
    <row r="4315" spans="21:21">
      <c r="U4315" s="13"/>
    </row>
    <row r="4316" spans="21:21">
      <c r="U4316" s="13"/>
    </row>
    <row r="4317" spans="21:21">
      <c r="U4317" s="13"/>
    </row>
    <row r="4318" spans="21:21">
      <c r="U4318" s="13"/>
    </row>
    <row r="4319" spans="21:21">
      <c r="U4319" s="13"/>
    </row>
    <row r="4320" spans="21:21">
      <c r="U4320" s="13"/>
    </row>
    <row r="4321" spans="21:21">
      <c r="U4321" s="13"/>
    </row>
    <row r="4322" spans="21:21">
      <c r="U4322" s="13"/>
    </row>
    <row r="4323" spans="21:21">
      <c r="U4323" s="13"/>
    </row>
    <row r="4324" spans="21:21">
      <c r="U4324" s="13"/>
    </row>
    <row r="4325" spans="21:21">
      <c r="U4325" s="13"/>
    </row>
    <row r="4326" spans="21:21">
      <c r="U4326" s="13"/>
    </row>
    <row r="4327" spans="21:21">
      <c r="U4327" s="13"/>
    </row>
    <row r="4328" spans="21:21">
      <c r="U4328" s="13"/>
    </row>
    <row r="4329" spans="21:21">
      <c r="U4329" s="13"/>
    </row>
    <row r="4330" spans="21:21">
      <c r="U4330" s="13"/>
    </row>
    <row r="4331" spans="21:21">
      <c r="U4331" s="13"/>
    </row>
    <row r="4332" spans="21:21">
      <c r="U4332" s="13"/>
    </row>
    <row r="4333" spans="21:21">
      <c r="U4333" s="13"/>
    </row>
    <row r="4334" spans="21:21">
      <c r="U4334" s="13"/>
    </row>
    <row r="4335" spans="21:21">
      <c r="U4335" s="13"/>
    </row>
    <row r="4336" spans="21:21">
      <c r="U4336" s="13"/>
    </row>
    <row r="4337" spans="21:21">
      <c r="U4337" s="13"/>
    </row>
    <row r="4338" spans="21:21">
      <c r="U4338" s="13"/>
    </row>
    <row r="4339" spans="21:21">
      <c r="U4339" s="13"/>
    </row>
    <row r="4340" spans="21:21">
      <c r="U4340" s="13"/>
    </row>
    <row r="4341" spans="21:21">
      <c r="U4341" s="13"/>
    </row>
    <row r="4342" spans="21:21">
      <c r="U4342" s="13"/>
    </row>
    <row r="4343" spans="21:21">
      <c r="U4343" s="13"/>
    </row>
    <row r="4344" spans="21:21">
      <c r="U4344" s="13"/>
    </row>
    <row r="4345" spans="21:21">
      <c r="U4345" s="13"/>
    </row>
    <row r="4346" spans="21:21">
      <c r="U4346" s="13"/>
    </row>
    <row r="4347" spans="21:21">
      <c r="U4347" s="13"/>
    </row>
    <row r="4348" spans="21:21">
      <c r="U4348" s="13"/>
    </row>
    <row r="4349" spans="21:21">
      <c r="U4349" s="13"/>
    </row>
    <row r="4350" spans="21:21">
      <c r="U4350" s="13"/>
    </row>
    <row r="4351" spans="21:21">
      <c r="U4351" s="13"/>
    </row>
    <row r="4352" spans="21:21">
      <c r="U4352" s="13"/>
    </row>
    <row r="4353" spans="21:21">
      <c r="U4353" s="13"/>
    </row>
  </sheetData>
  <autoFilter ref="A6:Y102" xr:uid="{00000000-0009-0000-0000-000001000000}"/>
  <mergeCells count="112">
    <mergeCell ref="C100:I100"/>
    <mergeCell ref="C101:I101"/>
    <mergeCell ref="C102:I102"/>
    <mergeCell ref="B105:U105"/>
    <mergeCell ref="C94:I94"/>
    <mergeCell ref="C95:I95"/>
    <mergeCell ref="C96:I96"/>
    <mergeCell ref="C97:I97"/>
    <mergeCell ref="C98:I98"/>
    <mergeCell ref="C99:I99"/>
    <mergeCell ref="C88:I88"/>
    <mergeCell ref="C89:I89"/>
    <mergeCell ref="C90:I90"/>
    <mergeCell ref="C91:I91"/>
    <mergeCell ref="C92:I92"/>
    <mergeCell ref="C93:I93"/>
    <mergeCell ref="L77:L79"/>
    <mergeCell ref="C83:I83"/>
    <mergeCell ref="C84:I84"/>
    <mergeCell ref="C85:I85"/>
    <mergeCell ref="C86:I86"/>
    <mergeCell ref="C87:I87"/>
    <mergeCell ref="K71:K74"/>
    <mergeCell ref="L71:L74"/>
    <mergeCell ref="C75:I75"/>
    <mergeCell ref="B77:B79"/>
    <mergeCell ref="C77:C79"/>
    <mergeCell ref="D77:D79"/>
    <mergeCell ref="G77:G79"/>
    <mergeCell ref="H77:H79"/>
    <mergeCell ref="J77:J79"/>
    <mergeCell ref="K77:K79"/>
    <mergeCell ref="B71:B74"/>
    <mergeCell ref="C71:C74"/>
    <mergeCell ref="D71:D74"/>
    <mergeCell ref="G71:G74"/>
    <mergeCell ref="H71:H74"/>
    <mergeCell ref="J71:J73"/>
    <mergeCell ref="C61:U61"/>
    <mergeCell ref="C63:U63"/>
    <mergeCell ref="C65:U65"/>
    <mergeCell ref="C66:U66"/>
    <mergeCell ref="C69:U69"/>
    <mergeCell ref="C70:U70"/>
    <mergeCell ref="K52:K54"/>
    <mergeCell ref="L52:L54"/>
    <mergeCell ref="C55:U55"/>
    <mergeCell ref="C57:E57"/>
    <mergeCell ref="C59:U59"/>
    <mergeCell ref="C60:U60"/>
    <mergeCell ref="C44:U44"/>
    <mergeCell ref="C46:U46"/>
    <mergeCell ref="C47:U47"/>
    <mergeCell ref="C50:U50"/>
    <mergeCell ref="B52:B54"/>
    <mergeCell ref="C52:C54"/>
    <mergeCell ref="D52:D54"/>
    <mergeCell ref="G52:G54"/>
    <mergeCell ref="H52:H54"/>
    <mergeCell ref="J52:J54"/>
    <mergeCell ref="C39:U39"/>
    <mergeCell ref="C41:U41"/>
    <mergeCell ref="A42:A43"/>
    <mergeCell ref="B42:B43"/>
    <mergeCell ref="C42:C43"/>
    <mergeCell ref="D42:D43"/>
    <mergeCell ref="E42:E43"/>
    <mergeCell ref="F42:F43"/>
    <mergeCell ref="G42:G43"/>
    <mergeCell ref="H42:H43"/>
    <mergeCell ref="C35:U35"/>
    <mergeCell ref="C36:U36"/>
    <mergeCell ref="A37:A38"/>
    <mergeCell ref="B37:B38"/>
    <mergeCell ref="C37:C38"/>
    <mergeCell ref="D37:D38"/>
    <mergeCell ref="E37:E38"/>
    <mergeCell ref="F37:F38"/>
    <mergeCell ref="G37:G38"/>
    <mergeCell ref="H37:H38"/>
    <mergeCell ref="C17:U17"/>
    <mergeCell ref="C26:U26"/>
    <mergeCell ref="C27:U27"/>
    <mergeCell ref="C29:U29"/>
    <mergeCell ref="C32:U32"/>
    <mergeCell ref="C34:U34"/>
    <mergeCell ref="C7:U7"/>
    <mergeCell ref="C8:U8"/>
    <mergeCell ref="C9:U9"/>
    <mergeCell ref="C11:U11"/>
    <mergeCell ref="C12:U12"/>
    <mergeCell ref="C15:U15"/>
    <mergeCell ref="B2:U2"/>
    <mergeCell ref="B3:U3"/>
    <mergeCell ref="A4:A6"/>
    <mergeCell ref="B4:B6"/>
    <mergeCell ref="C4:D4"/>
    <mergeCell ref="E4:E6"/>
    <mergeCell ref="F4:F6"/>
    <mergeCell ref="G4:G6"/>
    <mergeCell ref="H4:H6"/>
    <mergeCell ref="I4:I6"/>
    <mergeCell ref="J4:J6"/>
    <mergeCell ref="K4:K6"/>
    <mergeCell ref="L4:L6"/>
    <mergeCell ref="M4:M6"/>
    <mergeCell ref="U4:U6"/>
    <mergeCell ref="C5:C6"/>
    <mergeCell ref="D5:D6"/>
    <mergeCell ref="N5:N6"/>
    <mergeCell ref="O5:O6"/>
    <mergeCell ref="P5:P6"/>
  </mergeCells>
  <dataValidations count="10">
    <dataValidation type="list" allowBlank="1" showInputMessage="1" showErrorMessage="1" sqref="P64" xr:uid="{4805ADD6-8F49-4FE1-9D6E-2C315868D85C}">
      <formula1>"ĐTT,TDS,HĐNT+HĐG,HĐC,HĐCĐ+HĐC, HĐCĐ,HĐG,HĐNT,VS-AN,HĐC,SHHN,TQDN,LH"</formula1>
    </dataValidation>
    <dataValidation type="list" allowBlank="1" showInputMessage="1" showErrorMessage="1" sqref="L71" xr:uid="{2D6CA019-BB09-481B-908E-9A1DBAE49CDC}">
      <formula1>"Lớp học, Lớp học+ sân chơi, Phòng chức năng, Ngoài nhà trường, sân chơi"</formula1>
    </dataValidation>
    <dataValidation type="list" allowBlank="1" showInputMessage="1" showErrorMessage="1" sqref="K71 K18:K25 K45 K56 K37:K38 K40 K62 K64 K80:K82 K13:K14 K33 K42 K48:K49 K51:K52 K58 K67:K68 K76:K77 K16 K28 K30:K31 K10" xr:uid="{30272D0B-0F44-4E06-B25A-58A8D17FBB8B}">
      <formula1>"Lớp, Tổ"</formula1>
    </dataValidation>
    <dataValidation type="list" allowBlank="1" showInputMessage="1" showErrorMessage="1" sqref="L18:L25 L45 L56 L37:L38 L67:L68 L40 L62 L64 L80:L82 L13:L14 L33 L42 L48:L49 L51:L52 L58 L76:L77 L16 L28 L30:L31 L10" xr:uid="{C9790461-9FF8-4EE4-B00B-0CD4799F0C89}">
      <formula1>"Lớp học, Lớp học+ sân chơi, phòng chức năng,ngoài nhà trường, sân chơi"</formula1>
    </dataValidation>
    <dataValidation allowBlank="1" showInputMessage="1" showErrorMessage="1" promptTitle="x" sqref="J14 G14 G21" xr:uid="{922F3ACD-063D-4B96-B52C-16429A170D06}"/>
    <dataValidation type="list" allowBlank="1" showInputMessage="1" showErrorMessage="1" sqref="J74 F82 J64 D37 D64 D16 D13:D14 D45 D62 D33 F10 F37:G37 D40 D58 F58 F62:G62 J62 D68 F19:G20 F45:G45 J45 F64:G64 F13:G13 F14 F16 F22:G25 D28 F28:G28 F51:G51 F68:G68 F76:G76 J22:J25 F21 D19:D25 F33 F40 J40 J13 J20 J81:J82 J42 F42:G42 D42 F48:G48 D48:D49 J48:J49 G49 G52 F52:F54 D51:D53 J51:J53 F56:G56 J56 D56 J68 G71 J71 D71 F71:F74 J76:J77 F77:F79 D76:D77 G77 J28 J31 F31:G31 D31 F80:G81 D80:D82" xr:uid="{1CFD7949-CDF2-493D-A893-044461B2B151}">
      <formula1>"KQMĐ, NDCT, TLHD, BC, ĐP"</formula1>
    </dataValidation>
    <dataValidation type="list" allowBlank="1" showInputMessage="1" showErrorMessage="1" promptTitle="x" sqref="G82" xr:uid="{0AE12942-2FFF-44A1-A6EB-8F990C7A374F}">
      <formula1>"x"</formula1>
    </dataValidation>
    <dataValidation type="list" allowBlank="1" showInputMessage="1" showErrorMessage="1" sqref="G33" xr:uid="{EC6BC51E-64B7-42AC-858B-F6D248FC57AC}">
      <formula1>"KQMĐ, NDCT, TLHD, BC, ĐP,x"</formula1>
    </dataValidation>
    <dataValidation type="list" allowBlank="1" showInputMessage="1" showErrorMessage="1" sqref="O71:P74 O14:P14 O10:P10 O16:P16 O18:P18 O21:P25 O28:P28 O64 O40:P40 O45:P45 O30:P31 O37:P37 O33:P33 O56:P56 O19:O20 O62:P62 O58 O48:P49 O67:P68 O76:P82 O51:P51 O52:O54 O13 P42 O43:P43 P53:P54" xr:uid="{2AC25A1D-6CB8-4684-813E-DD17BCBFFAA0}">
      <formula1>"ĐTT,TDS,HĐNT+HĐG,HĐCĐ+HĐG,HĐCĐ+HĐC, HĐCĐ,HĐG,HĐNT,VS-AN,HĐC,SHHN,TQDN,LH"</formula1>
    </dataValidation>
    <dataValidation type="list" allowBlank="1" showInputMessage="1" showErrorMessage="1" sqref="O38:P38" xr:uid="{19936005-F9F8-4F43-B485-90C10545C302}">
      <formula1>"ĐTT,TDS,HĐNT+HĐC,HĐCĐ+HĐG,HĐCĐ+HĐC, HĐCĐ,HĐG,HĐNT,VS-AN,HĐC,SHHN,TQDN,LH"</formula1>
    </dataValidation>
  </dataValidations>
  <hyperlinks>
    <hyperlink ref="J56" r:id="rId1" xr:uid="{E17F5D71-A72E-4C6C-8EA2-21ACC159E874}"/>
  </hyperlinks>
  <pageMargins left="0.761811024" right="0.39370078740157499" top="0.59055118110236204" bottom="0.59055118110236204" header="0.31496062992126" footer="0.31496062992126"/>
  <pageSetup paperSize="9" orientation="landscape"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6F14-1613-41C1-91B8-02886C009073}">
  <dimension ref="A1:AG4328"/>
  <sheetViews>
    <sheetView view="pageBreakPreview" topLeftCell="B1" zoomScale="75" zoomScaleNormal="44" zoomScaleSheetLayoutView="75" workbookViewId="0">
      <pane ySplit="7" topLeftCell="A37" activePane="bottomLeft" state="frozen"/>
      <selection activeCell="B5" sqref="B5"/>
      <selection pane="bottomLeft" activeCell="E2" sqref="E2:R2"/>
    </sheetView>
  </sheetViews>
  <sheetFormatPr defaultColWidth="9.140625" defaultRowHeight="15.75"/>
  <cols>
    <col min="1" max="1" width="5.85546875" style="4" hidden="1" customWidth="1"/>
    <col min="2" max="2" width="5.85546875" style="12" customWidth="1"/>
    <col min="3" max="3" width="32.42578125" style="12" customWidth="1"/>
    <col min="4" max="4" width="10" style="49" customWidth="1"/>
    <col min="5" max="5" width="6.42578125" style="12" customWidth="1"/>
    <col min="6" max="28" width="6.7109375" style="12" customWidth="1"/>
    <col min="29" max="29" width="9.42578125" style="28" customWidth="1"/>
    <col min="30" max="33" width="9.140625" style="4" customWidth="1"/>
    <col min="34" max="16384" width="9.140625" style="4"/>
  </cols>
  <sheetData>
    <row r="1" spans="1:29" ht="34.5" customHeight="1">
      <c r="A1" s="11"/>
      <c r="B1" s="75" t="s">
        <v>235</v>
      </c>
      <c r="C1" s="75"/>
      <c r="D1" s="75"/>
      <c r="E1" s="76"/>
      <c r="F1" s="76"/>
      <c r="G1" s="76"/>
      <c r="H1" s="76"/>
      <c r="I1" s="76"/>
      <c r="J1" s="76"/>
      <c r="K1" s="76"/>
      <c r="L1" s="76"/>
      <c r="M1" s="76"/>
      <c r="N1" s="76"/>
      <c r="O1" s="76"/>
      <c r="P1" s="76"/>
      <c r="Q1" s="76"/>
      <c r="R1" s="76"/>
      <c r="S1" s="75"/>
      <c r="T1" s="75"/>
      <c r="U1" s="75"/>
      <c r="V1" s="75"/>
      <c r="W1" s="75"/>
      <c r="X1" s="75"/>
      <c r="Y1" s="76"/>
      <c r="Z1" s="76"/>
      <c r="AA1" s="76"/>
      <c r="AB1" s="76"/>
      <c r="AC1" s="75"/>
    </row>
    <row r="2" spans="1:29" ht="30.75" customHeight="1">
      <c r="A2" s="77" t="s">
        <v>18</v>
      </c>
      <c r="B2" s="78" t="s">
        <v>19</v>
      </c>
      <c r="C2" s="78" t="s">
        <v>10</v>
      </c>
      <c r="D2" s="78"/>
      <c r="E2" s="115" t="s">
        <v>234</v>
      </c>
      <c r="F2" s="116"/>
      <c r="G2" s="116"/>
      <c r="H2" s="116"/>
      <c r="I2" s="116"/>
      <c r="J2" s="116"/>
      <c r="K2" s="116"/>
      <c r="L2" s="116"/>
      <c r="M2" s="116"/>
      <c r="N2" s="116"/>
      <c r="O2" s="116"/>
      <c r="P2" s="116"/>
      <c r="Q2" s="116"/>
      <c r="R2" s="116"/>
      <c r="S2" s="108" t="s">
        <v>234</v>
      </c>
      <c r="T2" s="109"/>
      <c r="U2" s="109"/>
      <c r="V2" s="109"/>
      <c r="W2" s="109"/>
      <c r="X2" s="109"/>
      <c r="Y2" s="109"/>
      <c r="Z2" s="109"/>
      <c r="AA2" s="109"/>
      <c r="AB2" s="110"/>
      <c r="AC2" s="78" t="s">
        <v>142</v>
      </c>
    </row>
    <row r="3" spans="1:29" ht="50.25" customHeight="1">
      <c r="A3" s="77"/>
      <c r="B3" s="78"/>
      <c r="C3" s="78" t="s">
        <v>145</v>
      </c>
      <c r="D3" s="78" t="s">
        <v>12</v>
      </c>
      <c r="E3" s="99" t="s">
        <v>221</v>
      </c>
      <c r="F3" s="114" t="s">
        <v>222</v>
      </c>
      <c r="G3" s="99" t="s">
        <v>223</v>
      </c>
      <c r="H3" s="99" t="s">
        <v>224</v>
      </c>
      <c r="I3" s="99" t="s">
        <v>225</v>
      </c>
      <c r="J3" s="99" t="s">
        <v>226</v>
      </c>
      <c r="K3" s="99" t="s">
        <v>227</v>
      </c>
      <c r="L3" s="99" t="s">
        <v>228</v>
      </c>
      <c r="M3" s="99" t="s">
        <v>229</v>
      </c>
      <c r="N3" s="99" t="s">
        <v>230</v>
      </c>
      <c r="O3" s="99" t="s">
        <v>231</v>
      </c>
      <c r="P3" s="99" t="s">
        <v>232</v>
      </c>
      <c r="Q3" s="99" t="s">
        <v>233</v>
      </c>
      <c r="R3" s="99" t="s">
        <v>247</v>
      </c>
      <c r="S3" s="111" t="s">
        <v>236</v>
      </c>
      <c r="T3" s="111"/>
      <c r="U3" s="111" t="s">
        <v>237</v>
      </c>
      <c r="V3" s="111"/>
      <c r="W3" s="111" t="s">
        <v>238</v>
      </c>
      <c r="X3" s="111"/>
      <c r="Y3" s="111" t="s">
        <v>239</v>
      </c>
      <c r="Z3" s="111"/>
      <c r="AA3" s="112" t="s">
        <v>242</v>
      </c>
      <c r="AB3" s="113"/>
      <c r="AC3" s="78"/>
    </row>
    <row r="4" spans="1:29" ht="63.75" customHeight="1">
      <c r="A4" s="77"/>
      <c r="B4" s="78"/>
      <c r="C4" s="78"/>
      <c r="D4" s="78"/>
      <c r="E4" s="100"/>
      <c r="F4" s="114"/>
      <c r="G4" s="100"/>
      <c r="H4" s="100"/>
      <c r="I4" s="100"/>
      <c r="J4" s="100"/>
      <c r="K4" s="100"/>
      <c r="L4" s="100"/>
      <c r="M4" s="100"/>
      <c r="N4" s="100"/>
      <c r="O4" s="100"/>
      <c r="P4" s="100"/>
      <c r="Q4" s="100"/>
      <c r="R4" s="100"/>
      <c r="S4" s="67" t="s">
        <v>240</v>
      </c>
      <c r="T4" s="67" t="s">
        <v>241</v>
      </c>
      <c r="U4" s="67" t="s">
        <v>240</v>
      </c>
      <c r="V4" s="67" t="s">
        <v>241</v>
      </c>
      <c r="W4" s="67" t="s">
        <v>240</v>
      </c>
      <c r="X4" s="67" t="s">
        <v>241</v>
      </c>
      <c r="Y4" s="67" t="s">
        <v>240</v>
      </c>
      <c r="Z4" s="67" t="s">
        <v>241</v>
      </c>
      <c r="AA4" s="67" t="s">
        <v>243</v>
      </c>
      <c r="AB4" s="67" t="s">
        <v>244</v>
      </c>
      <c r="AC4" s="78"/>
    </row>
    <row r="5" spans="1:29" ht="20.25" customHeight="1">
      <c r="A5" s="8"/>
      <c r="B5" s="6"/>
      <c r="C5" s="82" t="s">
        <v>4</v>
      </c>
      <c r="D5" s="82"/>
      <c r="E5" s="83"/>
      <c r="F5" s="83"/>
      <c r="G5" s="83"/>
      <c r="H5" s="83"/>
      <c r="I5" s="83"/>
      <c r="J5" s="83"/>
      <c r="K5" s="83"/>
      <c r="L5" s="83"/>
      <c r="M5" s="83"/>
      <c r="N5" s="83"/>
      <c r="O5" s="83"/>
      <c r="P5" s="83"/>
      <c r="Q5" s="83"/>
      <c r="R5" s="83"/>
      <c r="S5" s="82"/>
      <c r="T5" s="82"/>
      <c r="U5" s="82"/>
      <c r="V5" s="82"/>
      <c r="W5" s="82"/>
      <c r="X5" s="82"/>
      <c r="Y5" s="83"/>
      <c r="Z5" s="83"/>
      <c r="AA5" s="83"/>
      <c r="AB5" s="83"/>
      <c r="AC5" s="82"/>
    </row>
    <row r="6" spans="1:29" ht="20.25" customHeight="1">
      <c r="A6" s="8"/>
      <c r="B6" s="6"/>
      <c r="C6" s="82" t="s">
        <v>8</v>
      </c>
      <c r="D6" s="82"/>
      <c r="E6" s="83"/>
      <c r="F6" s="83"/>
      <c r="G6" s="83"/>
      <c r="H6" s="83"/>
      <c r="I6" s="83"/>
      <c r="J6" s="83"/>
      <c r="K6" s="83"/>
      <c r="L6" s="83"/>
      <c r="M6" s="83"/>
      <c r="N6" s="83"/>
      <c r="O6" s="83"/>
      <c r="P6" s="83"/>
      <c r="Q6" s="83"/>
      <c r="R6" s="83"/>
      <c r="S6" s="82"/>
      <c r="T6" s="82"/>
      <c r="U6" s="82"/>
      <c r="V6" s="82"/>
      <c r="W6" s="82"/>
      <c r="X6" s="82"/>
      <c r="Y6" s="83"/>
      <c r="Z6" s="83"/>
      <c r="AA6" s="83"/>
      <c r="AB6" s="83"/>
      <c r="AC6" s="82"/>
    </row>
    <row r="7" spans="1:29" ht="22.5" customHeight="1">
      <c r="A7" s="8"/>
      <c r="B7" s="6"/>
      <c r="C7" s="82" t="s">
        <v>120</v>
      </c>
      <c r="D7" s="82"/>
      <c r="E7" s="83"/>
      <c r="F7" s="83"/>
      <c r="G7" s="83"/>
      <c r="H7" s="83"/>
      <c r="I7" s="83"/>
      <c r="J7" s="83"/>
      <c r="K7" s="83"/>
      <c r="L7" s="83"/>
      <c r="M7" s="83"/>
      <c r="N7" s="83"/>
      <c r="O7" s="83"/>
      <c r="P7" s="83"/>
      <c r="Q7" s="83"/>
      <c r="R7" s="83"/>
      <c r="S7" s="82"/>
      <c r="T7" s="82"/>
      <c r="U7" s="82"/>
      <c r="V7" s="82"/>
      <c r="W7" s="82"/>
      <c r="X7" s="82"/>
      <c r="Y7" s="83"/>
      <c r="Z7" s="83"/>
      <c r="AA7" s="83"/>
      <c r="AB7" s="83"/>
      <c r="AC7" s="82"/>
    </row>
    <row r="8" spans="1:29" ht="111" customHeight="1">
      <c r="A8" s="45">
        <v>1</v>
      </c>
      <c r="B8" s="43">
        <v>1</v>
      </c>
      <c r="C8" s="44" t="s">
        <v>20</v>
      </c>
      <c r="D8" s="48" t="s">
        <v>0</v>
      </c>
      <c r="E8" s="14">
        <v>2</v>
      </c>
      <c r="F8" s="14">
        <v>2</v>
      </c>
      <c r="G8" s="14">
        <v>1</v>
      </c>
      <c r="H8" s="14">
        <v>2</v>
      </c>
      <c r="I8" s="14">
        <v>2</v>
      </c>
      <c r="J8" s="14">
        <v>2</v>
      </c>
      <c r="K8" s="14">
        <v>1</v>
      </c>
      <c r="L8" s="14">
        <v>2</v>
      </c>
      <c r="M8" s="14">
        <v>2</v>
      </c>
      <c r="N8" s="14">
        <v>2</v>
      </c>
      <c r="O8" s="14">
        <v>2</v>
      </c>
      <c r="P8" s="14">
        <v>1</v>
      </c>
      <c r="Q8" s="14">
        <v>2</v>
      </c>
      <c r="R8" s="14">
        <v>1</v>
      </c>
      <c r="S8" s="68">
        <f>COUNTIF(E8:R8,"2")</f>
        <v>10</v>
      </c>
      <c r="T8" s="69">
        <f>S8/(S8+U8+W8+Y8)</f>
        <v>0.7142857142857143</v>
      </c>
      <c r="U8" s="68">
        <f>COUNTIF(E8:R8,"1")</f>
        <v>4</v>
      </c>
      <c r="V8" s="69">
        <f>U8/(S8+U8+W8+Y8)</f>
        <v>0.2857142857142857</v>
      </c>
      <c r="W8" s="68">
        <f>COUNTIF(E8:R8,"0")</f>
        <v>0</v>
      </c>
      <c r="X8" s="69">
        <f>W8/(S8+U8+W8+Y8)</f>
        <v>0</v>
      </c>
      <c r="Y8" s="68">
        <f>COUNTIF(E8:R8,"KĐG")</f>
        <v>0</v>
      </c>
      <c r="Z8" s="69">
        <f>Y8/(S8+U8+W8+Y8)</f>
        <v>0</v>
      </c>
      <c r="AA8" s="70">
        <f>(((S8*2)+(U8*1)+(W8*0)))/(S8+U8+W8)</f>
        <v>1.7142857142857142</v>
      </c>
      <c r="AB8" s="71" t="str">
        <f>IF(Z8&gt;=50%,"KĐG",IF(AA8&gt;=1.6,"ĐMT",IF(AA8&gt;=1,"CCG","CĐ")))</f>
        <v>ĐMT</v>
      </c>
      <c r="AC8" s="6"/>
    </row>
    <row r="9" spans="1:29" ht="20.25" customHeight="1">
      <c r="A9" s="7"/>
      <c r="B9" s="17"/>
      <c r="C9" s="82" t="s">
        <v>21</v>
      </c>
      <c r="D9" s="82"/>
      <c r="E9" s="83"/>
      <c r="F9" s="83"/>
      <c r="G9" s="83"/>
      <c r="H9" s="83"/>
      <c r="I9" s="83"/>
      <c r="J9" s="83"/>
      <c r="K9" s="83"/>
      <c r="L9" s="83"/>
      <c r="M9" s="83"/>
      <c r="N9" s="83"/>
      <c r="O9" s="83"/>
      <c r="P9" s="83"/>
      <c r="Q9" s="83"/>
      <c r="R9" s="83"/>
      <c r="S9" s="82"/>
      <c r="T9" s="82"/>
      <c r="U9" s="82"/>
      <c r="V9" s="82"/>
      <c r="W9" s="82"/>
      <c r="X9" s="82"/>
      <c r="Y9" s="83"/>
      <c r="Z9" s="83"/>
      <c r="AA9" s="83"/>
      <c r="AB9" s="83"/>
      <c r="AC9" s="82"/>
    </row>
    <row r="10" spans="1:29" ht="19.5" customHeight="1">
      <c r="A10" s="7"/>
      <c r="B10" s="17"/>
      <c r="C10" s="84" t="s">
        <v>22</v>
      </c>
      <c r="D10" s="84"/>
      <c r="E10" s="85"/>
      <c r="F10" s="85"/>
      <c r="G10" s="85"/>
      <c r="H10" s="85"/>
      <c r="I10" s="85"/>
      <c r="J10" s="85"/>
      <c r="K10" s="85"/>
      <c r="L10" s="85"/>
      <c r="M10" s="85"/>
      <c r="N10" s="85"/>
      <c r="O10" s="85"/>
      <c r="P10" s="85"/>
      <c r="Q10" s="85"/>
      <c r="R10" s="85"/>
      <c r="S10" s="84"/>
      <c r="T10" s="84"/>
      <c r="U10" s="84"/>
      <c r="V10" s="84"/>
      <c r="W10" s="84"/>
      <c r="X10" s="84"/>
      <c r="Y10" s="85"/>
      <c r="Z10" s="85"/>
      <c r="AA10" s="85"/>
      <c r="AB10" s="85"/>
      <c r="AC10" s="84"/>
    </row>
    <row r="11" spans="1:29" ht="77.25" customHeight="1">
      <c r="A11" s="1">
        <v>6</v>
      </c>
      <c r="B11" s="17">
        <v>6</v>
      </c>
      <c r="C11" s="18" t="s">
        <v>23</v>
      </c>
      <c r="D11" s="48" t="s">
        <v>0</v>
      </c>
      <c r="E11" s="14">
        <v>1</v>
      </c>
      <c r="F11" s="14">
        <v>2</v>
      </c>
      <c r="G11" s="14">
        <v>2</v>
      </c>
      <c r="H11" s="14">
        <v>2</v>
      </c>
      <c r="I11" s="14">
        <v>1</v>
      </c>
      <c r="J11" s="14">
        <v>2</v>
      </c>
      <c r="K11" s="14">
        <v>2</v>
      </c>
      <c r="L11" s="14">
        <v>2</v>
      </c>
      <c r="M11" s="14">
        <v>1</v>
      </c>
      <c r="N11" s="14">
        <v>1</v>
      </c>
      <c r="O11" s="14">
        <v>1</v>
      </c>
      <c r="P11" s="14">
        <v>2</v>
      </c>
      <c r="Q11" s="14">
        <v>2</v>
      </c>
      <c r="R11" s="14">
        <v>1</v>
      </c>
      <c r="S11" s="68">
        <f t="shared" ref="S11:S12" si="0">COUNTIF(E11:R11,"2")</f>
        <v>8</v>
      </c>
      <c r="T11" s="69">
        <f t="shared" ref="T11:T12" si="1">S11/(S11+U11+W11+Y11)</f>
        <v>0.5714285714285714</v>
      </c>
      <c r="U11" s="68">
        <f t="shared" ref="U11:U12" si="2">COUNTIF(E11:R11,"1")</f>
        <v>6</v>
      </c>
      <c r="V11" s="69">
        <f t="shared" ref="V11:V12" si="3">U11/(S11+U11+W11+Y11)</f>
        <v>0.42857142857142855</v>
      </c>
      <c r="W11" s="68">
        <f t="shared" ref="W11:W12" si="4">COUNTIF(E11:R11,"0")</f>
        <v>0</v>
      </c>
      <c r="X11" s="69">
        <f t="shared" ref="X11:X12" si="5">W11/(S11+U11+W11+Y11)</f>
        <v>0</v>
      </c>
      <c r="Y11" s="68">
        <f t="shared" ref="Y11:Y12" si="6">COUNTIF(E11:R11,"KĐG")</f>
        <v>0</v>
      </c>
      <c r="Z11" s="69">
        <f t="shared" ref="Z11:Z12" si="7">Y11/(S11+U11+W11+Y11)</f>
        <v>0</v>
      </c>
      <c r="AA11" s="70">
        <f t="shared" ref="AA11:AA12" si="8">(((S11*2)+(U11*1)+(W11*0)))/(S11+U11+W11)</f>
        <v>1.5714285714285714</v>
      </c>
      <c r="AB11" s="71" t="s">
        <v>248</v>
      </c>
      <c r="AC11" s="6"/>
    </row>
    <row r="12" spans="1:29" ht="50.25" customHeight="1">
      <c r="A12" s="7">
        <v>7</v>
      </c>
      <c r="B12" s="17">
        <v>7</v>
      </c>
      <c r="C12" s="18" t="s">
        <v>25</v>
      </c>
      <c r="D12" s="48" t="s">
        <v>3</v>
      </c>
      <c r="E12" s="14">
        <v>2</v>
      </c>
      <c r="F12" s="14">
        <v>2</v>
      </c>
      <c r="G12" s="14">
        <v>2</v>
      </c>
      <c r="H12" s="14">
        <v>1</v>
      </c>
      <c r="I12" s="14">
        <v>2</v>
      </c>
      <c r="J12" s="14">
        <v>2</v>
      </c>
      <c r="K12" s="14">
        <v>2</v>
      </c>
      <c r="L12" s="14">
        <v>1</v>
      </c>
      <c r="M12" s="14">
        <v>1</v>
      </c>
      <c r="N12" s="14">
        <v>1</v>
      </c>
      <c r="O12" s="14">
        <v>2</v>
      </c>
      <c r="P12" s="14">
        <v>1</v>
      </c>
      <c r="Q12" s="14">
        <v>2</v>
      </c>
      <c r="R12" s="14">
        <v>2</v>
      </c>
      <c r="S12" s="68">
        <f t="shared" si="0"/>
        <v>9</v>
      </c>
      <c r="T12" s="69">
        <f t="shared" si="1"/>
        <v>0.6428571428571429</v>
      </c>
      <c r="U12" s="68">
        <f t="shared" si="2"/>
        <v>5</v>
      </c>
      <c r="V12" s="69">
        <f t="shared" si="3"/>
        <v>0.35714285714285715</v>
      </c>
      <c r="W12" s="68">
        <f t="shared" si="4"/>
        <v>0</v>
      </c>
      <c r="X12" s="69">
        <f t="shared" si="5"/>
        <v>0</v>
      </c>
      <c r="Y12" s="68">
        <f t="shared" si="6"/>
        <v>0</v>
      </c>
      <c r="Z12" s="69">
        <f t="shared" si="7"/>
        <v>0</v>
      </c>
      <c r="AA12" s="70">
        <f t="shared" si="8"/>
        <v>1.6428571428571428</v>
      </c>
      <c r="AB12" s="71" t="str">
        <f t="shared" ref="AB12" si="9">IF(Z12&gt;=50%,"KĐG",IF(AA12&gt;=1.6,"ĐMT",IF(AA12&gt;=1,"CCG","CĐ")))</f>
        <v>ĐMT</v>
      </c>
      <c r="AC12" s="6"/>
    </row>
    <row r="13" spans="1:29" ht="24.75" customHeight="1">
      <c r="A13" s="7"/>
      <c r="B13" s="17"/>
      <c r="C13" s="82" t="s">
        <v>27</v>
      </c>
      <c r="D13" s="82"/>
      <c r="E13" s="83"/>
      <c r="F13" s="83"/>
      <c r="G13" s="83"/>
      <c r="H13" s="83"/>
      <c r="I13" s="83"/>
      <c r="J13" s="83"/>
      <c r="K13" s="83"/>
      <c r="L13" s="83"/>
      <c r="M13" s="83"/>
      <c r="N13" s="83"/>
      <c r="O13" s="83"/>
      <c r="P13" s="83"/>
      <c r="Q13" s="83"/>
      <c r="R13" s="83"/>
      <c r="S13" s="82"/>
      <c r="T13" s="82"/>
      <c r="U13" s="82"/>
      <c r="V13" s="82"/>
      <c r="W13" s="82"/>
      <c r="X13" s="82"/>
      <c r="Y13" s="83"/>
      <c r="Z13" s="83"/>
      <c r="AA13" s="83"/>
      <c r="AB13" s="83"/>
      <c r="AC13" s="82"/>
    </row>
    <row r="14" spans="1:29" ht="74.25" customHeight="1">
      <c r="A14" s="1">
        <v>19</v>
      </c>
      <c r="B14" s="17">
        <v>19</v>
      </c>
      <c r="C14" s="18" t="s">
        <v>114</v>
      </c>
      <c r="D14" s="48" t="s">
        <v>3</v>
      </c>
      <c r="E14" s="14">
        <v>2</v>
      </c>
      <c r="F14" s="14">
        <v>2</v>
      </c>
      <c r="G14" s="14">
        <v>2</v>
      </c>
      <c r="H14" s="14">
        <v>2</v>
      </c>
      <c r="I14" s="14">
        <v>2</v>
      </c>
      <c r="J14" s="14">
        <v>1</v>
      </c>
      <c r="K14" s="14">
        <v>2</v>
      </c>
      <c r="L14" s="14">
        <v>2</v>
      </c>
      <c r="M14" s="14">
        <v>1</v>
      </c>
      <c r="N14" s="14">
        <v>1</v>
      </c>
      <c r="O14" s="14">
        <v>1</v>
      </c>
      <c r="P14" s="14">
        <v>2</v>
      </c>
      <c r="Q14" s="14">
        <v>2</v>
      </c>
      <c r="R14" s="14">
        <v>2</v>
      </c>
      <c r="S14" s="68">
        <f>COUNTIF(E14:R14,"2")</f>
        <v>10</v>
      </c>
      <c r="T14" s="69">
        <f>S14/(S14+U14+W14+Y14)</f>
        <v>0.7142857142857143</v>
      </c>
      <c r="U14" s="68">
        <f>COUNTIF(E14:R14,"1")</f>
        <v>4</v>
      </c>
      <c r="V14" s="69">
        <f>U14/(S14+U14+W14+Y14)</f>
        <v>0.2857142857142857</v>
      </c>
      <c r="W14" s="68">
        <f>COUNTIF(E14:R14,"0")</f>
        <v>0</v>
      </c>
      <c r="X14" s="69">
        <f>W14/(S14+U14+W14+Y14)</f>
        <v>0</v>
      </c>
      <c r="Y14" s="68">
        <f>COUNTIF(E14:R14,"KĐG")</f>
        <v>0</v>
      </c>
      <c r="Z14" s="69">
        <f>Y14/(S14+U14+W14+Y14)</f>
        <v>0</v>
      </c>
      <c r="AA14" s="70">
        <f>(((S14*2)+(U14*1)+(W14*0)))/(S14+U14+W14)</f>
        <v>1.7142857142857142</v>
      </c>
      <c r="AB14" s="71" t="str">
        <f>IF(Z14&gt;=50%,"KĐG",IF(AA14&gt;=1.6,"ĐMT",IF(AA14&gt;=1,"CCG","CĐ")))</f>
        <v>ĐMT</v>
      </c>
      <c r="AC14" s="6"/>
    </row>
    <row r="15" spans="1:29" ht="18.75" customHeight="1">
      <c r="A15" s="7"/>
      <c r="B15" s="17"/>
      <c r="C15" s="82" t="s">
        <v>29</v>
      </c>
      <c r="D15" s="82"/>
      <c r="E15" s="83"/>
      <c r="F15" s="83"/>
      <c r="G15" s="83"/>
      <c r="H15" s="83"/>
      <c r="I15" s="83"/>
      <c r="J15" s="83"/>
      <c r="K15" s="83"/>
      <c r="L15" s="83"/>
      <c r="M15" s="83"/>
      <c r="N15" s="83"/>
      <c r="O15" s="83"/>
      <c r="P15" s="83"/>
      <c r="Q15" s="83"/>
      <c r="R15" s="83"/>
      <c r="S15" s="82"/>
      <c r="T15" s="82"/>
      <c r="U15" s="82"/>
      <c r="V15" s="82"/>
      <c r="W15" s="82"/>
      <c r="X15" s="82"/>
      <c r="Y15" s="83"/>
      <c r="Z15" s="83"/>
      <c r="AA15" s="83"/>
      <c r="AB15" s="83"/>
      <c r="AC15" s="82"/>
    </row>
    <row r="16" spans="1:29" ht="63.75" customHeight="1">
      <c r="A16" s="7">
        <v>20</v>
      </c>
      <c r="B16" s="17">
        <v>20</v>
      </c>
      <c r="C16" s="40" t="s">
        <v>30</v>
      </c>
      <c r="D16" s="48" t="s">
        <v>2</v>
      </c>
      <c r="E16" s="6">
        <v>2</v>
      </c>
      <c r="F16" s="14">
        <v>1</v>
      </c>
      <c r="G16" s="14">
        <v>2</v>
      </c>
      <c r="H16" s="14">
        <v>2</v>
      </c>
      <c r="I16" s="14">
        <v>2</v>
      </c>
      <c r="J16" s="14">
        <v>1</v>
      </c>
      <c r="K16" s="14">
        <v>2</v>
      </c>
      <c r="L16" s="14">
        <v>2</v>
      </c>
      <c r="M16" s="14">
        <v>1</v>
      </c>
      <c r="N16" s="14">
        <v>2</v>
      </c>
      <c r="O16" s="14">
        <v>2</v>
      </c>
      <c r="P16" s="14">
        <v>1</v>
      </c>
      <c r="Q16" s="14">
        <v>2</v>
      </c>
      <c r="R16" s="14">
        <v>1</v>
      </c>
      <c r="S16" s="68">
        <f t="shared" ref="S16:S23" si="10">COUNTIF(E16:R16,"2")</f>
        <v>9</v>
      </c>
      <c r="T16" s="69">
        <f t="shared" ref="T16:T23" si="11">S16/(S16+U16+W16+Y16)</f>
        <v>0.6428571428571429</v>
      </c>
      <c r="U16" s="68">
        <f t="shared" ref="U16:U23" si="12">COUNTIF(E16:R16,"1")</f>
        <v>5</v>
      </c>
      <c r="V16" s="69">
        <f t="shared" ref="V16:V23" si="13">U16/(S16+U16+W16+Y16)</f>
        <v>0.35714285714285715</v>
      </c>
      <c r="W16" s="68">
        <f t="shared" ref="W16:W23" si="14">COUNTIF(E16:R16,"0")</f>
        <v>0</v>
      </c>
      <c r="X16" s="69">
        <f t="shared" ref="X16:X23" si="15">W16/(S16+U16+W16+Y16)</f>
        <v>0</v>
      </c>
      <c r="Y16" s="68">
        <f t="shared" ref="Y16:Y23" si="16">COUNTIF(E16:R16,"KĐG")</f>
        <v>0</v>
      </c>
      <c r="Z16" s="69">
        <f t="shared" ref="Z16:Z23" si="17">Y16/(S16+U16+W16+Y16)</f>
        <v>0</v>
      </c>
      <c r="AA16" s="70">
        <f t="shared" ref="AA16:AA23" si="18">(((S16*2)+(U16*1)+(W16*0)))/(S16+U16+W16)</f>
        <v>1.6428571428571428</v>
      </c>
      <c r="AB16" s="71" t="str">
        <f t="shared" ref="AB16:AB23" si="19">IF(Z16&gt;=50%,"KĐG",IF(AA16&gt;=1.6,"ĐMT",IF(AA16&gt;=1,"CCG","CĐ")))</f>
        <v>ĐMT</v>
      </c>
      <c r="AC16" s="6"/>
    </row>
    <row r="17" spans="1:29" ht="47.25" customHeight="1">
      <c r="A17" s="1">
        <v>21</v>
      </c>
      <c r="B17" s="17">
        <v>21</v>
      </c>
      <c r="C17" s="18" t="s">
        <v>32</v>
      </c>
      <c r="D17" s="48" t="s">
        <v>2</v>
      </c>
      <c r="E17" s="6">
        <v>2</v>
      </c>
      <c r="F17" s="14">
        <v>2</v>
      </c>
      <c r="G17" s="14">
        <v>2</v>
      </c>
      <c r="H17" s="14">
        <v>2</v>
      </c>
      <c r="I17" s="14">
        <v>2</v>
      </c>
      <c r="J17" s="14">
        <v>2</v>
      </c>
      <c r="K17" s="14">
        <v>2</v>
      </c>
      <c r="L17" s="14">
        <v>2</v>
      </c>
      <c r="M17" s="14">
        <v>2</v>
      </c>
      <c r="N17" s="14">
        <v>1</v>
      </c>
      <c r="O17" s="14">
        <v>1</v>
      </c>
      <c r="P17" s="14">
        <v>2</v>
      </c>
      <c r="Q17" s="14">
        <v>2</v>
      </c>
      <c r="R17" s="14">
        <v>1</v>
      </c>
      <c r="S17" s="68">
        <f t="shared" si="10"/>
        <v>11</v>
      </c>
      <c r="T17" s="69">
        <f t="shared" si="11"/>
        <v>0.7857142857142857</v>
      </c>
      <c r="U17" s="68">
        <f t="shared" si="12"/>
        <v>3</v>
      </c>
      <c r="V17" s="69">
        <f t="shared" si="13"/>
        <v>0.21428571428571427</v>
      </c>
      <c r="W17" s="68">
        <f t="shared" si="14"/>
        <v>0</v>
      </c>
      <c r="X17" s="69">
        <f t="shared" si="15"/>
        <v>0</v>
      </c>
      <c r="Y17" s="68">
        <f t="shared" si="16"/>
        <v>0</v>
      </c>
      <c r="Z17" s="69">
        <f t="shared" si="17"/>
        <v>0</v>
      </c>
      <c r="AA17" s="70">
        <f t="shared" si="18"/>
        <v>1.7857142857142858</v>
      </c>
      <c r="AB17" s="71" t="str">
        <f t="shared" si="19"/>
        <v>ĐMT</v>
      </c>
      <c r="AC17" s="6"/>
    </row>
    <row r="18" spans="1:29" ht="61.5" customHeight="1">
      <c r="A18" s="1">
        <v>23</v>
      </c>
      <c r="B18" s="17">
        <v>23</v>
      </c>
      <c r="C18" s="18" t="s">
        <v>35</v>
      </c>
      <c r="D18" s="48" t="s">
        <v>0</v>
      </c>
      <c r="E18" s="14">
        <v>1</v>
      </c>
      <c r="F18" s="14">
        <v>2</v>
      </c>
      <c r="G18" s="14">
        <v>2</v>
      </c>
      <c r="H18" s="14">
        <v>2</v>
      </c>
      <c r="I18" s="14">
        <v>1</v>
      </c>
      <c r="J18" s="14">
        <v>1</v>
      </c>
      <c r="K18" s="14">
        <v>2</v>
      </c>
      <c r="L18" s="14">
        <v>2</v>
      </c>
      <c r="M18" s="14">
        <v>1</v>
      </c>
      <c r="N18" s="14">
        <v>1</v>
      </c>
      <c r="O18" s="14">
        <v>2</v>
      </c>
      <c r="P18" s="14">
        <v>1</v>
      </c>
      <c r="Q18" s="14">
        <v>2</v>
      </c>
      <c r="R18" s="14">
        <v>1</v>
      </c>
      <c r="S18" s="68">
        <f t="shared" si="10"/>
        <v>7</v>
      </c>
      <c r="T18" s="69">
        <f t="shared" si="11"/>
        <v>0.5</v>
      </c>
      <c r="U18" s="68">
        <f t="shared" si="12"/>
        <v>7</v>
      </c>
      <c r="V18" s="69">
        <f t="shared" si="13"/>
        <v>0.5</v>
      </c>
      <c r="W18" s="68">
        <f t="shared" si="14"/>
        <v>0</v>
      </c>
      <c r="X18" s="69">
        <f t="shared" si="15"/>
        <v>0</v>
      </c>
      <c r="Y18" s="68">
        <f t="shared" si="16"/>
        <v>0</v>
      </c>
      <c r="Z18" s="69">
        <f t="shared" si="17"/>
        <v>0</v>
      </c>
      <c r="AA18" s="70">
        <v>1.6</v>
      </c>
      <c r="AB18" s="71" t="s">
        <v>248</v>
      </c>
      <c r="AC18" s="6"/>
    </row>
    <row r="19" spans="1:29" ht="28.5" customHeight="1">
      <c r="A19" s="9">
        <v>24</v>
      </c>
      <c r="B19" s="20">
        <v>24</v>
      </c>
      <c r="C19" s="18" t="s">
        <v>37</v>
      </c>
      <c r="D19" s="48" t="s">
        <v>3</v>
      </c>
      <c r="E19" s="14">
        <v>2</v>
      </c>
      <c r="F19" s="14">
        <v>2</v>
      </c>
      <c r="G19" s="14">
        <v>2</v>
      </c>
      <c r="H19" s="14">
        <v>2</v>
      </c>
      <c r="I19" s="14">
        <v>2</v>
      </c>
      <c r="J19" s="14">
        <v>2</v>
      </c>
      <c r="K19" s="14">
        <v>1</v>
      </c>
      <c r="L19" s="14">
        <v>1</v>
      </c>
      <c r="M19" s="14">
        <v>2</v>
      </c>
      <c r="N19" s="14">
        <v>2</v>
      </c>
      <c r="O19" s="14">
        <v>2</v>
      </c>
      <c r="P19" s="14">
        <v>2</v>
      </c>
      <c r="Q19" s="14">
        <v>1</v>
      </c>
      <c r="R19" s="14">
        <v>1</v>
      </c>
      <c r="S19" s="68">
        <f t="shared" si="10"/>
        <v>10</v>
      </c>
      <c r="T19" s="69">
        <f t="shared" si="11"/>
        <v>0.7142857142857143</v>
      </c>
      <c r="U19" s="68">
        <f t="shared" si="12"/>
        <v>4</v>
      </c>
      <c r="V19" s="69">
        <f t="shared" si="13"/>
        <v>0.2857142857142857</v>
      </c>
      <c r="W19" s="68">
        <f t="shared" si="14"/>
        <v>0</v>
      </c>
      <c r="X19" s="69">
        <f t="shared" si="15"/>
        <v>0</v>
      </c>
      <c r="Y19" s="68">
        <f t="shared" si="16"/>
        <v>0</v>
      </c>
      <c r="Z19" s="69">
        <f t="shared" si="17"/>
        <v>0</v>
      </c>
      <c r="AA19" s="70">
        <f t="shared" si="18"/>
        <v>1.7142857142857142</v>
      </c>
      <c r="AB19" s="71" t="str">
        <f t="shared" si="19"/>
        <v>ĐMT</v>
      </c>
      <c r="AC19" s="6"/>
    </row>
    <row r="20" spans="1:29" ht="76.5" customHeight="1">
      <c r="A20" s="1">
        <v>26</v>
      </c>
      <c r="B20" s="17">
        <v>26</v>
      </c>
      <c r="C20" s="18" t="s">
        <v>38</v>
      </c>
      <c r="D20" s="48" t="s">
        <v>0</v>
      </c>
      <c r="E20" s="14">
        <v>2</v>
      </c>
      <c r="F20" s="14">
        <v>2</v>
      </c>
      <c r="G20" s="14">
        <v>2</v>
      </c>
      <c r="H20" s="14">
        <v>2</v>
      </c>
      <c r="I20" s="14">
        <v>2</v>
      </c>
      <c r="J20" s="14">
        <v>1</v>
      </c>
      <c r="K20" s="14">
        <v>2</v>
      </c>
      <c r="L20" s="14">
        <v>2</v>
      </c>
      <c r="M20" s="14">
        <v>1</v>
      </c>
      <c r="N20" s="14">
        <v>1</v>
      </c>
      <c r="O20" s="14">
        <v>2</v>
      </c>
      <c r="P20" s="14">
        <v>1</v>
      </c>
      <c r="Q20" s="14">
        <v>1</v>
      </c>
      <c r="R20" s="14">
        <v>2</v>
      </c>
      <c r="S20" s="68">
        <f t="shared" si="10"/>
        <v>9</v>
      </c>
      <c r="T20" s="69">
        <f t="shared" si="11"/>
        <v>0.6428571428571429</v>
      </c>
      <c r="U20" s="68">
        <f t="shared" si="12"/>
        <v>5</v>
      </c>
      <c r="V20" s="69">
        <f t="shared" si="13"/>
        <v>0.35714285714285715</v>
      </c>
      <c r="W20" s="68">
        <f t="shared" si="14"/>
        <v>0</v>
      </c>
      <c r="X20" s="69">
        <f t="shared" si="15"/>
        <v>0</v>
      </c>
      <c r="Y20" s="68">
        <f t="shared" si="16"/>
        <v>0</v>
      </c>
      <c r="Z20" s="69">
        <f t="shared" si="17"/>
        <v>0</v>
      </c>
      <c r="AA20" s="70">
        <f t="shared" si="18"/>
        <v>1.6428571428571428</v>
      </c>
      <c r="AB20" s="71" t="str">
        <f t="shared" si="19"/>
        <v>ĐMT</v>
      </c>
      <c r="AC20" s="6"/>
    </row>
    <row r="21" spans="1:29" ht="78.75" customHeight="1">
      <c r="A21" s="1">
        <v>28</v>
      </c>
      <c r="B21" s="17">
        <v>28</v>
      </c>
      <c r="C21" s="40" t="s">
        <v>40</v>
      </c>
      <c r="D21" s="48" t="s">
        <v>2</v>
      </c>
      <c r="E21" s="14">
        <v>2</v>
      </c>
      <c r="F21" s="14">
        <v>1</v>
      </c>
      <c r="G21" s="14">
        <v>1</v>
      </c>
      <c r="H21" s="14">
        <v>2</v>
      </c>
      <c r="I21" s="14">
        <v>1</v>
      </c>
      <c r="J21" s="14">
        <v>2</v>
      </c>
      <c r="K21" s="14">
        <v>2</v>
      </c>
      <c r="L21" s="14">
        <v>2</v>
      </c>
      <c r="M21" s="14">
        <v>2</v>
      </c>
      <c r="N21" s="14">
        <v>2</v>
      </c>
      <c r="O21" s="14">
        <v>2</v>
      </c>
      <c r="P21" s="14">
        <v>1</v>
      </c>
      <c r="Q21" s="14">
        <v>1</v>
      </c>
      <c r="R21" s="14">
        <v>2</v>
      </c>
      <c r="S21" s="68">
        <f t="shared" si="10"/>
        <v>9</v>
      </c>
      <c r="T21" s="69">
        <f t="shared" si="11"/>
        <v>0.6428571428571429</v>
      </c>
      <c r="U21" s="68">
        <f t="shared" si="12"/>
        <v>5</v>
      </c>
      <c r="V21" s="69">
        <f t="shared" si="13"/>
        <v>0.35714285714285715</v>
      </c>
      <c r="W21" s="68">
        <f t="shared" si="14"/>
        <v>0</v>
      </c>
      <c r="X21" s="69">
        <f t="shared" si="15"/>
        <v>0</v>
      </c>
      <c r="Y21" s="68">
        <f t="shared" si="16"/>
        <v>0</v>
      </c>
      <c r="Z21" s="69">
        <f t="shared" si="17"/>
        <v>0</v>
      </c>
      <c r="AA21" s="70">
        <f t="shared" si="18"/>
        <v>1.6428571428571428</v>
      </c>
      <c r="AB21" s="71" t="str">
        <f t="shared" si="19"/>
        <v>ĐMT</v>
      </c>
      <c r="AC21" s="6"/>
    </row>
    <row r="22" spans="1:29" ht="53.25" customHeight="1">
      <c r="A22" s="1">
        <v>30</v>
      </c>
      <c r="B22" s="17">
        <v>30</v>
      </c>
      <c r="C22" s="18" t="s">
        <v>42</v>
      </c>
      <c r="D22" s="48" t="s">
        <v>2</v>
      </c>
      <c r="E22" s="14">
        <v>2</v>
      </c>
      <c r="F22" s="14">
        <v>2</v>
      </c>
      <c r="G22" s="14">
        <v>2</v>
      </c>
      <c r="H22" s="14">
        <v>1</v>
      </c>
      <c r="I22" s="14">
        <v>2</v>
      </c>
      <c r="J22" s="14">
        <v>2</v>
      </c>
      <c r="K22" s="14">
        <v>2</v>
      </c>
      <c r="L22" s="14">
        <v>2</v>
      </c>
      <c r="M22" s="14">
        <v>2</v>
      </c>
      <c r="N22" s="14">
        <v>2</v>
      </c>
      <c r="O22" s="14">
        <v>1</v>
      </c>
      <c r="P22" s="14">
        <v>1</v>
      </c>
      <c r="Q22" s="14">
        <v>2</v>
      </c>
      <c r="R22" s="14">
        <v>2</v>
      </c>
      <c r="S22" s="68">
        <f t="shared" si="10"/>
        <v>11</v>
      </c>
      <c r="T22" s="69">
        <f t="shared" si="11"/>
        <v>0.7857142857142857</v>
      </c>
      <c r="U22" s="68">
        <f t="shared" si="12"/>
        <v>3</v>
      </c>
      <c r="V22" s="69">
        <f t="shared" si="13"/>
        <v>0.21428571428571427</v>
      </c>
      <c r="W22" s="68">
        <f t="shared" si="14"/>
        <v>0</v>
      </c>
      <c r="X22" s="69">
        <f t="shared" si="15"/>
        <v>0</v>
      </c>
      <c r="Y22" s="68">
        <f t="shared" si="16"/>
        <v>0</v>
      </c>
      <c r="Z22" s="69">
        <f t="shared" si="17"/>
        <v>0</v>
      </c>
      <c r="AA22" s="70">
        <f t="shared" si="18"/>
        <v>1.7857142857142858</v>
      </c>
      <c r="AB22" s="71" t="str">
        <f t="shared" si="19"/>
        <v>ĐMT</v>
      </c>
      <c r="AC22" s="6"/>
    </row>
    <row r="23" spans="1:29" ht="58.5" customHeight="1">
      <c r="A23" s="7">
        <v>31</v>
      </c>
      <c r="B23" s="17">
        <v>31</v>
      </c>
      <c r="C23" s="18" t="s">
        <v>44</v>
      </c>
      <c r="D23" s="48" t="s">
        <v>2</v>
      </c>
      <c r="E23" s="14">
        <v>2</v>
      </c>
      <c r="F23" s="14">
        <v>1</v>
      </c>
      <c r="G23" s="14">
        <v>2</v>
      </c>
      <c r="H23" s="14">
        <v>2</v>
      </c>
      <c r="I23" s="14">
        <v>2</v>
      </c>
      <c r="J23" s="14">
        <v>2</v>
      </c>
      <c r="K23" s="14">
        <v>2</v>
      </c>
      <c r="L23" s="14">
        <v>2</v>
      </c>
      <c r="M23" s="14">
        <v>2</v>
      </c>
      <c r="N23" s="14">
        <v>1</v>
      </c>
      <c r="O23" s="14">
        <v>2</v>
      </c>
      <c r="P23" s="14">
        <v>1</v>
      </c>
      <c r="Q23" s="14">
        <v>1</v>
      </c>
      <c r="R23" s="14">
        <v>1</v>
      </c>
      <c r="S23" s="68">
        <f t="shared" si="10"/>
        <v>9</v>
      </c>
      <c r="T23" s="69">
        <f t="shared" si="11"/>
        <v>0.6428571428571429</v>
      </c>
      <c r="U23" s="68">
        <f t="shared" si="12"/>
        <v>5</v>
      </c>
      <c r="V23" s="69">
        <f t="shared" si="13"/>
        <v>0.35714285714285715</v>
      </c>
      <c r="W23" s="68">
        <f t="shared" si="14"/>
        <v>0</v>
      </c>
      <c r="X23" s="69">
        <f t="shared" si="15"/>
        <v>0</v>
      </c>
      <c r="Y23" s="68">
        <f t="shared" si="16"/>
        <v>0</v>
      </c>
      <c r="Z23" s="69">
        <f t="shared" si="17"/>
        <v>0</v>
      </c>
      <c r="AA23" s="70">
        <f t="shared" si="18"/>
        <v>1.6428571428571428</v>
      </c>
      <c r="AB23" s="71" t="str">
        <f t="shared" si="19"/>
        <v>ĐMT</v>
      </c>
      <c r="AC23" s="6"/>
    </row>
    <row r="24" spans="1:29" ht="27.75" customHeight="1">
      <c r="A24" s="7"/>
      <c r="B24" s="17"/>
      <c r="C24" s="82" t="s">
        <v>9</v>
      </c>
      <c r="D24" s="82"/>
      <c r="E24" s="83"/>
      <c r="F24" s="83"/>
      <c r="G24" s="83"/>
      <c r="H24" s="83"/>
      <c r="I24" s="83"/>
      <c r="J24" s="83"/>
      <c r="K24" s="83"/>
      <c r="L24" s="83"/>
      <c r="M24" s="83"/>
      <c r="N24" s="83"/>
      <c r="O24" s="83"/>
      <c r="P24" s="83"/>
      <c r="Q24" s="83"/>
      <c r="R24" s="83"/>
      <c r="S24" s="82"/>
      <c r="T24" s="82"/>
      <c r="U24" s="82"/>
      <c r="V24" s="82"/>
      <c r="W24" s="82"/>
      <c r="X24" s="82"/>
      <c r="Y24" s="83"/>
      <c r="Z24" s="83"/>
      <c r="AA24" s="83"/>
      <c r="AB24" s="83"/>
      <c r="AC24" s="82"/>
    </row>
    <row r="25" spans="1:29" ht="29.25" customHeight="1">
      <c r="A25" s="7"/>
      <c r="B25" s="17"/>
      <c r="C25" s="82" t="s">
        <v>46</v>
      </c>
      <c r="D25" s="82"/>
      <c r="E25" s="83"/>
      <c r="F25" s="83"/>
      <c r="G25" s="83"/>
      <c r="H25" s="83"/>
      <c r="I25" s="83"/>
      <c r="J25" s="83"/>
      <c r="K25" s="83"/>
      <c r="L25" s="83"/>
      <c r="M25" s="83"/>
      <c r="N25" s="83"/>
      <c r="O25" s="83"/>
      <c r="P25" s="83"/>
      <c r="Q25" s="83"/>
      <c r="R25" s="83"/>
      <c r="S25" s="82"/>
      <c r="T25" s="82"/>
      <c r="U25" s="82"/>
      <c r="V25" s="82"/>
      <c r="W25" s="82"/>
      <c r="X25" s="82"/>
      <c r="Y25" s="83"/>
      <c r="Z25" s="83"/>
      <c r="AA25" s="83"/>
      <c r="AB25" s="83"/>
      <c r="AC25" s="82"/>
    </row>
    <row r="26" spans="1:29" ht="63.75" customHeight="1">
      <c r="A26" s="1">
        <v>33</v>
      </c>
      <c r="B26" s="17">
        <v>33</v>
      </c>
      <c r="C26" s="18" t="s">
        <v>47</v>
      </c>
      <c r="D26" s="48" t="s">
        <v>2</v>
      </c>
      <c r="E26" s="14">
        <v>2</v>
      </c>
      <c r="F26" s="14">
        <v>2</v>
      </c>
      <c r="G26" s="14">
        <v>2</v>
      </c>
      <c r="H26" s="14">
        <v>2</v>
      </c>
      <c r="I26" s="14">
        <v>2</v>
      </c>
      <c r="J26" s="14">
        <v>2</v>
      </c>
      <c r="K26" s="14">
        <v>2</v>
      </c>
      <c r="L26" s="14">
        <v>2</v>
      </c>
      <c r="M26" s="14">
        <v>2</v>
      </c>
      <c r="N26" s="14">
        <v>2</v>
      </c>
      <c r="O26" s="14">
        <v>1</v>
      </c>
      <c r="P26" s="14">
        <v>2</v>
      </c>
      <c r="Q26" s="14">
        <v>2</v>
      </c>
      <c r="R26" s="14">
        <v>1</v>
      </c>
      <c r="S26" s="68">
        <f>COUNTIF(E26:R26,"2")</f>
        <v>12</v>
      </c>
      <c r="T26" s="69">
        <f>S26/(S26+U26+W26+Y26)</f>
        <v>0.8571428571428571</v>
      </c>
      <c r="U26" s="68">
        <f>COUNTIF(E26:R26,"1")</f>
        <v>2</v>
      </c>
      <c r="V26" s="69">
        <f>U26/(S26+U26+W26+Y26)</f>
        <v>0.14285714285714285</v>
      </c>
      <c r="W26" s="68">
        <f>COUNTIF(E26:R26,"0")</f>
        <v>0</v>
      </c>
      <c r="X26" s="69">
        <f>W26/(S26+U26+W26+Y26)</f>
        <v>0</v>
      </c>
      <c r="Y26" s="68">
        <f>COUNTIF(E26:R26,"KĐG")</f>
        <v>0</v>
      </c>
      <c r="Z26" s="69">
        <f>Y26/(S26+U26+W26+Y26)</f>
        <v>0</v>
      </c>
      <c r="AA26" s="70">
        <f>(((S26*2)+(U26*1)+(W26*0)))/(S26+U26+W26)</f>
        <v>1.8571428571428572</v>
      </c>
      <c r="AB26" s="71" t="str">
        <f>IF(Z26&gt;=50%,"KĐG",IF(AA26&gt;=1.6,"ĐMT",IF(AA26&gt;=1,"CCG","CĐ")))</f>
        <v>ĐMT</v>
      </c>
      <c r="AC26" s="6"/>
    </row>
    <row r="27" spans="1:29" ht="27" customHeight="1">
      <c r="A27" s="7"/>
      <c r="B27" s="17"/>
      <c r="C27" s="82" t="s">
        <v>49</v>
      </c>
      <c r="D27" s="82"/>
      <c r="E27" s="83"/>
      <c r="F27" s="83"/>
      <c r="G27" s="83"/>
      <c r="H27" s="83"/>
      <c r="I27" s="83"/>
      <c r="J27" s="83"/>
      <c r="K27" s="83"/>
      <c r="L27" s="83"/>
      <c r="M27" s="83"/>
      <c r="N27" s="83"/>
      <c r="O27" s="83"/>
      <c r="P27" s="83"/>
      <c r="Q27" s="83"/>
      <c r="R27" s="83"/>
      <c r="S27" s="82"/>
      <c r="T27" s="82"/>
      <c r="U27" s="82"/>
      <c r="V27" s="82"/>
      <c r="W27" s="82"/>
      <c r="X27" s="82"/>
      <c r="Y27" s="83"/>
      <c r="Z27" s="83"/>
      <c r="AA27" s="83"/>
      <c r="AB27" s="83"/>
      <c r="AC27" s="82"/>
    </row>
    <row r="28" spans="1:29" ht="57" customHeight="1">
      <c r="A28" s="7"/>
      <c r="B28" s="17">
        <v>40</v>
      </c>
      <c r="C28" s="18" t="s">
        <v>50</v>
      </c>
      <c r="D28" s="48" t="s">
        <v>0</v>
      </c>
      <c r="E28" s="14">
        <v>2</v>
      </c>
      <c r="F28" s="14">
        <v>1</v>
      </c>
      <c r="G28" s="14">
        <v>1</v>
      </c>
      <c r="H28" s="14">
        <v>2</v>
      </c>
      <c r="I28" s="14">
        <v>1</v>
      </c>
      <c r="J28" s="14">
        <v>2</v>
      </c>
      <c r="K28" s="14">
        <v>1</v>
      </c>
      <c r="L28" s="14">
        <v>2</v>
      </c>
      <c r="M28" s="14">
        <v>2</v>
      </c>
      <c r="N28" s="14">
        <v>1</v>
      </c>
      <c r="O28" s="14">
        <v>2</v>
      </c>
      <c r="P28" s="14">
        <v>2</v>
      </c>
      <c r="Q28" s="14">
        <v>1</v>
      </c>
      <c r="R28" s="14">
        <v>1</v>
      </c>
      <c r="S28" s="68">
        <f t="shared" ref="S28:S29" si="20">COUNTIF(E28:R28,"2")</f>
        <v>7</v>
      </c>
      <c r="T28" s="69">
        <f t="shared" ref="T28:T29" si="21">S28/(S28+U28+W28+Y28)</f>
        <v>0.5</v>
      </c>
      <c r="U28" s="68">
        <f t="shared" ref="U28:U29" si="22">COUNTIF(E28:R28,"1")</f>
        <v>7</v>
      </c>
      <c r="V28" s="69">
        <f t="shared" ref="V28:V29" si="23">U28/(S28+U28+W28+Y28)</f>
        <v>0.5</v>
      </c>
      <c r="W28" s="68">
        <f t="shared" ref="W28:W29" si="24">COUNTIF(E28:R28,"0")</f>
        <v>0</v>
      </c>
      <c r="X28" s="69">
        <f t="shared" ref="X28:X29" si="25">W28/(S28+U28+W28+Y28)</f>
        <v>0</v>
      </c>
      <c r="Y28" s="68">
        <f t="shared" ref="Y28:Y29" si="26">COUNTIF(E28:R28,"KĐG")</f>
        <v>0</v>
      </c>
      <c r="Z28" s="69">
        <f t="shared" ref="Z28:Z29" si="27">Y28/(S28+U28+W28+Y28)</f>
        <v>0</v>
      </c>
      <c r="AA28" s="70">
        <f t="shared" ref="AA28:AA29" si="28">(((S28*2)+(U28*1)+(W28*0)))/(S28+U28+W28)</f>
        <v>1.5</v>
      </c>
      <c r="AB28" s="71" t="str">
        <f t="shared" ref="AB28" si="29">IF(Z28&gt;=50%,"KĐG",IF(AA28&gt;=1.6,"ĐMT",IF(AA28&gt;=1,"CCG","CĐ")))</f>
        <v>CCG</v>
      </c>
      <c r="AC28" s="6"/>
    </row>
    <row r="29" spans="1:29" ht="67.5" customHeight="1">
      <c r="A29" s="1">
        <v>42</v>
      </c>
      <c r="B29" s="17">
        <v>42</v>
      </c>
      <c r="C29" s="18" t="s">
        <v>52</v>
      </c>
      <c r="D29" s="48" t="s">
        <v>0</v>
      </c>
      <c r="E29" s="14">
        <v>2</v>
      </c>
      <c r="F29" s="14">
        <v>2</v>
      </c>
      <c r="G29" s="14">
        <v>1</v>
      </c>
      <c r="H29" s="14">
        <v>1</v>
      </c>
      <c r="I29" s="14">
        <v>2</v>
      </c>
      <c r="J29" s="14">
        <v>2</v>
      </c>
      <c r="K29" s="14">
        <v>2</v>
      </c>
      <c r="L29" s="14">
        <v>2</v>
      </c>
      <c r="M29" s="14">
        <v>2</v>
      </c>
      <c r="N29" s="14">
        <v>1</v>
      </c>
      <c r="O29" s="14">
        <v>1</v>
      </c>
      <c r="P29" s="14">
        <v>1</v>
      </c>
      <c r="Q29" s="14">
        <v>1</v>
      </c>
      <c r="R29" s="14">
        <v>1</v>
      </c>
      <c r="S29" s="68">
        <f t="shared" si="20"/>
        <v>7</v>
      </c>
      <c r="T29" s="69">
        <f t="shared" si="21"/>
        <v>0.5</v>
      </c>
      <c r="U29" s="68">
        <f t="shared" si="22"/>
        <v>7</v>
      </c>
      <c r="V29" s="69">
        <f t="shared" si="23"/>
        <v>0.5</v>
      </c>
      <c r="W29" s="68">
        <f t="shared" si="24"/>
        <v>0</v>
      </c>
      <c r="X29" s="69">
        <f t="shared" si="25"/>
        <v>0</v>
      </c>
      <c r="Y29" s="68">
        <f t="shared" si="26"/>
        <v>0</v>
      </c>
      <c r="Z29" s="69">
        <f t="shared" si="27"/>
        <v>0</v>
      </c>
      <c r="AA29" s="70">
        <f t="shared" si="28"/>
        <v>1.5</v>
      </c>
      <c r="AB29" s="71" t="s">
        <v>248</v>
      </c>
      <c r="AC29" s="6"/>
    </row>
    <row r="30" spans="1:29" ht="30.75" customHeight="1">
      <c r="A30" s="7"/>
      <c r="B30" s="17"/>
      <c r="C30" s="82" t="s">
        <v>54</v>
      </c>
      <c r="D30" s="82"/>
      <c r="E30" s="83"/>
      <c r="F30" s="83"/>
      <c r="G30" s="83"/>
      <c r="H30" s="83"/>
      <c r="I30" s="83"/>
      <c r="J30" s="83"/>
      <c r="K30" s="83"/>
      <c r="L30" s="83"/>
      <c r="M30" s="83"/>
      <c r="N30" s="83"/>
      <c r="O30" s="83"/>
      <c r="P30" s="83"/>
      <c r="Q30" s="83"/>
      <c r="R30" s="83"/>
      <c r="S30" s="82"/>
      <c r="T30" s="82"/>
      <c r="U30" s="82"/>
      <c r="V30" s="82"/>
      <c r="W30" s="82"/>
      <c r="X30" s="82"/>
      <c r="Y30" s="83"/>
      <c r="Z30" s="83"/>
      <c r="AA30" s="83"/>
      <c r="AB30" s="83"/>
      <c r="AC30" s="82"/>
    </row>
    <row r="31" spans="1:29" ht="44.25" customHeight="1">
      <c r="A31" s="1">
        <v>49</v>
      </c>
      <c r="B31" s="17">
        <v>49</v>
      </c>
      <c r="C31" s="21" t="s">
        <v>55</v>
      </c>
      <c r="D31" s="22" t="s">
        <v>3</v>
      </c>
      <c r="E31" s="14" t="s">
        <v>7</v>
      </c>
      <c r="F31" s="14">
        <v>2</v>
      </c>
      <c r="G31" s="14">
        <v>2</v>
      </c>
      <c r="H31" s="14">
        <v>2</v>
      </c>
      <c r="I31" s="14">
        <v>1</v>
      </c>
      <c r="J31" s="14">
        <v>2</v>
      </c>
      <c r="K31" s="14">
        <v>1</v>
      </c>
      <c r="L31" s="14">
        <v>2</v>
      </c>
      <c r="M31" s="14">
        <v>2</v>
      </c>
      <c r="N31" s="14">
        <v>2</v>
      </c>
      <c r="O31" s="14">
        <v>2</v>
      </c>
      <c r="P31" s="14">
        <v>2</v>
      </c>
      <c r="Q31" s="14">
        <v>1</v>
      </c>
      <c r="R31" s="14">
        <v>1</v>
      </c>
      <c r="S31" s="68">
        <f>COUNTIF(E31:R31,"2")</f>
        <v>9</v>
      </c>
      <c r="T31" s="69">
        <f>S31/(S31+U31+W31+Y31)</f>
        <v>0.69230769230769229</v>
      </c>
      <c r="U31" s="68">
        <f>COUNTIF(E31:R31,"1")</f>
        <v>4</v>
      </c>
      <c r="V31" s="69">
        <f>U31/(S31+U31+W31+Y31)</f>
        <v>0.30769230769230771</v>
      </c>
      <c r="W31" s="68">
        <f>COUNTIF(E31:R31,"0")</f>
        <v>0</v>
      </c>
      <c r="X31" s="69">
        <f>W31/(S31+U31+W31+Y31)</f>
        <v>0</v>
      </c>
      <c r="Y31" s="68">
        <f>COUNTIF(E31:R31,"KĐG")</f>
        <v>0</v>
      </c>
      <c r="Z31" s="69">
        <f>Y31/(S31+U31+W31+Y31)</f>
        <v>0</v>
      </c>
      <c r="AA31" s="70">
        <f>(((S31*2)+(U31*1)+(W31*0)))/(S31+U31+W31)</f>
        <v>1.6923076923076923</v>
      </c>
      <c r="AB31" s="71" t="str">
        <f>IF(Z31&gt;=50%,"KĐG",IF(AA31&gt;=1.6,"ĐMT",IF(AA31&gt;=1,"CCG","CĐ")))</f>
        <v>ĐMT</v>
      </c>
      <c r="AC31" s="6"/>
    </row>
    <row r="32" spans="1:29" ht="24" customHeight="1">
      <c r="A32" s="7"/>
      <c r="B32" s="17"/>
      <c r="C32" s="82" t="s">
        <v>5</v>
      </c>
      <c r="D32" s="82"/>
      <c r="E32" s="83"/>
      <c r="F32" s="83"/>
      <c r="G32" s="83"/>
      <c r="H32" s="83"/>
      <c r="I32" s="83"/>
      <c r="J32" s="83"/>
      <c r="K32" s="83"/>
      <c r="L32" s="83"/>
      <c r="M32" s="83"/>
      <c r="N32" s="83"/>
      <c r="O32" s="83"/>
      <c r="P32" s="83"/>
      <c r="Q32" s="83"/>
      <c r="R32" s="83"/>
      <c r="S32" s="82"/>
      <c r="T32" s="82"/>
      <c r="U32" s="82"/>
      <c r="V32" s="82"/>
      <c r="W32" s="82"/>
      <c r="X32" s="82"/>
      <c r="Y32" s="83"/>
      <c r="Z32" s="83"/>
      <c r="AA32" s="83"/>
      <c r="AB32" s="83"/>
      <c r="AC32" s="82"/>
    </row>
    <row r="33" spans="1:29" ht="28.5" customHeight="1">
      <c r="A33" s="7"/>
      <c r="B33" s="17"/>
      <c r="C33" s="82" t="s">
        <v>57</v>
      </c>
      <c r="D33" s="82"/>
      <c r="E33" s="83"/>
      <c r="F33" s="83"/>
      <c r="G33" s="83"/>
      <c r="H33" s="83"/>
      <c r="I33" s="83"/>
      <c r="J33" s="83"/>
      <c r="K33" s="83"/>
      <c r="L33" s="83"/>
      <c r="M33" s="83"/>
      <c r="N33" s="83"/>
      <c r="O33" s="83"/>
      <c r="P33" s="83"/>
      <c r="Q33" s="83"/>
      <c r="R33" s="83"/>
      <c r="S33" s="82"/>
      <c r="T33" s="82"/>
      <c r="U33" s="82"/>
      <c r="V33" s="82"/>
      <c r="W33" s="82"/>
      <c r="X33" s="82"/>
      <c r="Y33" s="83"/>
      <c r="Z33" s="83"/>
      <c r="AA33" s="83"/>
      <c r="AB33" s="83"/>
      <c r="AC33" s="82"/>
    </row>
    <row r="34" spans="1:29" ht="28.5" customHeight="1">
      <c r="A34" s="7"/>
      <c r="B34" s="17"/>
      <c r="C34" s="82" t="s">
        <v>58</v>
      </c>
      <c r="D34" s="82"/>
      <c r="E34" s="83"/>
      <c r="F34" s="83"/>
      <c r="G34" s="83"/>
      <c r="H34" s="83"/>
      <c r="I34" s="83"/>
      <c r="J34" s="83"/>
      <c r="K34" s="83"/>
      <c r="L34" s="83"/>
      <c r="M34" s="83"/>
      <c r="N34" s="83"/>
      <c r="O34" s="83"/>
      <c r="P34" s="83"/>
      <c r="Q34" s="83"/>
      <c r="R34" s="83"/>
      <c r="S34" s="82"/>
      <c r="T34" s="82"/>
      <c r="U34" s="82"/>
      <c r="V34" s="82"/>
      <c r="W34" s="82"/>
      <c r="X34" s="82"/>
      <c r="Y34" s="83"/>
      <c r="Z34" s="83"/>
      <c r="AA34" s="83"/>
      <c r="AB34" s="83"/>
      <c r="AC34" s="82"/>
    </row>
    <row r="35" spans="1:29" ht="54" customHeight="1">
      <c r="A35" s="64">
        <v>56</v>
      </c>
      <c r="B35" s="62">
        <v>56</v>
      </c>
      <c r="C35" s="65" t="s">
        <v>59</v>
      </c>
      <c r="D35" s="63" t="s">
        <v>0</v>
      </c>
      <c r="E35" s="14">
        <v>1</v>
      </c>
      <c r="F35" s="14">
        <v>2</v>
      </c>
      <c r="G35" s="14">
        <v>1</v>
      </c>
      <c r="H35" s="14">
        <v>2</v>
      </c>
      <c r="I35" s="14">
        <v>1</v>
      </c>
      <c r="J35" s="14">
        <v>2</v>
      </c>
      <c r="K35" s="14">
        <v>2</v>
      </c>
      <c r="L35" s="14">
        <v>1</v>
      </c>
      <c r="M35" s="14">
        <v>1</v>
      </c>
      <c r="N35" s="14">
        <v>2</v>
      </c>
      <c r="O35" s="14">
        <v>2</v>
      </c>
      <c r="P35" s="14">
        <v>2</v>
      </c>
      <c r="Q35" s="14">
        <v>1</v>
      </c>
      <c r="R35" s="14">
        <v>1</v>
      </c>
      <c r="S35" s="68">
        <f t="shared" ref="S35" si="30">COUNTIF(E35:R35,"2")</f>
        <v>7</v>
      </c>
      <c r="T35" s="69">
        <f t="shared" ref="T35" si="31">S35/(S35+U35+W35+Y35)</f>
        <v>0.5</v>
      </c>
      <c r="U35" s="68">
        <f t="shared" ref="U35" si="32">COUNTIF(E35:R35,"1")</f>
        <v>7</v>
      </c>
      <c r="V35" s="69">
        <f t="shared" ref="V35" si="33">U35/(S35+U35+W35+Y35)</f>
        <v>0.5</v>
      </c>
      <c r="W35" s="68">
        <f t="shared" ref="W35" si="34">COUNTIF(E35:R35,"0")</f>
        <v>0</v>
      </c>
      <c r="X35" s="69">
        <f t="shared" ref="X35" si="35">W35/(S35+U35+W35+Y35)</f>
        <v>0</v>
      </c>
      <c r="Y35" s="68">
        <f t="shared" ref="Y35" si="36">COUNTIF(E35:R35,"KĐG")</f>
        <v>0</v>
      </c>
      <c r="Z35" s="69">
        <f t="shared" ref="Z35" si="37">Y35/(S35+U35+W35+Y35)</f>
        <v>0</v>
      </c>
      <c r="AA35" s="70">
        <f t="shared" ref="AA35" si="38">(((S35*2)+(U35*1)+(W35*0)))/(S35+U35+W35)</f>
        <v>1.5</v>
      </c>
      <c r="AB35" s="71" t="str">
        <f t="shared" ref="AB35" si="39">IF(Z35&gt;=50%,"KĐG",IF(AA35&gt;=1.6,"ĐMT",IF(AA35&gt;=1,"CCG","CĐ")))</f>
        <v>CCG</v>
      </c>
      <c r="AC35" s="6"/>
    </row>
    <row r="36" spans="1:29" ht="24.75" customHeight="1">
      <c r="A36" s="7"/>
      <c r="B36" s="17"/>
      <c r="C36" s="82" t="s">
        <v>132</v>
      </c>
      <c r="D36" s="82"/>
      <c r="E36" s="83"/>
      <c r="F36" s="83"/>
      <c r="G36" s="83"/>
      <c r="H36" s="83"/>
      <c r="I36" s="83"/>
      <c r="J36" s="83"/>
      <c r="K36" s="83"/>
      <c r="L36" s="83"/>
      <c r="M36" s="83"/>
      <c r="N36" s="83"/>
      <c r="O36" s="83"/>
      <c r="P36" s="83"/>
      <c r="Q36" s="83"/>
      <c r="R36" s="83"/>
      <c r="S36" s="82"/>
      <c r="T36" s="82"/>
      <c r="U36" s="82"/>
      <c r="V36" s="82"/>
      <c r="W36" s="82"/>
      <c r="X36" s="82"/>
      <c r="Y36" s="83"/>
      <c r="Z36" s="83"/>
      <c r="AA36" s="83"/>
      <c r="AB36" s="83"/>
      <c r="AC36" s="82"/>
    </row>
    <row r="37" spans="1:29" ht="84" customHeight="1">
      <c r="A37" s="10">
        <v>62</v>
      </c>
      <c r="B37" s="17">
        <v>62</v>
      </c>
      <c r="C37" s="18" t="s">
        <v>61</v>
      </c>
      <c r="D37" s="48" t="s">
        <v>0</v>
      </c>
      <c r="E37" s="14">
        <v>1</v>
      </c>
      <c r="F37" s="14">
        <v>1</v>
      </c>
      <c r="G37" s="14">
        <v>1</v>
      </c>
      <c r="H37" s="14">
        <v>2</v>
      </c>
      <c r="I37" s="14">
        <v>2</v>
      </c>
      <c r="J37" s="14">
        <v>2</v>
      </c>
      <c r="K37" s="14">
        <v>1</v>
      </c>
      <c r="L37" s="14">
        <v>2</v>
      </c>
      <c r="M37" s="14">
        <v>2</v>
      </c>
      <c r="N37" s="14">
        <v>1</v>
      </c>
      <c r="O37" s="14">
        <v>1</v>
      </c>
      <c r="P37" s="14">
        <v>2</v>
      </c>
      <c r="Q37" s="14">
        <v>1</v>
      </c>
      <c r="R37" s="14">
        <v>1</v>
      </c>
      <c r="S37" s="68">
        <f>COUNTIF(E37:R37,"2")</f>
        <v>6</v>
      </c>
      <c r="T37" s="69">
        <f>S37/(S37+U37+W37+Y37)</f>
        <v>0.42857142857142855</v>
      </c>
      <c r="U37" s="68">
        <f>COUNTIF(E37:R37,"1")</f>
        <v>8</v>
      </c>
      <c r="V37" s="69">
        <f>U37/(S37+U37+W37+Y37)</f>
        <v>0.5714285714285714</v>
      </c>
      <c r="W37" s="68">
        <f>COUNTIF(E37:R37,"0")</f>
        <v>0</v>
      </c>
      <c r="X37" s="69">
        <f>W37/(S37+U37+W37+Y37)</f>
        <v>0</v>
      </c>
      <c r="Y37" s="68">
        <f>COUNTIF(E37:R37,"KĐG")</f>
        <v>0</v>
      </c>
      <c r="Z37" s="69">
        <f>Y37/(S37+U37+W37+Y37)</f>
        <v>0</v>
      </c>
      <c r="AA37" s="70">
        <f>(((S37*2)+(U37*1)+(W37*0)))/(S37+U37+W37)</f>
        <v>1.4285714285714286</v>
      </c>
      <c r="AB37" s="71" t="str">
        <f>IF(Z37&gt;=50%,"KĐG",IF(AA37&gt;=1.6,"ĐMT",IF(AA37&gt;=1,"CCG","CĐ")))</f>
        <v>CCG</v>
      </c>
      <c r="AC37" s="6"/>
    </row>
    <row r="38" spans="1:29" ht="31.5" customHeight="1">
      <c r="A38" s="7"/>
      <c r="B38" s="17"/>
      <c r="C38" s="82" t="s">
        <v>63</v>
      </c>
      <c r="D38" s="82"/>
      <c r="E38" s="83"/>
      <c r="F38" s="83"/>
      <c r="G38" s="83"/>
      <c r="H38" s="83"/>
      <c r="I38" s="83"/>
      <c r="J38" s="83"/>
      <c r="K38" s="83"/>
      <c r="L38" s="83"/>
      <c r="M38" s="83"/>
      <c r="N38" s="83"/>
      <c r="O38" s="83"/>
      <c r="P38" s="83"/>
      <c r="Q38" s="83"/>
      <c r="R38" s="83"/>
      <c r="S38" s="82"/>
      <c r="T38" s="82"/>
      <c r="U38" s="82"/>
      <c r="V38" s="82"/>
      <c r="W38" s="82"/>
      <c r="X38" s="82"/>
      <c r="Y38" s="83"/>
      <c r="Z38" s="83"/>
      <c r="AA38" s="83"/>
      <c r="AB38" s="83"/>
      <c r="AC38" s="82"/>
    </row>
    <row r="39" spans="1:29" ht="58.5" customHeight="1">
      <c r="A39" s="66">
        <v>68</v>
      </c>
      <c r="B39" s="62">
        <v>68</v>
      </c>
      <c r="C39" s="65" t="s">
        <v>64</v>
      </c>
      <c r="D39" s="63" t="s">
        <v>0</v>
      </c>
      <c r="E39" s="14">
        <v>1</v>
      </c>
      <c r="F39" s="14">
        <v>1</v>
      </c>
      <c r="G39" s="14">
        <v>1</v>
      </c>
      <c r="H39" s="14">
        <v>2</v>
      </c>
      <c r="I39" s="14">
        <v>2</v>
      </c>
      <c r="J39" s="14">
        <v>2</v>
      </c>
      <c r="K39" s="14">
        <v>1</v>
      </c>
      <c r="L39" s="14">
        <v>2</v>
      </c>
      <c r="M39" s="14">
        <v>2</v>
      </c>
      <c r="N39" s="14">
        <v>1</v>
      </c>
      <c r="O39" s="14">
        <v>1</v>
      </c>
      <c r="P39" s="14">
        <v>2</v>
      </c>
      <c r="Q39" s="14">
        <v>1</v>
      </c>
      <c r="R39" s="14">
        <v>1</v>
      </c>
      <c r="S39" s="68">
        <f t="shared" ref="S39" si="40">COUNTIF(E39:R39,"2")</f>
        <v>6</v>
      </c>
      <c r="T39" s="69">
        <f t="shared" ref="T39" si="41">S39/(S39+U39+W39+Y39)</f>
        <v>0.42857142857142855</v>
      </c>
      <c r="U39" s="68">
        <f t="shared" ref="U39" si="42">COUNTIF(E39:R39,"1")</f>
        <v>8</v>
      </c>
      <c r="V39" s="69">
        <f t="shared" ref="V39" si="43">U39/(S39+U39+W39+Y39)</f>
        <v>0.5714285714285714</v>
      </c>
      <c r="W39" s="68">
        <f t="shared" ref="W39" si="44">COUNTIF(E39:R39,"0")</f>
        <v>0</v>
      </c>
      <c r="X39" s="69">
        <f t="shared" ref="X39" si="45">W39/(S39+U39+W39+Y39)</f>
        <v>0</v>
      </c>
      <c r="Y39" s="68">
        <f t="shared" ref="Y39" si="46">COUNTIF(E39:R39,"KĐG")</f>
        <v>0</v>
      </c>
      <c r="Z39" s="69">
        <f t="shared" ref="Z39" si="47">Y39/(S39+U39+W39+Y39)</f>
        <v>0</v>
      </c>
      <c r="AA39" s="70">
        <f t="shared" ref="AA39" si="48">(((S39*2)+(U39*1)+(W39*0)))/(S39+U39+W39)</f>
        <v>1.4285714285714286</v>
      </c>
      <c r="AB39" s="71" t="str">
        <f t="shared" ref="AB39" si="49">IF(Z39&gt;=50%,"KĐG",IF(AA39&gt;=1.6,"ĐMT",IF(AA39&gt;=1,"CCG","CĐ")))</f>
        <v>CCG</v>
      </c>
      <c r="AC39" s="6"/>
    </row>
    <row r="40" spans="1:29" ht="21.75" customHeight="1">
      <c r="A40" s="7"/>
      <c r="B40" s="17"/>
      <c r="C40" s="82" t="s">
        <v>67</v>
      </c>
      <c r="D40" s="82"/>
      <c r="E40" s="83"/>
      <c r="F40" s="83"/>
      <c r="G40" s="83"/>
      <c r="H40" s="83"/>
      <c r="I40" s="83"/>
      <c r="J40" s="83"/>
      <c r="K40" s="83"/>
      <c r="L40" s="83"/>
      <c r="M40" s="83"/>
      <c r="N40" s="83"/>
      <c r="O40" s="83"/>
      <c r="P40" s="83"/>
      <c r="Q40" s="83"/>
      <c r="R40" s="83"/>
      <c r="S40" s="82"/>
      <c r="T40" s="82"/>
      <c r="U40" s="82"/>
      <c r="V40" s="82"/>
      <c r="W40" s="82"/>
      <c r="X40" s="82"/>
      <c r="Y40" s="83"/>
      <c r="Z40" s="83"/>
      <c r="AA40" s="83"/>
      <c r="AB40" s="83"/>
      <c r="AC40" s="82"/>
    </row>
    <row r="41" spans="1:29" ht="53.25" customHeight="1">
      <c r="A41" s="7">
        <v>72</v>
      </c>
      <c r="B41" s="17">
        <v>72</v>
      </c>
      <c r="C41" s="18" t="s">
        <v>68</v>
      </c>
      <c r="D41" s="48" t="s">
        <v>2</v>
      </c>
      <c r="E41" s="6">
        <v>1</v>
      </c>
      <c r="F41" s="14">
        <v>2</v>
      </c>
      <c r="G41" s="14">
        <v>1</v>
      </c>
      <c r="H41" s="14">
        <v>1</v>
      </c>
      <c r="I41" s="14">
        <v>2</v>
      </c>
      <c r="J41" s="14">
        <v>2</v>
      </c>
      <c r="K41" s="14">
        <v>2</v>
      </c>
      <c r="L41" s="14">
        <v>2</v>
      </c>
      <c r="M41" s="14">
        <v>2</v>
      </c>
      <c r="N41" s="14">
        <v>1</v>
      </c>
      <c r="O41" s="14">
        <v>2</v>
      </c>
      <c r="P41" s="14">
        <v>2</v>
      </c>
      <c r="Q41" s="14">
        <v>1</v>
      </c>
      <c r="R41" s="14">
        <v>1</v>
      </c>
      <c r="S41" s="68">
        <f>COUNTIF(E41:R41,"2")</f>
        <v>8</v>
      </c>
      <c r="T41" s="69">
        <f>S41/(S41+U41+W41+Y41)</f>
        <v>0.5714285714285714</v>
      </c>
      <c r="U41" s="68">
        <f>COUNTIF(E41:R41,"1")</f>
        <v>6</v>
      </c>
      <c r="V41" s="69">
        <f>U41/(S41+U41+W41+Y41)</f>
        <v>0.42857142857142855</v>
      </c>
      <c r="W41" s="68">
        <f>COUNTIF(E41:R41,"0")</f>
        <v>0</v>
      </c>
      <c r="X41" s="69">
        <f>W41/(S41+U41+W41+Y41)</f>
        <v>0</v>
      </c>
      <c r="Y41" s="68">
        <f>COUNTIF(E41:R41,"KĐG")</f>
        <v>0</v>
      </c>
      <c r="Z41" s="69">
        <f>Y41/(S41+U41+W41+Y41)</f>
        <v>0</v>
      </c>
      <c r="AA41" s="70">
        <f>(((S41*2)+(U41*1)+(W41*0)))/(S41+U41+W41)</f>
        <v>1.5714285714285714</v>
      </c>
      <c r="AB41" s="71" t="s">
        <v>248</v>
      </c>
      <c r="AC41" s="6"/>
    </row>
    <row r="42" spans="1:29" ht="21.75" customHeight="1">
      <c r="A42" s="7"/>
      <c r="B42" s="17"/>
      <c r="C42" s="82" t="s">
        <v>6</v>
      </c>
      <c r="D42" s="82"/>
      <c r="E42" s="83"/>
      <c r="F42" s="83"/>
      <c r="G42" s="83"/>
      <c r="H42" s="83"/>
      <c r="I42" s="83"/>
      <c r="J42" s="83"/>
      <c r="K42" s="83"/>
      <c r="L42" s="83"/>
      <c r="M42" s="83"/>
      <c r="N42" s="83"/>
      <c r="O42" s="83"/>
      <c r="P42" s="83"/>
      <c r="Q42" s="83"/>
      <c r="R42" s="83"/>
      <c r="S42" s="82"/>
      <c r="T42" s="82"/>
      <c r="U42" s="82"/>
      <c r="V42" s="82"/>
      <c r="W42" s="82"/>
      <c r="X42" s="82"/>
      <c r="Y42" s="83"/>
      <c r="Z42" s="83"/>
      <c r="AA42" s="83"/>
      <c r="AB42" s="83"/>
      <c r="AC42" s="82"/>
    </row>
    <row r="43" spans="1:29" ht="21.75" customHeight="1">
      <c r="A43" s="7"/>
      <c r="B43" s="17"/>
      <c r="C43" s="82" t="s">
        <v>70</v>
      </c>
      <c r="D43" s="82"/>
      <c r="E43" s="83"/>
      <c r="F43" s="83"/>
      <c r="G43" s="83"/>
      <c r="H43" s="83"/>
      <c r="I43" s="83"/>
      <c r="J43" s="83"/>
      <c r="K43" s="83"/>
      <c r="L43" s="83"/>
      <c r="M43" s="83"/>
      <c r="N43" s="83"/>
      <c r="O43" s="83"/>
      <c r="P43" s="83"/>
      <c r="Q43" s="83"/>
      <c r="R43" s="83"/>
      <c r="S43" s="82"/>
      <c r="T43" s="82"/>
      <c r="U43" s="82"/>
      <c r="V43" s="82"/>
      <c r="W43" s="82"/>
      <c r="X43" s="82"/>
      <c r="Y43" s="83"/>
      <c r="Z43" s="83"/>
      <c r="AA43" s="83"/>
      <c r="AB43" s="83"/>
      <c r="AC43" s="82"/>
    </row>
    <row r="44" spans="1:29" ht="74.25" customHeight="1">
      <c r="A44" s="1">
        <v>77</v>
      </c>
      <c r="B44" s="17">
        <v>77</v>
      </c>
      <c r="C44" s="18" t="s">
        <v>71</v>
      </c>
      <c r="D44" s="48" t="s">
        <v>0</v>
      </c>
      <c r="E44" s="14">
        <v>2</v>
      </c>
      <c r="F44" s="14">
        <v>1</v>
      </c>
      <c r="G44" s="14">
        <v>1</v>
      </c>
      <c r="H44" s="14">
        <v>1</v>
      </c>
      <c r="I44" s="14">
        <v>2</v>
      </c>
      <c r="J44" s="14">
        <v>2</v>
      </c>
      <c r="K44" s="14">
        <v>2</v>
      </c>
      <c r="L44" s="14">
        <v>1</v>
      </c>
      <c r="M44" s="14">
        <v>2</v>
      </c>
      <c r="N44" s="14">
        <v>2</v>
      </c>
      <c r="O44" s="14">
        <v>2</v>
      </c>
      <c r="P44" s="14">
        <v>2</v>
      </c>
      <c r="Q44" s="14">
        <v>1</v>
      </c>
      <c r="R44" s="14">
        <v>2</v>
      </c>
      <c r="S44" s="68">
        <f t="shared" ref="S44:S45" si="50">COUNTIF(E44:R44,"2")</f>
        <v>9</v>
      </c>
      <c r="T44" s="69">
        <f t="shared" ref="T44:T45" si="51">S44/(S44+U44+W44+Y44)</f>
        <v>0.6428571428571429</v>
      </c>
      <c r="U44" s="68">
        <f t="shared" ref="U44:U45" si="52">COUNTIF(E44:R44,"1")</f>
        <v>5</v>
      </c>
      <c r="V44" s="69">
        <f t="shared" ref="V44:V45" si="53">U44/(S44+U44+W44+Y44)</f>
        <v>0.35714285714285715</v>
      </c>
      <c r="W44" s="68">
        <f t="shared" ref="W44:W45" si="54">COUNTIF(E44:R44,"0")</f>
        <v>0</v>
      </c>
      <c r="X44" s="69">
        <f t="shared" ref="X44:X45" si="55">W44/(S44+U44+W44+Y44)</f>
        <v>0</v>
      </c>
      <c r="Y44" s="68">
        <f t="shared" ref="Y44:Y45" si="56">COUNTIF(E44:R44,"KĐG")</f>
        <v>0</v>
      </c>
      <c r="Z44" s="69">
        <f t="shared" ref="Z44:Z45" si="57">Y44/(S44+U44+W44+Y44)</f>
        <v>0</v>
      </c>
      <c r="AA44" s="70">
        <f t="shared" ref="AA44:AA45" si="58">(((S44*2)+(U44*1)+(W44*0)))/(S44+U44+W44)</f>
        <v>1.6428571428571428</v>
      </c>
      <c r="AB44" s="71" t="str">
        <f t="shared" ref="AB44" si="59">IF(Z44&gt;=50%,"KĐG",IF(AA44&gt;=1.6,"ĐMT",IF(AA44&gt;=1,"CCG","CĐ")))</f>
        <v>ĐMT</v>
      </c>
      <c r="AC44" s="6"/>
    </row>
    <row r="45" spans="1:29" ht="92.25" customHeight="1">
      <c r="A45" s="7"/>
      <c r="B45" s="17">
        <v>79</v>
      </c>
      <c r="C45" s="16" t="s">
        <v>119</v>
      </c>
      <c r="D45" s="48" t="s">
        <v>0</v>
      </c>
      <c r="E45" s="6">
        <v>1</v>
      </c>
      <c r="F45" s="14">
        <v>2</v>
      </c>
      <c r="G45" s="14">
        <v>1</v>
      </c>
      <c r="H45" s="14">
        <v>2</v>
      </c>
      <c r="I45" s="14">
        <v>2</v>
      </c>
      <c r="J45" s="14">
        <v>2</v>
      </c>
      <c r="K45" s="14">
        <v>2</v>
      </c>
      <c r="L45" s="14">
        <v>1</v>
      </c>
      <c r="M45" s="14">
        <v>2</v>
      </c>
      <c r="N45" s="14">
        <v>2</v>
      </c>
      <c r="O45" s="14">
        <v>1</v>
      </c>
      <c r="P45" s="14">
        <v>2</v>
      </c>
      <c r="Q45" s="14">
        <v>2</v>
      </c>
      <c r="R45" s="14">
        <v>1</v>
      </c>
      <c r="S45" s="68">
        <f t="shared" si="50"/>
        <v>9</v>
      </c>
      <c r="T45" s="69">
        <f t="shared" si="51"/>
        <v>0.6428571428571429</v>
      </c>
      <c r="U45" s="68">
        <f t="shared" si="52"/>
        <v>5</v>
      </c>
      <c r="V45" s="69">
        <f t="shared" si="53"/>
        <v>0.35714285714285715</v>
      </c>
      <c r="W45" s="68">
        <f t="shared" si="54"/>
        <v>0</v>
      </c>
      <c r="X45" s="69">
        <f t="shared" si="55"/>
        <v>0</v>
      </c>
      <c r="Y45" s="68">
        <f t="shared" si="56"/>
        <v>0</v>
      </c>
      <c r="Z45" s="69">
        <f t="shared" si="57"/>
        <v>0</v>
      </c>
      <c r="AA45" s="70">
        <f t="shared" si="58"/>
        <v>1.6428571428571428</v>
      </c>
      <c r="AB45" s="71" t="s">
        <v>248</v>
      </c>
      <c r="AC45" s="6"/>
    </row>
    <row r="46" spans="1:29" ht="27" customHeight="1">
      <c r="A46" s="7"/>
      <c r="B46" s="17"/>
      <c r="C46" s="82" t="s">
        <v>74</v>
      </c>
      <c r="D46" s="82"/>
      <c r="E46" s="83"/>
      <c r="F46" s="83"/>
      <c r="G46" s="83"/>
      <c r="H46" s="83"/>
      <c r="I46" s="83"/>
      <c r="J46" s="83"/>
      <c r="K46" s="83"/>
      <c r="L46" s="83"/>
      <c r="M46" s="83"/>
      <c r="N46" s="83"/>
      <c r="O46" s="83"/>
      <c r="P46" s="83"/>
      <c r="Q46" s="83"/>
      <c r="R46" s="83"/>
      <c r="S46" s="82"/>
      <c r="T46" s="82"/>
      <c r="U46" s="82"/>
      <c r="V46" s="82"/>
      <c r="W46" s="82"/>
      <c r="X46" s="82"/>
      <c r="Y46" s="83"/>
      <c r="Z46" s="83"/>
      <c r="AA46" s="83"/>
      <c r="AB46" s="83"/>
      <c r="AC46" s="82"/>
    </row>
    <row r="47" spans="1:29" ht="57" customHeight="1">
      <c r="A47" s="2">
        <v>92</v>
      </c>
      <c r="B47" s="17">
        <v>92</v>
      </c>
      <c r="C47" s="18" t="s">
        <v>75</v>
      </c>
      <c r="D47" s="48" t="s">
        <v>2</v>
      </c>
      <c r="E47" s="6">
        <v>2</v>
      </c>
      <c r="F47" s="14">
        <v>2</v>
      </c>
      <c r="G47" s="14">
        <v>1</v>
      </c>
      <c r="H47" s="14">
        <v>2</v>
      </c>
      <c r="I47" s="14">
        <v>2</v>
      </c>
      <c r="J47" s="14">
        <v>2</v>
      </c>
      <c r="K47" s="14">
        <v>2</v>
      </c>
      <c r="L47" s="14">
        <v>2</v>
      </c>
      <c r="M47" s="14">
        <v>2</v>
      </c>
      <c r="N47" s="14">
        <v>2</v>
      </c>
      <c r="O47" s="14">
        <v>2</v>
      </c>
      <c r="P47" s="14">
        <v>2</v>
      </c>
      <c r="Q47" s="14">
        <v>1</v>
      </c>
      <c r="R47" s="14">
        <v>1</v>
      </c>
      <c r="S47" s="68">
        <f t="shared" ref="S47:S48" si="60">COUNTIF(E47:R47,"2")</f>
        <v>11</v>
      </c>
      <c r="T47" s="69">
        <f t="shared" ref="T47:T48" si="61">S47/(S47+U47+W47+Y47)</f>
        <v>0.7857142857142857</v>
      </c>
      <c r="U47" s="68">
        <f t="shared" ref="U47:U48" si="62">COUNTIF(E47:R47,"1")</f>
        <v>3</v>
      </c>
      <c r="V47" s="69">
        <f t="shared" ref="V47:V48" si="63">U47/(S47+U47+W47+Y47)</f>
        <v>0.21428571428571427</v>
      </c>
      <c r="W47" s="68">
        <f t="shared" ref="W47:W48" si="64">COUNTIF(E47:R47,"0")</f>
        <v>0</v>
      </c>
      <c r="X47" s="69">
        <f t="shared" ref="X47:X48" si="65">W47/(S47+U47+W47+Y47)</f>
        <v>0</v>
      </c>
      <c r="Y47" s="68">
        <f t="shared" ref="Y47:Y48" si="66">COUNTIF(E47:R47,"KĐG")</f>
        <v>0</v>
      </c>
      <c r="Z47" s="69">
        <f t="shared" ref="Z47:Z48" si="67">Y47/(S47+U47+W47+Y47)</f>
        <v>0</v>
      </c>
      <c r="AA47" s="70">
        <f t="shared" ref="AA47:AA48" si="68">(((S47*2)+(U47*1)+(W47*0)))/(S47+U47+W47)</f>
        <v>1.7857142857142858</v>
      </c>
      <c r="AB47" s="71" t="str">
        <f t="shared" ref="AB47:AB48" si="69">IF(Z47&gt;=50%,"KĐG",IF(AA47&gt;=1.6,"ĐMT",IF(AA47&gt;=1,"CCG","CĐ")))</f>
        <v>ĐMT</v>
      </c>
      <c r="AC47" s="6"/>
    </row>
    <row r="48" spans="1:29" ht="38.25" customHeight="1">
      <c r="A48" s="7"/>
      <c r="B48" s="62">
        <v>94</v>
      </c>
      <c r="C48" s="63" t="s">
        <v>78</v>
      </c>
      <c r="D48" s="63" t="s">
        <v>0</v>
      </c>
      <c r="E48" s="6">
        <v>2</v>
      </c>
      <c r="F48" s="14">
        <v>2</v>
      </c>
      <c r="G48" s="14">
        <v>1</v>
      </c>
      <c r="H48" s="14">
        <v>1</v>
      </c>
      <c r="I48" s="14">
        <v>2</v>
      </c>
      <c r="J48" s="14">
        <v>2</v>
      </c>
      <c r="K48" s="14">
        <v>2</v>
      </c>
      <c r="L48" s="14">
        <v>1</v>
      </c>
      <c r="M48" s="14">
        <v>2</v>
      </c>
      <c r="N48" s="14">
        <v>2</v>
      </c>
      <c r="O48" s="14">
        <v>2</v>
      </c>
      <c r="P48" s="14">
        <v>1</v>
      </c>
      <c r="Q48" s="14">
        <v>1</v>
      </c>
      <c r="R48" s="14">
        <v>2</v>
      </c>
      <c r="S48" s="68">
        <f t="shared" si="60"/>
        <v>9</v>
      </c>
      <c r="T48" s="69">
        <f t="shared" si="61"/>
        <v>0.6428571428571429</v>
      </c>
      <c r="U48" s="68">
        <f t="shared" si="62"/>
        <v>5</v>
      </c>
      <c r="V48" s="69">
        <f t="shared" si="63"/>
        <v>0.35714285714285715</v>
      </c>
      <c r="W48" s="68">
        <f t="shared" si="64"/>
        <v>0</v>
      </c>
      <c r="X48" s="69">
        <f t="shared" si="65"/>
        <v>0</v>
      </c>
      <c r="Y48" s="68">
        <f t="shared" si="66"/>
        <v>0</v>
      </c>
      <c r="Z48" s="69">
        <f t="shared" si="67"/>
        <v>0</v>
      </c>
      <c r="AA48" s="70">
        <f t="shared" si="68"/>
        <v>1.6428571428571428</v>
      </c>
      <c r="AB48" s="71" t="str">
        <f t="shared" si="69"/>
        <v>ĐMT</v>
      </c>
      <c r="AC48" s="6"/>
    </row>
    <row r="49" spans="1:29" ht="29.25" customHeight="1">
      <c r="A49" s="7"/>
      <c r="B49" s="17"/>
      <c r="C49" s="82" t="s">
        <v>80</v>
      </c>
      <c r="D49" s="82"/>
      <c r="E49" s="83"/>
      <c r="F49" s="83"/>
      <c r="G49" s="83"/>
      <c r="H49" s="83"/>
      <c r="I49" s="83"/>
      <c r="J49" s="83"/>
      <c r="K49" s="83"/>
      <c r="L49" s="83"/>
      <c r="M49" s="83"/>
      <c r="N49" s="83"/>
      <c r="O49" s="83"/>
      <c r="P49" s="83"/>
      <c r="Q49" s="83"/>
      <c r="R49" s="83"/>
      <c r="S49" s="82"/>
      <c r="T49" s="82"/>
      <c r="U49" s="82"/>
      <c r="V49" s="82"/>
      <c r="W49" s="82"/>
      <c r="X49" s="82"/>
      <c r="Y49" s="83"/>
      <c r="Z49" s="83"/>
      <c r="AA49" s="83"/>
      <c r="AB49" s="83"/>
      <c r="AC49" s="82"/>
    </row>
    <row r="50" spans="1:29" ht="66" customHeight="1">
      <c r="A50" s="7">
        <v>104</v>
      </c>
      <c r="B50" s="17">
        <v>104</v>
      </c>
      <c r="C50" s="18" t="s">
        <v>81</v>
      </c>
      <c r="D50" s="48" t="s">
        <v>2</v>
      </c>
      <c r="E50" s="6">
        <v>2</v>
      </c>
      <c r="F50" s="14">
        <v>2</v>
      </c>
      <c r="G50" s="14">
        <v>1</v>
      </c>
      <c r="H50" s="14">
        <v>1</v>
      </c>
      <c r="I50" s="14">
        <v>2</v>
      </c>
      <c r="J50" s="14">
        <v>2</v>
      </c>
      <c r="K50" s="14">
        <v>2</v>
      </c>
      <c r="L50" s="14">
        <v>1</v>
      </c>
      <c r="M50" s="14">
        <v>2</v>
      </c>
      <c r="N50" s="14">
        <v>2</v>
      </c>
      <c r="O50" s="14">
        <v>2</v>
      </c>
      <c r="P50" s="14">
        <v>2</v>
      </c>
      <c r="Q50" s="14">
        <v>1</v>
      </c>
      <c r="R50" s="14">
        <v>1</v>
      </c>
      <c r="S50" s="68">
        <f t="shared" ref="S50:S52" si="70">COUNTIF(E50:R50,"2")</f>
        <v>9</v>
      </c>
      <c r="T50" s="69">
        <f t="shared" ref="T50:T52" si="71">S50/(S50+U50+W50+Y50)</f>
        <v>0.6428571428571429</v>
      </c>
      <c r="U50" s="68">
        <f t="shared" ref="U50:U52" si="72">COUNTIF(E50:R50,"1")</f>
        <v>5</v>
      </c>
      <c r="V50" s="69">
        <f t="shared" ref="V50:V52" si="73">U50/(S50+U50+W50+Y50)</f>
        <v>0.35714285714285715</v>
      </c>
      <c r="W50" s="68">
        <f t="shared" ref="W50:W52" si="74">COUNTIF(E50:R50,"0")</f>
        <v>0</v>
      </c>
      <c r="X50" s="69">
        <f t="shared" ref="X50:X52" si="75">W50/(S50+U50+W50+Y50)</f>
        <v>0</v>
      </c>
      <c r="Y50" s="68">
        <f t="shared" ref="Y50:Y52" si="76">COUNTIF(E50:R50,"KĐG")</f>
        <v>0</v>
      </c>
      <c r="Z50" s="69">
        <f t="shared" ref="Z50:Z52" si="77">Y50/(S50+U50+W50+Y50)</f>
        <v>0</v>
      </c>
      <c r="AA50" s="70">
        <f t="shared" ref="AA50:AA52" si="78">(((S50*2)+(U50*1)+(W50*0)))/(S50+U50+W50)</f>
        <v>1.6428571428571428</v>
      </c>
      <c r="AB50" s="71" t="str">
        <f t="shared" ref="AB50:AB52" si="79">IF(Z50&gt;=50%,"KĐG",IF(AA50&gt;=1.6,"ĐMT",IF(AA50&gt;=1,"CCG","CĐ")))</f>
        <v>ĐMT</v>
      </c>
      <c r="AC50" s="6"/>
    </row>
    <row r="51" spans="1:29" ht="29.25" customHeight="1">
      <c r="A51" s="7"/>
      <c r="B51" s="17"/>
      <c r="C51" s="82" t="s">
        <v>84</v>
      </c>
      <c r="D51" s="82"/>
      <c r="E51" s="15">
        <f>COUNTIF(E52:E52,"x")</f>
        <v>0</v>
      </c>
      <c r="F51" s="14">
        <v>2</v>
      </c>
      <c r="G51" s="14">
        <v>2</v>
      </c>
      <c r="H51" s="14">
        <v>2</v>
      </c>
      <c r="I51" s="14">
        <v>2</v>
      </c>
      <c r="J51" s="14">
        <v>2</v>
      </c>
      <c r="K51" s="14">
        <v>2</v>
      </c>
      <c r="L51" s="14">
        <v>2</v>
      </c>
      <c r="M51" s="14">
        <v>2</v>
      </c>
      <c r="N51" s="14">
        <v>2</v>
      </c>
      <c r="O51" s="14">
        <v>2</v>
      </c>
      <c r="P51" s="14">
        <v>2</v>
      </c>
      <c r="Q51" s="14">
        <v>1</v>
      </c>
      <c r="R51" s="14">
        <v>2</v>
      </c>
      <c r="S51" s="68">
        <f t="shared" si="70"/>
        <v>12</v>
      </c>
      <c r="T51" s="69">
        <f t="shared" si="71"/>
        <v>0.8571428571428571</v>
      </c>
      <c r="U51" s="68">
        <f t="shared" si="72"/>
        <v>1</v>
      </c>
      <c r="V51" s="69">
        <f t="shared" si="73"/>
        <v>7.1428571428571425E-2</v>
      </c>
      <c r="W51" s="68">
        <f t="shared" si="74"/>
        <v>1</v>
      </c>
      <c r="X51" s="69">
        <f t="shared" si="75"/>
        <v>7.1428571428571425E-2</v>
      </c>
      <c r="Y51" s="68">
        <f t="shared" si="76"/>
        <v>0</v>
      </c>
      <c r="Z51" s="69">
        <f t="shared" si="77"/>
        <v>0</v>
      </c>
      <c r="AA51" s="70">
        <f t="shared" si="78"/>
        <v>1.7857142857142858</v>
      </c>
      <c r="AB51" s="71" t="str">
        <f t="shared" si="79"/>
        <v>ĐMT</v>
      </c>
      <c r="AC51" s="6"/>
    </row>
    <row r="52" spans="1:29" ht="41.25" customHeight="1">
      <c r="A52" s="1">
        <v>105</v>
      </c>
      <c r="B52" s="17">
        <v>105</v>
      </c>
      <c r="C52" s="18" t="s">
        <v>85</v>
      </c>
      <c r="D52" s="48" t="s">
        <v>2</v>
      </c>
      <c r="E52" s="14">
        <v>2</v>
      </c>
      <c r="F52" s="14">
        <v>2</v>
      </c>
      <c r="G52" s="14">
        <v>1</v>
      </c>
      <c r="H52" s="14">
        <v>2</v>
      </c>
      <c r="I52" s="14">
        <v>1</v>
      </c>
      <c r="J52" s="14">
        <v>2</v>
      </c>
      <c r="K52" s="14">
        <v>2</v>
      </c>
      <c r="L52" s="14">
        <v>2</v>
      </c>
      <c r="M52" s="14">
        <v>1</v>
      </c>
      <c r="N52" s="14">
        <v>2</v>
      </c>
      <c r="O52" s="14">
        <v>2</v>
      </c>
      <c r="P52" s="14">
        <v>2</v>
      </c>
      <c r="Q52" s="14">
        <v>1</v>
      </c>
      <c r="R52" s="14">
        <v>2</v>
      </c>
      <c r="S52" s="68">
        <f t="shared" si="70"/>
        <v>10</v>
      </c>
      <c r="T52" s="69">
        <f t="shared" si="71"/>
        <v>0.7142857142857143</v>
      </c>
      <c r="U52" s="68">
        <f t="shared" si="72"/>
        <v>4</v>
      </c>
      <c r="V52" s="69">
        <f t="shared" si="73"/>
        <v>0.2857142857142857</v>
      </c>
      <c r="W52" s="68">
        <f t="shared" si="74"/>
        <v>0</v>
      </c>
      <c r="X52" s="69">
        <f t="shared" si="75"/>
        <v>0</v>
      </c>
      <c r="Y52" s="68">
        <f t="shared" si="76"/>
        <v>0</v>
      </c>
      <c r="Z52" s="69">
        <f t="shared" si="77"/>
        <v>0</v>
      </c>
      <c r="AA52" s="70">
        <f t="shared" si="78"/>
        <v>1.7142857142857142</v>
      </c>
      <c r="AB52" s="71" t="str">
        <f t="shared" si="79"/>
        <v>ĐMT</v>
      </c>
      <c r="AC52" s="6"/>
    </row>
    <row r="53" spans="1:29" ht="23.25" customHeight="1">
      <c r="A53" s="7"/>
      <c r="B53" s="17"/>
      <c r="C53" s="82" t="s">
        <v>87</v>
      </c>
      <c r="D53" s="82"/>
      <c r="E53" s="83"/>
      <c r="F53" s="83"/>
      <c r="G53" s="83"/>
      <c r="H53" s="83"/>
      <c r="I53" s="83"/>
      <c r="J53" s="83"/>
      <c r="K53" s="83"/>
      <c r="L53" s="83"/>
      <c r="M53" s="83"/>
      <c r="N53" s="83"/>
      <c r="O53" s="83"/>
      <c r="P53" s="83"/>
      <c r="Q53" s="83"/>
      <c r="R53" s="83"/>
      <c r="S53" s="82"/>
      <c r="T53" s="82"/>
      <c r="U53" s="82"/>
      <c r="V53" s="82"/>
      <c r="W53" s="82"/>
      <c r="X53" s="82"/>
      <c r="Y53" s="83"/>
      <c r="Z53" s="83"/>
      <c r="AA53" s="83"/>
      <c r="AB53" s="83"/>
      <c r="AC53" s="82"/>
    </row>
    <row r="54" spans="1:29" ht="23.25" customHeight="1">
      <c r="A54" s="7"/>
      <c r="B54" s="17"/>
      <c r="C54" s="82" t="s">
        <v>88</v>
      </c>
      <c r="D54" s="82"/>
      <c r="E54" s="83"/>
      <c r="F54" s="83"/>
      <c r="G54" s="83"/>
      <c r="H54" s="83"/>
      <c r="I54" s="83"/>
      <c r="J54" s="83"/>
      <c r="K54" s="83"/>
      <c r="L54" s="83"/>
      <c r="M54" s="83"/>
      <c r="N54" s="83"/>
      <c r="O54" s="83"/>
      <c r="P54" s="83"/>
      <c r="Q54" s="83"/>
      <c r="R54" s="83"/>
      <c r="S54" s="82"/>
      <c r="T54" s="82"/>
      <c r="U54" s="82"/>
      <c r="V54" s="82"/>
      <c r="W54" s="82"/>
      <c r="X54" s="82"/>
      <c r="Y54" s="83"/>
      <c r="Z54" s="83"/>
      <c r="AA54" s="83"/>
      <c r="AB54" s="83"/>
      <c r="AC54" s="82"/>
    </row>
    <row r="55" spans="1:29" ht="23.25" customHeight="1">
      <c r="A55" s="7"/>
      <c r="B55" s="17"/>
      <c r="C55" s="82" t="s">
        <v>89</v>
      </c>
      <c r="D55" s="82"/>
      <c r="E55" s="83"/>
      <c r="F55" s="83"/>
      <c r="G55" s="83"/>
      <c r="H55" s="83"/>
      <c r="I55" s="83"/>
      <c r="J55" s="83"/>
      <c r="K55" s="83"/>
      <c r="L55" s="83"/>
      <c r="M55" s="83"/>
      <c r="N55" s="83"/>
      <c r="O55" s="83"/>
      <c r="P55" s="83"/>
      <c r="Q55" s="83"/>
      <c r="R55" s="83"/>
      <c r="S55" s="82"/>
      <c r="T55" s="82"/>
      <c r="U55" s="82"/>
      <c r="V55" s="82"/>
      <c r="W55" s="82"/>
      <c r="X55" s="82"/>
      <c r="Y55" s="83"/>
      <c r="Z55" s="83"/>
      <c r="AA55" s="83"/>
      <c r="AB55" s="83"/>
      <c r="AC55" s="82"/>
    </row>
    <row r="56" spans="1:29" ht="43.5" customHeight="1">
      <c r="A56" s="7">
        <v>108</v>
      </c>
      <c r="B56" s="17">
        <v>108</v>
      </c>
      <c r="C56" s="18" t="s">
        <v>90</v>
      </c>
      <c r="D56" s="48" t="s">
        <v>0</v>
      </c>
      <c r="E56" s="14">
        <v>1</v>
      </c>
      <c r="F56" s="14">
        <v>2</v>
      </c>
      <c r="G56" s="14">
        <v>1</v>
      </c>
      <c r="H56" s="14">
        <v>1</v>
      </c>
      <c r="I56" s="14">
        <v>1</v>
      </c>
      <c r="J56" s="14">
        <v>2</v>
      </c>
      <c r="K56" s="14">
        <v>2</v>
      </c>
      <c r="L56" s="14">
        <v>2</v>
      </c>
      <c r="M56" s="14">
        <v>2</v>
      </c>
      <c r="N56" s="14">
        <v>1</v>
      </c>
      <c r="O56" s="14">
        <v>1</v>
      </c>
      <c r="P56" s="14">
        <v>2</v>
      </c>
      <c r="Q56" s="14">
        <v>1</v>
      </c>
      <c r="R56" s="14">
        <v>1</v>
      </c>
      <c r="S56" s="68">
        <f>COUNTIF(E56:R56,"2")</f>
        <v>6</v>
      </c>
      <c r="T56" s="69">
        <f>S56/(S56+U56+W56+Y56)</f>
        <v>0.42857142857142855</v>
      </c>
      <c r="U56" s="68">
        <f>COUNTIF(E56:R56,"1")</f>
        <v>8</v>
      </c>
      <c r="V56" s="69">
        <f>U56/(S56+U56+W56+Y56)</f>
        <v>0.5714285714285714</v>
      </c>
      <c r="W56" s="68">
        <f>COUNTIF(E56:R56,"0")</f>
        <v>0</v>
      </c>
      <c r="X56" s="69">
        <f>W56/(S56+U56+W56+Y56)</f>
        <v>0</v>
      </c>
      <c r="Y56" s="68">
        <f>COUNTIF(E56:R56,"KĐG")</f>
        <v>0</v>
      </c>
      <c r="Z56" s="69">
        <f>Y56/(S56+U56+W56+Y56)</f>
        <v>0</v>
      </c>
      <c r="AA56" s="70">
        <f>(((S56*2)+(U56*1)+(W56*0)))/(S56+U56+W56)</f>
        <v>1.4285714285714286</v>
      </c>
      <c r="AB56" s="71" t="str">
        <f>IF(Z56&gt;=50%,"KĐG",IF(AA56&gt;=1.6,"ĐMT",IF(AA56&gt;=1,"CCG","CĐ")))</f>
        <v>CCG</v>
      </c>
      <c r="AC56" s="6"/>
    </row>
    <row r="57" spans="1:29" ht="25.5" customHeight="1">
      <c r="A57" s="7"/>
      <c r="B57" s="17"/>
      <c r="C57" s="82" t="s">
        <v>92</v>
      </c>
      <c r="D57" s="82"/>
      <c r="E57" s="83"/>
      <c r="F57" s="83"/>
      <c r="G57" s="83"/>
      <c r="H57" s="83"/>
      <c r="I57" s="83"/>
      <c r="J57" s="83"/>
      <c r="K57" s="83"/>
      <c r="L57" s="83"/>
      <c r="M57" s="83"/>
      <c r="N57" s="83"/>
      <c r="O57" s="83"/>
      <c r="P57" s="83"/>
      <c r="Q57" s="83"/>
      <c r="R57" s="83"/>
      <c r="S57" s="82"/>
      <c r="T57" s="82"/>
      <c r="U57" s="82"/>
      <c r="V57" s="82"/>
      <c r="W57" s="82"/>
      <c r="X57" s="82"/>
      <c r="Y57" s="83"/>
      <c r="Z57" s="83"/>
      <c r="AA57" s="83"/>
      <c r="AB57" s="83"/>
      <c r="AC57" s="82"/>
    </row>
    <row r="58" spans="1:29" ht="58.5" customHeight="1">
      <c r="A58" s="7">
        <v>111</v>
      </c>
      <c r="B58" s="17">
        <v>111</v>
      </c>
      <c r="C58" s="18" t="s">
        <v>93</v>
      </c>
      <c r="D58" s="48" t="s">
        <v>0</v>
      </c>
      <c r="E58" s="14">
        <v>2</v>
      </c>
      <c r="F58" s="14">
        <v>2</v>
      </c>
      <c r="G58" s="14">
        <v>1</v>
      </c>
      <c r="H58" s="14">
        <v>2</v>
      </c>
      <c r="I58" s="14">
        <v>1</v>
      </c>
      <c r="J58" s="14">
        <v>2</v>
      </c>
      <c r="K58" s="14">
        <v>2</v>
      </c>
      <c r="L58" s="14">
        <v>2</v>
      </c>
      <c r="M58" s="14">
        <v>2</v>
      </c>
      <c r="N58" s="14">
        <v>1</v>
      </c>
      <c r="O58" s="14">
        <v>2</v>
      </c>
      <c r="P58" s="14">
        <v>2</v>
      </c>
      <c r="Q58" s="14">
        <v>1</v>
      </c>
      <c r="R58" s="14">
        <v>1</v>
      </c>
      <c r="S58" s="68">
        <f>COUNTIF(E58:R58,"2")</f>
        <v>9</v>
      </c>
      <c r="T58" s="69">
        <f>S58/(S58+U58+W58+Y58)</f>
        <v>0.6428571428571429</v>
      </c>
      <c r="U58" s="68">
        <f>COUNTIF(E58:R58,"1")</f>
        <v>5</v>
      </c>
      <c r="V58" s="69">
        <f>U58/(S58+U58+W58+Y58)</f>
        <v>0.35714285714285715</v>
      </c>
      <c r="W58" s="68">
        <f>COUNTIF(E58:R58,"0")</f>
        <v>0</v>
      </c>
      <c r="X58" s="69">
        <f>W58/(S58+U58+W58+Y58)</f>
        <v>0</v>
      </c>
      <c r="Y58" s="68">
        <f>COUNTIF(E58:R58,"KĐG")</f>
        <v>0</v>
      </c>
      <c r="Z58" s="69">
        <f>Y58/(S58+U58+W58+Y58)</f>
        <v>0</v>
      </c>
      <c r="AA58" s="70">
        <f>(((S58*2)+(U58*1)+(W58*0)))/(S58+U58+W58)</f>
        <v>1.6428571428571428</v>
      </c>
      <c r="AB58" s="71" t="str">
        <f>IF(Z58&gt;=50%,"KĐG",IF(AA58&gt;=1.6,"ĐMT",IF(AA58&gt;=1,"CCG","CĐ")))</f>
        <v>ĐMT</v>
      </c>
      <c r="AC58" s="6"/>
    </row>
    <row r="59" spans="1:29" ht="25.5" customHeight="1">
      <c r="A59" s="7"/>
      <c r="B59" s="17"/>
      <c r="C59" s="82" t="s">
        <v>95</v>
      </c>
      <c r="D59" s="82"/>
      <c r="E59" s="83"/>
      <c r="F59" s="83"/>
      <c r="G59" s="83"/>
      <c r="H59" s="83"/>
      <c r="I59" s="83"/>
      <c r="J59" s="83"/>
      <c r="K59" s="83"/>
      <c r="L59" s="83"/>
      <c r="M59" s="83"/>
      <c r="N59" s="83"/>
      <c r="O59" s="83"/>
      <c r="P59" s="83"/>
      <c r="Q59" s="83"/>
      <c r="R59" s="83"/>
      <c r="S59" s="82"/>
      <c r="T59" s="82"/>
      <c r="U59" s="82"/>
      <c r="V59" s="82"/>
      <c r="W59" s="82"/>
      <c r="X59" s="82"/>
      <c r="Y59" s="83"/>
      <c r="Z59" s="83"/>
      <c r="AA59" s="83"/>
      <c r="AB59" s="83"/>
      <c r="AC59" s="82"/>
    </row>
    <row r="60" spans="1:29" ht="33" customHeight="1">
      <c r="A60" s="7"/>
      <c r="B60" s="17"/>
      <c r="C60" s="82" t="s">
        <v>96</v>
      </c>
      <c r="D60" s="82"/>
      <c r="E60" s="83"/>
      <c r="F60" s="83"/>
      <c r="G60" s="83"/>
      <c r="H60" s="83"/>
      <c r="I60" s="83"/>
      <c r="J60" s="83"/>
      <c r="K60" s="83"/>
      <c r="L60" s="83"/>
      <c r="M60" s="83"/>
      <c r="N60" s="83"/>
      <c r="O60" s="83"/>
      <c r="P60" s="83"/>
      <c r="Q60" s="83"/>
      <c r="R60" s="83"/>
      <c r="S60" s="82"/>
      <c r="T60" s="82"/>
      <c r="U60" s="82"/>
      <c r="V60" s="82"/>
      <c r="W60" s="82"/>
      <c r="X60" s="82"/>
      <c r="Y60" s="83"/>
      <c r="Z60" s="83"/>
      <c r="AA60" s="83"/>
      <c r="AB60" s="83"/>
      <c r="AC60" s="82"/>
    </row>
    <row r="61" spans="1:29" ht="51.75" customHeight="1">
      <c r="A61" s="7"/>
      <c r="B61" s="17">
        <v>113</v>
      </c>
      <c r="C61" s="18" t="s">
        <v>97</v>
      </c>
      <c r="D61" s="48" t="s">
        <v>0</v>
      </c>
      <c r="E61" s="14">
        <v>1</v>
      </c>
      <c r="F61" s="14">
        <v>2</v>
      </c>
      <c r="G61" s="14">
        <v>2</v>
      </c>
      <c r="H61" s="14">
        <v>1</v>
      </c>
      <c r="I61" s="14">
        <v>2</v>
      </c>
      <c r="J61" s="14">
        <v>2</v>
      </c>
      <c r="K61" s="14">
        <v>1</v>
      </c>
      <c r="L61" s="14">
        <v>2</v>
      </c>
      <c r="M61" s="14">
        <v>1</v>
      </c>
      <c r="N61" s="14">
        <v>2</v>
      </c>
      <c r="O61" s="14">
        <v>2</v>
      </c>
      <c r="P61" s="14">
        <v>2</v>
      </c>
      <c r="Q61" s="14">
        <v>1</v>
      </c>
      <c r="R61" s="14">
        <v>2</v>
      </c>
      <c r="S61" s="68">
        <f t="shared" ref="S61:S62" si="80">COUNTIF(E61:R61,"2")</f>
        <v>9</v>
      </c>
      <c r="T61" s="69">
        <f t="shared" ref="T61:T62" si="81">S61/(S61+U61+W61+Y61)</f>
        <v>0.6428571428571429</v>
      </c>
      <c r="U61" s="68">
        <f t="shared" ref="U61:U62" si="82">COUNTIF(E61:R61,"1")</f>
        <v>5</v>
      </c>
      <c r="V61" s="69">
        <f t="shared" ref="V61:V62" si="83">U61/(S61+U61+W61+Y61)</f>
        <v>0.35714285714285715</v>
      </c>
      <c r="W61" s="68">
        <f t="shared" ref="W61:W62" si="84">COUNTIF(E61:R61,"0")</f>
        <v>0</v>
      </c>
      <c r="X61" s="69">
        <f t="shared" ref="X61:X62" si="85">W61/(S61+U61+W61+Y61)</f>
        <v>0</v>
      </c>
      <c r="Y61" s="68">
        <f t="shared" ref="Y61:Y62" si="86">COUNTIF(E61:R61,"KĐG")</f>
        <v>0</v>
      </c>
      <c r="Z61" s="69">
        <f t="shared" ref="Z61:Z62" si="87">Y61/(S61+U61+W61+Y61)</f>
        <v>0</v>
      </c>
      <c r="AA61" s="70">
        <f t="shared" ref="AA61:AA62" si="88">(((S61*2)+(U61*1)+(W61*0)))/(S61+U61+W61)</f>
        <v>1.6428571428571428</v>
      </c>
      <c r="AB61" s="71" t="str">
        <f t="shared" ref="AB61:AB62" si="89">IF(Z61&gt;=50%,"KĐG",IF(AA61&gt;=1.6,"ĐMT",IF(AA61&gt;=1,"CCG","CĐ")))</f>
        <v>ĐMT</v>
      </c>
      <c r="AC61" s="6"/>
    </row>
    <row r="62" spans="1:29" ht="55.5" customHeight="1">
      <c r="A62" s="7">
        <v>114</v>
      </c>
      <c r="B62" s="17">
        <v>114</v>
      </c>
      <c r="C62" s="18" t="s">
        <v>93</v>
      </c>
      <c r="D62" s="48" t="s">
        <v>0</v>
      </c>
      <c r="E62" s="14">
        <v>2</v>
      </c>
      <c r="F62" s="14">
        <v>2</v>
      </c>
      <c r="G62" s="14">
        <v>1</v>
      </c>
      <c r="H62" s="14">
        <v>2</v>
      </c>
      <c r="I62" s="14">
        <v>1</v>
      </c>
      <c r="J62" s="14">
        <v>2</v>
      </c>
      <c r="K62" s="14">
        <v>2</v>
      </c>
      <c r="L62" s="14">
        <v>2</v>
      </c>
      <c r="M62" s="14">
        <v>2</v>
      </c>
      <c r="N62" s="14">
        <v>1</v>
      </c>
      <c r="O62" s="14">
        <v>2</v>
      </c>
      <c r="P62" s="14">
        <v>1</v>
      </c>
      <c r="Q62" s="14">
        <v>2</v>
      </c>
      <c r="R62" s="14">
        <v>2</v>
      </c>
      <c r="S62" s="68">
        <f t="shared" si="80"/>
        <v>10</v>
      </c>
      <c r="T62" s="69">
        <f t="shared" si="81"/>
        <v>0.7142857142857143</v>
      </c>
      <c r="U62" s="68">
        <f t="shared" si="82"/>
        <v>4</v>
      </c>
      <c r="V62" s="69">
        <f t="shared" si="83"/>
        <v>0.2857142857142857</v>
      </c>
      <c r="W62" s="68">
        <f t="shared" si="84"/>
        <v>0</v>
      </c>
      <c r="X62" s="69">
        <f t="shared" si="85"/>
        <v>0</v>
      </c>
      <c r="Y62" s="68">
        <f t="shared" si="86"/>
        <v>0</v>
      </c>
      <c r="Z62" s="69">
        <f t="shared" si="87"/>
        <v>0</v>
      </c>
      <c r="AA62" s="70">
        <f t="shared" si="88"/>
        <v>1.7142857142857142</v>
      </c>
      <c r="AB62" s="71" t="str">
        <f t="shared" si="89"/>
        <v>ĐMT</v>
      </c>
      <c r="AC62" s="6"/>
    </row>
    <row r="63" spans="1:29" ht="26.25" customHeight="1">
      <c r="A63" s="7"/>
      <c r="B63" s="17"/>
      <c r="C63" s="82" t="s">
        <v>100</v>
      </c>
      <c r="D63" s="82"/>
      <c r="E63" s="83"/>
      <c r="F63" s="83"/>
      <c r="G63" s="83"/>
      <c r="H63" s="83"/>
      <c r="I63" s="83"/>
      <c r="J63" s="83"/>
      <c r="K63" s="83"/>
      <c r="L63" s="83"/>
      <c r="M63" s="83"/>
      <c r="N63" s="83"/>
      <c r="O63" s="83"/>
      <c r="P63" s="83"/>
      <c r="Q63" s="83"/>
      <c r="R63" s="83"/>
      <c r="S63" s="82"/>
      <c r="T63" s="82"/>
      <c r="U63" s="82"/>
      <c r="V63" s="82"/>
      <c r="W63" s="82"/>
      <c r="X63" s="82"/>
      <c r="Y63" s="83"/>
      <c r="Z63" s="83"/>
      <c r="AA63" s="83"/>
      <c r="AB63" s="83"/>
      <c r="AC63" s="82"/>
    </row>
    <row r="64" spans="1:29" ht="26.25" customHeight="1">
      <c r="A64" s="7"/>
      <c r="B64" s="17"/>
      <c r="C64" s="82" t="s">
        <v>101</v>
      </c>
      <c r="D64" s="82"/>
      <c r="E64" s="83"/>
      <c r="F64" s="83"/>
      <c r="G64" s="83"/>
      <c r="H64" s="83"/>
      <c r="I64" s="83"/>
      <c r="J64" s="83"/>
      <c r="K64" s="83"/>
      <c r="L64" s="83"/>
      <c r="M64" s="83"/>
      <c r="N64" s="83"/>
      <c r="O64" s="83"/>
      <c r="P64" s="83"/>
      <c r="Q64" s="83"/>
      <c r="R64" s="83"/>
      <c r="S64" s="82"/>
      <c r="T64" s="82"/>
      <c r="U64" s="82"/>
      <c r="V64" s="82"/>
      <c r="W64" s="82"/>
      <c r="X64" s="82"/>
      <c r="Y64" s="83"/>
      <c r="Z64" s="83"/>
      <c r="AA64" s="83"/>
      <c r="AB64" s="83"/>
      <c r="AC64" s="82"/>
    </row>
    <row r="65" spans="1:33" ht="45.75" customHeight="1">
      <c r="A65" s="7"/>
      <c r="B65" s="78">
        <v>122</v>
      </c>
      <c r="C65" s="87" t="s">
        <v>102</v>
      </c>
      <c r="D65" s="87" t="s">
        <v>0</v>
      </c>
      <c r="E65" s="6">
        <v>2</v>
      </c>
      <c r="F65" s="14">
        <v>2</v>
      </c>
      <c r="G65" s="14">
        <v>1</v>
      </c>
      <c r="H65" s="14">
        <v>2</v>
      </c>
      <c r="I65" s="14">
        <v>2</v>
      </c>
      <c r="J65" s="14">
        <v>1</v>
      </c>
      <c r="K65" s="14">
        <v>2</v>
      </c>
      <c r="L65" s="14">
        <v>1</v>
      </c>
      <c r="M65" s="14">
        <v>2</v>
      </c>
      <c r="N65" s="14">
        <v>2</v>
      </c>
      <c r="O65" s="14">
        <v>2</v>
      </c>
      <c r="P65" s="14">
        <v>1</v>
      </c>
      <c r="Q65" s="14">
        <v>2</v>
      </c>
      <c r="R65" s="14">
        <v>2</v>
      </c>
      <c r="S65" s="68">
        <f t="shared" ref="S65" si="90">COUNTIF(E65:R65,"2")</f>
        <v>10</v>
      </c>
      <c r="T65" s="69">
        <f t="shared" ref="T65" si="91">S65/(S65+U65+W65+Y65)</f>
        <v>0.7142857142857143</v>
      </c>
      <c r="U65" s="68">
        <f t="shared" ref="U65" si="92">COUNTIF(E65:R65,"1")</f>
        <v>4</v>
      </c>
      <c r="V65" s="69">
        <f t="shared" ref="V65" si="93">U65/(S65+U65+W65+Y65)</f>
        <v>0.2857142857142857</v>
      </c>
      <c r="W65" s="68">
        <f t="shared" ref="W65" si="94">COUNTIF(E65:R65,"0")</f>
        <v>0</v>
      </c>
      <c r="X65" s="69">
        <f t="shared" ref="X65" si="95">W65/(S65+U65+W65+Y65)</f>
        <v>0</v>
      </c>
      <c r="Y65" s="68">
        <f t="shared" ref="Y65" si="96">COUNTIF(E65:R65,"KĐG")</f>
        <v>0</v>
      </c>
      <c r="Z65" s="69">
        <f t="shared" ref="Z65" si="97">Y65/(S65+U65+W65+Y65)</f>
        <v>0</v>
      </c>
      <c r="AA65" s="70">
        <f t="shared" ref="AA65" si="98">(((S65*2)+(U65*1)+(W65*0)))/(S65+U65+W65)</f>
        <v>1.7142857142857142</v>
      </c>
      <c r="AB65" s="71" t="str">
        <f t="shared" ref="AB65" si="99">IF(Z65&gt;=50%,"KĐG",IF(AA65&gt;=1.6,"ĐMT",IF(AA65&gt;=1,"CCG","CĐ")))</f>
        <v>ĐMT</v>
      </c>
      <c r="AC65" s="6"/>
    </row>
    <row r="66" spans="1:33" ht="48" customHeight="1">
      <c r="A66" s="7"/>
      <c r="B66" s="78"/>
      <c r="C66" s="87"/>
      <c r="D66" s="87"/>
      <c r="E66" s="6"/>
      <c r="F66" s="6"/>
      <c r="G66" s="6"/>
      <c r="H66" s="6"/>
      <c r="I66" s="6"/>
      <c r="J66" s="6"/>
      <c r="K66" s="6"/>
      <c r="L66" s="6"/>
      <c r="M66" s="6"/>
      <c r="N66" s="6"/>
      <c r="O66" s="6"/>
      <c r="P66" s="6"/>
      <c r="Q66" s="6"/>
      <c r="R66" s="6"/>
      <c r="S66" s="6" t="s">
        <v>149</v>
      </c>
      <c r="T66" s="6" t="s">
        <v>149</v>
      </c>
      <c r="U66" s="6"/>
      <c r="V66" s="6"/>
      <c r="W66" s="6"/>
      <c r="X66" s="6"/>
      <c r="Y66" s="14"/>
      <c r="Z66" s="14"/>
      <c r="AA66" s="14"/>
      <c r="AB66" s="14"/>
      <c r="AC66" s="6"/>
    </row>
    <row r="67" spans="1:33" ht="29.25" customHeight="1">
      <c r="A67" s="7"/>
      <c r="B67" s="17"/>
      <c r="C67" s="82" t="s">
        <v>103</v>
      </c>
      <c r="D67" s="82"/>
      <c r="E67" s="15"/>
      <c r="F67" s="15"/>
      <c r="G67" s="15"/>
      <c r="H67" s="15"/>
      <c r="I67" s="15"/>
      <c r="J67" s="15"/>
      <c r="K67" s="15"/>
      <c r="L67" s="15"/>
      <c r="M67" s="15"/>
      <c r="N67" s="15"/>
      <c r="O67" s="15"/>
      <c r="P67" s="15"/>
      <c r="Q67" s="15"/>
      <c r="R67" s="15"/>
      <c r="S67" s="15"/>
      <c r="T67" s="15"/>
      <c r="U67" s="15"/>
      <c r="V67" s="15"/>
      <c r="W67" s="15"/>
      <c r="X67" s="15"/>
      <c r="Y67" s="15"/>
      <c r="Z67" s="15"/>
      <c r="AA67" s="15"/>
      <c r="AB67" s="15"/>
      <c r="AC67" s="15"/>
    </row>
    <row r="68" spans="1:33" ht="38.25" customHeight="1">
      <c r="A68" s="1">
        <v>130</v>
      </c>
      <c r="B68" s="17">
        <v>130</v>
      </c>
      <c r="C68" s="18" t="s">
        <v>104</v>
      </c>
      <c r="D68" s="48" t="s">
        <v>0</v>
      </c>
      <c r="E68" s="6">
        <v>2</v>
      </c>
      <c r="F68" s="14">
        <v>2</v>
      </c>
      <c r="G68" s="14">
        <v>2</v>
      </c>
      <c r="H68" s="14">
        <v>2</v>
      </c>
      <c r="I68" s="14">
        <v>2</v>
      </c>
      <c r="J68" s="14">
        <v>2</v>
      </c>
      <c r="K68" s="14">
        <v>2</v>
      </c>
      <c r="L68" s="14">
        <v>2</v>
      </c>
      <c r="M68" s="14">
        <v>2</v>
      </c>
      <c r="N68" s="14">
        <v>2</v>
      </c>
      <c r="O68" s="14">
        <v>2</v>
      </c>
      <c r="P68" s="14">
        <v>2</v>
      </c>
      <c r="Q68" s="14">
        <v>2</v>
      </c>
      <c r="R68" s="14">
        <v>2</v>
      </c>
      <c r="S68" s="68">
        <f t="shared" ref="S68:S69" si="100">COUNTIF(E68:R68,"2")</f>
        <v>14</v>
      </c>
      <c r="T68" s="69">
        <f t="shared" ref="T68:T69" si="101">S68/(S68+U68+W68+Y68)</f>
        <v>1</v>
      </c>
      <c r="U68" s="68">
        <f t="shared" ref="U68:U69" si="102">COUNTIF(E68:R68,"1")</f>
        <v>0</v>
      </c>
      <c r="V68" s="69">
        <f t="shared" ref="V68:V69" si="103">U68/(S68+U68+W68+Y68)</f>
        <v>0</v>
      </c>
      <c r="W68" s="68">
        <f t="shared" ref="W68:W69" si="104">COUNTIF(E68:R68,"0")</f>
        <v>0</v>
      </c>
      <c r="X68" s="69">
        <f t="shared" ref="X68:X69" si="105">W68/(S68+U68+W68+Y68)</f>
        <v>0</v>
      </c>
      <c r="Y68" s="68">
        <f t="shared" ref="Y68:Y69" si="106">COUNTIF(E68:R68,"KĐG")</f>
        <v>0</v>
      </c>
      <c r="Z68" s="69">
        <f t="shared" ref="Z68:Z69" si="107">Y68/(S68+U68+W68+Y68)</f>
        <v>0</v>
      </c>
      <c r="AA68" s="70">
        <f t="shared" ref="AA68:AA69" si="108">(((S68*2)+(U68*1)+(W68*0)))/(S68+U68+W68)</f>
        <v>2</v>
      </c>
      <c r="AB68" s="71" t="str">
        <f t="shared" ref="AB68:AB69" si="109">IF(Z68&gt;=50%,"KĐG",IF(AA68&gt;=1.6,"ĐMT",IF(AA68&gt;=1,"CCG","CĐ")))</f>
        <v>ĐMT</v>
      </c>
      <c r="AC68" s="6"/>
    </row>
    <row r="69" spans="1:33" ht="34.5" customHeight="1">
      <c r="A69" s="7"/>
      <c r="B69" s="78">
        <v>132</v>
      </c>
      <c r="C69" s="87" t="s">
        <v>106</v>
      </c>
      <c r="D69" s="87" t="s">
        <v>0</v>
      </c>
      <c r="E69" s="6">
        <v>2</v>
      </c>
      <c r="F69" s="14">
        <v>2</v>
      </c>
      <c r="G69" s="14">
        <v>2</v>
      </c>
      <c r="H69" s="14">
        <v>2</v>
      </c>
      <c r="I69" s="14">
        <v>2</v>
      </c>
      <c r="J69" s="14">
        <v>2</v>
      </c>
      <c r="K69" s="14">
        <v>2</v>
      </c>
      <c r="L69" s="14">
        <v>2</v>
      </c>
      <c r="M69" s="14">
        <v>2</v>
      </c>
      <c r="N69" s="14">
        <v>2</v>
      </c>
      <c r="O69" s="14">
        <v>2</v>
      </c>
      <c r="P69" s="14">
        <v>2</v>
      </c>
      <c r="Q69" s="14">
        <v>2</v>
      </c>
      <c r="R69" s="14">
        <v>2</v>
      </c>
      <c r="S69" s="68">
        <f t="shared" si="100"/>
        <v>14</v>
      </c>
      <c r="T69" s="69">
        <f t="shared" si="101"/>
        <v>1</v>
      </c>
      <c r="U69" s="68">
        <f t="shared" si="102"/>
        <v>0</v>
      </c>
      <c r="V69" s="69">
        <f t="shared" si="103"/>
        <v>0</v>
      </c>
      <c r="W69" s="68">
        <f t="shared" si="104"/>
        <v>0</v>
      </c>
      <c r="X69" s="69">
        <f t="shared" si="105"/>
        <v>0</v>
      </c>
      <c r="Y69" s="68">
        <f t="shared" si="106"/>
        <v>0</v>
      </c>
      <c r="Z69" s="69">
        <f t="shared" si="107"/>
        <v>0</v>
      </c>
      <c r="AA69" s="70">
        <f t="shared" si="108"/>
        <v>2</v>
      </c>
      <c r="AB69" s="71" t="str">
        <f t="shared" si="109"/>
        <v>ĐMT</v>
      </c>
      <c r="AC69" s="6"/>
    </row>
    <row r="70" spans="1:33" ht="38.25" customHeight="1">
      <c r="A70" s="7"/>
      <c r="B70" s="78"/>
      <c r="C70" s="87"/>
      <c r="D70" s="87"/>
      <c r="E70" s="6"/>
      <c r="F70" s="6"/>
      <c r="G70" s="6"/>
      <c r="H70" s="6"/>
      <c r="I70" s="6"/>
      <c r="J70" s="6"/>
      <c r="K70" s="6"/>
      <c r="L70" s="6"/>
      <c r="M70" s="6"/>
      <c r="N70" s="6"/>
      <c r="O70" s="6"/>
      <c r="P70" s="6"/>
      <c r="Q70" s="6"/>
      <c r="R70" s="6"/>
      <c r="S70" s="6"/>
      <c r="T70" s="6" t="s">
        <v>146</v>
      </c>
      <c r="U70" s="6"/>
      <c r="V70" s="6"/>
      <c r="W70" s="6"/>
      <c r="X70" s="6"/>
      <c r="Y70" s="14"/>
      <c r="Z70" s="14"/>
      <c r="AA70" s="14"/>
      <c r="AB70" s="14"/>
      <c r="AC70" s="6"/>
    </row>
    <row r="71" spans="1:33" ht="39.75" customHeight="1">
      <c r="A71" s="7">
        <v>134</v>
      </c>
      <c r="B71" s="17">
        <v>134</v>
      </c>
      <c r="C71" s="18" t="s">
        <v>107</v>
      </c>
      <c r="D71" s="48" t="s">
        <v>0</v>
      </c>
      <c r="E71" s="6">
        <v>2</v>
      </c>
      <c r="F71" s="14">
        <v>2</v>
      </c>
      <c r="G71" s="14">
        <v>2</v>
      </c>
      <c r="H71" s="14">
        <v>2</v>
      </c>
      <c r="I71" s="14">
        <v>2</v>
      </c>
      <c r="J71" s="14">
        <v>2</v>
      </c>
      <c r="K71" s="14">
        <v>2</v>
      </c>
      <c r="L71" s="14">
        <v>2</v>
      </c>
      <c r="M71" s="14">
        <v>2</v>
      </c>
      <c r="N71" s="14">
        <v>2</v>
      </c>
      <c r="O71" s="14">
        <v>2</v>
      </c>
      <c r="P71" s="14">
        <v>2</v>
      </c>
      <c r="Q71" s="14">
        <v>1</v>
      </c>
      <c r="R71" s="14">
        <v>2</v>
      </c>
      <c r="S71" s="68">
        <f t="shared" ref="S71:S73" si="110">COUNTIF(E71:R71,"2")</f>
        <v>13</v>
      </c>
      <c r="T71" s="69">
        <f t="shared" ref="T71:T73" si="111">S71/(S71+U71+W71+Y71)</f>
        <v>0.9285714285714286</v>
      </c>
      <c r="U71" s="68">
        <f t="shared" ref="U71:U73" si="112">COUNTIF(E71:R71,"1")</f>
        <v>1</v>
      </c>
      <c r="V71" s="69">
        <f t="shared" ref="V71:V73" si="113">U71/(S71+U71+W71+Y71)</f>
        <v>7.1428571428571425E-2</v>
      </c>
      <c r="W71" s="68">
        <f t="shared" ref="W71:W73" si="114">COUNTIF(E71:R71,"0")</f>
        <v>0</v>
      </c>
      <c r="X71" s="69">
        <f t="shared" ref="X71:X73" si="115">W71/(S71+U71+W71+Y71)</f>
        <v>0</v>
      </c>
      <c r="Y71" s="68">
        <f t="shared" ref="Y71:Y73" si="116">COUNTIF(E71:R71,"KĐG")</f>
        <v>0</v>
      </c>
      <c r="Z71" s="69">
        <f t="shared" ref="Z71:Z73" si="117">Y71/(S71+U71+W71+Y71)</f>
        <v>0</v>
      </c>
      <c r="AA71" s="70">
        <f t="shared" ref="AA71:AA73" si="118">(((S71*2)+(U71*1)+(W71*0)))/(S71+U71+W71)</f>
        <v>1.9285714285714286</v>
      </c>
      <c r="AB71" s="71" t="str">
        <f t="shared" ref="AB71:AB73" si="119">IF(Z71&gt;=50%,"KĐG",IF(AA71&gt;=1.6,"ĐMT",IF(AA71&gt;=1,"CCG","CĐ")))</f>
        <v>ĐMT</v>
      </c>
      <c r="AC71" s="6"/>
    </row>
    <row r="72" spans="1:33" ht="60" customHeight="1">
      <c r="A72" s="1">
        <v>141</v>
      </c>
      <c r="B72" s="17">
        <v>141</v>
      </c>
      <c r="C72" s="18" t="s">
        <v>108</v>
      </c>
      <c r="D72" s="48" t="s">
        <v>0</v>
      </c>
      <c r="E72" s="6">
        <v>1</v>
      </c>
      <c r="F72" s="14">
        <v>2</v>
      </c>
      <c r="G72" s="14">
        <v>1</v>
      </c>
      <c r="H72" s="14">
        <v>2</v>
      </c>
      <c r="I72" s="14">
        <v>1</v>
      </c>
      <c r="J72" s="14">
        <v>2</v>
      </c>
      <c r="K72" s="14">
        <v>2</v>
      </c>
      <c r="L72" s="14">
        <v>2</v>
      </c>
      <c r="M72" s="14">
        <v>2</v>
      </c>
      <c r="N72" s="14">
        <v>2</v>
      </c>
      <c r="O72" s="14">
        <v>1</v>
      </c>
      <c r="P72" s="14">
        <v>2</v>
      </c>
      <c r="Q72" s="14">
        <v>1</v>
      </c>
      <c r="R72" s="14">
        <v>2</v>
      </c>
      <c r="S72" s="68">
        <f t="shared" si="110"/>
        <v>9</v>
      </c>
      <c r="T72" s="69">
        <f t="shared" si="111"/>
        <v>0.6428571428571429</v>
      </c>
      <c r="U72" s="68">
        <f t="shared" si="112"/>
        <v>5</v>
      </c>
      <c r="V72" s="69">
        <f t="shared" si="113"/>
        <v>0.35714285714285715</v>
      </c>
      <c r="W72" s="68">
        <f t="shared" si="114"/>
        <v>0</v>
      </c>
      <c r="X72" s="69">
        <f t="shared" si="115"/>
        <v>0</v>
      </c>
      <c r="Y72" s="68">
        <f t="shared" si="116"/>
        <v>0</v>
      </c>
      <c r="Z72" s="69">
        <f t="shared" si="117"/>
        <v>0</v>
      </c>
      <c r="AA72" s="70">
        <f t="shared" si="118"/>
        <v>1.6428571428571428</v>
      </c>
      <c r="AB72" s="71" t="str">
        <f t="shared" si="119"/>
        <v>ĐMT</v>
      </c>
      <c r="AC72" s="6"/>
    </row>
    <row r="73" spans="1:33" ht="57" customHeight="1">
      <c r="A73" s="1">
        <v>142</v>
      </c>
      <c r="B73" s="17">
        <v>142</v>
      </c>
      <c r="C73" s="21" t="s">
        <v>109</v>
      </c>
      <c r="D73" s="23" t="s">
        <v>3</v>
      </c>
      <c r="E73" s="6">
        <v>2</v>
      </c>
      <c r="F73" s="14">
        <v>2</v>
      </c>
      <c r="G73" s="14">
        <v>1</v>
      </c>
      <c r="H73" s="14">
        <v>2</v>
      </c>
      <c r="I73" s="14">
        <v>2</v>
      </c>
      <c r="J73" s="14">
        <v>2</v>
      </c>
      <c r="K73" s="14">
        <v>2</v>
      </c>
      <c r="L73" s="14">
        <v>2</v>
      </c>
      <c r="M73" s="14">
        <v>2</v>
      </c>
      <c r="N73" s="14">
        <v>2</v>
      </c>
      <c r="O73" s="14">
        <v>1</v>
      </c>
      <c r="P73" s="14">
        <v>2</v>
      </c>
      <c r="Q73" s="14">
        <v>1</v>
      </c>
      <c r="R73" s="14">
        <v>2</v>
      </c>
      <c r="S73" s="68">
        <f t="shared" si="110"/>
        <v>11</v>
      </c>
      <c r="T73" s="69">
        <f t="shared" si="111"/>
        <v>0.7857142857142857</v>
      </c>
      <c r="U73" s="68">
        <f t="shared" si="112"/>
        <v>3</v>
      </c>
      <c r="V73" s="69">
        <f t="shared" si="113"/>
        <v>0.21428571428571427</v>
      </c>
      <c r="W73" s="68">
        <f t="shared" si="114"/>
        <v>0</v>
      </c>
      <c r="X73" s="69">
        <f t="shared" si="115"/>
        <v>0</v>
      </c>
      <c r="Y73" s="68">
        <f t="shared" si="116"/>
        <v>0</v>
      </c>
      <c r="Z73" s="69">
        <f t="shared" si="117"/>
        <v>0</v>
      </c>
      <c r="AA73" s="70">
        <f t="shared" si="118"/>
        <v>1.7857142857142858</v>
      </c>
      <c r="AB73" s="71" t="str">
        <f t="shared" si="119"/>
        <v>ĐMT</v>
      </c>
      <c r="AC73" s="6"/>
    </row>
    <row r="74" spans="1:33" ht="30" customHeight="1">
      <c r="A74" s="3"/>
      <c r="B74" s="101" t="s">
        <v>245</v>
      </c>
      <c r="C74" s="102" t="s">
        <v>246</v>
      </c>
      <c r="D74" s="102"/>
      <c r="E74" s="72">
        <f t="shared" ref="E74:R74" si="120">COUNTIF(E8:E73,"2")</f>
        <v>25</v>
      </c>
      <c r="F74" s="72">
        <f t="shared" si="120"/>
        <v>30</v>
      </c>
      <c r="G74" s="72">
        <f t="shared" si="120"/>
        <v>17</v>
      </c>
      <c r="H74" s="72">
        <f t="shared" si="120"/>
        <v>28</v>
      </c>
      <c r="I74" s="72">
        <f t="shared" si="120"/>
        <v>26</v>
      </c>
      <c r="J74" s="72">
        <f t="shared" si="120"/>
        <v>32</v>
      </c>
      <c r="K74" s="72">
        <f t="shared" si="120"/>
        <v>30</v>
      </c>
      <c r="L74" s="72">
        <f t="shared" si="120"/>
        <v>29</v>
      </c>
      <c r="M74" s="72">
        <f t="shared" si="120"/>
        <v>28</v>
      </c>
      <c r="N74" s="72">
        <f t="shared" si="120"/>
        <v>22</v>
      </c>
      <c r="O74" s="72">
        <f t="shared" si="120"/>
        <v>25</v>
      </c>
      <c r="P74" s="72">
        <f t="shared" si="120"/>
        <v>25</v>
      </c>
      <c r="Q74" s="72">
        <f t="shared" si="120"/>
        <v>14</v>
      </c>
      <c r="R74" s="72">
        <f t="shared" si="120"/>
        <v>17</v>
      </c>
      <c r="S74" s="103"/>
      <c r="T74" s="103"/>
      <c r="U74" s="103"/>
      <c r="V74" s="103"/>
      <c r="W74" s="103"/>
      <c r="X74" s="103"/>
      <c r="Y74" s="103"/>
      <c r="Z74" s="103"/>
      <c r="AA74" s="103"/>
      <c r="AB74" s="104" t="str">
        <f>IF(Z78&gt;=50%,"KĐG",IF(AA79&gt;=1.6,"Đạt mục tiêu",IF(AA79&gt;=1,"CCG","CĐ")))</f>
        <v>Đạt mục tiêu</v>
      </c>
      <c r="AC74" s="6"/>
      <c r="AG74" s="5"/>
    </row>
    <row r="75" spans="1:33" ht="32.25" customHeight="1">
      <c r="A75" s="3"/>
      <c r="B75" s="101"/>
      <c r="C75" s="102"/>
      <c r="D75" s="102"/>
      <c r="E75" s="72">
        <f t="shared" ref="E75:R75" si="121">COUNTIF(E8:E73,"1")</f>
        <v>10</v>
      </c>
      <c r="F75" s="72">
        <f t="shared" si="121"/>
        <v>7</v>
      </c>
      <c r="G75" s="72">
        <f t="shared" si="121"/>
        <v>20</v>
      </c>
      <c r="H75" s="72">
        <f t="shared" si="121"/>
        <v>9</v>
      </c>
      <c r="I75" s="72">
        <f t="shared" si="121"/>
        <v>11</v>
      </c>
      <c r="J75" s="72">
        <f t="shared" si="121"/>
        <v>5</v>
      </c>
      <c r="K75" s="72">
        <f t="shared" si="121"/>
        <v>7</v>
      </c>
      <c r="L75" s="72">
        <f t="shared" si="121"/>
        <v>8</v>
      </c>
      <c r="M75" s="72">
        <f t="shared" si="121"/>
        <v>9</v>
      </c>
      <c r="N75" s="72">
        <f t="shared" si="121"/>
        <v>15</v>
      </c>
      <c r="O75" s="72">
        <f t="shared" si="121"/>
        <v>12</v>
      </c>
      <c r="P75" s="72">
        <f t="shared" si="121"/>
        <v>12</v>
      </c>
      <c r="Q75" s="72">
        <f t="shared" si="121"/>
        <v>23</v>
      </c>
      <c r="R75" s="72">
        <f t="shared" si="121"/>
        <v>20</v>
      </c>
      <c r="S75" s="103"/>
      <c r="T75" s="103"/>
      <c r="U75" s="103"/>
      <c r="V75" s="103"/>
      <c r="W75" s="103"/>
      <c r="X75" s="103"/>
      <c r="Y75" s="103"/>
      <c r="Z75" s="103"/>
      <c r="AA75" s="103"/>
      <c r="AB75" s="104"/>
      <c r="AC75" s="29"/>
    </row>
    <row r="76" spans="1:33" ht="32.25" customHeight="1">
      <c r="A76" s="3"/>
      <c r="B76" s="101"/>
      <c r="C76" s="102"/>
      <c r="D76" s="102"/>
      <c r="E76" s="72">
        <f>COUNTIF(E8:E73,"0")</f>
        <v>1</v>
      </c>
      <c r="F76" s="72">
        <f t="shared" ref="F76:R76" si="122">COUNTIF(F8:F73,"0")</f>
        <v>0</v>
      </c>
      <c r="G76" s="72">
        <f t="shared" si="122"/>
        <v>0</v>
      </c>
      <c r="H76" s="72">
        <f t="shared" si="122"/>
        <v>0</v>
      </c>
      <c r="I76" s="72">
        <f t="shared" si="122"/>
        <v>0</v>
      </c>
      <c r="J76" s="72">
        <f t="shared" si="122"/>
        <v>0</v>
      </c>
      <c r="K76" s="72">
        <f t="shared" si="122"/>
        <v>0</v>
      </c>
      <c r="L76" s="72">
        <f t="shared" si="122"/>
        <v>0</v>
      </c>
      <c r="M76" s="72">
        <f t="shared" si="122"/>
        <v>0</v>
      </c>
      <c r="N76" s="72">
        <f t="shared" si="122"/>
        <v>0</v>
      </c>
      <c r="O76" s="72">
        <f t="shared" si="122"/>
        <v>0</v>
      </c>
      <c r="P76" s="72">
        <f t="shared" si="122"/>
        <v>0</v>
      </c>
      <c r="Q76" s="72">
        <f t="shared" si="122"/>
        <v>0</v>
      </c>
      <c r="R76" s="72">
        <f t="shared" si="122"/>
        <v>0</v>
      </c>
      <c r="S76" s="103"/>
      <c r="T76" s="103"/>
      <c r="U76" s="103"/>
      <c r="V76" s="103"/>
      <c r="W76" s="103"/>
      <c r="X76" s="103"/>
      <c r="Y76" s="103"/>
      <c r="Z76" s="103"/>
      <c r="AA76" s="103"/>
      <c r="AB76" s="104"/>
      <c r="AC76" s="6"/>
    </row>
    <row r="77" spans="1:33" ht="32.25" customHeight="1">
      <c r="A77" s="3"/>
      <c r="B77" s="101"/>
      <c r="C77" s="102"/>
      <c r="D77" s="102"/>
      <c r="E77" s="72">
        <f t="shared" ref="E77:R77" si="123">COUNTIF(E8:E73,"kđg")</f>
        <v>0</v>
      </c>
      <c r="F77" s="72">
        <f t="shared" si="123"/>
        <v>0</v>
      </c>
      <c r="G77" s="72">
        <f t="shared" si="123"/>
        <v>0</v>
      </c>
      <c r="H77" s="72">
        <f t="shared" si="123"/>
        <v>0</v>
      </c>
      <c r="I77" s="72">
        <f t="shared" si="123"/>
        <v>0</v>
      </c>
      <c r="J77" s="72">
        <f t="shared" si="123"/>
        <v>0</v>
      </c>
      <c r="K77" s="72">
        <f t="shared" si="123"/>
        <v>0</v>
      </c>
      <c r="L77" s="72">
        <f t="shared" si="123"/>
        <v>0</v>
      </c>
      <c r="M77" s="72">
        <f t="shared" si="123"/>
        <v>0</v>
      </c>
      <c r="N77" s="72">
        <f t="shared" si="123"/>
        <v>0</v>
      </c>
      <c r="O77" s="72">
        <f t="shared" si="123"/>
        <v>0</v>
      </c>
      <c r="P77" s="72">
        <f t="shared" si="123"/>
        <v>0</v>
      </c>
      <c r="Q77" s="72">
        <f t="shared" si="123"/>
        <v>0</v>
      </c>
      <c r="R77" s="72">
        <f t="shared" si="123"/>
        <v>0</v>
      </c>
      <c r="S77" s="103"/>
      <c r="T77" s="103"/>
      <c r="U77" s="103"/>
      <c r="V77" s="103"/>
      <c r="W77" s="103"/>
      <c r="X77" s="103"/>
      <c r="Y77" s="103"/>
      <c r="Z77" s="103"/>
      <c r="AA77" s="103"/>
      <c r="AB77" s="104"/>
      <c r="AC77" s="6"/>
    </row>
    <row r="78" spans="1:33" ht="32.25" customHeight="1">
      <c r="A78" s="3"/>
      <c r="B78" s="101"/>
      <c r="C78" s="102"/>
      <c r="D78" s="102"/>
      <c r="E78" s="73">
        <f t="shared" ref="E78" si="124">E77/(E74+E75+E76+E77)</f>
        <v>0</v>
      </c>
      <c r="F78" s="73">
        <f t="shared" ref="F78:R78" si="125">F77/(F74+F75+F76+F77)</f>
        <v>0</v>
      </c>
      <c r="G78" s="73">
        <f t="shared" si="125"/>
        <v>0</v>
      </c>
      <c r="H78" s="73">
        <f t="shared" si="125"/>
        <v>0</v>
      </c>
      <c r="I78" s="73">
        <f t="shared" si="125"/>
        <v>0</v>
      </c>
      <c r="J78" s="73">
        <f t="shared" si="125"/>
        <v>0</v>
      </c>
      <c r="K78" s="73">
        <f t="shared" si="125"/>
        <v>0</v>
      </c>
      <c r="L78" s="73">
        <f t="shared" si="125"/>
        <v>0</v>
      </c>
      <c r="M78" s="73">
        <f t="shared" si="125"/>
        <v>0</v>
      </c>
      <c r="N78" s="73">
        <f t="shared" si="125"/>
        <v>0</v>
      </c>
      <c r="O78" s="73">
        <f t="shared" si="125"/>
        <v>0</v>
      </c>
      <c r="P78" s="73">
        <f t="shared" si="125"/>
        <v>0</v>
      </c>
      <c r="Q78" s="73">
        <f t="shared" si="125"/>
        <v>0</v>
      </c>
      <c r="R78" s="73">
        <f t="shared" si="125"/>
        <v>0</v>
      </c>
      <c r="S78" s="103"/>
      <c r="T78" s="103"/>
      <c r="U78" s="103"/>
      <c r="V78" s="103"/>
      <c r="W78" s="103"/>
      <c r="X78" s="103"/>
      <c r="Y78" s="103"/>
      <c r="Z78" s="103"/>
      <c r="AA78" s="103"/>
      <c r="AB78" s="104"/>
      <c r="AC78" s="6"/>
    </row>
    <row r="79" spans="1:33" ht="34.5" customHeight="1">
      <c r="A79" s="3"/>
      <c r="B79" s="101"/>
      <c r="C79" s="102"/>
      <c r="D79" s="102"/>
      <c r="E79" s="74">
        <f t="shared" ref="E79" si="126">(((E74*2)+(E75*1)+(E76*0)))/(E74+E75+E76)</f>
        <v>1.6666666666666667</v>
      </c>
      <c r="F79" s="74">
        <f t="shared" ref="F79:R79" si="127">(((F74*2)+(F75*1)+(F76*0)))/(F74+F75+F76)</f>
        <v>1.8108108108108107</v>
      </c>
      <c r="G79" s="74">
        <f t="shared" si="127"/>
        <v>1.4594594594594594</v>
      </c>
      <c r="H79" s="74">
        <f t="shared" si="127"/>
        <v>1.7567567567567568</v>
      </c>
      <c r="I79" s="74">
        <f t="shared" si="127"/>
        <v>1.7027027027027026</v>
      </c>
      <c r="J79" s="74">
        <f t="shared" si="127"/>
        <v>1.8648648648648649</v>
      </c>
      <c r="K79" s="74">
        <f t="shared" si="127"/>
        <v>1.8108108108108107</v>
      </c>
      <c r="L79" s="74">
        <f t="shared" si="127"/>
        <v>1.7837837837837838</v>
      </c>
      <c r="M79" s="74">
        <f t="shared" si="127"/>
        <v>1.7567567567567568</v>
      </c>
      <c r="N79" s="74">
        <v>1.5</v>
      </c>
      <c r="O79" s="74">
        <f t="shared" si="127"/>
        <v>1.6756756756756757</v>
      </c>
      <c r="P79" s="74">
        <f t="shared" si="127"/>
        <v>1.6756756756756757</v>
      </c>
      <c r="Q79" s="74">
        <f t="shared" si="127"/>
        <v>1.3783783783783783</v>
      </c>
      <c r="R79" s="74">
        <f t="shared" si="127"/>
        <v>1.4594594594594594</v>
      </c>
      <c r="S79" s="105">
        <f>COUNTIF(E80:R80,"Đ")</f>
        <v>10</v>
      </c>
      <c r="T79" s="106">
        <f>S79/(S79+U79+W79+Y79)</f>
        <v>0.7142857142857143</v>
      </c>
      <c r="U79" s="105">
        <f>COUNTIF(E80:R80,"CCG")</f>
        <v>4</v>
      </c>
      <c r="V79" s="106">
        <f>U79/(S79+U79+W79+Y79)</f>
        <v>0.2857142857142857</v>
      </c>
      <c r="W79" s="105">
        <f>COUNTIF(E80:R80,"CĐ")</f>
        <v>0</v>
      </c>
      <c r="X79" s="106">
        <f>W79/(S79+U79+W79+Y79)</f>
        <v>0</v>
      </c>
      <c r="Y79" s="105">
        <f>COUNTIF(E80:R80,"KĐG")</f>
        <v>0</v>
      </c>
      <c r="Z79" s="106">
        <f>Y79/(S79+U79+W79+Y79)</f>
        <v>0</v>
      </c>
      <c r="AA79" s="107">
        <f>(((S79*2)+(U79*1)+(W79*0)))/(S79+U79+W79)</f>
        <v>1.7142857142857142</v>
      </c>
      <c r="AB79" s="104"/>
      <c r="AC79" s="6"/>
    </row>
    <row r="80" spans="1:33" ht="24" customHeight="1">
      <c r="A80" s="3"/>
      <c r="B80" s="101"/>
      <c r="C80" s="102"/>
      <c r="D80" s="102"/>
      <c r="E80" s="74" t="str">
        <f t="shared" ref="E80" si="128">IF(E78&gt;=50%,"KĐG",IF(E79&gt;=1.6,"Đ",IF(E79&gt;=1,"CCG","CĐ")))</f>
        <v>Đ</v>
      </c>
      <c r="F80" s="74" t="str">
        <f t="shared" ref="F80:R80" si="129">IF(F78&gt;=50%,"KĐG",IF(F79&gt;=1.6,"Đ",IF(F79&gt;=1,"CCG","CĐ")))</f>
        <v>Đ</v>
      </c>
      <c r="G80" s="74" t="str">
        <f t="shared" si="129"/>
        <v>CCG</v>
      </c>
      <c r="H80" s="74" t="str">
        <f t="shared" si="129"/>
        <v>Đ</v>
      </c>
      <c r="I80" s="74" t="str">
        <f t="shared" si="129"/>
        <v>Đ</v>
      </c>
      <c r="J80" s="74" t="str">
        <f t="shared" si="129"/>
        <v>Đ</v>
      </c>
      <c r="K80" s="74" t="str">
        <f t="shared" si="129"/>
        <v>Đ</v>
      </c>
      <c r="L80" s="74" t="str">
        <f t="shared" si="129"/>
        <v>Đ</v>
      </c>
      <c r="M80" s="74" t="str">
        <f t="shared" si="129"/>
        <v>Đ</v>
      </c>
      <c r="N80" s="74" t="str">
        <f t="shared" si="129"/>
        <v>CCG</v>
      </c>
      <c r="O80" s="74" t="str">
        <f t="shared" si="129"/>
        <v>Đ</v>
      </c>
      <c r="P80" s="74" t="str">
        <f t="shared" si="129"/>
        <v>Đ</v>
      </c>
      <c r="Q80" s="74" t="str">
        <f t="shared" si="129"/>
        <v>CCG</v>
      </c>
      <c r="R80" s="74" t="str">
        <f t="shared" si="129"/>
        <v>CCG</v>
      </c>
      <c r="S80" s="105"/>
      <c r="T80" s="106"/>
      <c r="U80" s="105"/>
      <c r="V80" s="106"/>
      <c r="W80" s="105"/>
      <c r="X80" s="106"/>
      <c r="Y80" s="105"/>
      <c r="Z80" s="106"/>
      <c r="AA80" s="107"/>
      <c r="AB80" s="104"/>
      <c r="AC80" s="6"/>
    </row>
    <row r="81" spans="2:29">
      <c r="B81" s="32"/>
      <c r="C81" s="33"/>
      <c r="D81" s="33"/>
      <c r="E81" s="37"/>
      <c r="F81" s="37"/>
      <c r="G81" s="37"/>
      <c r="H81" s="37"/>
      <c r="I81" s="37"/>
      <c r="J81" s="37"/>
      <c r="K81" s="37"/>
      <c r="L81" s="37"/>
      <c r="M81" s="37"/>
      <c r="N81" s="37"/>
      <c r="O81" s="37"/>
      <c r="P81" s="37"/>
      <c r="Q81" s="37"/>
      <c r="R81" s="37"/>
      <c r="AC81" s="13"/>
    </row>
    <row r="82" spans="2:29" ht="24.75" customHeight="1">
      <c r="B82" s="32"/>
      <c r="C82" s="33"/>
      <c r="D82" s="33"/>
      <c r="E82" s="37"/>
      <c r="F82" s="37"/>
      <c r="G82" s="37"/>
      <c r="H82" s="37"/>
      <c r="I82" s="37"/>
      <c r="J82" s="37"/>
      <c r="K82" s="37"/>
      <c r="L82" s="37"/>
      <c r="M82" s="37"/>
      <c r="N82" s="37"/>
      <c r="O82" s="37"/>
      <c r="P82" s="37"/>
      <c r="Q82" s="37"/>
      <c r="R82" s="37"/>
      <c r="AC82" s="13"/>
    </row>
    <row r="83" spans="2:29">
      <c r="B83" s="39"/>
      <c r="C83" s="33"/>
      <c r="D83" s="33"/>
      <c r="E83" s="37"/>
      <c r="F83" s="37"/>
      <c r="G83" s="37"/>
      <c r="H83" s="37"/>
      <c r="I83" s="37"/>
      <c r="J83" s="37"/>
      <c r="K83" s="37"/>
      <c r="L83" s="37"/>
      <c r="M83" s="37"/>
      <c r="N83" s="37"/>
      <c r="O83" s="37"/>
      <c r="P83" s="37"/>
      <c r="Q83" s="37"/>
      <c r="R83" s="37"/>
      <c r="AC83" s="13"/>
    </row>
    <row r="84" spans="2:29">
      <c r="B84" s="32"/>
      <c r="C84" s="33"/>
      <c r="D84" s="33"/>
      <c r="E84" s="37"/>
      <c r="F84" s="37"/>
      <c r="G84" s="37"/>
      <c r="H84" s="37"/>
      <c r="I84" s="37"/>
      <c r="J84" s="37"/>
      <c r="K84" s="37"/>
      <c r="L84" s="37"/>
      <c r="M84" s="37"/>
      <c r="N84" s="37"/>
      <c r="O84" s="37"/>
      <c r="P84" s="37"/>
      <c r="Q84" s="37"/>
      <c r="R84" s="37"/>
      <c r="AC84" s="13"/>
    </row>
    <row r="85" spans="2:29">
      <c r="B85" s="32"/>
      <c r="C85" s="33"/>
      <c r="D85" s="33"/>
      <c r="E85" s="37"/>
      <c r="F85" s="37"/>
      <c r="G85" s="37"/>
      <c r="H85" s="37"/>
      <c r="I85" s="37"/>
      <c r="J85" s="37"/>
      <c r="K85" s="37"/>
      <c r="L85" s="37"/>
      <c r="M85" s="37"/>
      <c r="N85" s="37"/>
      <c r="O85" s="37"/>
      <c r="P85" s="37"/>
      <c r="Q85" s="37"/>
      <c r="R85" s="37"/>
      <c r="AC85" s="13"/>
    </row>
    <row r="86" spans="2:29">
      <c r="B86" s="32"/>
      <c r="C86" s="33"/>
      <c r="D86" s="33"/>
      <c r="E86" s="37"/>
      <c r="F86" s="37"/>
      <c r="G86" s="37"/>
      <c r="H86" s="37"/>
      <c r="I86" s="37"/>
      <c r="J86" s="37"/>
      <c r="K86" s="37"/>
      <c r="L86" s="37"/>
      <c r="M86" s="37"/>
      <c r="N86" s="37"/>
      <c r="O86" s="37"/>
      <c r="P86" s="37"/>
      <c r="Q86" s="37"/>
      <c r="R86" s="37"/>
      <c r="AC86" s="13"/>
    </row>
    <row r="87" spans="2:29">
      <c r="B87" s="32"/>
      <c r="C87" s="33"/>
      <c r="D87" s="33"/>
      <c r="E87" s="37"/>
      <c r="F87" s="37"/>
      <c r="G87" s="37"/>
      <c r="H87" s="37"/>
      <c r="I87" s="37"/>
      <c r="J87" s="37"/>
      <c r="K87" s="37"/>
      <c r="L87" s="37"/>
      <c r="M87" s="37"/>
      <c r="N87" s="37"/>
      <c r="O87" s="37"/>
      <c r="P87" s="37"/>
      <c r="Q87" s="37"/>
      <c r="R87" s="37"/>
      <c r="AC87" s="13"/>
    </row>
    <row r="88" spans="2:29">
      <c r="B88" s="32"/>
      <c r="C88" s="33"/>
      <c r="D88" s="33"/>
      <c r="E88" s="37"/>
      <c r="F88" s="37"/>
      <c r="G88" s="37"/>
      <c r="H88" s="37"/>
      <c r="I88" s="37"/>
      <c r="J88" s="37"/>
      <c r="K88" s="37"/>
      <c r="L88" s="37"/>
      <c r="M88" s="37"/>
      <c r="N88" s="37"/>
      <c r="O88" s="37"/>
      <c r="P88" s="37"/>
      <c r="Q88" s="37"/>
      <c r="R88" s="37"/>
      <c r="AC88" s="13"/>
    </row>
    <row r="89" spans="2:29">
      <c r="B89" s="32"/>
      <c r="C89" s="33"/>
      <c r="D89" s="33"/>
      <c r="E89" s="37"/>
      <c r="F89" s="37"/>
      <c r="G89" s="37"/>
      <c r="H89" s="37"/>
      <c r="I89" s="37"/>
      <c r="J89" s="37"/>
      <c r="K89" s="37"/>
      <c r="L89" s="37"/>
      <c r="M89" s="37"/>
      <c r="N89" s="37"/>
      <c r="O89" s="37"/>
      <c r="P89" s="37"/>
      <c r="Q89" s="37"/>
      <c r="R89" s="37"/>
      <c r="AC89" s="13"/>
    </row>
    <row r="90" spans="2:29">
      <c r="AC90" s="13"/>
    </row>
    <row r="91" spans="2:29">
      <c r="AC91" s="13"/>
    </row>
    <row r="92" spans="2:29">
      <c r="AC92" s="13"/>
    </row>
    <row r="93" spans="2:29">
      <c r="AC93" s="13"/>
    </row>
    <row r="94" spans="2:29">
      <c r="AC94" s="13"/>
    </row>
    <row r="95" spans="2:29">
      <c r="AC95" s="13"/>
    </row>
    <row r="96" spans="2:29">
      <c r="AC96" s="13"/>
    </row>
    <row r="97" spans="29:29">
      <c r="AC97" s="13"/>
    </row>
    <row r="98" spans="29:29">
      <c r="AC98" s="13"/>
    </row>
    <row r="99" spans="29:29">
      <c r="AC99" s="13"/>
    </row>
    <row r="100" spans="29:29">
      <c r="AC100" s="13"/>
    </row>
    <row r="101" spans="29:29">
      <c r="AC101" s="13"/>
    </row>
    <row r="102" spans="29:29">
      <c r="AC102" s="13"/>
    </row>
    <row r="103" spans="29:29">
      <c r="AC103" s="13"/>
    </row>
    <row r="104" spans="29:29">
      <c r="AC104" s="13"/>
    </row>
    <row r="105" spans="29:29">
      <c r="AC105" s="13"/>
    </row>
    <row r="106" spans="29:29">
      <c r="AC106" s="13"/>
    </row>
    <row r="107" spans="29:29">
      <c r="AC107" s="13"/>
    </row>
    <row r="108" spans="29:29">
      <c r="AC108" s="13"/>
    </row>
    <row r="109" spans="29:29">
      <c r="AC109" s="13"/>
    </row>
    <row r="110" spans="29:29">
      <c r="AC110" s="13"/>
    </row>
    <row r="111" spans="29:29">
      <c r="AC111" s="13"/>
    </row>
    <row r="112" spans="29:29">
      <c r="AC112" s="13"/>
    </row>
    <row r="113" spans="29:29">
      <c r="AC113" s="13"/>
    </row>
    <row r="114" spans="29:29">
      <c r="AC114" s="13"/>
    </row>
    <row r="115" spans="29:29">
      <c r="AC115" s="13"/>
    </row>
    <row r="116" spans="29:29">
      <c r="AC116" s="13"/>
    </row>
    <row r="117" spans="29:29">
      <c r="AC117" s="13"/>
    </row>
    <row r="118" spans="29:29">
      <c r="AC118" s="13"/>
    </row>
    <row r="119" spans="29:29">
      <c r="AC119" s="13"/>
    </row>
    <row r="120" spans="29:29">
      <c r="AC120" s="13"/>
    </row>
    <row r="121" spans="29:29">
      <c r="AC121" s="13"/>
    </row>
    <row r="122" spans="29:29">
      <c r="AC122" s="13"/>
    </row>
    <row r="123" spans="29:29">
      <c r="AC123" s="13"/>
    </row>
    <row r="124" spans="29:29">
      <c r="AC124" s="13"/>
    </row>
    <row r="125" spans="29:29">
      <c r="AC125" s="13"/>
    </row>
    <row r="126" spans="29:29">
      <c r="AC126" s="13"/>
    </row>
    <row r="127" spans="29:29">
      <c r="AC127" s="13"/>
    </row>
    <row r="128" spans="29:29">
      <c r="AC128" s="13"/>
    </row>
    <row r="129" spans="29:29">
      <c r="AC129" s="13"/>
    </row>
    <row r="130" spans="29:29">
      <c r="AC130" s="13"/>
    </row>
    <row r="131" spans="29:29">
      <c r="AC131" s="13"/>
    </row>
    <row r="132" spans="29:29">
      <c r="AC132" s="13"/>
    </row>
    <row r="133" spans="29:29">
      <c r="AC133" s="13"/>
    </row>
    <row r="134" spans="29:29">
      <c r="AC134" s="13"/>
    </row>
    <row r="135" spans="29:29">
      <c r="AC135" s="13"/>
    </row>
    <row r="136" spans="29:29">
      <c r="AC136" s="13"/>
    </row>
    <row r="137" spans="29:29">
      <c r="AC137" s="13"/>
    </row>
    <row r="138" spans="29:29">
      <c r="AC138" s="13"/>
    </row>
    <row r="139" spans="29:29">
      <c r="AC139" s="13"/>
    </row>
    <row r="140" spans="29:29">
      <c r="AC140" s="13"/>
    </row>
    <row r="141" spans="29:29">
      <c r="AC141" s="13"/>
    </row>
    <row r="142" spans="29:29">
      <c r="AC142" s="13"/>
    </row>
    <row r="143" spans="29:29">
      <c r="AC143" s="13"/>
    </row>
    <row r="144" spans="29:29">
      <c r="AC144" s="13"/>
    </row>
    <row r="145" spans="29:29">
      <c r="AC145" s="13"/>
    </row>
    <row r="146" spans="29:29">
      <c r="AC146" s="13"/>
    </row>
    <row r="147" spans="29:29">
      <c r="AC147" s="13"/>
    </row>
    <row r="148" spans="29:29">
      <c r="AC148" s="13"/>
    </row>
    <row r="149" spans="29:29">
      <c r="AC149" s="13"/>
    </row>
    <row r="150" spans="29:29">
      <c r="AC150" s="13"/>
    </row>
    <row r="151" spans="29:29">
      <c r="AC151" s="13"/>
    </row>
    <row r="152" spans="29:29">
      <c r="AC152" s="13"/>
    </row>
    <row r="153" spans="29:29">
      <c r="AC153" s="13"/>
    </row>
    <row r="154" spans="29:29">
      <c r="AC154" s="13"/>
    </row>
    <row r="155" spans="29:29">
      <c r="AC155" s="13"/>
    </row>
    <row r="156" spans="29:29">
      <c r="AC156" s="13"/>
    </row>
    <row r="157" spans="29:29">
      <c r="AC157" s="13"/>
    </row>
    <row r="158" spans="29:29">
      <c r="AC158" s="13"/>
    </row>
    <row r="159" spans="29:29">
      <c r="AC159" s="13"/>
    </row>
    <row r="160" spans="29:29">
      <c r="AC160" s="13"/>
    </row>
    <row r="161" spans="29:29">
      <c r="AC161" s="13"/>
    </row>
    <row r="162" spans="29:29">
      <c r="AC162" s="13"/>
    </row>
    <row r="163" spans="29:29">
      <c r="AC163" s="13"/>
    </row>
    <row r="164" spans="29:29">
      <c r="AC164" s="13"/>
    </row>
    <row r="165" spans="29:29">
      <c r="AC165" s="13"/>
    </row>
    <row r="166" spans="29:29">
      <c r="AC166" s="13"/>
    </row>
    <row r="167" spans="29:29">
      <c r="AC167" s="13"/>
    </row>
    <row r="168" spans="29:29">
      <c r="AC168" s="13"/>
    </row>
    <row r="169" spans="29:29">
      <c r="AC169" s="13"/>
    </row>
    <row r="170" spans="29:29">
      <c r="AC170" s="13"/>
    </row>
    <row r="171" spans="29:29">
      <c r="AC171" s="13"/>
    </row>
    <row r="172" spans="29:29">
      <c r="AC172" s="13"/>
    </row>
    <row r="173" spans="29:29">
      <c r="AC173" s="13"/>
    </row>
    <row r="174" spans="29:29">
      <c r="AC174" s="13"/>
    </row>
    <row r="175" spans="29:29">
      <c r="AC175" s="13"/>
    </row>
    <row r="176" spans="29:29">
      <c r="AC176" s="13"/>
    </row>
    <row r="177" spans="29:29">
      <c r="AC177" s="13"/>
    </row>
    <row r="178" spans="29:29">
      <c r="AC178" s="13"/>
    </row>
    <row r="179" spans="29:29">
      <c r="AC179" s="13"/>
    </row>
    <row r="180" spans="29:29">
      <c r="AC180" s="13"/>
    </row>
    <row r="181" spans="29:29">
      <c r="AC181" s="13"/>
    </row>
    <row r="182" spans="29:29">
      <c r="AC182" s="13"/>
    </row>
    <row r="183" spans="29:29">
      <c r="AC183" s="13"/>
    </row>
    <row r="184" spans="29:29">
      <c r="AC184" s="13"/>
    </row>
    <row r="185" spans="29:29">
      <c r="AC185" s="13"/>
    </row>
    <row r="186" spans="29:29">
      <c r="AC186" s="13"/>
    </row>
    <row r="187" spans="29:29">
      <c r="AC187" s="13"/>
    </row>
    <row r="188" spans="29:29">
      <c r="AC188" s="13"/>
    </row>
    <row r="189" spans="29:29">
      <c r="AC189" s="13"/>
    </row>
    <row r="190" spans="29:29">
      <c r="AC190" s="13"/>
    </row>
    <row r="191" spans="29:29">
      <c r="AC191" s="13"/>
    </row>
    <row r="192" spans="29:29">
      <c r="AC192" s="13"/>
    </row>
    <row r="193" spans="29:29">
      <c r="AC193" s="13"/>
    </row>
    <row r="194" spans="29:29">
      <c r="AC194" s="13"/>
    </row>
    <row r="195" spans="29:29">
      <c r="AC195" s="13"/>
    </row>
    <row r="196" spans="29:29">
      <c r="AC196" s="13"/>
    </row>
    <row r="197" spans="29:29">
      <c r="AC197" s="13"/>
    </row>
    <row r="198" spans="29:29">
      <c r="AC198" s="13"/>
    </row>
    <row r="199" spans="29:29">
      <c r="AC199" s="13"/>
    </row>
    <row r="200" spans="29:29">
      <c r="AC200" s="13"/>
    </row>
    <row r="201" spans="29:29">
      <c r="AC201" s="13"/>
    </row>
    <row r="202" spans="29:29">
      <c r="AC202" s="13"/>
    </row>
    <row r="203" spans="29:29">
      <c r="AC203" s="13"/>
    </row>
    <row r="204" spans="29:29">
      <c r="AC204" s="13"/>
    </row>
    <row r="205" spans="29:29">
      <c r="AC205" s="13"/>
    </row>
    <row r="206" spans="29:29">
      <c r="AC206" s="13"/>
    </row>
    <row r="207" spans="29:29">
      <c r="AC207" s="13"/>
    </row>
    <row r="208" spans="29:29">
      <c r="AC208" s="13"/>
    </row>
    <row r="209" spans="29:29">
      <c r="AC209" s="13"/>
    </row>
    <row r="210" spans="29:29">
      <c r="AC210" s="13"/>
    </row>
    <row r="211" spans="29:29">
      <c r="AC211" s="13"/>
    </row>
    <row r="212" spans="29:29">
      <c r="AC212" s="13"/>
    </row>
    <row r="213" spans="29:29">
      <c r="AC213" s="13"/>
    </row>
    <row r="214" spans="29:29">
      <c r="AC214" s="13"/>
    </row>
    <row r="215" spans="29:29">
      <c r="AC215" s="13"/>
    </row>
    <row r="216" spans="29:29">
      <c r="AC216" s="13"/>
    </row>
    <row r="217" spans="29:29">
      <c r="AC217" s="13"/>
    </row>
    <row r="218" spans="29:29">
      <c r="AC218" s="13"/>
    </row>
    <row r="219" spans="29:29">
      <c r="AC219" s="13"/>
    </row>
    <row r="220" spans="29:29">
      <c r="AC220" s="13"/>
    </row>
    <row r="221" spans="29:29">
      <c r="AC221" s="13"/>
    </row>
    <row r="222" spans="29:29">
      <c r="AC222" s="13"/>
    </row>
    <row r="223" spans="29:29">
      <c r="AC223" s="13"/>
    </row>
    <row r="224" spans="29:29">
      <c r="AC224" s="13"/>
    </row>
    <row r="225" spans="29:29">
      <c r="AC225" s="13"/>
    </row>
    <row r="226" spans="29:29">
      <c r="AC226" s="13"/>
    </row>
    <row r="227" spans="29:29">
      <c r="AC227" s="13"/>
    </row>
    <row r="228" spans="29:29">
      <c r="AC228" s="13"/>
    </row>
    <row r="229" spans="29:29">
      <c r="AC229" s="13"/>
    </row>
    <row r="230" spans="29:29">
      <c r="AC230" s="13"/>
    </row>
    <row r="231" spans="29:29">
      <c r="AC231" s="13"/>
    </row>
    <row r="232" spans="29:29">
      <c r="AC232" s="13"/>
    </row>
    <row r="233" spans="29:29">
      <c r="AC233" s="13"/>
    </row>
    <row r="234" spans="29:29">
      <c r="AC234" s="13"/>
    </row>
    <row r="235" spans="29:29">
      <c r="AC235" s="13"/>
    </row>
    <row r="236" spans="29:29">
      <c r="AC236" s="13"/>
    </row>
    <row r="237" spans="29:29">
      <c r="AC237" s="13"/>
    </row>
    <row r="238" spans="29:29">
      <c r="AC238" s="13"/>
    </row>
    <row r="239" spans="29:29">
      <c r="AC239" s="13"/>
    </row>
    <row r="240" spans="29:29">
      <c r="AC240" s="13"/>
    </row>
    <row r="241" spans="29:29">
      <c r="AC241" s="13"/>
    </row>
    <row r="242" spans="29:29">
      <c r="AC242" s="13"/>
    </row>
    <row r="243" spans="29:29">
      <c r="AC243" s="13"/>
    </row>
    <row r="244" spans="29:29">
      <c r="AC244" s="13"/>
    </row>
    <row r="245" spans="29:29">
      <c r="AC245" s="13"/>
    </row>
    <row r="246" spans="29:29">
      <c r="AC246" s="13"/>
    </row>
    <row r="247" spans="29:29">
      <c r="AC247" s="13"/>
    </row>
    <row r="248" spans="29:29">
      <c r="AC248" s="13"/>
    </row>
    <row r="249" spans="29:29">
      <c r="AC249" s="13"/>
    </row>
    <row r="250" spans="29:29">
      <c r="AC250" s="13"/>
    </row>
    <row r="251" spans="29:29">
      <c r="AC251" s="13"/>
    </row>
    <row r="252" spans="29:29">
      <c r="AC252" s="13"/>
    </row>
    <row r="253" spans="29:29">
      <c r="AC253" s="13"/>
    </row>
    <row r="254" spans="29:29">
      <c r="AC254" s="13"/>
    </row>
    <row r="255" spans="29:29">
      <c r="AC255" s="13"/>
    </row>
    <row r="256" spans="29:29">
      <c r="AC256" s="13"/>
    </row>
    <row r="257" spans="29:29">
      <c r="AC257" s="13"/>
    </row>
    <row r="258" spans="29:29">
      <c r="AC258" s="13"/>
    </row>
    <row r="259" spans="29:29">
      <c r="AC259" s="13"/>
    </row>
    <row r="260" spans="29:29">
      <c r="AC260" s="13"/>
    </row>
    <row r="261" spans="29:29">
      <c r="AC261" s="13"/>
    </row>
    <row r="262" spans="29:29">
      <c r="AC262" s="13"/>
    </row>
    <row r="263" spans="29:29">
      <c r="AC263" s="13"/>
    </row>
    <row r="264" spans="29:29">
      <c r="AC264" s="13"/>
    </row>
    <row r="265" spans="29:29">
      <c r="AC265" s="13"/>
    </row>
    <row r="266" spans="29:29">
      <c r="AC266" s="13"/>
    </row>
    <row r="267" spans="29:29">
      <c r="AC267" s="13"/>
    </row>
    <row r="268" spans="29:29">
      <c r="AC268" s="13"/>
    </row>
    <row r="269" spans="29:29">
      <c r="AC269" s="13"/>
    </row>
    <row r="270" spans="29:29">
      <c r="AC270" s="13"/>
    </row>
    <row r="271" spans="29:29">
      <c r="AC271" s="13"/>
    </row>
    <row r="272" spans="29:29">
      <c r="AC272" s="13"/>
    </row>
    <row r="273" spans="29:29">
      <c r="AC273" s="13"/>
    </row>
    <row r="274" spans="29:29">
      <c r="AC274" s="13"/>
    </row>
    <row r="275" spans="29:29">
      <c r="AC275" s="13"/>
    </row>
    <row r="276" spans="29:29">
      <c r="AC276" s="13"/>
    </row>
    <row r="277" spans="29:29">
      <c r="AC277" s="13"/>
    </row>
    <row r="278" spans="29:29">
      <c r="AC278" s="13"/>
    </row>
    <row r="279" spans="29:29">
      <c r="AC279" s="13"/>
    </row>
    <row r="280" spans="29:29">
      <c r="AC280" s="13"/>
    </row>
    <row r="281" spans="29:29">
      <c r="AC281" s="13"/>
    </row>
    <row r="282" spans="29:29">
      <c r="AC282" s="13"/>
    </row>
    <row r="283" spans="29:29">
      <c r="AC283" s="13"/>
    </row>
    <row r="284" spans="29:29">
      <c r="AC284" s="13"/>
    </row>
    <row r="285" spans="29:29">
      <c r="AC285" s="13"/>
    </row>
    <row r="286" spans="29:29">
      <c r="AC286" s="13"/>
    </row>
    <row r="287" spans="29:29">
      <c r="AC287" s="13"/>
    </row>
    <row r="288" spans="29:29">
      <c r="AC288" s="13"/>
    </row>
    <row r="289" spans="29:29">
      <c r="AC289" s="13"/>
    </row>
    <row r="290" spans="29:29">
      <c r="AC290" s="13"/>
    </row>
    <row r="291" spans="29:29">
      <c r="AC291" s="13"/>
    </row>
    <row r="292" spans="29:29">
      <c r="AC292" s="13"/>
    </row>
    <row r="293" spans="29:29">
      <c r="AC293" s="13"/>
    </row>
    <row r="294" spans="29:29">
      <c r="AC294" s="13"/>
    </row>
    <row r="295" spans="29:29">
      <c r="AC295" s="13"/>
    </row>
    <row r="296" spans="29:29">
      <c r="AC296" s="13"/>
    </row>
    <row r="297" spans="29:29">
      <c r="AC297" s="13"/>
    </row>
    <row r="298" spans="29:29">
      <c r="AC298" s="13"/>
    </row>
    <row r="299" spans="29:29">
      <c r="AC299" s="13"/>
    </row>
    <row r="300" spans="29:29">
      <c r="AC300" s="13"/>
    </row>
    <row r="301" spans="29:29">
      <c r="AC301" s="13"/>
    </row>
    <row r="302" spans="29:29">
      <c r="AC302" s="13"/>
    </row>
    <row r="303" spans="29:29">
      <c r="AC303" s="13"/>
    </row>
    <row r="304" spans="29:29">
      <c r="AC304" s="13"/>
    </row>
    <row r="305" spans="29:29">
      <c r="AC305" s="13"/>
    </row>
    <row r="306" spans="29:29">
      <c r="AC306" s="13"/>
    </row>
    <row r="307" spans="29:29">
      <c r="AC307" s="13"/>
    </row>
    <row r="308" spans="29:29">
      <c r="AC308" s="13"/>
    </row>
    <row r="309" spans="29:29">
      <c r="AC309" s="13"/>
    </row>
    <row r="310" spans="29:29">
      <c r="AC310" s="13"/>
    </row>
    <row r="311" spans="29:29">
      <c r="AC311" s="13"/>
    </row>
    <row r="312" spans="29:29">
      <c r="AC312" s="13"/>
    </row>
    <row r="313" spans="29:29">
      <c r="AC313" s="13"/>
    </row>
    <row r="314" spans="29:29">
      <c r="AC314" s="13"/>
    </row>
    <row r="315" spans="29:29">
      <c r="AC315" s="13"/>
    </row>
    <row r="316" spans="29:29">
      <c r="AC316" s="13"/>
    </row>
    <row r="317" spans="29:29">
      <c r="AC317" s="13"/>
    </row>
    <row r="318" spans="29:29">
      <c r="AC318" s="13"/>
    </row>
    <row r="319" spans="29:29">
      <c r="AC319" s="13"/>
    </row>
    <row r="320" spans="29:29">
      <c r="AC320" s="13"/>
    </row>
    <row r="321" spans="29:29">
      <c r="AC321" s="13"/>
    </row>
    <row r="322" spans="29:29">
      <c r="AC322" s="13"/>
    </row>
    <row r="323" spans="29:29">
      <c r="AC323" s="13"/>
    </row>
    <row r="324" spans="29:29">
      <c r="AC324" s="13"/>
    </row>
    <row r="325" spans="29:29">
      <c r="AC325" s="13"/>
    </row>
    <row r="326" spans="29:29">
      <c r="AC326" s="13"/>
    </row>
    <row r="327" spans="29:29">
      <c r="AC327" s="13"/>
    </row>
    <row r="328" spans="29:29">
      <c r="AC328" s="13"/>
    </row>
    <row r="329" spans="29:29">
      <c r="AC329" s="13"/>
    </row>
    <row r="330" spans="29:29">
      <c r="AC330" s="13"/>
    </row>
    <row r="331" spans="29:29">
      <c r="AC331" s="13"/>
    </row>
    <row r="332" spans="29:29">
      <c r="AC332" s="13"/>
    </row>
    <row r="333" spans="29:29">
      <c r="AC333" s="13"/>
    </row>
    <row r="334" spans="29:29">
      <c r="AC334" s="13"/>
    </row>
    <row r="335" spans="29:29">
      <c r="AC335" s="13"/>
    </row>
    <row r="336" spans="29:29">
      <c r="AC336" s="13"/>
    </row>
    <row r="337" spans="29:29">
      <c r="AC337" s="13"/>
    </row>
    <row r="338" spans="29:29">
      <c r="AC338" s="13"/>
    </row>
    <row r="339" spans="29:29">
      <c r="AC339" s="13"/>
    </row>
    <row r="340" spans="29:29">
      <c r="AC340" s="13"/>
    </row>
    <row r="341" spans="29:29">
      <c r="AC341" s="13"/>
    </row>
    <row r="342" spans="29:29">
      <c r="AC342" s="13"/>
    </row>
    <row r="343" spans="29:29">
      <c r="AC343" s="13"/>
    </row>
    <row r="344" spans="29:29">
      <c r="AC344" s="13"/>
    </row>
    <row r="345" spans="29:29">
      <c r="AC345" s="13"/>
    </row>
    <row r="346" spans="29:29">
      <c r="AC346" s="13"/>
    </row>
    <row r="347" spans="29:29">
      <c r="AC347" s="13"/>
    </row>
    <row r="348" spans="29:29">
      <c r="AC348" s="13"/>
    </row>
    <row r="349" spans="29:29">
      <c r="AC349" s="13"/>
    </row>
    <row r="350" spans="29:29">
      <c r="AC350" s="13"/>
    </row>
    <row r="351" spans="29:29">
      <c r="AC351" s="13"/>
    </row>
    <row r="352" spans="29:29">
      <c r="AC352" s="13"/>
    </row>
    <row r="353" spans="29:29">
      <c r="AC353" s="13"/>
    </row>
    <row r="354" spans="29:29">
      <c r="AC354" s="13"/>
    </row>
    <row r="355" spans="29:29">
      <c r="AC355" s="13"/>
    </row>
    <row r="356" spans="29:29">
      <c r="AC356" s="13"/>
    </row>
    <row r="357" spans="29:29">
      <c r="AC357" s="13"/>
    </row>
    <row r="358" spans="29:29">
      <c r="AC358" s="13"/>
    </row>
    <row r="359" spans="29:29">
      <c r="AC359" s="13"/>
    </row>
    <row r="360" spans="29:29">
      <c r="AC360" s="13"/>
    </row>
    <row r="361" spans="29:29">
      <c r="AC361" s="13"/>
    </row>
    <row r="362" spans="29:29">
      <c r="AC362" s="13"/>
    </row>
    <row r="363" spans="29:29">
      <c r="AC363" s="13"/>
    </row>
    <row r="364" spans="29:29">
      <c r="AC364" s="13"/>
    </row>
    <row r="365" spans="29:29">
      <c r="AC365" s="13"/>
    </row>
    <row r="366" spans="29:29">
      <c r="AC366" s="13"/>
    </row>
    <row r="367" spans="29:29">
      <c r="AC367" s="13"/>
    </row>
    <row r="368" spans="29:29">
      <c r="AC368" s="13"/>
    </row>
    <row r="369" spans="29:29">
      <c r="AC369" s="13"/>
    </row>
    <row r="370" spans="29:29">
      <c r="AC370" s="13"/>
    </row>
    <row r="371" spans="29:29">
      <c r="AC371" s="13"/>
    </row>
    <row r="372" spans="29:29">
      <c r="AC372" s="13"/>
    </row>
    <row r="373" spans="29:29">
      <c r="AC373" s="13"/>
    </row>
    <row r="374" spans="29:29">
      <c r="AC374" s="13"/>
    </row>
    <row r="375" spans="29:29">
      <c r="AC375" s="13"/>
    </row>
    <row r="376" spans="29:29">
      <c r="AC376" s="13"/>
    </row>
    <row r="377" spans="29:29">
      <c r="AC377" s="13"/>
    </row>
    <row r="378" spans="29:29">
      <c r="AC378" s="13"/>
    </row>
    <row r="379" spans="29:29">
      <c r="AC379" s="13"/>
    </row>
    <row r="380" spans="29:29">
      <c r="AC380" s="13"/>
    </row>
    <row r="381" spans="29:29">
      <c r="AC381" s="13"/>
    </row>
    <row r="382" spans="29:29">
      <c r="AC382" s="13"/>
    </row>
    <row r="383" spans="29:29">
      <c r="AC383" s="13"/>
    </row>
    <row r="384" spans="29:29">
      <c r="AC384" s="13"/>
    </row>
    <row r="385" spans="29:29">
      <c r="AC385" s="13"/>
    </row>
    <row r="386" spans="29:29">
      <c r="AC386" s="13"/>
    </row>
    <row r="387" spans="29:29">
      <c r="AC387" s="13"/>
    </row>
    <row r="388" spans="29:29">
      <c r="AC388" s="13"/>
    </row>
    <row r="389" spans="29:29">
      <c r="AC389" s="13"/>
    </row>
    <row r="390" spans="29:29">
      <c r="AC390" s="13"/>
    </row>
    <row r="391" spans="29:29">
      <c r="AC391" s="13"/>
    </row>
    <row r="392" spans="29:29">
      <c r="AC392" s="13"/>
    </row>
    <row r="393" spans="29:29">
      <c r="AC393" s="13"/>
    </row>
    <row r="394" spans="29:29">
      <c r="AC394" s="13"/>
    </row>
    <row r="395" spans="29:29">
      <c r="AC395" s="13"/>
    </row>
    <row r="396" spans="29:29">
      <c r="AC396" s="13"/>
    </row>
    <row r="397" spans="29:29">
      <c r="AC397" s="13"/>
    </row>
    <row r="398" spans="29:29">
      <c r="AC398" s="13"/>
    </row>
    <row r="399" spans="29:29">
      <c r="AC399" s="13"/>
    </row>
    <row r="400" spans="29:29">
      <c r="AC400" s="13"/>
    </row>
    <row r="401" spans="29:29">
      <c r="AC401" s="13"/>
    </row>
    <row r="402" spans="29:29">
      <c r="AC402" s="13"/>
    </row>
    <row r="403" spans="29:29">
      <c r="AC403" s="13"/>
    </row>
    <row r="404" spans="29:29">
      <c r="AC404" s="13"/>
    </row>
    <row r="405" spans="29:29">
      <c r="AC405" s="13"/>
    </row>
    <row r="406" spans="29:29">
      <c r="AC406" s="13"/>
    </row>
    <row r="407" spans="29:29">
      <c r="AC407" s="13"/>
    </row>
    <row r="408" spans="29:29">
      <c r="AC408" s="13"/>
    </row>
    <row r="409" spans="29:29">
      <c r="AC409" s="13"/>
    </row>
    <row r="410" spans="29:29">
      <c r="AC410" s="13"/>
    </row>
    <row r="411" spans="29:29">
      <c r="AC411" s="13"/>
    </row>
    <row r="412" spans="29:29">
      <c r="AC412" s="13"/>
    </row>
    <row r="413" spans="29:29">
      <c r="AC413" s="13"/>
    </row>
    <row r="414" spans="29:29">
      <c r="AC414" s="13"/>
    </row>
    <row r="415" spans="29:29">
      <c r="AC415" s="13"/>
    </row>
    <row r="416" spans="29:29">
      <c r="AC416" s="13"/>
    </row>
    <row r="417" spans="29:29">
      <c r="AC417" s="13"/>
    </row>
    <row r="418" spans="29:29">
      <c r="AC418" s="13"/>
    </row>
    <row r="419" spans="29:29">
      <c r="AC419" s="13"/>
    </row>
    <row r="420" spans="29:29">
      <c r="AC420" s="13"/>
    </row>
    <row r="421" spans="29:29">
      <c r="AC421" s="13"/>
    </row>
    <row r="422" spans="29:29">
      <c r="AC422" s="13"/>
    </row>
    <row r="423" spans="29:29">
      <c r="AC423" s="13"/>
    </row>
    <row r="424" spans="29:29">
      <c r="AC424" s="13"/>
    </row>
    <row r="425" spans="29:29">
      <c r="AC425" s="13"/>
    </row>
    <row r="426" spans="29:29">
      <c r="AC426" s="13"/>
    </row>
    <row r="427" spans="29:29">
      <c r="AC427" s="13"/>
    </row>
    <row r="428" spans="29:29">
      <c r="AC428" s="13"/>
    </row>
    <row r="429" spans="29:29">
      <c r="AC429" s="13"/>
    </row>
    <row r="430" spans="29:29">
      <c r="AC430" s="13"/>
    </row>
    <row r="431" spans="29:29">
      <c r="AC431" s="13"/>
    </row>
    <row r="432" spans="29:29">
      <c r="AC432" s="13"/>
    </row>
    <row r="433" spans="29:29">
      <c r="AC433" s="13"/>
    </row>
    <row r="434" spans="29:29">
      <c r="AC434" s="13"/>
    </row>
    <row r="435" spans="29:29">
      <c r="AC435" s="13"/>
    </row>
    <row r="436" spans="29:29">
      <c r="AC436" s="13"/>
    </row>
    <row r="437" spans="29:29">
      <c r="AC437" s="13"/>
    </row>
    <row r="438" spans="29:29">
      <c r="AC438" s="13"/>
    </row>
    <row r="439" spans="29:29">
      <c r="AC439" s="13"/>
    </row>
    <row r="440" spans="29:29">
      <c r="AC440" s="13"/>
    </row>
    <row r="441" spans="29:29">
      <c r="AC441" s="13"/>
    </row>
    <row r="442" spans="29:29">
      <c r="AC442" s="13"/>
    </row>
    <row r="443" spans="29:29">
      <c r="AC443" s="13"/>
    </row>
    <row r="444" spans="29:29">
      <c r="AC444" s="13"/>
    </row>
    <row r="445" spans="29:29">
      <c r="AC445" s="13"/>
    </row>
    <row r="446" spans="29:29">
      <c r="AC446" s="13"/>
    </row>
    <row r="447" spans="29:29">
      <c r="AC447" s="13"/>
    </row>
    <row r="448" spans="29:29">
      <c r="AC448" s="13"/>
    </row>
    <row r="449" spans="29:29">
      <c r="AC449" s="13"/>
    </row>
    <row r="450" spans="29:29">
      <c r="AC450" s="13"/>
    </row>
    <row r="451" spans="29:29">
      <c r="AC451" s="13"/>
    </row>
    <row r="452" spans="29:29">
      <c r="AC452" s="13"/>
    </row>
    <row r="453" spans="29:29">
      <c r="AC453" s="13"/>
    </row>
    <row r="454" spans="29:29">
      <c r="AC454" s="13"/>
    </row>
    <row r="455" spans="29:29">
      <c r="AC455" s="13"/>
    </row>
    <row r="456" spans="29:29">
      <c r="AC456" s="13"/>
    </row>
    <row r="457" spans="29:29">
      <c r="AC457" s="13"/>
    </row>
    <row r="458" spans="29:29">
      <c r="AC458" s="13"/>
    </row>
    <row r="459" spans="29:29">
      <c r="AC459" s="13"/>
    </row>
    <row r="460" spans="29:29">
      <c r="AC460" s="13"/>
    </row>
    <row r="461" spans="29:29">
      <c r="AC461" s="13"/>
    </row>
    <row r="462" spans="29:29">
      <c r="AC462" s="13"/>
    </row>
    <row r="463" spans="29:29">
      <c r="AC463" s="13"/>
    </row>
    <row r="464" spans="29:29">
      <c r="AC464" s="13"/>
    </row>
    <row r="465" spans="29:29">
      <c r="AC465" s="13"/>
    </row>
    <row r="466" spans="29:29">
      <c r="AC466" s="13"/>
    </row>
    <row r="467" spans="29:29">
      <c r="AC467" s="13"/>
    </row>
    <row r="468" spans="29:29">
      <c r="AC468" s="13"/>
    </row>
    <row r="469" spans="29:29">
      <c r="AC469" s="13"/>
    </row>
    <row r="470" spans="29:29">
      <c r="AC470" s="13"/>
    </row>
    <row r="471" spans="29:29">
      <c r="AC471" s="13"/>
    </row>
    <row r="472" spans="29:29">
      <c r="AC472" s="13"/>
    </row>
    <row r="473" spans="29:29">
      <c r="AC473" s="13"/>
    </row>
    <row r="474" spans="29:29">
      <c r="AC474" s="13"/>
    </row>
    <row r="475" spans="29:29">
      <c r="AC475" s="13"/>
    </row>
    <row r="476" spans="29:29">
      <c r="AC476" s="13"/>
    </row>
    <row r="477" spans="29:29">
      <c r="AC477" s="13"/>
    </row>
    <row r="478" spans="29:29">
      <c r="AC478" s="13"/>
    </row>
    <row r="479" spans="29:29">
      <c r="AC479" s="13"/>
    </row>
    <row r="480" spans="29:29">
      <c r="AC480" s="13"/>
    </row>
    <row r="481" spans="29:29">
      <c r="AC481" s="13"/>
    </row>
    <row r="482" spans="29:29">
      <c r="AC482" s="13"/>
    </row>
    <row r="483" spans="29:29">
      <c r="AC483" s="13"/>
    </row>
    <row r="484" spans="29:29">
      <c r="AC484" s="13"/>
    </row>
    <row r="485" spans="29:29">
      <c r="AC485" s="13"/>
    </row>
    <row r="486" spans="29:29">
      <c r="AC486" s="13"/>
    </row>
    <row r="487" spans="29:29">
      <c r="AC487" s="13"/>
    </row>
    <row r="488" spans="29:29">
      <c r="AC488" s="13"/>
    </row>
    <row r="489" spans="29:29">
      <c r="AC489" s="13"/>
    </row>
    <row r="490" spans="29:29">
      <c r="AC490" s="13"/>
    </row>
    <row r="491" spans="29:29">
      <c r="AC491" s="13"/>
    </row>
    <row r="492" spans="29:29">
      <c r="AC492" s="13"/>
    </row>
    <row r="493" spans="29:29">
      <c r="AC493" s="13"/>
    </row>
    <row r="494" spans="29:29">
      <c r="AC494" s="13"/>
    </row>
    <row r="495" spans="29:29">
      <c r="AC495" s="13"/>
    </row>
    <row r="496" spans="29:29">
      <c r="AC496" s="13"/>
    </row>
    <row r="497" spans="29:29">
      <c r="AC497" s="13"/>
    </row>
    <row r="498" spans="29:29">
      <c r="AC498" s="13"/>
    </row>
    <row r="499" spans="29:29">
      <c r="AC499" s="13"/>
    </row>
    <row r="500" spans="29:29">
      <c r="AC500" s="13"/>
    </row>
    <row r="501" spans="29:29">
      <c r="AC501" s="13"/>
    </row>
    <row r="502" spans="29:29">
      <c r="AC502" s="13"/>
    </row>
    <row r="503" spans="29:29">
      <c r="AC503" s="13"/>
    </row>
    <row r="504" spans="29:29">
      <c r="AC504" s="13"/>
    </row>
    <row r="505" spans="29:29">
      <c r="AC505" s="13"/>
    </row>
    <row r="506" spans="29:29">
      <c r="AC506" s="13"/>
    </row>
    <row r="507" spans="29:29">
      <c r="AC507" s="13"/>
    </row>
    <row r="508" spans="29:29">
      <c r="AC508" s="13"/>
    </row>
    <row r="509" spans="29:29">
      <c r="AC509" s="13"/>
    </row>
    <row r="510" spans="29:29">
      <c r="AC510" s="13"/>
    </row>
    <row r="511" spans="29:29">
      <c r="AC511" s="13"/>
    </row>
    <row r="512" spans="29:29">
      <c r="AC512" s="13"/>
    </row>
    <row r="513" spans="29:29">
      <c r="AC513" s="13"/>
    </row>
    <row r="514" spans="29:29">
      <c r="AC514" s="13"/>
    </row>
    <row r="515" spans="29:29">
      <c r="AC515" s="13"/>
    </row>
    <row r="516" spans="29:29">
      <c r="AC516" s="13"/>
    </row>
    <row r="517" spans="29:29">
      <c r="AC517" s="13"/>
    </row>
    <row r="518" spans="29:29">
      <c r="AC518" s="13"/>
    </row>
    <row r="519" spans="29:29">
      <c r="AC519" s="13"/>
    </row>
    <row r="520" spans="29:29">
      <c r="AC520" s="13"/>
    </row>
    <row r="521" spans="29:29">
      <c r="AC521" s="13"/>
    </row>
    <row r="522" spans="29:29">
      <c r="AC522" s="13"/>
    </row>
    <row r="523" spans="29:29">
      <c r="AC523" s="13"/>
    </row>
    <row r="524" spans="29:29">
      <c r="AC524" s="13"/>
    </row>
    <row r="525" spans="29:29">
      <c r="AC525" s="13"/>
    </row>
    <row r="526" spans="29:29">
      <c r="AC526" s="13"/>
    </row>
    <row r="527" spans="29:29">
      <c r="AC527" s="13"/>
    </row>
    <row r="528" spans="29:29">
      <c r="AC528" s="13"/>
    </row>
    <row r="529" spans="29:29">
      <c r="AC529" s="13"/>
    </row>
    <row r="530" spans="29:29">
      <c r="AC530" s="13"/>
    </row>
    <row r="531" spans="29:29">
      <c r="AC531" s="13"/>
    </row>
    <row r="532" spans="29:29">
      <c r="AC532" s="13"/>
    </row>
    <row r="533" spans="29:29">
      <c r="AC533" s="13"/>
    </row>
    <row r="534" spans="29:29">
      <c r="AC534" s="13"/>
    </row>
    <row r="535" spans="29:29">
      <c r="AC535" s="13"/>
    </row>
    <row r="536" spans="29:29">
      <c r="AC536" s="13"/>
    </row>
    <row r="537" spans="29:29">
      <c r="AC537" s="13"/>
    </row>
    <row r="538" spans="29:29">
      <c r="AC538" s="13"/>
    </row>
    <row r="539" spans="29:29">
      <c r="AC539" s="13"/>
    </row>
    <row r="540" spans="29:29">
      <c r="AC540" s="13"/>
    </row>
    <row r="541" spans="29:29">
      <c r="AC541" s="13"/>
    </row>
    <row r="542" spans="29:29">
      <c r="AC542" s="13"/>
    </row>
    <row r="543" spans="29:29">
      <c r="AC543" s="13"/>
    </row>
    <row r="544" spans="29:29">
      <c r="AC544" s="13"/>
    </row>
    <row r="545" spans="29:29">
      <c r="AC545" s="13"/>
    </row>
    <row r="546" spans="29:29">
      <c r="AC546" s="13"/>
    </row>
    <row r="547" spans="29:29">
      <c r="AC547" s="13"/>
    </row>
    <row r="548" spans="29:29">
      <c r="AC548" s="13"/>
    </row>
    <row r="549" spans="29:29">
      <c r="AC549" s="13"/>
    </row>
    <row r="550" spans="29:29">
      <c r="AC550" s="13"/>
    </row>
    <row r="551" spans="29:29">
      <c r="AC551" s="13"/>
    </row>
    <row r="552" spans="29:29">
      <c r="AC552" s="13"/>
    </row>
    <row r="553" spans="29:29">
      <c r="AC553" s="13"/>
    </row>
    <row r="554" spans="29:29">
      <c r="AC554" s="13"/>
    </row>
    <row r="555" spans="29:29">
      <c r="AC555" s="13"/>
    </row>
    <row r="556" spans="29:29">
      <c r="AC556" s="13"/>
    </row>
    <row r="557" spans="29:29">
      <c r="AC557" s="13"/>
    </row>
    <row r="558" spans="29:29">
      <c r="AC558" s="13"/>
    </row>
    <row r="559" spans="29:29">
      <c r="AC559" s="13"/>
    </row>
    <row r="560" spans="29:29">
      <c r="AC560" s="13"/>
    </row>
    <row r="561" spans="29:29">
      <c r="AC561" s="13"/>
    </row>
    <row r="562" spans="29:29">
      <c r="AC562" s="13"/>
    </row>
    <row r="563" spans="29:29">
      <c r="AC563" s="13"/>
    </row>
    <row r="564" spans="29:29">
      <c r="AC564" s="13"/>
    </row>
    <row r="565" spans="29:29">
      <c r="AC565" s="13"/>
    </row>
    <row r="566" spans="29:29">
      <c r="AC566" s="13"/>
    </row>
    <row r="567" spans="29:29">
      <c r="AC567" s="13"/>
    </row>
    <row r="568" spans="29:29">
      <c r="AC568" s="13"/>
    </row>
    <row r="569" spans="29:29">
      <c r="AC569" s="13"/>
    </row>
    <row r="570" spans="29:29">
      <c r="AC570" s="13"/>
    </row>
    <row r="571" spans="29:29">
      <c r="AC571" s="13"/>
    </row>
    <row r="572" spans="29:29">
      <c r="AC572" s="13"/>
    </row>
    <row r="573" spans="29:29">
      <c r="AC573" s="13"/>
    </row>
    <row r="574" spans="29:29">
      <c r="AC574" s="13"/>
    </row>
    <row r="575" spans="29:29">
      <c r="AC575" s="13"/>
    </row>
    <row r="576" spans="29:29">
      <c r="AC576" s="13"/>
    </row>
    <row r="577" spans="29:29">
      <c r="AC577" s="13"/>
    </row>
    <row r="578" spans="29:29">
      <c r="AC578" s="13"/>
    </row>
    <row r="579" spans="29:29">
      <c r="AC579" s="13"/>
    </row>
    <row r="580" spans="29:29">
      <c r="AC580" s="13"/>
    </row>
    <row r="581" spans="29:29">
      <c r="AC581" s="13"/>
    </row>
    <row r="582" spans="29:29">
      <c r="AC582" s="13"/>
    </row>
    <row r="583" spans="29:29">
      <c r="AC583" s="13"/>
    </row>
    <row r="584" spans="29:29">
      <c r="AC584" s="13"/>
    </row>
    <row r="585" spans="29:29">
      <c r="AC585" s="13"/>
    </row>
    <row r="586" spans="29:29">
      <c r="AC586" s="13"/>
    </row>
    <row r="587" spans="29:29">
      <c r="AC587" s="13"/>
    </row>
    <row r="588" spans="29:29">
      <c r="AC588" s="13"/>
    </row>
    <row r="589" spans="29:29">
      <c r="AC589" s="13"/>
    </row>
    <row r="590" spans="29:29">
      <c r="AC590" s="13"/>
    </row>
    <row r="591" spans="29:29">
      <c r="AC591" s="13"/>
    </row>
    <row r="592" spans="29:29">
      <c r="AC592" s="13"/>
    </row>
    <row r="593" spans="29:29">
      <c r="AC593" s="13"/>
    </row>
    <row r="594" spans="29:29">
      <c r="AC594" s="13"/>
    </row>
    <row r="595" spans="29:29">
      <c r="AC595" s="13"/>
    </row>
    <row r="596" spans="29:29">
      <c r="AC596" s="13"/>
    </row>
    <row r="597" spans="29:29">
      <c r="AC597" s="13"/>
    </row>
    <row r="598" spans="29:29">
      <c r="AC598" s="13"/>
    </row>
    <row r="599" spans="29:29">
      <c r="AC599" s="13"/>
    </row>
    <row r="600" spans="29:29">
      <c r="AC600" s="13"/>
    </row>
    <row r="601" spans="29:29">
      <c r="AC601" s="13"/>
    </row>
    <row r="602" spans="29:29">
      <c r="AC602" s="13"/>
    </row>
    <row r="603" spans="29:29">
      <c r="AC603" s="13"/>
    </row>
    <row r="604" spans="29:29">
      <c r="AC604" s="13"/>
    </row>
    <row r="605" spans="29:29">
      <c r="AC605" s="13"/>
    </row>
    <row r="606" spans="29:29">
      <c r="AC606" s="13"/>
    </row>
    <row r="607" spans="29:29">
      <c r="AC607" s="13"/>
    </row>
    <row r="608" spans="29:29">
      <c r="AC608" s="13"/>
    </row>
    <row r="609" spans="29:29">
      <c r="AC609" s="13"/>
    </row>
    <row r="610" spans="29:29">
      <c r="AC610" s="13"/>
    </row>
    <row r="611" spans="29:29">
      <c r="AC611" s="13"/>
    </row>
    <row r="612" spans="29:29">
      <c r="AC612" s="13"/>
    </row>
    <row r="613" spans="29:29">
      <c r="AC613" s="13"/>
    </row>
    <row r="614" spans="29:29">
      <c r="AC614" s="13"/>
    </row>
    <row r="615" spans="29:29">
      <c r="AC615" s="13"/>
    </row>
    <row r="616" spans="29:29">
      <c r="AC616" s="13"/>
    </row>
    <row r="617" spans="29:29">
      <c r="AC617" s="13"/>
    </row>
    <row r="618" spans="29:29">
      <c r="AC618" s="13"/>
    </row>
    <row r="619" spans="29:29">
      <c r="AC619" s="13"/>
    </row>
    <row r="620" spans="29:29">
      <c r="AC620" s="13"/>
    </row>
    <row r="621" spans="29:29">
      <c r="AC621" s="13"/>
    </row>
    <row r="622" spans="29:29">
      <c r="AC622" s="13"/>
    </row>
    <row r="623" spans="29:29">
      <c r="AC623" s="13"/>
    </row>
    <row r="624" spans="29:29">
      <c r="AC624" s="13"/>
    </row>
    <row r="625" spans="29:29">
      <c r="AC625" s="13"/>
    </row>
    <row r="626" spans="29:29">
      <c r="AC626" s="13"/>
    </row>
    <row r="627" spans="29:29">
      <c r="AC627" s="13"/>
    </row>
    <row r="628" spans="29:29">
      <c r="AC628" s="13"/>
    </row>
    <row r="629" spans="29:29">
      <c r="AC629" s="13"/>
    </row>
    <row r="630" spans="29:29">
      <c r="AC630" s="13"/>
    </row>
    <row r="631" spans="29:29">
      <c r="AC631" s="13"/>
    </row>
    <row r="632" spans="29:29">
      <c r="AC632" s="13"/>
    </row>
    <row r="633" spans="29:29">
      <c r="AC633" s="13"/>
    </row>
    <row r="634" spans="29:29">
      <c r="AC634" s="13"/>
    </row>
    <row r="635" spans="29:29">
      <c r="AC635" s="13"/>
    </row>
    <row r="636" spans="29:29">
      <c r="AC636" s="13"/>
    </row>
    <row r="637" spans="29:29">
      <c r="AC637" s="13"/>
    </row>
    <row r="638" spans="29:29">
      <c r="AC638" s="13"/>
    </row>
    <row r="639" spans="29:29">
      <c r="AC639" s="13"/>
    </row>
    <row r="640" spans="29:29">
      <c r="AC640" s="13"/>
    </row>
    <row r="641" spans="29:29">
      <c r="AC641" s="13"/>
    </row>
    <row r="642" spans="29:29">
      <c r="AC642" s="13"/>
    </row>
    <row r="643" spans="29:29">
      <c r="AC643" s="13"/>
    </row>
    <row r="644" spans="29:29">
      <c r="AC644" s="13"/>
    </row>
    <row r="645" spans="29:29">
      <c r="AC645" s="13"/>
    </row>
    <row r="646" spans="29:29">
      <c r="AC646" s="13"/>
    </row>
    <row r="647" spans="29:29">
      <c r="AC647" s="13"/>
    </row>
    <row r="648" spans="29:29">
      <c r="AC648" s="13"/>
    </row>
    <row r="649" spans="29:29">
      <c r="AC649" s="13"/>
    </row>
    <row r="650" spans="29:29">
      <c r="AC650" s="13"/>
    </row>
    <row r="651" spans="29:29">
      <c r="AC651" s="13"/>
    </row>
    <row r="652" spans="29:29">
      <c r="AC652" s="13"/>
    </row>
    <row r="653" spans="29:29">
      <c r="AC653" s="13"/>
    </row>
    <row r="654" spans="29:29">
      <c r="AC654" s="13"/>
    </row>
    <row r="655" spans="29:29">
      <c r="AC655" s="13"/>
    </row>
    <row r="656" spans="29:29">
      <c r="AC656" s="13"/>
    </row>
    <row r="657" spans="29:29">
      <c r="AC657" s="13"/>
    </row>
    <row r="658" spans="29:29">
      <c r="AC658" s="13"/>
    </row>
    <row r="659" spans="29:29">
      <c r="AC659" s="13"/>
    </row>
    <row r="660" spans="29:29">
      <c r="AC660" s="13"/>
    </row>
    <row r="661" spans="29:29">
      <c r="AC661" s="13"/>
    </row>
    <row r="662" spans="29:29">
      <c r="AC662" s="13"/>
    </row>
    <row r="663" spans="29:29">
      <c r="AC663" s="13"/>
    </row>
    <row r="664" spans="29:29">
      <c r="AC664" s="13"/>
    </row>
    <row r="665" spans="29:29">
      <c r="AC665" s="13"/>
    </row>
    <row r="666" spans="29:29">
      <c r="AC666" s="13"/>
    </row>
    <row r="667" spans="29:29">
      <c r="AC667" s="13"/>
    </row>
    <row r="668" spans="29:29">
      <c r="AC668" s="13"/>
    </row>
    <row r="669" spans="29:29">
      <c r="AC669" s="13"/>
    </row>
    <row r="670" spans="29:29">
      <c r="AC670" s="13"/>
    </row>
    <row r="671" spans="29:29">
      <c r="AC671" s="13"/>
    </row>
    <row r="672" spans="29:29">
      <c r="AC672" s="13"/>
    </row>
    <row r="673" spans="29:29">
      <c r="AC673" s="13"/>
    </row>
    <row r="674" spans="29:29">
      <c r="AC674" s="13"/>
    </row>
    <row r="675" spans="29:29">
      <c r="AC675" s="13"/>
    </row>
    <row r="676" spans="29:29">
      <c r="AC676" s="13"/>
    </row>
    <row r="677" spans="29:29">
      <c r="AC677" s="13"/>
    </row>
    <row r="678" spans="29:29">
      <c r="AC678" s="13"/>
    </row>
    <row r="679" spans="29:29">
      <c r="AC679" s="13"/>
    </row>
    <row r="680" spans="29:29">
      <c r="AC680" s="13"/>
    </row>
    <row r="681" spans="29:29">
      <c r="AC681" s="13"/>
    </row>
    <row r="682" spans="29:29">
      <c r="AC682" s="13"/>
    </row>
    <row r="683" spans="29:29">
      <c r="AC683" s="13"/>
    </row>
    <row r="684" spans="29:29">
      <c r="AC684" s="13"/>
    </row>
    <row r="685" spans="29:29">
      <c r="AC685" s="13"/>
    </row>
    <row r="686" spans="29:29">
      <c r="AC686" s="13"/>
    </row>
    <row r="687" spans="29:29">
      <c r="AC687" s="13"/>
    </row>
    <row r="688" spans="29:29">
      <c r="AC688" s="13"/>
    </row>
    <row r="689" spans="29:29">
      <c r="AC689" s="13"/>
    </row>
    <row r="690" spans="29:29">
      <c r="AC690" s="13"/>
    </row>
    <row r="691" spans="29:29">
      <c r="AC691" s="13"/>
    </row>
    <row r="692" spans="29:29">
      <c r="AC692" s="13"/>
    </row>
    <row r="693" spans="29:29">
      <c r="AC693" s="13"/>
    </row>
    <row r="694" spans="29:29">
      <c r="AC694" s="13"/>
    </row>
    <row r="695" spans="29:29">
      <c r="AC695" s="13"/>
    </row>
    <row r="696" spans="29:29">
      <c r="AC696" s="13"/>
    </row>
    <row r="697" spans="29:29">
      <c r="AC697" s="13"/>
    </row>
    <row r="698" spans="29:29">
      <c r="AC698" s="13"/>
    </row>
    <row r="699" spans="29:29">
      <c r="AC699" s="13"/>
    </row>
    <row r="700" spans="29:29">
      <c r="AC700" s="13"/>
    </row>
    <row r="701" spans="29:29">
      <c r="AC701" s="13"/>
    </row>
    <row r="702" spans="29:29">
      <c r="AC702" s="13"/>
    </row>
    <row r="703" spans="29:29">
      <c r="AC703" s="13"/>
    </row>
    <row r="704" spans="29:29">
      <c r="AC704" s="13"/>
    </row>
    <row r="705" spans="29:29">
      <c r="AC705" s="13"/>
    </row>
    <row r="706" spans="29:29">
      <c r="AC706" s="13"/>
    </row>
    <row r="707" spans="29:29">
      <c r="AC707" s="13"/>
    </row>
    <row r="708" spans="29:29">
      <c r="AC708" s="13"/>
    </row>
    <row r="709" spans="29:29">
      <c r="AC709" s="13"/>
    </row>
    <row r="710" spans="29:29">
      <c r="AC710" s="13"/>
    </row>
    <row r="711" spans="29:29">
      <c r="AC711" s="13"/>
    </row>
    <row r="712" spans="29:29">
      <c r="AC712" s="13"/>
    </row>
    <row r="713" spans="29:29">
      <c r="AC713" s="13"/>
    </row>
    <row r="714" spans="29:29">
      <c r="AC714" s="13"/>
    </row>
    <row r="715" spans="29:29">
      <c r="AC715" s="13"/>
    </row>
    <row r="716" spans="29:29">
      <c r="AC716" s="13"/>
    </row>
    <row r="717" spans="29:29">
      <c r="AC717" s="13"/>
    </row>
    <row r="718" spans="29:29">
      <c r="AC718" s="13"/>
    </row>
    <row r="719" spans="29:29">
      <c r="AC719" s="13"/>
    </row>
    <row r="720" spans="29:29">
      <c r="AC720" s="13"/>
    </row>
    <row r="721" spans="29:29">
      <c r="AC721" s="13"/>
    </row>
    <row r="722" spans="29:29">
      <c r="AC722" s="13"/>
    </row>
    <row r="723" spans="29:29">
      <c r="AC723" s="13"/>
    </row>
    <row r="724" spans="29:29">
      <c r="AC724" s="13"/>
    </row>
    <row r="725" spans="29:29">
      <c r="AC725" s="13"/>
    </row>
    <row r="726" spans="29:29">
      <c r="AC726" s="13"/>
    </row>
    <row r="727" spans="29:29">
      <c r="AC727" s="13"/>
    </row>
    <row r="728" spans="29:29">
      <c r="AC728" s="13"/>
    </row>
    <row r="729" spans="29:29">
      <c r="AC729" s="13"/>
    </row>
    <row r="730" spans="29:29">
      <c r="AC730" s="13"/>
    </row>
    <row r="731" spans="29:29">
      <c r="AC731" s="13"/>
    </row>
    <row r="732" spans="29:29">
      <c r="AC732" s="13"/>
    </row>
    <row r="733" spans="29:29">
      <c r="AC733" s="13"/>
    </row>
    <row r="734" spans="29:29">
      <c r="AC734" s="13"/>
    </row>
    <row r="735" spans="29:29">
      <c r="AC735" s="13"/>
    </row>
    <row r="736" spans="29:29">
      <c r="AC736" s="13"/>
    </row>
    <row r="737" spans="29:29">
      <c r="AC737" s="13"/>
    </row>
    <row r="738" spans="29:29">
      <c r="AC738" s="13"/>
    </row>
    <row r="739" spans="29:29">
      <c r="AC739" s="13"/>
    </row>
    <row r="740" spans="29:29">
      <c r="AC740" s="13"/>
    </row>
    <row r="741" spans="29:29">
      <c r="AC741" s="13"/>
    </row>
    <row r="742" spans="29:29">
      <c r="AC742" s="13"/>
    </row>
    <row r="743" spans="29:29">
      <c r="AC743" s="13"/>
    </row>
    <row r="744" spans="29:29">
      <c r="AC744" s="13"/>
    </row>
    <row r="745" spans="29:29">
      <c r="AC745" s="13"/>
    </row>
    <row r="746" spans="29:29">
      <c r="AC746" s="13"/>
    </row>
    <row r="747" spans="29:29">
      <c r="AC747" s="13"/>
    </row>
    <row r="748" spans="29:29">
      <c r="AC748" s="13"/>
    </row>
    <row r="749" spans="29:29">
      <c r="AC749" s="13"/>
    </row>
    <row r="750" spans="29:29">
      <c r="AC750" s="13"/>
    </row>
    <row r="751" spans="29:29">
      <c r="AC751" s="13"/>
    </row>
    <row r="752" spans="29:29">
      <c r="AC752" s="13"/>
    </row>
    <row r="753" spans="29:29">
      <c r="AC753" s="13"/>
    </row>
    <row r="754" spans="29:29">
      <c r="AC754" s="13"/>
    </row>
    <row r="755" spans="29:29">
      <c r="AC755" s="13"/>
    </row>
    <row r="756" spans="29:29">
      <c r="AC756" s="13"/>
    </row>
    <row r="757" spans="29:29">
      <c r="AC757" s="13"/>
    </row>
    <row r="758" spans="29:29">
      <c r="AC758" s="13"/>
    </row>
    <row r="759" spans="29:29">
      <c r="AC759" s="13"/>
    </row>
    <row r="760" spans="29:29">
      <c r="AC760" s="13"/>
    </row>
    <row r="761" spans="29:29">
      <c r="AC761" s="13"/>
    </row>
    <row r="762" spans="29:29">
      <c r="AC762" s="13"/>
    </row>
    <row r="763" spans="29:29">
      <c r="AC763" s="13"/>
    </row>
    <row r="764" spans="29:29">
      <c r="AC764" s="13"/>
    </row>
    <row r="765" spans="29:29">
      <c r="AC765" s="13"/>
    </row>
    <row r="766" spans="29:29">
      <c r="AC766" s="13"/>
    </row>
    <row r="767" spans="29:29">
      <c r="AC767" s="13"/>
    </row>
    <row r="768" spans="29:29">
      <c r="AC768" s="13"/>
    </row>
    <row r="769" spans="29:29">
      <c r="AC769" s="13"/>
    </row>
    <row r="770" spans="29:29">
      <c r="AC770" s="13"/>
    </row>
    <row r="771" spans="29:29">
      <c r="AC771" s="13"/>
    </row>
    <row r="772" spans="29:29">
      <c r="AC772" s="13"/>
    </row>
    <row r="773" spans="29:29">
      <c r="AC773" s="13"/>
    </row>
    <row r="774" spans="29:29">
      <c r="AC774" s="13"/>
    </row>
    <row r="775" spans="29:29">
      <c r="AC775" s="13"/>
    </row>
    <row r="776" spans="29:29">
      <c r="AC776" s="13"/>
    </row>
    <row r="777" spans="29:29">
      <c r="AC777" s="13"/>
    </row>
    <row r="778" spans="29:29">
      <c r="AC778" s="13"/>
    </row>
    <row r="779" spans="29:29">
      <c r="AC779" s="13"/>
    </row>
    <row r="780" spans="29:29">
      <c r="AC780" s="13"/>
    </row>
    <row r="781" spans="29:29">
      <c r="AC781" s="13"/>
    </row>
    <row r="782" spans="29:29">
      <c r="AC782" s="13"/>
    </row>
    <row r="783" spans="29:29">
      <c r="AC783" s="13"/>
    </row>
    <row r="784" spans="29:29">
      <c r="AC784" s="13"/>
    </row>
    <row r="785" spans="29:29">
      <c r="AC785" s="13"/>
    </row>
    <row r="786" spans="29:29">
      <c r="AC786" s="13"/>
    </row>
    <row r="787" spans="29:29">
      <c r="AC787" s="13"/>
    </row>
    <row r="788" spans="29:29">
      <c r="AC788" s="13"/>
    </row>
    <row r="789" spans="29:29">
      <c r="AC789" s="13"/>
    </row>
    <row r="790" spans="29:29">
      <c r="AC790" s="13"/>
    </row>
    <row r="791" spans="29:29">
      <c r="AC791" s="13"/>
    </row>
    <row r="792" spans="29:29">
      <c r="AC792" s="13"/>
    </row>
    <row r="793" spans="29:29">
      <c r="AC793" s="13"/>
    </row>
    <row r="794" spans="29:29">
      <c r="AC794" s="13"/>
    </row>
    <row r="795" spans="29:29">
      <c r="AC795" s="13"/>
    </row>
    <row r="796" spans="29:29">
      <c r="AC796" s="13"/>
    </row>
    <row r="797" spans="29:29">
      <c r="AC797" s="13"/>
    </row>
    <row r="798" spans="29:29">
      <c r="AC798" s="13"/>
    </row>
    <row r="799" spans="29:29">
      <c r="AC799" s="13"/>
    </row>
    <row r="800" spans="29:29">
      <c r="AC800" s="13"/>
    </row>
    <row r="801" spans="29:29">
      <c r="AC801" s="13"/>
    </row>
    <row r="802" spans="29:29">
      <c r="AC802" s="13"/>
    </row>
    <row r="803" spans="29:29">
      <c r="AC803" s="13"/>
    </row>
    <row r="804" spans="29:29">
      <c r="AC804" s="13"/>
    </row>
    <row r="805" spans="29:29">
      <c r="AC805" s="13"/>
    </row>
    <row r="806" spans="29:29">
      <c r="AC806" s="13"/>
    </row>
    <row r="807" spans="29:29">
      <c r="AC807" s="13"/>
    </row>
    <row r="808" spans="29:29">
      <c r="AC808" s="13"/>
    </row>
    <row r="809" spans="29:29">
      <c r="AC809" s="13"/>
    </row>
    <row r="810" spans="29:29">
      <c r="AC810" s="13"/>
    </row>
    <row r="811" spans="29:29">
      <c r="AC811" s="13"/>
    </row>
    <row r="812" spans="29:29">
      <c r="AC812" s="13"/>
    </row>
    <row r="813" spans="29:29">
      <c r="AC813" s="13"/>
    </row>
    <row r="814" spans="29:29">
      <c r="AC814" s="13"/>
    </row>
    <row r="815" spans="29:29">
      <c r="AC815" s="13"/>
    </row>
    <row r="816" spans="29:29">
      <c r="AC816" s="13"/>
    </row>
    <row r="817" spans="29:29">
      <c r="AC817" s="13"/>
    </row>
    <row r="818" spans="29:29">
      <c r="AC818" s="13"/>
    </row>
    <row r="819" spans="29:29">
      <c r="AC819" s="13"/>
    </row>
    <row r="820" spans="29:29">
      <c r="AC820" s="13"/>
    </row>
    <row r="821" spans="29:29">
      <c r="AC821" s="13"/>
    </row>
    <row r="822" spans="29:29">
      <c r="AC822" s="13"/>
    </row>
    <row r="823" spans="29:29">
      <c r="AC823" s="13"/>
    </row>
    <row r="824" spans="29:29">
      <c r="AC824" s="13"/>
    </row>
    <row r="825" spans="29:29">
      <c r="AC825" s="13"/>
    </row>
    <row r="826" spans="29:29">
      <c r="AC826" s="13"/>
    </row>
    <row r="827" spans="29:29">
      <c r="AC827" s="13"/>
    </row>
    <row r="828" spans="29:29">
      <c r="AC828" s="13"/>
    </row>
    <row r="829" spans="29:29">
      <c r="AC829" s="13"/>
    </row>
    <row r="830" spans="29:29">
      <c r="AC830" s="13"/>
    </row>
    <row r="831" spans="29:29">
      <c r="AC831" s="13"/>
    </row>
    <row r="832" spans="29:29">
      <c r="AC832" s="13"/>
    </row>
    <row r="833" spans="29:29">
      <c r="AC833" s="13"/>
    </row>
    <row r="834" spans="29:29">
      <c r="AC834" s="13"/>
    </row>
    <row r="835" spans="29:29">
      <c r="AC835" s="13"/>
    </row>
    <row r="836" spans="29:29">
      <c r="AC836" s="13"/>
    </row>
    <row r="837" spans="29:29">
      <c r="AC837" s="13"/>
    </row>
    <row r="838" spans="29:29">
      <c r="AC838" s="13"/>
    </row>
    <row r="839" spans="29:29">
      <c r="AC839" s="13"/>
    </row>
    <row r="840" spans="29:29">
      <c r="AC840" s="13"/>
    </row>
    <row r="841" spans="29:29">
      <c r="AC841" s="13"/>
    </row>
    <row r="842" spans="29:29">
      <c r="AC842" s="13"/>
    </row>
    <row r="843" spans="29:29">
      <c r="AC843" s="13"/>
    </row>
    <row r="844" spans="29:29">
      <c r="AC844" s="13"/>
    </row>
    <row r="845" spans="29:29">
      <c r="AC845" s="13"/>
    </row>
    <row r="846" spans="29:29">
      <c r="AC846" s="13"/>
    </row>
    <row r="847" spans="29:29">
      <c r="AC847" s="13"/>
    </row>
    <row r="848" spans="29:29">
      <c r="AC848" s="13"/>
    </row>
    <row r="849" spans="29:29">
      <c r="AC849" s="13"/>
    </row>
    <row r="850" spans="29:29">
      <c r="AC850" s="13"/>
    </row>
    <row r="851" spans="29:29">
      <c r="AC851" s="13"/>
    </row>
    <row r="852" spans="29:29">
      <c r="AC852" s="13"/>
    </row>
    <row r="853" spans="29:29">
      <c r="AC853" s="13"/>
    </row>
    <row r="854" spans="29:29">
      <c r="AC854" s="13"/>
    </row>
    <row r="855" spans="29:29">
      <c r="AC855" s="13"/>
    </row>
    <row r="856" spans="29:29">
      <c r="AC856" s="13"/>
    </row>
    <row r="857" spans="29:29">
      <c r="AC857" s="13"/>
    </row>
    <row r="858" spans="29:29">
      <c r="AC858" s="13"/>
    </row>
    <row r="859" spans="29:29">
      <c r="AC859" s="13"/>
    </row>
    <row r="860" spans="29:29">
      <c r="AC860" s="13"/>
    </row>
    <row r="861" spans="29:29">
      <c r="AC861" s="13"/>
    </row>
    <row r="862" spans="29:29">
      <c r="AC862" s="13"/>
    </row>
    <row r="863" spans="29:29">
      <c r="AC863" s="13"/>
    </row>
    <row r="864" spans="29:29">
      <c r="AC864" s="13"/>
    </row>
    <row r="865" spans="29:29">
      <c r="AC865" s="13"/>
    </row>
    <row r="866" spans="29:29">
      <c r="AC866" s="13"/>
    </row>
    <row r="867" spans="29:29">
      <c r="AC867" s="13"/>
    </row>
    <row r="868" spans="29:29">
      <c r="AC868" s="13"/>
    </row>
    <row r="869" spans="29:29">
      <c r="AC869" s="13"/>
    </row>
    <row r="870" spans="29:29">
      <c r="AC870" s="13"/>
    </row>
    <row r="871" spans="29:29">
      <c r="AC871" s="13"/>
    </row>
    <row r="872" spans="29:29">
      <c r="AC872" s="13"/>
    </row>
    <row r="873" spans="29:29">
      <c r="AC873" s="13"/>
    </row>
    <row r="874" spans="29:29">
      <c r="AC874" s="13"/>
    </row>
    <row r="875" spans="29:29">
      <c r="AC875" s="13"/>
    </row>
    <row r="876" spans="29:29">
      <c r="AC876" s="13"/>
    </row>
    <row r="877" spans="29:29">
      <c r="AC877" s="13"/>
    </row>
    <row r="878" spans="29:29">
      <c r="AC878" s="13"/>
    </row>
    <row r="879" spans="29:29">
      <c r="AC879" s="13"/>
    </row>
    <row r="880" spans="29:29">
      <c r="AC880" s="13"/>
    </row>
    <row r="881" spans="29:29">
      <c r="AC881" s="13"/>
    </row>
    <row r="882" spans="29:29">
      <c r="AC882" s="13"/>
    </row>
    <row r="883" spans="29:29">
      <c r="AC883" s="13"/>
    </row>
    <row r="884" spans="29:29">
      <c r="AC884" s="13"/>
    </row>
    <row r="885" spans="29:29">
      <c r="AC885" s="13"/>
    </row>
    <row r="886" spans="29:29">
      <c r="AC886" s="13"/>
    </row>
    <row r="887" spans="29:29">
      <c r="AC887" s="13"/>
    </row>
    <row r="888" spans="29:29">
      <c r="AC888" s="13"/>
    </row>
    <row r="889" spans="29:29">
      <c r="AC889" s="13"/>
    </row>
    <row r="890" spans="29:29">
      <c r="AC890" s="13"/>
    </row>
    <row r="891" spans="29:29">
      <c r="AC891" s="13"/>
    </row>
    <row r="892" spans="29:29">
      <c r="AC892" s="13"/>
    </row>
    <row r="893" spans="29:29">
      <c r="AC893" s="13"/>
    </row>
    <row r="894" spans="29:29">
      <c r="AC894" s="13"/>
    </row>
    <row r="895" spans="29:29">
      <c r="AC895" s="13"/>
    </row>
    <row r="896" spans="29:29">
      <c r="AC896" s="13"/>
    </row>
    <row r="897" spans="29:29">
      <c r="AC897" s="13"/>
    </row>
    <row r="898" spans="29:29">
      <c r="AC898" s="13"/>
    </row>
    <row r="899" spans="29:29">
      <c r="AC899" s="13"/>
    </row>
    <row r="900" spans="29:29">
      <c r="AC900" s="13"/>
    </row>
    <row r="901" spans="29:29">
      <c r="AC901" s="13"/>
    </row>
    <row r="902" spans="29:29">
      <c r="AC902" s="13"/>
    </row>
    <row r="903" spans="29:29">
      <c r="AC903" s="13"/>
    </row>
    <row r="904" spans="29:29">
      <c r="AC904" s="13"/>
    </row>
    <row r="905" spans="29:29">
      <c r="AC905" s="13"/>
    </row>
    <row r="906" spans="29:29">
      <c r="AC906" s="13"/>
    </row>
    <row r="907" spans="29:29">
      <c r="AC907" s="13"/>
    </row>
    <row r="908" spans="29:29">
      <c r="AC908" s="13"/>
    </row>
    <row r="909" spans="29:29">
      <c r="AC909" s="13"/>
    </row>
    <row r="910" spans="29:29">
      <c r="AC910" s="13"/>
    </row>
    <row r="911" spans="29:29">
      <c r="AC911" s="13"/>
    </row>
    <row r="912" spans="29:29">
      <c r="AC912" s="13"/>
    </row>
    <row r="913" spans="29:29">
      <c r="AC913" s="13"/>
    </row>
    <row r="914" spans="29:29">
      <c r="AC914" s="13"/>
    </row>
    <row r="915" spans="29:29">
      <c r="AC915" s="13"/>
    </row>
    <row r="916" spans="29:29">
      <c r="AC916" s="13"/>
    </row>
    <row r="917" spans="29:29">
      <c r="AC917" s="13"/>
    </row>
    <row r="918" spans="29:29">
      <c r="AC918" s="13"/>
    </row>
    <row r="919" spans="29:29">
      <c r="AC919" s="13"/>
    </row>
    <row r="920" spans="29:29">
      <c r="AC920" s="13"/>
    </row>
    <row r="921" spans="29:29">
      <c r="AC921" s="13"/>
    </row>
    <row r="922" spans="29:29">
      <c r="AC922" s="13"/>
    </row>
    <row r="923" spans="29:29">
      <c r="AC923" s="13"/>
    </row>
    <row r="924" spans="29:29">
      <c r="AC924" s="13"/>
    </row>
    <row r="925" spans="29:29">
      <c r="AC925" s="13"/>
    </row>
    <row r="926" spans="29:29">
      <c r="AC926" s="13"/>
    </row>
    <row r="927" spans="29:29">
      <c r="AC927" s="13"/>
    </row>
    <row r="928" spans="29:29">
      <c r="AC928" s="13"/>
    </row>
    <row r="929" spans="29:29">
      <c r="AC929" s="13"/>
    </row>
    <row r="930" spans="29:29">
      <c r="AC930" s="13"/>
    </row>
    <row r="931" spans="29:29">
      <c r="AC931" s="13"/>
    </row>
    <row r="932" spans="29:29">
      <c r="AC932" s="13"/>
    </row>
    <row r="933" spans="29:29">
      <c r="AC933" s="13"/>
    </row>
    <row r="934" spans="29:29">
      <c r="AC934" s="13"/>
    </row>
    <row r="935" spans="29:29">
      <c r="AC935" s="13"/>
    </row>
    <row r="936" spans="29:29">
      <c r="AC936" s="13"/>
    </row>
    <row r="937" spans="29:29">
      <c r="AC937" s="13"/>
    </row>
    <row r="938" spans="29:29">
      <c r="AC938" s="13"/>
    </row>
    <row r="939" spans="29:29">
      <c r="AC939" s="13"/>
    </row>
    <row r="940" spans="29:29">
      <c r="AC940" s="13"/>
    </row>
    <row r="941" spans="29:29">
      <c r="AC941" s="13"/>
    </row>
    <row r="942" spans="29:29">
      <c r="AC942" s="13"/>
    </row>
    <row r="943" spans="29:29">
      <c r="AC943" s="13"/>
    </row>
    <row r="944" spans="29:29">
      <c r="AC944" s="13"/>
    </row>
    <row r="945" spans="29:29">
      <c r="AC945" s="13"/>
    </row>
    <row r="946" spans="29:29">
      <c r="AC946" s="13"/>
    </row>
    <row r="947" spans="29:29">
      <c r="AC947" s="13"/>
    </row>
    <row r="948" spans="29:29">
      <c r="AC948" s="13"/>
    </row>
    <row r="949" spans="29:29">
      <c r="AC949" s="13"/>
    </row>
    <row r="950" spans="29:29">
      <c r="AC950" s="13"/>
    </row>
    <row r="951" spans="29:29">
      <c r="AC951" s="13"/>
    </row>
    <row r="952" spans="29:29">
      <c r="AC952" s="13"/>
    </row>
    <row r="953" spans="29:29">
      <c r="AC953" s="13"/>
    </row>
    <row r="954" spans="29:29">
      <c r="AC954" s="13"/>
    </row>
    <row r="955" spans="29:29">
      <c r="AC955" s="13"/>
    </row>
    <row r="956" spans="29:29">
      <c r="AC956" s="13"/>
    </row>
    <row r="957" spans="29:29">
      <c r="AC957" s="13"/>
    </row>
    <row r="958" spans="29:29">
      <c r="AC958" s="13"/>
    </row>
    <row r="959" spans="29:29">
      <c r="AC959" s="13"/>
    </row>
    <row r="960" spans="29:29">
      <c r="AC960" s="13"/>
    </row>
    <row r="961" spans="29:29">
      <c r="AC961" s="13"/>
    </row>
    <row r="962" spans="29:29">
      <c r="AC962" s="13"/>
    </row>
    <row r="963" spans="29:29">
      <c r="AC963" s="13"/>
    </row>
    <row r="964" spans="29:29">
      <c r="AC964" s="13"/>
    </row>
    <row r="965" spans="29:29">
      <c r="AC965" s="13"/>
    </row>
    <row r="966" spans="29:29">
      <c r="AC966" s="13"/>
    </row>
    <row r="967" spans="29:29">
      <c r="AC967" s="13"/>
    </row>
    <row r="968" spans="29:29">
      <c r="AC968" s="13"/>
    </row>
    <row r="969" spans="29:29">
      <c r="AC969" s="13"/>
    </row>
    <row r="970" spans="29:29">
      <c r="AC970" s="13"/>
    </row>
    <row r="971" spans="29:29">
      <c r="AC971" s="13"/>
    </row>
    <row r="972" spans="29:29">
      <c r="AC972" s="13"/>
    </row>
    <row r="973" spans="29:29">
      <c r="AC973" s="13"/>
    </row>
    <row r="974" spans="29:29">
      <c r="AC974" s="13"/>
    </row>
    <row r="975" spans="29:29">
      <c r="AC975" s="13"/>
    </row>
    <row r="976" spans="29:29">
      <c r="AC976" s="13"/>
    </row>
    <row r="977" spans="29:29">
      <c r="AC977" s="13"/>
    </row>
    <row r="978" spans="29:29">
      <c r="AC978" s="13"/>
    </row>
    <row r="979" spans="29:29">
      <c r="AC979" s="13"/>
    </row>
    <row r="980" spans="29:29">
      <c r="AC980" s="13"/>
    </row>
    <row r="981" spans="29:29">
      <c r="AC981" s="13"/>
    </row>
    <row r="982" spans="29:29">
      <c r="AC982" s="13"/>
    </row>
    <row r="983" spans="29:29">
      <c r="AC983" s="13"/>
    </row>
    <row r="984" spans="29:29">
      <c r="AC984" s="13"/>
    </row>
    <row r="985" spans="29:29">
      <c r="AC985" s="13"/>
    </row>
    <row r="986" spans="29:29">
      <c r="AC986" s="13"/>
    </row>
    <row r="987" spans="29:29">
      <c r="AC987" s="13"/>
    </row>
    <row r="988" spans="29:29">
      <c r="AC988" s="13"/>
    </row>
    <row r="989" spans="29:29">
      <c r="AC989" s="13"/>
    </row>
    <row r="990" spans="29:29">
      <c r="AC990" s="13"/>
    </row>
    <row r="991" spans="29:29">
      <c r="AC991" s="13"/>
    </row>
    <row r="992" spans="29:29">
      <c r="AC992" s="13"/>
    </row>
    <row r="993" spans="29:29">
      <c r="AC993" s="13"/>
    </row>
    <row r="994" spans="29:29">
      <c r="AC994" s="13"/>
    </row>
    <row r="995" spans="29:29">
      <c r="AC995" s="13"/>
    </row>
    <row r="996" spans="29:29">
      <c r="AC996" s="13"/>
    </row>
    <row r="997" spans="29:29">
      <c r="AC997" s="13"/>
    </row>
    <row r="998" spans="29:29">
      <c r="AC998" s="13"/>
    </row>
    <row r="999" spans="29:29">
      <c r="AC999" s="13"/>
    </row>
    <row r="1000" spans="29:29">
      <c r="AC1000" s="13"/>
    </row>
    <row r="1001" spans="29:29">
      <c r="AC1001" s="13"/>
    </row>
    <row r="1002" spans="29:29">
      <c r="AC1002" s="13"/>
    </row>
    <row r="1003" spans="29:29">
      <c r="AC1003" s="13"/>
    </row>
    <row r="1004" spans="29:29">
      <c r="AC1004" s="13"/>
    </row>
    <row r="1005" spans="29:29">
      <c r="AC1005" s="13"/>
    </row>
    <row r="1006" spans="29:29">
      <c r="AC1006" s="13"/>
    </row>
    <row r="1007" spans="29:29">
      <c r="AC1007" s="13"/>
    </row>
    <row r="1008" spans="29:29">
      <c r="AC1008" s="13"/>
    </row>
    <row r="1009" spans="29:29">
      <c r="AC1009" s="13"/>
    </row>
    <row r="1010" spans="29:29">
      <c r="AC1010" s="13"/>
    </row>
    <row r="1011" spans="29:29">
      <c r="AC1011" s="13"/>
    </row>
    <row r="1012" spans="29:29">
      <c r="AC1012" s="13"/>
    </row>
    <row r="1013" spans="29:29">
      <c r="AC1013" s="13"/>
    </row>
    <row r="1014" spans="29:29">
      <c r="AC1014" s="13"/>
    </row>
    <row r="1015" spans="29:29">
      <c r="AC1015" s="13"/>
    </row>
    <row r="1016" spans="29:29">
      <c r="AC1016" s="13"/>
    </row>
    <row r="1017" spans="29:29">
      <c r="AC1017" s="13"/>
    </row>
    <row r="1018" spans="29:29">
      <c r="AC1018" s="13"/>
    </row>
    <row r="1019" spans="29:29">
      <c r="AC1019" s="13"/>
    </row>
    <row r="1020" spans="29:29">
      <c r="AC1020" s="13"/>
    </row>
    <row r="1021" spans="29:29">
      <c r="AC1021" s="13"/>
    </row>
    <row r="1022" spans="29:29">
      <c r="AC1022" s="13"/>
    </row>
    <row r="1023" spans="29:29">
      <c r="AC1023" s="13"/>
    </row>
    <row r="1024" spans="29:29">
      <c r="AC1024" s="13"/>
    </row>
    <row r="1025" spans="29:29">
      <c r="AC1025" s="13"/>
    </row>
    <row r="1026" spans="29:29">
      <c r="AC1026" s="13"/>
    </row>
    <row r="1027" spans="29:29">
      <c r="AC1027" s="13"/>
    </row>
    <row r="1028" spans="29:29">
      <c r="AC1028" s="13"/>
    </row>
    <row r="1029" spans="29:29">
      <c r="AC1029" s="13"/>
    </row>
    <row r="1030" spans="29:29">
      <c r="AC1030" s="13"/>
    </row>
    <row r="1031" spans="29:29">
      <c r="AC1031" s="13"/>
    </row>
    <row r="1032" spans="29:29">
      <c r="AC1032" s="13"/>
    </row>
    <row r="1033" spans="29:29">
      <c r="AC1033" s="13"/>
    </row>
    <row r="1034" spans="29:29">
      <c r="AC1034" s="13"/>
    </row>
    <row r="1035" spans="29:29">
      <c r="AC1035" s="13"/>
    </row>
    <row r="1036" spans="29:29">
      <c r="AC1036" s="13"/>
    </row>
    <row r="1037" spans="29:29">
      <c r="AC1037" s="13"/>
    </row>
    <row r="1038" spans="29:29">
      <c r="AC1038" s="13"/>
    </row>
    <row r="1039" spans="29:29">
      <c r="AC1039" s="13"/>
    </row>
    <row r="1040" spans="29:29">
      <c r="AC1040" s="13"/>
    </row>
    <row r="1041" spans="29:29">
      <c r="AC1041" s="13"/>
    </row>
    <row r="1042" spans="29:29">
      <c r="AC1042" s="13"/>
    </row>
    <row r="1043" spans="29:29">
      <c r="AC1043" s="13"/>
    </row>
    <row r="1044" spans="29:29">
      <c r="AC1044" s="13"/>
    </row>
    <row r="1045" spans="29:29">
      <c r="AC1045" s="13"/>
    </row>
    <row r="1046" spans="29:29">
      <c r="AC1046" s="13"/>
    </row>
    <row r="1047" spans="29:29">
      <c r="AC1047" s="13"/>
    </row>
    <row r="1048" spans="29:29">
      <c r="AC1048" s="13"/>
    </row>
    <row r="1049" spans="29:29">
      <c r="AC1049" s="13"/>
    </row>
    <row r="1050" spans="29:29">
      <c r="AC1050" s="13"/>
    </row>
    <row r="1051" spans="29:29">
      <c r="AC1051" s="13"/>
    </row>
    <row r="1052" spans="29:29">
      <c r="AC1052" s="13"/>
    </row>
    <row r="1053" spans="29:29">
      <c r="AC1053" s="13"/>
    </row>
    <row r="1054" spans="29:29">
      <c r="AC1054" s="13"/>
    </row>
    <row r="1055" spans="29:29">
      <c r="AC1055" s="13"/>
    </row>
    <row r="1056" spans="29:29">
      <c r="AC1056" s="13"/>
    </row>
    <row r="1057" spans="29:29">
      <c r="AC1057" s="13"/>
    </row>
    <row r="1058" spans="29:29">
      <c r="AC1058" s="13"/>
    </row>
    <row r="1059" spans="29:29">
      <c r="AC1059" s="13"/>
    </row>
    <row r="1060" spans="29:29">
      <c r="AC1060" s="13"/>
    </row>
    <row r="1061" spans="29:29">
      <c r="AC1061" s="13"/>
    </row>
    <row r="1062" spans="29:29">
      <c r="AC1062" s="13"/>
    </row>
    <row r="1063" spans="29:29">
      <c r="AC1063" s="13"/>
    </row>
    <row r="1064" spans="29:29">
      <c r="AC1064" s="13"/>
    </row>
    <row r="1065" spans="29:29">
      <c r="AC1065" s="13"/>
    </row>
    <row r="1066" spans="29:29">
      <c r="AC1066" s="13"/>
    </row>
    <row r="1067" spans="29:29">
      <c r="AC1067" s="13"/>
    </row>
    <row r="1068" spans="29:29">
      <c r="AC1068" s="13"/>
    </row>
    <row r="1069" spans="29:29">
      <c r="AC1069" s="13"/>
    </row>
    <row r="1070" spans="29:29">
      <c r="AC1070" s="13"/>
    </row>
    <row r="1071" spans="29:29">
      <c r="AC1071" s="13"/>
    </row>
    <row r="1072" spans="29:29">
      <c r="AC1072" s="13"/>
    </row>
    <row r="1073" spans="29:29">
      <c r="AC1073" s="13"/>
    </row>
    <row r="1074" spans="29:29">
      <c r="AC1074" s="13"/>
    </row>
    <row r="1075" spans="29:29">
      <c r="AC1075" s="13"/>
    </row>
    <row r="1076" spans="29:29">
      <c r="AC1076" s="13"/>
    </row>
    <row r="1077" spans="29:29">
      <c r="AC1077" s="13"/>
    </row>
    <row r="1078" spans="29:29">
      <c r="AC1078" s="13"/>
    </row>
    <row r="1079" spans="29:29">
      <c r="AC1079" s="13"/>
    </row>
    <row r="1080" spans="29:29">
      <c r="AC1080" s="13"/>
    </row>
    <row r="1081" spans="29:29">
      <c r="AC1081" s="13"/>
    </row>
    <row r="1082" spans="29:29">
      <c r="AC1082" s="13"/>
    </row>
    <row r="1083" spans="29:29">
      <c r="AC1083" s="13"/>
    </row>
    <row r="1084" spans="29:29">
      <c r="AC1084" s="13"/>
    </row>
    <row r="1085" spans="29:29">
      <c r="AC1085" s="13"/>
    </row>
    <row r="1086" spans="29:29">
      <c r="AC1086" s="13"/>
    </row>
    <row r="1087" spans="29:29">
      <c r="AC1087" s="13"/>
    </row>
    <row r="1088" spans="29:29">
      <c r="AC1088" s="13"/>
    </row>
    <row r="1089" spans="29:29">
      <c r="AC1089" s="13"/>
    </row>
    <row r="1090" spans="29:29">
      <c r="AC1090" s="13"/>
    </row>
    <row r="1091" spans="29:29">
      <c r="AC1091" s="13"/>
    </row>
    <row r="1092" spans="29:29">
      <c r="AC1092" s="13"/>
    </row>
    <row r="1093" spans="29:29">
      <c r="AC1093" s="13"/>
    </row>
    <row r="1094" spans="29:29">
      <c r="AC1094" s="13"/>
    </row>
    <row r="1095" spans="29:29">
      <c r="AC1095" s="13"/>
    </row>
    <row r="1096" spans="29:29">
      <c r="AC1096" s="13"/>
    </row>
    <row r="1097" spans="29:29">
      <c r="AC1097" s="13"/>
    </row>
    <row r="1098" spans="29:29">
      <c r="AC1098" s="13"/>
    </row>
    <row r="1099" spans="29:29">
      <c r="AC1099" s="13"/>
    </row>
    <row r="1100" spans="29:29">
      <c r="AC1100" s="13"/>
    </row>
    <row r="1101" spans="29:29">
      <c r="AC1101" s="13"/>
    </row>
    <row r="1102" spans="29:29">
      <c r="AC1102" s="13"/>
    </row>
    <row r="1103" spans="29:29">
      <c r="AC1103" s="13"/>
    </row>
    <row r="1104" spans="29:29">
      <c r="AC1104" s="13"/>
    </row>
    <row r="1105" spans="29:29">
      <c r="AC1105" s="13"/>
    </row>
    <row r="1106" spans="29:29">
      <c r="AC1106" s="13"/>
    </row>
    <row r="1107" spans="29:29">
      <c r="AC1107" s="13"/>
    </row>
    <row r="1108" spans="29:29">
      <c r="AC1108" s="13"/>
    </row>
    <row r="1109" spans="29:29">
      <c r="AC1109" s="13"/>
    </row>
    <row r="1110" spans="29:29">
      <c r="AC1110" s="13"/>
    </row>
    <row r="1111" spans="29:29">
      <c r="AC1111" s="13"/>
    </row>
    <row r="1112" spans="29:29">
      <c r="AC1112" s="13"/>
    </row>
    <row r="1113" spans="29:29">
      <c r="AC1113" s="13"/>
    </row>
    <row r="1114" spans="29:29">
      <c r="AC1114" s="13"/>
    </row>
    <row r="1115" spans="29:29">
      <c r="AC1115" s="13"/>
    </row>
    <row r="1116" spans="29:29">
      <c r="AC1116" s="13"/>
    </row>
    <row r="1117" spans="29:29">
      <c r="AC1117" s="13"/>
    </row>
    <row r="1118" spans="29:29">
      <c r="AC1118" s="13"/>
    </row>
    <row r="1119" spans="29:29">
      <c r="AC1119" s="13"/>
    </row>
    <row r="1120" spans="29:29">
      <c r="AC1120" s="13"/>
    </row>
    <row r="1121" spans="29:29">
      <c r="AC1121" s="13"/>
    </row>
    <row r="1122" spans="29:29">
      <c r="AC1122" s="13"/>
    </row>
    <row r="1123" spans="29:29">
      <c r="AC1123" s="13"/>
    </row>
    <row r="1124" spans="29:29">
      <c r="AC1124" s="13"/>
    </row>
    <row r="1125" spans="29:29">
      <c r="AC1125" s="13"/>
    </row>
    <row r="1126" spans="29:29">
      <c r="AC1126" s="13"/>
    </row>
    <row r="1127" spans="29:29">
      <c r="AC1127" s="13"/>
    </row>
    <row r="1128" spans="29:29">
      <c r="AC1128" s="13"/>
    </row>
    <row r="1129" spans="29:29">
      <c r="AC1129" s="13"/>
    </row>
    <row r="1130" spans="29:29">
      <c r="AC1130" s="13"/>
    </row>
    <row r="1131" spans="29:29">
      <c r="AC1131" s="13"/>
    </row>
    <row r="1132" spans="29:29">
      <c r="AC1132" s="13"/>
    </row>
    <row r="1133" spans="29:29">
      <c r="AC1133" s="13"/>
    </row>
    <row r="1134" spans="29:29">
      <c r="AC1134" s="13"/>
    </row>
    <row r="1135" spans="29:29">
      <c r="AC1135" s="13"/>
    </row>
    <row r="1136" spans="29:29">
      <c r="AC1136" s="13"/>
    </row>
    <row r="1137" spans="29:29">
      <c r="AC1137" s="13"/>
    </row>
    <row r="1138" spans="29:29">
      <c r="AC1138" s="13"/>
    </row>
    <row r="1139" spans="29:29">
      <c r="AC1139" s="13"/>
    </row>
    <row r="1140" spans="29:29">
      <c r="AC1140" s="13"/>
    </row>
    <row r="1141" spans="29:29">
      <c r="AC1141" s="13"/>
    </row>
    <row r="1142" spans="29:29">
      <c r="AC1142" s="13"/>
    </row>
    <row r="1143" spans="29:29">
      <c r="AC1143" s="13"/>
    </row>
    <row r="1144" spans="29:29">
      <c r="AC1144" s="13"/>
    </row>
    <row r="1145" spans="29:29">
      <c r="AC1145" s="13"/>
    </row>
    <row r="1146" spans="29:29">
      <c r="AC1146" s="13"/>
    </row>
    <row r="1147" spans="29:29">
      <c r="AC1147" s="13"/>
    </row>
    <row r="1148" spans="29:29">
      <c r="AC1148" s="13"/>
    </row>
    <row r="1149" spans="29:29">
      <c r="AC1149" s="13"/>
    </row>
    <row r="1150" spans="29:29">
      <c r="AC1150" s="13"/>
    </row>
    <row r="1151" spans="29:29">
      <c r="AC1151" s="13"/>
    </row>
    <row r="1152" spans="29:29">
      <c r="AC1152" s="13"/>
    </row>
    <row r="1153" spans="29:29">
      <c r="AC1153" s="13"/>
    </row>
    <row r="1154" spans="29:29">
      <c r="AC1154" s="13"/>
    </row>
    <row r="1155" spans="29:29">
      <c r="AC1155" s="13"/>
    </row>
    <row r="1156" spans="29:29">
      <c r="AC1156" s="13"/>
    </row>
    <row r="1157" spans="29:29">
      <c r="AC1157" s="13"/>
    </row>
    <row r="1158" spans="29:29">
      <c r="AC1158" s="13"/>
    </row>
    <row r="1159" spans="29:29">
      <c r="AC1159" s="13"/>
    </row>
    <row r="1160" spans="29:29">
      <c r="AC1160" s="13"/>
    </row>
    <row r="1161" spans="29:29">
      <c r="AC1161" s="13"/>
    </row>
    <row r="1162" spans="29:29">
      <c r="AC1162" s="13"/>
    </row>
    <row r="1163" spans="29:29">
      <c r="AC1163" s="13"/>
    </row>
    <row r="1164" spans="29:29">
      <c r="AC1164" s="13"/>
    </row>
    <row r="1165" spans="29:29">
      <c r="AC1165" s="13"/>
    </row>
    <row r="1166" spans="29:29">
      <c r="AC1166" s="13"/>
    </row>
    <row r="1167" spans="29:29">
      <c r="AC1167" s="13"/>
    </row>
    <row r="1168" spans="29:29">
      <c r="AC1168" s="13"/>
    </row>
    <row r="1169" spans="29:29">
      <c r="AC1169" s="13"/>
    </row>
    <row r="1170" spans="29:29">
      <c r="AC1170" s="13"/>
    </row>
    <row r="1171" spans="29:29">
      <c r="AC1171" s="13"/>
    </row>
    <row r="1172" spans="29:29">
      <c r="AC1172" s="13"/>
    </row>
    <row r="1173" spans="29:29">
      <c r="AC1173" s="13"/>
    </row>
    <row r="1174" spans="29:29">
      <c r="AC1174" s="13"/>
    </row>
    <row r="1175" spans="29:29">
      <c r="AC1175" s="13"/>
    </row>
    <row r="1176" spans="29:29">
      <c r="AC1176" s="13"/>
    </row>
    <row r="1177" spans="29:29">
      <c r="AC1177" s="13"/>
    </row>
    <row r="1178" spans="29:29">
      <c r="AC1178" s="13"/>
    </row>
    <row r="1179" spans="29:29">
      <c r="AC1179" s="13"/>
    </row>
    <row r="1180" spans="29:29">
      <c r="AC1180" s="13"/>
    </row>
    <row r="1181" spans="29:29">
      <c r="AC1181" s="13"/>
    </row>
    <row r="1182" spans="29:29">
      <c r="AC1182" s="13"/>
    </row>
    <row r="1183" spans="29:29">
      <c r="AC1183" s="13"/>
    </row>
    <row r="1184" spans="29:29">
      <c r="AC1184" s="13"/>
    </row>
    <row r="1185" spans="29:29">
      <c r="AC1185" s="13"/>
    </row>
    <row r="1186" spans="29:29">
      <c r="AC1186" s="13"/>
    </row>
    <row r="1187" spans="29:29">
      <c r="AC1187" s="13"/>
    </row>
    <row r="1188" spans="29:29">
      <c r="AC1188" s="13"/>
    </row>
    <row r="1189" spans="29:29">
      <c r="AC1189" s="13"/>
    </row>
    <row r="1190" spans="29:29">
      <c r="AC1190" s="13"/>
    </row>
    <row r="1191" spans="29:29">
      <c r="AC1191" s="13"/>
    </row>
    <row r="1192" spans="29:29">
      <c r="AC1192" s="13"/>
    </row>
    <row r="1193" spans="29:29">
      <c r="AC1193" s="13"/>
    </row>
    <row r="1194" spans="29:29">
      <c r="AC1194" s="13"/>
    </row>
    <row r="1195" spans="29:29">
      <c r="AC1195" s="13"/>
    </row>
    <row r="1196" spans="29:29">
      <c r="AC1196" s="13"/>
    </row>
    <row r="1197" spans="29:29">
      <c r="AC1197" s="13"/>
    </row>
    <row r="1198" spans="29:29">
      <c r="AC1198" s="13"/>
    </row>
    <row r="1199" spans="29:29">
      <c r="AC1199" s="13"/>
    </row>
    <row r="1200" spans="29:29">
      <c r="AC1200" s="13"/>
    </row>
    <row r="1201" spans="29:29">
      <c r="AC1201" s="13"/>
    </row>
    <row r="1202" spans="29:29">
      <c r="AC1202" s="13"/>
    </row>
    <row r="1203" spans="29:29">
      <c r="AC1203" s="13"/>
    </row>
    <row r="1204" spans="29:29">
      <c r="AC1204" s="13"/>
    </row>
    <row r="1205" spans="29:29">
      <c r="AC1205" s="13"/>
    </row>
    <row r="1206" spans="29:29">
      <c r="AC1206" s="13"/>
    </row>
    <row r="1207" spans="29:29">
      <c r="AC1207" s="13"/>
    </row>
    <row r="1208" spans="29:29">
      <c r="AC1208" s="13"/>
    </row>
    <row r="1209" spans="29:29">
      <c r="AC1209" s="13"/>
    </row>
    <row r="1210" spans="29:29">
      <c r="AC1210" s="13"/>
    </row>
    <row r="1211" spans="29:29">
      <c r="AC1211" s="13"/>
    </row>
    <row r="1212" spans="29:29">
      <c r="AC1212" s="13"/>
    </row>
    <row r="1213" spans="29:29">
      <c r="AC1213" s="13"/>
    </row>
    <row r="1214" spans="29:29">
      <c r="AC1214" s="13"/>
    </row>
    <row r="1215" spans="29:29">
      <c r="AC1215" s="13"/>
    </row>
    <row r="1216" spans="29:29">
      <c r="AC1216" s="13"/>
    </row>
    <row r="1217" spans="29:29">
      <c r="AC1217" s="13"/>
    </row>
    <row r="1218" spans="29:29">
      <c r="AC1218" s="13"/>
    </row>
    <row r="1219" spans="29:29">
      <c r="AC1219" s="13"/>
    </row>
    <row r="1220" spans="29:29">
      <c r="AC1220" s="13"/>
    </row>
    <row r="1221" spans="29:29">
      <c r="AC1221" s="13"/>
    </row>
    <row r="1222" spans="29:29">
      <c r="AC1222" s="13"/>
    </row>
    <row r="1223" spans="29:29">
      <c r="AC1223" s="13"/>
    </row>
    <row r="1224" spans="29:29">
      <c r="AC1224" s="13"/>
    </row>
    <row r="1225" spans="29:29">
      <c r="AC1225" s="13"/>
    </row>
    <row r="1226" spans="29:29">
      <c r="AC1226" s="13"/>
    </row>
    <row r="1227" spans="29:29">
      <c r="AC1227" s="13"/>
    </row>
    <row r="1228" spans="29:29">
      <c r="AC1228" s="13"/>
    </row>
    <row r="1229" spans="29:29">
      <c r="AC1229" s="13"/>
    </row>
    <row r="1230" spans="29:29">
      <c r="AC1230" s="13"/>
    </row>
    <row r="1231" spans="29:29">
      <c r="AC1231" s="13"/>
    </row>
    <row r="1232" spans="29:29">
      <c r="AC1232" s="13"/>
    </row>
    <row r="1233" spans="29:29">
      <c r="AC1233" s="13"/>
    </row>
    <row r="1234" spans="29:29">
      <c r="AC1234" s="13"/>
    </row>
    <row r="1235" spans="29:29">
      <c r="AC1235" s="13"/>
    </row>
    <row r="1236" spans="29:29">
      <c r="AC1236" s="13"/>
    </row>
    <row r="1237" spans="29:29">
      <c r="AC1237" s="13"/>
    </row>
    <row r="1238" spans="29:29">
      <c r="AC1238" s="13"/>
    </row>
    <row r="1239" spans="29:29">
      <c r="AC1239" s="13"/>
    </row>
    <row r="1240" spans="29:29">
      <c r="AC1240" s="13"/>
    </row>
    <row r="1241" spans="29:29">
      <c r="AC1241" s="13"/>
    </row>
    <row r="1242" spans="29:29">
      <c r="AC1242" s="13"/>
    </row>
    <row r="1243" spans="29:29">
      <c r="AC1243" s="13"/>
    </row>
    <row r="1244" spans="29:29">
      <c r="AC1244" s="13"/>
    </row>
    <row r="1245" spans="29:29">
      <c r="AC1245" s="13"/>
    </row>
    <row r="1246" spans="29:29">
      <c r="AC1246" s="13"/>
    </row>
    <row r="1247" spans="29:29">
      <c r="AC1247" s="13"/>
    </row>
    <row r="1248" spans="29:29">
      <c r="AC1248" s="13"/>
    </row>
    <row r="1249" spans="29:29">
      <c r="AC1249" s="13"/>
    </row>
    <row r="1250" spans="29:29">
      <c r="AC1250" s="13"/>
    </row>
    <row r="1251" spans="29:29">
      <c r="AC1251" s="13"/>
    </row>
    <row r="1252" spans="29:29">
      <c r="AC1252" s="13"/>
    </row>
    <row r="1253" spans="29:29">
      <c r="AC1253" s="13"/>
    </row>
    <row r="1254" spans="29:29">
      <c r="AC1254" s="13"/>
    </row>
    <row r="1255" spans="29:29">
      <c r="AC1255" s="13"/>
    </row>
    <row r="1256" spans="29:29">
      <c r="AC1256" s="13"/>
    </row>
    <row r="1257" spans="29:29">
      <c r="AC1257" s="13"/>
    </row>
    <row r="1258" spans="29:29">
      <c r="AC1258" s="13"/>
    </row>
    <row r="1259" spans="29:29">
      <c r="AC1259" s="13"/>
    </row>
    <row r="1260" spans="29:29">
      <c r="AC1260" s="13"/>
    </row>
    <row r="1261" spans="29:29">
      <c r="AC1261" s="13"/>
    </row>
    <row r="1262" spans="29:29">
      <c r="AC1262" s="13"/>
    </row>
    <row r="1263" spans="29:29">
      <c r="AC1263" s="13"/>
    </row>
    <row r="1264" spans="29:29">
      <c r="AC1264" s="13"/>
    </row>
    <row r="1265" spans="29:29">
      <c r="AC1265" s="13"/>
    </row>
    <row r="1266" spans="29:29">
      <c r="AC1266" s="13"/>
    </row>
    <row r="1267" spans="29:29">
      <c r="AC1267" s="13"/>
    </row>
    <row r="1268" spans="29:29">
      <c r="AC1268" s="13"/>
    </row>
    <row r="1269" spans="29:29">
      <c r="AC1269" s="13"/>
    </row>
    <row r="1270" spans="29:29">
      <c r="AC1270" s="13"/>
    </row>
    <row r="1271" spans="29:29">
      <c r="AC1271" s="13"/>
    </row>
    <row r="1272" spans="29:29">
      <c r="AC1272" s="13"/>
    </row>
    <row r="1273" spans="29:29">
      <c r="AC1273" s="13"/>
    </row>
    <row r="1274" spans="29:29">
      <c r="AC1274" s="13"/>
    </row>
    <row r="1275" spans="29:29">
      <c r="AC1275" s="13"/>
    </row>
    <row r="1276" spans="29:29">
      <c r="AC1276" s="13"/>
    </row>
    <row r="1277" spans="29:29">
      <c r="AC1277" s="13"/>
    </row>
    <row r="1278" spans="29:29">
      <c r="AC1278" s="13"/>
    </row>
    <row r="1279" spans="29:29">
      <c r="AC1279" s="13"/>
    </row>
    <row r="1280" spans="29:29">
      <c r="AC1280" s="13"/>
    </row>
    <row r="1281" spans="29:29">
      <c r="AC1281" s="13"/>
    </row>
    <row r="1282" spans="29:29">
      <c r="AC1282" s="13"/>
    </row>
    <row r="1283" spans="29:29">
      <c r="AC1283" s="13"/>
    </row>
    <row r="1284" spans="29:29">
      <c r="AC1284" s="13"/>
    </row>
    <row r="1285" spans="29:29">
      <c r="AC1285" s="13"/>
    </row>
    <row r="1286" spans="29:29">
      <c r="AC1286" s="13"/>
    </row>
    <row r="1287" spans="29:29">
      <c r="AC1287" s="13"/>
    </row>
    <row r="1288" spans="29:29">
      <c r="AC1288" s="13"/>
    </row>
    <row r="1289" spans="29:29">
      <c r="AC1289" s="13"/>
    </row>
    <row r="1290" spans="29:29">
      <c r="AC1290" s="13"/>
    </row>
    <row r="1291" spans="29:29">
      <c r="AC1291" s="13"/>
    </row>
    <row r="1292" spans="29:29">
      <c r="AC1292" s="13"/>
    </row>
    <row r="1293" spans="29:29">
      <c r="AC1293" s="13"/>
    </row>
    <row r="1294" spans="29:29">
      <c r="AC1294" s="13"/>
    </row>
    <row r="1295" spans="29:29">
      <c r="AC1295" s="13"/>
    </row>
    <row r="1296" spans="29:29">
      <c r="AC1296" s="13"/>
    </row>
    <row r="1297" spans="29:29">
      <c r="AC1297" s="13"/>
    </row>
    <row r="1298" spans="29:29">
      <c r="AC1298" s="13"/>
    </row>
    <row r="1299" spans="29:29">
      <c r="AC1299" s="13"/>
    </row>
    <row r="1300" spans="29:29">
      <c r="AC1300" s="13"/>
    </row>
    <row r="1301" spans="29:29">
      <c r="AC1301" s="13"/>
    </row>
    <row r="1302" spans="29:29">
      <c r="AC1302" s="13"/>
    </row>
    <row r="1303" spans="29:29">
      <c r="AC1303" s="13"/>
    </row>
    <row r="1304" spans="29:29">
      <c r="AC1304" s="13"/>
    </row>
    <row r="1305" spans="29:29">
      <c r="AC1305" s="13"/>
    </row>
    <row r="1306" spans="29:29">
      <c r="AC1306" s="13"/>
    </row>
    <row r="1307" spans="29:29">
      <c r="AC1307" s="13"/>
    </row>
    <row r="1308" spans="29:29">
      <c r="AC1308" s="13"/>
    </row>
    <row r="1309" spans="29:29">
      <c r="AC1309" s="13"/>
    </row>
    <row r="1310" spans="29:29">
      <c r="AC1310" s="13"/>
    </row>
    <row r="1311" spans="29:29">
      <c r="AC1311" s="13"/>
    </row>
    <row r="1312" spans="29:29">
      <c r="AC1312" s="13"/>
    </row>
    <row r="1313" spans="29:29">
      <c r="AC1313" s="13"/>
    </row>
    <row r="1314" spans="29:29">
      <c r="AC1314" s="13"/>
    </row>
    <row r="1315" spans="29:29">
      <c r="AC1315" s="13"/>
    </row>
    <row r="1316" spans="29:29">
      <c r="AC1316" s="13"/>
    </row>
    <row r="1317" spans="29:29">
      <c r="AC1317" s="13"/>
    </row>
    <row r="1318" spans="29:29">
      <c r="AC1318" s="13"/>
    </row>
    <row r="1319" spans="29:29">
      <c r="AC1319" s="13"/>
    </row>
    <row r="1320" spans="29:29">
      <c r="AC1320" s="13"/>
    </row>
    <row r="1321" spans="29:29">
      <c r="AC1321" s="13"/>
    </row>
    <row r="1322" spans="29:29">
      <c r="AC1322" s="13"/>
    </row>
    <row r="1323" spans="29:29">
      <c r="AC1323" s="13"/>
    </row>
    <row r="1324" spans="29:29">
      <c r="AC1324" s="13"/>
    </row>
    <row r="1325" spans="29:29">
      <c r="AC1325" s="13"/>
    </row>
    <row r="1326" spans="29:29">
      <c r="AC1326" s="13"/>
    </row>
    <row r="1327" spans="29:29">
      <c r="AC1327" s="13"/>
    </row>
    <row r="1328" spans="29:29">
      <c r="AC1328" s="13"/>
    </row>
    <row r="1329" spans="29:29">
      <c r="AC1329" s="13"/>
    </row>
    <row r="1330" spans="29:29">
      <c r="AC1330" s="13"/>
    </row>
    <row r="1331" spans="29:29">
      <c r="AC1331" s="13"/>
    </row>
    <row r="1332" spans="29:29">
      <c r="AC1332" s="13"/>
    </row>
    <row r="1333" spans="29:29">
      <c r="AC1333" s="13"/>
    </row>
    <row r="1334" spans="29:29">
      <c r="AC1334" s="13"/>
    </row>
    <row r="1335" spans="29:29">
      <c r="AC1335" s="13"/>
    </row>
    <row r="1336" spans="29:29">
      <c r="AC1336" s="13"/>
    </row>
    <row r="1337" spans="29:29">
      <c r="AC1337" s="13"/>
    </row>
    <row r="1338" spans="29:29">
      <c r="AC1338" s="13"/>
    </row>
    <row r="1339" spans="29:29">
      <c r="AC1339" s="13"/>
    </row>
    <row r="1340" spans="29:29">
      <c r="AC1340" s="13"/>
    </row>
    <row r="1341" spans="29:29">
      <c r="AC1341" s="13"/>
    </row>
    <row r="1342" spans="29:29">
      <c r="AC1342" s="13"/>
    </row>
    <row r="1343" spans="29:29">
      <c r="AC1343" s="13"/>
    </row>
    <row r="1344" spans="29:29">
      <c r="AC1344" s="13"/>
    </row>
    <row r="1345" spans="29:29">
      <c r="AC1345" s="13"/>
    </row>
    <row r="1346" spans="29:29">
      <c r="AC1346" s="13"/>
    </row>
    <row r="1347" spans="29:29">
      <c r="AC1347" s="13"/>
    </row>
    <row r="1348" spans="29:29">
      <c r="AC1348" s="13"/>
    </row>
    <row r="1349" spans="29:29">
      <c r="AC1349" s="13"/>
    </row>
    <row r="1350" spans="29:29">
      <c r="AC1350" s="13"/>
    </row>
    <row r="1351" spans="29:29">
      <c r="AC1351" s="13"/>
    </row>
    <row r="1352" spans="29:29">
      <c r="AC1352" s="13"/>
    </row>
    <row r="1353" spans="29:29">
      <c r="AC1353" s="13"/>
    </row>
    <row r="1354" spans="29:29">
      <c r="AC1354" s="13"/>
    </row>
    <row r="1355" spans="29:29">
      <c r="AC1355" s="13"/>
    </row>
    <row r="1356" spans="29:29">
      <c r="AC1356" s="13"/>
    </row>
    <row r="1357" spans="29:29">
      <c r="AC1357" s="13"/>
    </row>
    <row r="1358" spans="29:29">
      <c r="AC1358" s="13"/>
    </row>
    <row r="1359" spans="29:29">
      <c r="AC1359" s="13"/>
    </row>
    <row r="1360" spans="29:29">
      <c r="AC1360" s="13"/>
    </row>
    <row r="1361" spans="29:29">
      <c r="AC1361" s="13"/>
    </row>
    <row r="1362" spans="29:29">
      <c r="AC1362" s="13"/>
    </row>
    <row r="1363" spans="29:29">
      <c r="AC1363" s="13"/>
    </row>
    <row r="1364" spans="29:29">
      <c r="AC1364" s="13"/>
    </row>
    <row r="1365" spans="29:29">
      <c r="AC1365" s="13"/>
    </row>
    <row r="1366" spans="29:29">
      <c r="AC1366" s="13"/>
    </row>
    <row r="1367" spans="29:29">
      <c r="AC1367" s="13"/>
    </row>
    <row r="1368" spans="29:29">
      <c r="AC1368" s="13"/>
    </row>
    <row r="1369" spans="29:29">
      <c r="AC1369" s="13"/>
    </row>
    <row r="1370" spans="29:29">
      <c r="AC1370" s="13"/>
    </row>
    <row r="1371" spans="29:29">
      <c r="AC1371" s="13"/>
    </row>
    <row r="1372" spans="29:29">
      <c r="AC1372" s="13"/>
    </row>
    <row r="1373" spans="29:29">
      <c r="AC1373" s="13"/>
    </row>
    <row r="1374" spans="29:29">
      <c r="AC1374" s="13"/>
    </row>
    <row r="1375" spans="29:29">
      <c r="AC1375" s="13"/>
    </row>
    <row r="1376" spans="29:29">
      <c r="AC1376" s="13"/>
    </row>
    <row r="1377" spans="29:29">
      <c r="AC1377" s="13"/>
    </row>
    <row r="1378" spans="29:29">
      <c r="AC1378" s="13"/>
    </row>
    <row r="1379" spans="29:29">
      <c r="AC1379" s="13"/>
    </row>
    <row r="1380" spans="29:29">
      <c r="AC1380" s="13"/>
    </row>
    <row r="1381" spans="29:29">
      <c r="AC1381" s="13"/>
    </row>
    <row r="1382" spans="29:29">
      <c r="AC1382" s="13"/>
    </row>
    <row r="1383" spans="29:29">
      <c r="AC1383" s="13"/>
    </row>
    <row r="1384" spans="29:29">
      <c r="AC1384" s="13"/>
    </row>
    <row r="1385" spans="29:29">
      <c r="AC1385" s="13"/>
    </row>
    <row r="1386" spans="29:29">
      <c r="AC1386" s="13"/>
    </row>
    <row r="1387" spans="29:29">
      <c r="AC1387" s="13"/>
    </row>
    <row r="1388" spans="29:29">
      <c r="AC1388" s="13"/>
    </row>
    <row r="1389" spans="29:29">
      <c r="AC1389" s="13"/>
    </row>
    <row r="1390" spans="29:29">
      <c r="AC1390" s="13"/>
    </row>
    <row r="1391" spans="29:29">
      <c r="AC1391" s="13"/>
    </row>
    <row r="1392" spans="29:29">
      <c r="AC1392" s="13"/>
    </row>
    <row r="1393" spans="29:29">
      <c r="AC1393" s="13"/>
    </row>
    <row r="1394" spans="29:29">
      <c r="AC1394" s="13"/>
    </row>
    <row r="1395" spans="29:29">
      <c r="AC1395" s="13"/>
    </row>
    <row r="1396" spans="29:29">
      <c r="AC1396" s="13"/>
    </row>
    <row r="1397" spans="29:29">
      <c r="AC1397" s="13"/>
    </row>
    <row r="1398" spans="29:29">
      <c r="AC1398" s="13"/>
    </row>
    <row r="1399" spans="29:29">
      <c r="AC1399" s="13"/>
    </row>
    <row r="1400" spans="29:29">
      <c r="AC1400" s="13"/>
    </row>
    <row r="1401" spans="29:29">
      <c r="AC1401" s="13"/>
    </row>
    <row r="1402" spans="29:29">
      <c r="AC1402" s="13"/>
    </row>
    <row r="1403" spans="29:29">
      <c r="AC1403" s="13"/>
    </row>
    <row r="1404" spans="29:29">
      <c r="AC1404" s="13"/>
    </row>
    <row r="1405" spans="29:29">
      <c r="AC1405" s="13"/>
    </row>
    <row r="1406" spans="29:29">
      <c r="AC1406" s="13"/>
    </row>
    <row r="1407" spans="29:29">
      <c r="AC1407" s="13"/>
    </row>
    <row r="1408" spans="29:29">
      <c r="AC1408" s="13"/>
    </row>
    <row r="1409" spans="29:29">
      <c r="AC1409" s="13"/>
    </row>
    <row r="1410" spans="29:29">
      <c r="AC1410" s="13"/>
    </row>
    <row r="1411" spans="29:29">
      <c r="AC1411" s="13"/>
    </row>
    <row r="1412" spans="29:29">
      <c r="AC1412" s="13"/>
    </row>
    <row r="1413" spans="29:29">
      <c r="AC1413" s="13"/>
    </row>
    <row r="1414" spans="29:29">
      <c r="AC1414" s="13"/>
    </row>
    <row r="1415" spans="29:29">
      <c r="AC1415" s="13"/>
    </row>
    <row r="1416" spans="29:29">
      <c r="AC1416" s="13"/>
    </row>
    <row r="1417" spans="29:29">
      <c r="AC1417" s="13"/>
    </row>
    <row r="1418" spans="29:29">
      <c r="AC1418" s="13"/>
    </row>
    <row r="1419" spans="29:29">
      <c r="AC1419" s="13"/>
    </row>
    <row r="1420" spans="29:29">
      <c r="AC1420" s="13"/>
    </row>
    <row r="1421" spans="29:29">
      <c r="AC1421" s="13"/>
    </row>
    <row r="1422" spans="29:29">
      <c r="AC1422" s="13"/>
    </row>
    <row r="1423" spans="29:29">
      <c r="AC1423" s="13"/>
    </row>
    <row r="1424" spans="29:29">
      <c r="AC1424" s="13"/>
    </row>
    <row r="1425" spans="29:29">
      <c r="AC1425" s="13"/>
    </row>
    <row r="1426" spans="29:29">
      <c r="AC1426" s="13"/>
    </row>
    <row r="1427" spans="29:29">
      <c r="AC1427" s="13"/>
    </row>
    <row r="1428" spans="29:29">
      <c r="AC1428" s="13"/>
    </row>
    <row r="1429" spans="29:29">
      <c r="AC1429" s="13"/>
    </row>
    <row r="1430" spans="29:29">
      <c r="AC1430" s="13"/>
    </row>
    <row r="1431" spans="29:29">
      <c r="AC1431" s="13"/>
    </row>
    <row r="1432" spans="29:29">
      <c r="AC1432" s="13"/>
    </row>
    <row r="1433" spans="29:29">
      <c r="AC1433" s="13"/>
    </row>
    <row r="1434" spans="29:29">
      <c r="AC1434" s="13"/>
    </row>
    <row r="1435" spans="29:29">
      <c r="AC1435" s="13"/>
    </row>
    <row r="1436" spans="29:29">
      <c r="AC1436" s="13"/>
    </row>
    <row r="1437" spans="29:29">
      <c r="AC1437" s="13"/>
    </row>
    <row r="1438" spans="29:29">
      <c r="AC1438" s="13"/>
    </row>
    <row r="1439" spans="29:29">
      <c r="AC1439" s="13"/>
    </row>
    <row r="1440" spans="29:29">
      <c r="AC1440" s="13"/>
    </row>
    <row r="1441" spans="29:29">
      <c r="AC1441" s="13"/>
    </row>
    <row r="1442" spans="29:29">
      <c r="AC1442" s="13"/>
    </row>
    <row r="1443" spans="29:29">
      <c r="AC1443" s="13"/>
    </row>
    <row r="1444" spans="29:29">
      <c r="AC1444" s="13"/>
    </row>
    <row r="1445" spans="29:29">
      <c r="AC1445" s="13"/>
    </row>
    <row r="1446" spans="29:29">
      <c r="AC1446" s="13"/>
    </row>
    <row r="1447" spans="29:29">
      <c r="AC1447" s="13"/>
    </row>
    <row r="1448" spans="29:29">
      <c r="AC1448" s="13"/>
    </row>
    <row r="1449" spans="29:29">
      <c r="AC1449" s="13"/>
    </row>
    <row r="1450" spans="29:29">
      <c r="AC1450" s="13"/>
    </row>
    <row r="1451" spans="29:29">
      <c r="AC1451" s="13"/>
    </row>
    <row r="1452" spans="29:29">
      <c r="AC1452" s="13"/>
    </row>
    <row r="1453" spans="29:29">
      <c r="AC1453" s="13"/>
    </row>
    <row r="1454" spans="29:29">
      <c r="AC1454" s="13"/>
    </row>
    <row r="1455" spans="29:29">
      <c r="AC1455" s="13"/>
    </row>
    <row r="1456" spans="29:29">
      <c r="AC1456" s="13"/>
    </row>
    <row r="1457" spans="29:29">
      <c r="AC1457" s="13"/>
    </row>
    <row r="1458" spans="29:29">
      <c r="AC1458" s="13"/>
    </row>
    <row r="1459" spans="29:29">
      <c r="AC1459" s="13"/>
    </row>
    <row r="1460" spans="29:29">
      <c r="AC1460" s="13"/>
    </row>
    <row r="1461" spans="29:29">
      <c r="AC1461" s="13"/>
    </row>
    <row r="1462" spans="29:29">
      <c r="AC1462" s="13"/>
    </row>
    <row r="1463" spans="29:29">
      <c r="AC1463" s="13"/>
    </row>
    <row r="1464" spans="29:29">
      <c r="AC1464" s="13"/>
    </row>
    <row r="1465" spans="29:29">
      <c r="AC1465" s="13"/>
    </row>
    <row r="1466" spans="29:29">
      <c r="AC1466" s="13"/>
    </row>
    <row r="1467" spans="29:29">
      <c r="AC1467" s="13"/>
    </row>
    <row r="1468" spans="29:29">
      <c r="AC1468" s="13"/>
    </row>
    <row r="1469" spans="29:29">
      <c r="AC1469" s="13"/>
    </row>
    <row r="1470" spans="29:29">
      <c r="AC1470" s="13"/>
    </row>
    <row r="1471" spans="29:29">
      <c r="AC1471" s="13"/>
    </row>
    <row r="1472" spans="29:29">
      <c r="AC1472" s="13"/>
    </row>
    <row r="1473" spans="29:29">
      <c r="AC1473" s="13"/>
    </row>
    <row r="1474" spans="29:29">
      <c r="AC1474" s="13"/>
    </row>
    <row r="1475" spans="29:29">
      <c r="AC1475" s="13"/>
    </row>
    <row r="1476" spans="29:29">
      <c r="AC1476" s="13"/>
    </row>
    <row r="1477" spans="29:29">
      <c r="AC1477" s="13"/>
    </row>
    <row r="1478" spans="29:29">
      <c r="AC1478" s="13"/>
    </row>
    <row r="1479" spans="29:29">
      <c r="AC1479" s="13"/>
    </row>
    <row r="1480" spans="29:29">
      <c r="AC1480" s="13"/>
    </row>
    <row r="1481" spans="29:29">
      <c r="AC1481" s="13"/>
    </row>
    <row r="1482" spans="29:29">
      <c r="AC1482" s="13"/>
    </row>
    <row r="1483" spans="29:29">
      <c r="AC1483" s="13"/>
    </row>
    <row r="1484" spans="29:29">
      <c r="AC1484" s="13"/>
    </row>
    <row r="1485" spans="29:29">
      <c r="AC1485" s="13"/>
    </row>
    <row r="1486" spans="29:29">
      <c r="AC1486" s="13"/>
    </row>
    <row r="1487" spans="29:29">
      <c r="AC1487" s="13"/>
    </row>
    <row r="1488" spans="29:29">
      <c r="AC1488" s="13"/>
    </row>
    <row r="1489" spans="29:29">
      <c r="AC1489" s="13"/>
    </row>
    <row r="1490" spans="29:29">
      <c r="AC1490" s="13"/>
    </row>
    <row r="1491" spans="29:29">
      <c r="AC1491" s="13"/>
    </row>
    <row r="1492" spans="29:29">
      <c r="AC1492" s="13"/>
    </row>
    <row r="1493" spans="29:29">
      <c r="AC1493" s="13"/>
    </row>
    <row r="1494" spans="29:29">
      <c r="AC1494" s="13"/>
    </row>
    <row r="1495" spans="29:29">
      <c r="AC1495" s="13"/>
    </row>
    <row r="1496" spans="29:29">
      <c r="AC1496" s="13"/>
    </row>
    <row r="1497" spans="29:29">
      <c r="AC1497" s="13"/>
    </row>
    <row r="1498" spans="29:29">
      <c r="AC1498" s="13"/>
    </row>
    <row r="1499" spans="29:29">
      <c r="AC1499" s="13"/>
    </row>
    <row r="1500" spans="29:29">
      <c r="AC1500" s="13"/>
    </row>
    <row r="1501" spans="29:29">
      <c r="AC1501" s="13"/>
    </row>
    <row r="1502" spans="29:29">
      <c r="AC1502" s="13"/>
    </row>
    <row r="1503" spans="29:29">
      <c r="AC1503" s="13"/>
    </row>
    <row r="1504" spans="29:29">
      <c r="AC1504" s="13"/>
    </row>
    <row r="1505" spans="29:29">
      <c r="AC1505" s="13"/>
    </row>
    <row r="1506" spans="29:29">
      <c r="AC1506" s="13"/>
    </row>
    <row r="1507" spans="29:29">
      <c r="AC1507" s="13"/>
    </row>
    <row r="1508" spans="29:29">
      <c r="AC1508" s="13"/>
    </row>
    <row r="1509" spans="29:29">
      <c r="AC1509" s="13"/>
    </row>
    <row r="1510" spans="29:29">
      <c r="AC1510" s="13"/>
    </row>
    <row r="1511" spans="29:29">
      <c r="AC1511" s="13"/>
    </row>
    <row r="1512" spans="29:29">
      <c r="AC1512" s="13"/>
    </row>
    <row r="1513" spans="29:29">
      <c r="AC1513" s="13"/>
    </row>
    <row r="1514" spans="29:29">
      <c r="AC1514" s="13"/>
    </row>
    <row r="1515" spans="29:29">
      <c r="AC1515" s="13"/>
    </row>
    <row r="1516" spans="29:29">
      <c r="AC1516" s="13"/>
    </row>
    <row r="1517" spans="29:29">
      <c r="AC1517" s="13"/>
    </row>
    <row r="1518" spans="29:29">
      <c r="AC1518" s="13"/>
    </row>
    <row r="1519" spans="29:29">
      <c r="AC1519" s="13"/>
    </row>
    <row r="1520" spans="29:29">
      <c r="AC1520" s="13"/>
    </row>
    <row r="1521" spans="29:29">
      <c r="AC1521" s="13"/>
    </row>
    <row r="1522" spans="29:29">
      <c r="AC1522" s="13"/>
    </row>
    <row r="1523" spans="29:29">
      <c r="AC1523" s="13"/>
    </row>
    <row r="1524" spans="29:29">
      <c r="AC1524" s="13"/>
    </row>
    <row r="1525" spans="29:29">
      <c r="AC1525" s="13"/>
    </row>
    <row r="1526" spans="29:29">
      <c r="AC1526" s="13"/>
    </row>
    <row r="1527" spans="29:29">
      <c r="AC1527" s="13"/>
    </row>
    <row r="1528" spans="29:29">
      <c r="AC1528" s="13"/>
    </row>
    <row r="1529" spans="29:29">
      <c r="AC1529" s="13"/>
    </row>
    <row r="1530" spans="29:29">
      <c r="AC1530" s="13"/>
    </row>
    <row r="1531" spans="29:29">
      <c r="AC1531" s="13"/>
    </row>
    <row r="1532" spans="29:29">
      <c r="AC1532" s="13"/>
    </row>
    <row r="1533" spans="29:29">
      <c r="AC1533" s="13"/>
    </row>
    <row r="1534" spans="29:29">
      <c r="AC1534" s="13"/>
    </row>
    <row r="1535" spans="29:29">
      <c r="AC1535" s="13"/>
    </row>
    <row r="1536" spans="29:29">
      <c r="AC1536" s="13"/>
    </row>
    <row r="1537" spans="29:29">
      <c r="AC1537" s="13"/>
    </row>
    <row r="1538" spans="29:29">
      <c r="AC1538" s="13"/>
    </row>
    <row r="1539" spans="29:29">
      <c r="AC1539" s="13"/>
    </row>
    <row r="1540" spans="29:29">
      <c r="AC1540" s="13"/>
    </row>
    <row r="1541" spans="29:29">
      <c r="AC1541" s="13"/>
    </row>
    <row r="1542" spans="29:29">
      <c r="AC1542" s="13"/>
    </row>
    <row r="1543" spans="29:29">
      <c r="AC1543" s="13"/>
    </row>
    <row r="1544" spans="29:29">
      <c r="AC1544" s="13"/>
    </row>
    <row r="1545" spans="29:29">
      <c r="AC1545" s="13"/>
    </row>
    <row r="1546" spans="29:29">
      <c r="AC1546" s="13"/>
    </row>
    <row r="1547" spans="29:29">
      <c r="AC1547" s="13"/>
    </row>
    <row r="1548" spans="29:29">
      <c r="AC1548" s="13"/>
    </row>
    <row r="1549" spans="29:29">
      <c r="AC1549" s="13"/>
    </row>
    <row r="1550" spans="29:29">
      <c r="AC1550" s="13"/>
    </row>
    <row r="1551" spans="29:29">
      <c r="AC1551" s="13"/>
    </row>
    <row r="1552" spans="29:29">
      <c r="AC1552" s="13"/>
    </row>
    <row r="1553" spans="29:29">
      <c r="AC1553" s="13"/>
    </row>
    <row r="1554" spans="29:29">
      <c r="AC1554" s="13"/>
    </row>
    <row r="1555" spans="29:29">
      <c r="AC1555" s="13"/>
    </row>
    <row r="1556" spans="29:29">
      <c r="AC1556" s="13"/>
    </row>
    <row r="1557" spans="29:29">
      <c r="AC1557" s="13"/>
    </row>
    <row r="1558" spans="29:29">
      <c r="AC1558" s="13"/>
    </row>
    <row r="1559" spans="29:29">
      <c r="AC1559" s="13"/>
    </row>
    <row r="1560" spans="29:29">
      <c r="AC1560" s="13"/>
    </row>
    <row r="1561" spans="29:29">
      <c r="AC1561" s="13"/>
    </row>
    <row r="1562" spans="29:29">
      <c r="AC1562" s="13"/>
    </row>
    <row r="1563" spans="29:29">
      <c r="AC1563" s="13"/>
    </row>
    <row r="1564" spans="29:29">
      <c r="AC1564" s="13"/>
    </row>
    <row r="1565" spans="29:29">
      <c r="AC1565" s="13"/>
    </row>
    <row r="1566" spans="29:29">
      <c r="AC1566" s="13"/>
    </row>
    <row r="1567" spans="29:29">
      <c r="AC1567" s="13"/>
    </row>
    <row r="1568" spans="29:29">
      <c r="AC1568" s="13"/>
    </row>
    <row r="1569" spans="29:29">
      <c r="AC1569" s="13"/>
    </row>
    <row r="1570" spans="29:29">
      <c r="AC1570" s="13"/>
    </row>
    <row r="1571" spans="29:29">
      <c r="AC1571" s="13"/>
    </row>
    <row r="1572" spans="29:29">
      <c r="AC1572" s="13"/>
    </row>
    <row r="1573" spans="29:29">
      <c r="AC1573" s="13"/>
    </row>
    <row r="1574" spans="29:29">
      <c r="AC1574" s="13"/>
    </row>
    <row r="1575" spans="29:29">
      <c r="AC1575" s="13"/>
    </row>
    <row r="1576" spans="29:29">
      <c r="AC1576" s="13"/>
    </row>
    <row r="1577" spans="29:29">
      <c r="AC1577" s="13"/>
    </row>
    <row r="1578" spans="29:29">
      <c r="AC1578" s="13"/>
    </row>
    <row r="1579" spans="29:29">
      <c r="AC1579" s="13"/>
    </row>
    <row r="1580" spans="29:29">
      <c r="AC1580" s="13"/>
    </row>
    <row r="1581" spans="29:29">
      <c r="AC1581" s="13"/>
    </row>
    <row r="1582" spans="29:29">
      <c r="AC1582" s="13"/>
    </row>
    <row r="1583" spans="29:29">
      <c r="AC1583" s="13"/>
    </row>
    <row r="1584" spans="29:29">
      <c r="AC1584" s="13"/>
    </row>
    <row r="1585" spans="29:29">
      <c r="AC1585" s="13"/>
    </row>
    <row r="1586" spans="29:29">
      <c r="AC1586" s="13"/>
    </row>
    <row r="1587" spans="29:29">
      <c r="AC1587" s="13"/>
    </row>
    <row r="1588" spans="29:29">
      <c r="AC1588" s="13"/>
    </row>
    <row r="1589" spans="29:29">
      <c r="AC1589" s="13"/>
    </row>
    <row r="1590" spans="29:29">
      <c r="AC1590" s="13"/>
    </row>
    <row r="1591" spans="29:29">
      <c r="AC1591" s="13"/>
    </row>
    <row r="1592" spans="29:29">
      <c r="AC1592" s="13"/>
    </row>
    <row r="1593" spans="29:29">
      <c r="AC1593" s="13"/>
    </row>
    <row r="1594" spans="29:29">
      <c r="AC1594" s="13"/>
    </row>
    <row r="1595" spans="29:29">
      <c r="AC1595" s="13"/>
    </row>
    <row r="1596" spans="29:29">
      <c r="AC1596" s="13"/>
    </row>
    <row r="1597" spans="29:29">
      <c r="AC1597" s="13"/>
    </row>
    <row r="1598" spans="29:29">
      <c r="AC1598" s="13"/>
    </row>
    <row r="1599" spans="29:29">
      <c r="AC1599" s="13"/>
    </row>
    <row r="1600" spans="29:29">
      <c r="AC1600" s="13"/>
    </row>
    <row r="1601" spans="29:29">
      <c r="AC1601" s="13"/>
    </row>
    <row r="1602" spans="29:29">
      <c r="AC1602" s="13"/>
    </row>
    <row r="1603" spans="29:29">
      <c r="AC1603" s="13"/>
    </row>
    <row r="1604" spans="29:29">
      <c r="AC1604" s="13"/>
    </row>
    <row r="1605" spans="29:29">
      <c r="AC1605" s="13"/>
    </row>
    <row r="1606" spans="29:29">
      <c r="AC1606" s="13"/>
    </row>
    <row r="1607" spans="29:29">
      <c r="AC1607" s="13"/>
    </row>
    <row r="1608" spans="29:29">
      <c r="AC1608" s="13"/>
    </row>
    <row r="1609" spans="29:29">
      <c r="AC1609" s="13"/>
    </row>
    <row r="1610" spans="29:29">
      <c r="AC1610" s="13"/>
    </row>
    <row r="1611" spans="29:29">
      <c r="AC1611" s="13"/>
    </row>
    <row r="1612" spans="29:29">
      <c r="AC1612" s="13"/>
    </row>
    <row r="1613" spans="29:29">
      <c r="AC1613" s="13"/>
    </row>
    <row r="1614" spans="29:29">
      <c r="AC1614" s="13"/>
    </row>
    <row r="1615" spans="29:29">
      <c r="AC1615" s="13"/>
    </row>
    <row r="1616" spans="29:29">
      <c r="AC1616" s="13"/>
    </row>
    <row r="1617" spans="29:29">
      <c r="AC1617" s="13"/>
    </row>
    <row r="1618" spans="29:29">
      <c r="AC1618" s="13"/>
    </row>
    <row r="1619" spans="29:29">
      <c r="AC1619" s="13"/>
    </row>
    <row r="1620" spans="29:29">
      <c r="AC1620" s="13"/>
    </row>
    <row r="1621" spans="29:29">
      <c r="AC1621" s="13"/>
    </row>
    <row r="1622" spans="29:29">
      <c r="AC1622" s="13"/>
    </row>
    <row r="1623" spans="29:29">
      <c r="AC1623" s="13"/>
    </row>
    <row r="1624" spans="29:29">
      <c r="AC1624" s="13"/>
    </row>
    <row r="1625" spans="29:29">
      <c r="AC1625" s="13"/>
    </row>
    <row r="1626" spans="29:29">
      <c r="AC1626" s="13"/>
    </row>
    <row r="1627" spans="29:29">
      <c r="AC1627" s="13"/>
    </row>
    <row r="1628" spans="29:29">
      <c r="AC1628" s="13"/>
    </row>
    <row r="1629" spans="29:29">
      <c r="AC1629" s="13"/>
    </row>
    <row r="1630" spans="29:29">
      <c r="AC1630" s="13"/>
    </row>
    <row r="1631" spans="29:29">
      <c r="AC1631" s="13"/>
    </row>
    <row r="1632" spans="29:29">
      <c r="AC1632" s="13"/>
    </row>
    <row r="1633" spans="29:29">
      <c r="AC1633" s="13"/>
    </row>
    <row r="1634" spans="29:29">
      <c r="AC1634" s="13"/>
    </row>
    <row r="1635" spans="29:29">
      <c r="AC1635" s="13"/>
    </row>
    <row r="1636" spans="29:29">
      <c r="AC1636" s="13"/>
    </row>
    <row r="1637" spans="29:29">
      <c r="AC1637" s="13"/>
    </row>
    <row r="1638" spans="29:29">
      <c r="AC1638" s="13"/>
    </row>
    <row r="1639" spans="29:29">
      <c r="AC1639" s="13"/>
    </row>
    <row r="1640" spans="29:29">
      <c r="AC1640" s="13"/>
    </row>
    <row r="1641" spans="29:29">
      <c r="AC1641" s="13"/>
    </row>
    <row r="1642" spans="29:29">
      <c r="AC1642" s="13"/>
    </row>
    <row r="1643" spans="29:29">
      <c r="AC1643" s="13"/>
    </row>
    <row r="1644" spans="29:29">
      <c r="AC1644" s="13"/>
    </row>
    <row r="1645" spans="29:29">
      <c r="AC1645" s="13"/>
    </row>
    <row r="1646" spans="29:29">
      <c r="AC1646" s="13"/>
    </row>
    <row r="1647" spans="29:29">
      <c r="AC1647" s="13"/>
    </row>
    <row r="1648" spans="29:29">
      <c r="AC1648" s="13"/>
    </row>
    <row r="1649" spans="29:29">
      <c r="AC1649" s="13"/>
    </row>
    <row r="1650" spans="29:29">
      <c r="AC1650" s="13"/>
    </row>
    <row r="1651" spans="29:29">
      <c r="AC1651" s="13"/>
    </row>
    <row r="1652" spans="29:29">
      <c r="AC1652" s="13"/>
    </row>
    <row r="1653" spans="29:29">
      <c r="AC1653" s="13"/>
    </row>
    <row r="1654" spans="29:29">
      <c r="AC1654" s="13"/>
    </row>
    <row r="1655" spans="29:29">
      <c r="AC1655" s="13"/>
    </row>
    <row r="1656" spans="29:29">
      <c r="AC1656" s="13"/>
    </row>
    <row r="1657" spans="29:29">
      <c r="AC1657" s="13"/>
    </row>
    <row r="1658" spans="29:29">
      <c r="AC1658" s="13"/>
    </row>
    <row r="1659" spans="29:29">
      <c r="AC1659" s="13"/>
    </row>
    <row r="1660" spans="29:29">
      <c r="AC1660" s="13"/>
    </row>
    <row r="1661" spans="29:29">
      <c r="AC1661" s="13"/>
    </row>
    <row r="1662" spans="29:29">
      <c r="AC1662" s="13"/>
    </row>
    <row r="1663" spans="29:29">
      <c r="AC1663" s="13"/>
    </row>
    <row r="1664" spans="29:29">
      <c r="AC1664" s="13"/>
    </row>
    <row r="1665" spans="29:29">
      <c r="AC1665" s="13"/>
    </row>
    <row r="1666" spans="29:29">
      <c r="AC1666" s="13"/>
    </row>
    <row r="1667" spans="29:29">
      <c r="AC1667" s="13"/>
    </row>
    <row r="1668" spans="29:29">
      <c r="AC1668" s="13"/>
    </row>
    <row r="1669" spans="29:29">
      <c r="AC1669" s="13"/>
    </row>
    <row r="1670" spans="29:29">
      <c r="AC1670" s="13"/>
    </row>
    <row r="1671" spans="29:29">
      <c r="AC1671" s="13"/>
    </row>
    <row r="1672" spans="29:29">
      <c r="AC1672" s="13"/>
    </row>
    <row r="1673" spans="29:29">
      <c r="AC1673" s="13"/>
    </row>
    <row r="1674" spans="29:29">
      <c r="AC1674" s="13"/>
    </row>
    <row r="1675" spans="29:29">
      <c r="AC1675" s="13"/>
    </row>
    <row r="1676" spans="29:29">
      <c r="AC1676" s="13"/>
    </row>
    <row r="1677" spans="29:29">
      <c r="AC1677" s="13"/>
    </row>
    <row r="1678" spans="29:29">
      <c r="AC1678" s="13"/>
    </row>
    <row r="1679" spans="29:29">
      <c r="AC1679" s="13"/>
    </row>
    <row r="1680" spans="29:29">
      <c r="AC1680" s="13"/>
    </row>
    <row r="1681" spans="29:29">
      <c r="AC1681" s="13"/>
    </row>
    <row r="1682" spans="29:29">
      <c r="AC1682" s="13"/>
    </row>
    <row r="1683" spans="29:29">
      <c r="AC1683" s="13"/>
    </row>
    <row r="1684" spans="29:29">
      <c r="AC1684" s="13"/>
    </row>
    <row r="1685" spans="29:29">
      <c r="AC1685" s="13"/>
    </row>
    <row r="1686" spans="29:29">
      <c r="AC1686" s="13"/>
    </row>
    <row r="1687" spans="29:29">
      <c r="AC1687" s="13"/>
    </row>
    <row r="1688" spans="29:29">
      <c r="AC1688" s="13"/>
    </row>
    <row r="1689" spans="29:29">
      <c r="AC1689" s="13"/>
    </row>
    <row r="1690" spans="29:29">
      <c r="AC1690" s="13"/>
    </row>
    <row r="1691" spans="29:29">
      <c r="AC1691" s="13"/>
    </row>
    <row r="1692" spans="29:29">
      <c r="AC1692" s="13"/>
    </row>
    <row r="1693" spans="29:29">
      <c r="AC1693" s="13"/>
    </row>
    <row r="1694" spans="29:29">
      <c r="AC1694" s="13"/>
    </row>
    <row r="1695" spans="29:29">
      <c r="AC1695" s="13"/>
    </row>
    <row r="1696" spans="29:29">
      <c r="AC1696" s="13"/>
    </row>
    <row r="1697" spans="29:29">
      <c r="AC1697" s="13"/>
    </row>
    <row r="1698" spans="29:29">
      <c r="AC1698" s="13"/>
    </row>
    <row r="1699" spans="29:29">
      <c r="AC1699" s="13"/>
    </row>
    <row r="1700" spans="29:29">
      <c r="AC1700" s="13"/>
    </row>
    <row r="1701" spans="29:29">
      <c r="AC1701" s="13"/>
    </row>
    <row r="1702" spans="29:29">
      <c r="AC1702" s="13"/>
    </row>
    <row r="1703" spans="29:29">
      <c r="AC1703" s="13"/>
    </row>
    <row r="1704" spans="29:29">
      <c r="AC1704" s="13"/>
    </row>
    <row r="1705" spans="29:29">
      <c r="AC1705" s="13"/>
    </row>
    <row r="1706" spans="29:29">
      <c r="AC1706" s="13"/>
    </row>
    <row r="1707" spans="29:29">
      <c r="AC1707" s="13"/>
    </row>
    <row r="1708" spans="29:29">
      <c r="AC1708" s="13"/>
    </row>
    <row r="1709" spans="29:29">
      <c r="AC1709" s="13"/>
    </row>
    <row r="1710" spans="29:29">
      <c r="AC1710" s="13"/>
    </row>
    <row r="1711" spans="29:29">
      <c r="AC1711" s="13"/>
    </row>
    <row r="1712" spans="29:29">
      <c r="AC1712" s="13"/>
    </row>
    <row r="1713" spans="29:29">
      <c r="AC1713" s="13"/>
    </row>
    <row r="1714" spans="29:29">
      <c r="AC1714" s="13"/>
    </row>
    <row r="1715" spans="29:29">
      <c r="AC1715" s="13"/>
    </row>
    <row r="1716" spans="29:29">
      <c r="AC1716" s="13"/>
    </row>
    <row r="1717" spans="29:29">
      <c r="AC1717" s="13"/>
    </row>
    <row r="1718" spans="29:29">
      <c r="AC1718" s="13"/>
    </row>
    <row r="1719" spans="29:29">
      <c r="AC1719" s="13"/>
    </row>
    <row r="1720" spans="29:29">
      <c r="AC1720" s="13"/>
    </row>
    <row r="1721" spans="29:29">
      <c r="AC1721" s="13"/>
    </row>
    <row r="1722" spans="29:29">
      <c r="AC1722" s="13"/>
    </row>
    <row r="1723" spans="29:29">
      <c r="AC1723" s="13"/>
    </row>
    <row r="1724" spans="29:29">
      <c r="AC1724" s="13"/>
    </row>
    <row r="1725" spans="29:29">
      <c r="AC1725" s="13"/>
    </row>
    <row r="1726" spans="29:29">
      <c r="AC1726" s="13"/>
    </row>
    <row r="1727" spans="29:29">
      <c r="AC1727" s="13"/>
    </row>
    <row r="1728" spans="29:29">
      <c r="AC1728" s="13"/>
    </row>
    <row r="1729" spans="29:29">
      <c r="AC1729" s="13"/>
    </row>
    <row r="1730" spans="29:29">
      <c r="AC1730" s="13"/>
    </row>
    <row r="1731" spans="29:29">
      <c r="AC1731" s="13"/>
    </row>
    <row r="1732" spans="29:29">
      <c r="AC1732" s="13"/>
    </row>
    <row r="1733" spans="29:29">
      <c r="AC1733" s="13"/>
    </row>
    <row r="1734" spans="29:29">
      <c r="AC1734" s="13"/>
    </row>
    <row r="1735" spans="29:29">
      <c r="AC1735" s="13"/>
    </row>
    <row r="1736" spans="29:29">
      <c r="AC1736" s="13"/>
    </row>
    <row r="1737" spans="29:29">
      <c r="AC1737" s="13"/>
    </row>
    <row r="1738" spans="29:29">
      <c r="AC1738" s="13"/>
    </row>
    <row r="1739" spans="29:29">
      <c r="AC1739" s="13"/>
    </row>
    <row r="1740" spans="29:29">
      <c r="AC1740" s="13"/>
    </row>
    <row r="1741" spans="29:29">
      <c r="AC1741" s="13"/>
    </row>
    <row r="1742" spans="29:29">
      <c r="AC1742" s="13"/>
    </row>
    <row r="1743" spans="29:29">
      <c r="AC1743" s="13"/>
    </row>
    <row r="1744" spans="29:29">
      <c r="AC1744" s="13"/>
    </row>
    <row r="1745" spans="29:29">
      <c r="AC1745" s="13"/>
    </row>
    <row r="1746" spans="29:29">
      <c r="AC1746" s="13"/>
    </row>
    <row r="1747" spans="29:29">
      <c r="AC1747" s="13"/>
    </row>
    <row r="1748" spans="29:29">
      <c r="AC1748" s="13"/>
    </row>
    <row r="1749" spans="29:29">
      <c r="AC1749" s="13"/>
    </row>
    <row r="1750" spans="29:29">
      <c r="AC1750" s="13"/>
    </row>
    <row r="1751" spans="29:29">
      <c r="AC1751" s="13"/>
    </row>
    <row r="1752" spans="29:29">
      <c r="AC1752" s="13"/>
    </row>
    <row r="1753" spans="29:29">
      <c r="AC1753" s="13"/>
    </row>
    <row r="1754" spans="29:29">
      <c r="AC1754" s="13"/>
    </row>
    <row r="1755" spans="29:29">
      <c r="AC1755" s="13"/>
    </row>
    <row r="1756" spans="29:29">
      <c r="AC1756" s="13"/>
    </row>
    <row r="1757" spans="29:29">
      <c r="AC1757" s="13"/>
    </row>
    <row r="1758" spans="29:29">
      <c r="AC1758" s="13"/>
    </row>
    <row r="1759" spans="29:29">
      <c r="AC1759" s="13"/>
    </row>
    <row r="1760" spans="29:29">
      <c r="AC1760" s="13"/>
    </row>
    <row r="1761" spans="29:29">
      <c r="AC1761" s="13"/>
    </row>
    <row r="1762" spans="29:29">
      <c r="AC1762" s="13"/>
    </row>
    <row r="1763" spans="29:29">
      <c r="AC1763" s="13"/>
    </row>
    <row r="1764" spans="29:29">
      <c r="AC1764" s="13"/>
    </row>
    <row r="1765" spans="29:29">
      <c r="AC1765" s="13"/>
    </row>
    <row r="1766" spans="29:29">
      <c r="AC1766" s="13"/>
    </row>
    <row r="1767" spans="29:29">
      <c r="AC1767" s="13"/>
    </row>
    <row r="1768" spans="29:29">
      <c r="AC1768" s="13"/>
    </row>
    <row r="1769" spans="29:29">
      <c r="AC1769" s="13"/>
    </row>
    <row r="1770" spans="29:29">
      <c r="AC1770" s="13"/>
    </row>
    <row r="1771" spans="29:29">
      <c r="AC1771" s="13"/>
    </row>
    <row r="1772" spans="29:29">
      <c r="AC1772" s="13"/>
    </row>
    <row r="1773" spans="29:29">
      <c r="AC1773" s="13"/>
    </row>
    <row r="1774" spans="29:29">
      <c r="AC1774" s="13"/>
    </row>
    <row r="1775" spans="29:29">
      <c r="AC1775" s="13"/>
    </row>
    <row r="1776" spans="29:29">
      <c r="AC1776" s="13"/>
    </row>
    <row r="1777" spans="29:29">
      <c r="AC1777" s="13"/>
    </row>
    <row r="1778" spans="29:29">
      <c r="AC1778" s="13"/>
    </row>
    <row r="1779" spans="29:29">
      <c r="AC1779" s="13"/>
    </row>
    <row r="1780" spans="29:29">
      <c r="AC1780" s="13"/>
    </row>
    <row r="1781" spans="29:29">
      <c r="AC1781" s="13"/>
    </row>
    <row r="1782" spans="29:29">
      <c r="AC1782" s="13"/>
    </row>
    <row r="1783" spans="29:29">
      <c r="AC1783" s="13"/>
    </row>
    <row r="1784" spans="29:29">
      <c r="AC1784" s="13"/>
    </row>
    <row r="1785" spans="29:29">
      <c r="AC1785" s="13"/>
    </row>
    <row r="1786" spans="29:29">
      <c r="AC1786" s="13"/>
    </row>
    <row r="1787" spans="29:29">
      <c r="AC1787" s="13"/>
    </row>
    <row r="1788" spans="29:29">
      <c r="AC1788" s="13"/>
    </row>
    <row r="1789" spans="29:29">
      <c r="AC1789" s="13"/>
    </row>
    <row r="1790" spans="29:29">
      <c r="AC1790" s="13"/>
    </row>
    <row r="1791" spans="29:29">
      <c r="AC1791" s="13"/>
    </row>
    <row r="1792" spans="29:29">
      <c r="AC1792" s="13"/>
    </row>
    <row r="1793" spans="29:29">
      <c r="AC1793" s="13"/>
    </row>
    <row r="1794" spans="29:29">
      <c r="AC1794" s="13"/>
    </row>
    <row r="1795" spans="29:29">
      <c r="AC1795" s="13"/>
    </row>
    <row r="1796" spans="29:29">
      <c r="AC1796" s="13"/>
    </row>
    <row r="1797" spans="29:29">
      <c r="AC1797" s="13"/>
    </row>
    <row r="1798" spans="29:29">
      <c r="AC1798" s="13"/>
    </row>
    <row r="1799" spans="29:29">
      <c r="AC1799" s="13"/>
    </row>
    <row r="1800" spans="29:29">
      <c r="AC1800" s="13"/>
    </row>
    <row r="1801" spans="29:29">
      <c r="AC1801" s="13"/>
    </row>
    <row r="1802" spans="29:29">
      <c r="AC1802" s="13"/>
    </row>
    <row r="1803" spans="29:29">
      <c r="AC1803" s="13"/>
    </row>
    <row r="1804" spans="29:29">
      <c r="AC1804" s="13"/>
    </row>
    <row r="1805" spans="29:29">
      <c r="AC1805" s="13"/>
    </row>
    <row r="1806" spans="29:29">
      <c r="AC1806" s="13"/>
    </row>
    <row r="1807" spans="29:29">
      <c r="AC1807" s="13"/>
    </row>
    <row r="1808" spans="29:29">
      <c r="AC1808" s="13"/>
    </row>
    <row r="1809" spans="29:29">
      <c r="AC1809" s="13"/>
    </row>
    <row r="1810" spans="29:29">
      <c r="AC1810" s="13"/>
    </row>
    <row r="1811" spans="29:29">
      <c r="AC1811" s="13"/>
    </row>
    <row r="1812" spans="29:29">
      <c r="AC1812" s="13"/>
    </row>
    <row r="1813" spans="29:29">
      <c r="AC1813" s="13"/>
    </row>
    <row r="1814" spans="29:29">
      <c r="AC1814" s="13"/>
    </row>
    <row r="1815" spans="29:29">
      <c r="AC1815" s="13"/>
    </row>
    <row r="1816" spans="29:29">
      <c r="AC1816" s="13"/>
    </row>
    <row r="1817" spans="29:29">
      <c r="AC1817" s="13"/>
    </row>
    <row r="1818" spans="29:29">
      <c r="AC1818" s="13"/>
    </row>
    <row r="1819" spans="29:29">
      <c r="AC1819" s="13"/>
    </row>
    <row r="1820" spans="29:29">
      <c r="AC1820" s="13"/>
    </row>
    <row r="1821" spans="29:29">
      <c r="AC1821" s="13"/>
    </row>
    <row r="1822" spans="29:29">
      <c r="AC1822" s="13"/>
    </row>
    <row r="1823" spans="29:29">
      <c r="AC1823" s="13"/>
    </row>
    <row r="1824" spans="29:29">
      <c r="AC1824" s="13"/>
    </row>
    <row r="1825" spans="29:29">
      <c r="AC1825" s="13"/>
    </row>
    <row r="1826" spans="29:29">
      <c r="AC1826" s="13"/>
    </row>
    <row r="1827" spans="29:29">
      <c r="AC1827" s="13"/>
    </row>
    <row r="1828" spans="29:29">
      <c r="AC1828" s="13"/>
    </row>
    <row r="1829" spans="29:29">
      <c r="AC1829" s="13"/>
    </row>
    <row r="1830" spans="29:29">
      <c r="AC1830" s="13"/>
    </row>
    <row r="1831" spans="29:29">
      <c r="AC1831" s="13"/>
    </row>
    <row r="1832" spans="29:29">
      <c r="AC1832" s="13"/>
    </row>
    <row r="1833" spans="29:29">
      <c r="AC1833" s="13"/>
    </row>
    <row r="1834" spans="29:29">
      <c r="AC1834" s="13"/>
    </row>
    <row r="1835" spans="29:29">
      <c r="AC1835" s="13"/>
    </row>
    <row r="1836" spans="29:29">
      <c r="AC1836" s="13"/>
    </row>
    <row r="1837" spans="29:29">
      <c r="AC1837" s="13"/>
    </row>
    <row r="1838" spans="29:29">
      <c r="AC1838" s="13"/>
    </row>
    <row r="1839" spans="29:29">
      <c r="AC1839" s="13"/>
    </row>
    <row r="1840" spans="29:29">
      <c r="AC1840" s="13"/>
    </row>
    <row r="1841" spans="29:29">
      <c r="AC1841" s="13"/>
    </row>
    <row r="1842" spans="29:29">
      <c r="AC1842" s="13"/>
    </row>
    <row r="1843" spans="29:29">
      <c r="AC1843" s="13"/>
    </row>
    <row r="1844" spans="29:29">
      <c r="AC1844" s="13"/>
    </row>
    <row r="1845" spans="29:29">
      <c r="AC1845" s="13"/>
    </row>
    <row r="1846" spans="29:29">
      <c r="AC1846" s="13"/>
    </row>
    <row r="1847" spans="29:29">
      <c r="AC1847" s="13"/>
    </row>
    <row r="1848" spans="29:29">
      <c r="AC1848" s="13"/>
    </row>
    <row r="1849" spans="29:29">
      <c r="AC1849" s="13"/>
    </row>
    <row r="1850" spans="29:29">
      <c r="AC1850" s="13"/>
    </row>
    <row r="1851" spans="29:29">
      <c r="AC1851" s="13"/>
    </row>
    <row r="1852" spans="29:29">
      <c r="AC1852" s="13"/>
    </row>
    <row r="1853" spans="29:29">
      <c r="AC1853" s="13"/>
    </row>
    <row r="1854" spans="29:29">
      <c r="AC1854" s="13"/>
    </row>
    <row r="1855" spans="29:29">
      <c r="AC1855" s="13"/>
    </row>
    <row r="1856" spans="29:29">
      <c r="AC1856" s="13"/>
    </row>
    <row r="1857" spans="29:29">
      <c r="AC1857" s="13"/>
    </row>
    <row r="1858" spans="29:29">
      <c r="AC1858" s="13"/>
    </row>
    <row r="1859" spans="29:29">
      <c r="AC1859" s="13"/>
    </row>
    <row r="1860" spans="29:29">
      <c r="AC1860" s="13"/>
    </row>
    <row r="1861" spans="29:29">
      <c r="AC1861" s="13"/>
    </row>
    <row r="1862" spans="29:29">
      <c r="AC1862" s="13"/>
    </row>
    <row r="1863" spans="29:29">
      <c r="AC1863" s="13"/>
    </row>
    <row r="1864" spans="29:29">
      <c r="AC1864" s="13"/>
    </row>
    <row r="1865" spans="29:29">
      <c r="AC1865" s="13"/>
    </row>
    <row r="1866" spans="29:29">
      <c r="AC1866" s="13"/>
    </row>
    <row r="1867" spans="29:29">
      <c r="AC1867" s="13"/>
    </row>
    <row r="1868" spans="29:29">
      <c r="AC1868" s="13"/>
    </row>
    <row r="1869" spans="29:29">
      <c r="AC1869" s="13"/>
    </row>
    <row r="1870" spans="29:29">
      <c r="AC1870" s="13"/>
    </row>
    <row r="1871" spans="29:29">
      <c r="AC1871" s="13"/>
    </row>
    <row r="1872" spans="29:29">
      <c r="AC1872" s="13"/>
    </row>
    <row r="1873" spans="29:29">
      <c r="AC1873" s="13"/>
    </row>
    <row r="1874" spans="29:29">
      <c r="AC1874" s="13"/>
    </row>
    <row r="1875" spans="29:29">
      <c r="AC1875" s="13"/>
    </row>
    <row r="1876" spans="29:29">
      <c r="AC1876" s="13"/>
    </row>
    <row r="1877" spans="29:29">
      <c r="AC1877" s="13"/>
    </row>
    <row r="1878" spans="29:29">
      <c r="AC1878" s="13"/>
    </row>
    <row r="1879" spans="29:29">
      <c r="AC1879" s="13"/>
    </row>
    <row r="1880" spans="29:29">
      <c r="AC1880" s="13"/>
    </row>
    <row r="1881" spans="29:29">
      <c r="AC1881" s="13"/>
    </row>
    <row r="1882" spans="29:29">
      <c r="AC1882" s="13"/>
    </row>
    <row r="1883" spans="29:29">
      <c r="AC1883" s="13"/>
    </row>
    <row r="1884" spans="29:29">
      <c r="AC1884" s="13"/>
    </row>
    <row r="1885" spans="29:29">
      <c r="AC1885" s="13"/>
    </row>
    <row r="1886" spans="29:29">
      <c r="AC1886" s="13"/>
    </row>
    <row r="1887" spans="29:29">
      <c r="AC1887" s="13"/>
    </row>
    <row r="1888" spans="29:29">
      <c r="AC1888" s="13"/>
    </row>
    <row r="1889" spans="29:29">
      <c r="AC1889" s="13"/>
    </row>
    <row r="1890" spans="29:29">
      <c r="AC1890" s="13"/>
    </row>
    <row r="1891" spans="29:29">
      <c r="AC1891" s="13"/>
    </row>
    <row r="1892" spans="29:29">
      <c r="AC1892" s="13"/>
    </row>
    <row r="1893" spans="29:29">
      <c r="AC1893" s="13"/>
    </row>
    <row r="1894" spans="29:29">
      <c r="AC1894" s="13"/>
    </row>
    <row r="1895" spans="29:29">
      <c r="AC1895" s="13"/>
    </row>
    <row r="1896" spans="29:29">
      <c r="AC1896" s="13"/>
    </row>
    <row r="1897" spans="29:29">
      <c r="AC1897" s="13"/>
    </row>
    <row r="1898" spans="29:29">
      <c r="AC1898" s="13"/>
    </row>
    <row r="1899" spans="29:29">
      <c r="AC1899" s="13"/>
    </row>
    <row r="1900" spans="29:29">
      <c r="AC1900" s="13"/>
    </row>
    <row r="1901" spans="29:29">
      <c r="AC1901" s="13"/>
    </row>
    <row r="1902" spans="29:29">
      <c r="AC1902" s="13"/>
    </row>
    <row r="1903" spans="29:29">
      <c r="AC1903" s="13"/>
    </row>
    <row r="1904" spans="29:29">
      <c r="AC1904" s="13"/>
    </row>
    <row r="1905" spans="29:29">
      <c r="AC1905" s="13"/>
    </row>
    <row r="1906" spans="29:29">
      <c r="AC1906" s="13"/>
    </row>
    <row r="1907" spans="29:29">
      <c r="AC1907" s="13"/>
    </row>
    <row r="1908" spans="29:29">
      <c r="AC1908" s="13"/>
    </row>
    <row r="1909" spans="29:29">
      <c r="AC1909" s="13"/>
    </row>
    <row r="1910" spans="29:29">
      <c r="AC1910" s="13"/>
    </row>
    <row r="1911" spans="29:29">
      <c r="AC1911" s="13"/>
    </row>
    <row r="1912" spans="29:29">
      <c r="AC1912" s="13"/>
    </row>
    <row r="1913" spans="29:29">
      <c r="AC1913" s="13"/>
    </row>
    <row r="1914" spans="29:29">
      <c r="AC1914" s="13"/>
    </row>
    <row r="1915" spans="29:29">
      <c r="AC1915" s="13"/>
    </row>
    <row r="1916" spans="29:29">
      <c r="AC1916" s="13"/>
    </row>
    <row r="1917" spans="29:29">
      <c r="AC1917" s="13"/>
    </row>
    <row r="1918" spans="29:29">
      <c r="AC1918" s="13"/>
    </row>
    <row r="1919" spans="29:29">
      <c r="AC1919" s="13"/>
    </row>
    <row r="1920" spans="29:29">
      <c r="AC1920" s="13"/>
    </row>
    <row r="1921" spans="29:29">
      <c r="AC1921" s="13"/>
    </row>
    <row r="1922" spans="29:29">
      <c r="AC1922" s="13"/>
    </row>
    <row r="1923" spans="29:29">
      <c r="AC1923" s="13"/>
    </row>
    <row r="1924" spans="29:29">
      <c r="AC1924" s="13"/>
    </row>
    <row r="1925" spans="29:29">
      <c r="AC1925" s="13"/>
    </row>
    <row r="1926" spans="29:29">
      <c r="AC1926" s="13"/>
    </row>
    <row r="1927" spans="29:29">
      <c r="AC1927" s="13"/>
    </row>
    <row r="1928" spans="29:29">
      <c r="AC1928" s="13"/>
    </row>
    <row r="1929" spans="29:29">
      <c r="AC1929" s="13"/>
    </row>
    <row r="1930" spans="29:29">
      <c r="AC1930" s="13"/>
    </row>
    <row r="1931" spans="29:29">
      <c r="AC1931" s="13"/>
    </row>
    <row r="1932" spans="29:29">
      <c r="AC1932" s="13"/>
    </row>
    <row r="1933" spans="29:29">
      <c r="AC1933" s="13"/>
    </row>
    <row r="1934" spans="29:29">
      <c r="AC1934" s="13"/>
    </row>
    <row r="1935" spans="29:29">
      <c r="AC1935" s="13"/>
    </row>
    <row r="1936" spans="29:29">
      <c r="AC1936" s="13"/>
    </row>
    <row r="1937" spans="29:29">
      <c r="AC1937" s="13"/>
    </row>
    <row r="1938" spans="29:29">
      <c r="AC1938" s="13"/>
    </row>
    <row r="1939" spans="29:29">
      <c r="AC1939" s="13"/>
    </row>
    <row r="1940" spans="29:29">
      <c r="AC1940" s="13"/>
    </row>
    <row r="1941" spans="29:29">
      <c r="AC1941" s="13"/>
    </row>
    <row r="1942" spans="29:29">
      <c r="AC1942" s="13"/>
    </row>
    <row r="1943" spans="29:29">
      <c r="AC1943" s="13"/>
    </row>
    <row r="1944" spans="29:29">
      <c r="AC1944" s="13"/>
    </row>
    <row r="1945" spans="29:29">
      <c r="AC1945" s="13"/>
    </row>
    <row r="1946" spans="29:29">
      <c r="AC1946" s="13"/>
    </row>
    <row r="1947" spans="29:29">
      <c r="AC1947" s="13"/>
    </row>
    <row r="1948" spans="29:29">
      <c r="AC1948" s="13"/>
    </row>
    <row r="1949" spans="29:29">
      <c r="AC1949" s="13"/>
    </row>
    <row r="1950" spans="29:29">
      <c r="AC1950" s="13"/>
    </row>
    <row r="1951" spans="29:29">
      <c r="AC1951" s="13"/>
    </row>
    <row r="1952" spans="29:29">
      <c r="AC1952" s="13"/>
    </row>
    <row r="1953" spans="29:29">
      <c r="AC1953" s="13"/>
    </row>
    <row r="1954" spans="29:29">
      <c r="AC1954" s="13"/>
    </row>
    <row r="1955" spans="29:29">
      <c r="AC1955" s="13"/>
    </row>
    <row r="1956" spans="29:29">
      <c r="AC1956" s="13"/>
    </row>
    <row r="1957" spans="29:29">
      <c r="AC1957" s="13"/>
    </row>
    <row r="1958" spans="29:29">
      <c r="AC1958" s="13"/>
    </row>
    <row r="1959" spans="29:29">
      <c r="AC1959" s="13"/>
    </row>
    <row r="1960" spans="29:29">
      <c r="AC1960" s="13"/>
    </row>
    <row r="1961" spans="29:29">
      <c r="AC1961" s="13"/>
    </row>
    <row r="1962" spans="29:29">
      <c r="AC1962" s="13"/>
    </row>
    <row r="1963" spans="29:29">
      <c r="AC1963" s="13"/>
    </row>
    <row r="1964" spans="29:29">
      <c r="AC1964" s="13"/>
    </row>
    <row r="1965" spans="29:29">
      <c r="AC1965" s="13"/>
    </row>
    <row r="1966" spans="29:29">
      <c r="AC1966" s="13"/>
    </row>
    <row r="1967" spans="29:29">
      <c r="AC1967" s="13"/>
    </row>
    <row r="1968" spans="29:29">
      <c r="AC1968" s="13"/>
    </row>
    <row r="1969" spans="29:29">
      <c r="AC1969" s="13"/>
    </row>
    <row r="1970" spans="29:29">
      <c r="AC1970" s="13"/>
    </row>
    <row r="1971" spans="29:29">
      <c r="AC1971" s="13"/>
    </row>
    <row r="1972" spans="29:29">
      <c r="AC1972" s="13"/>
    </row>
    <row r="1973" spans="29:29">
      <c r="AC1973" s="13"/>
    </row>
    <row r="1974" spans="29:29">
      <c r="AC1974" s="13"/>
    </row>
    <row r="1975" spans="29:29">
      <c r="AC1975" s="13"/>
    </row>
    <row r="1976" spans="29:29">
      <c r="AC1976" s="13"/>
    </row>
    <row r="1977" spans="29:29">
      <c r="AC1977" s="13"/>
    </row>
    <row r="1978" spans="29:29">
      <c r="AC1978" s="13"/>
    </row>
    <row r="1979" spans="29:29">
      <c r="AC1979" s="13"/>
    </row>
    <row r="1980" spans="29:29">
      <c r="AC1980" s="13"/>
    </row>
    <row r="1981" spans="29:29">
      <c r="AC1981" s="13"/>
    </row>
    <row r="1982" spans="29:29">
      <c r="AC1982" s="13"/>
    </row>
    <row r="1983" spans="29:29">
      <c r="AC1983" s="13"/>
    </row>
    <row r="1984" spans="29:29">
      <c r="AC1984" s="13"/>
    </row>
    <row r="1985" spans="29:29">
      <c r="AC1985" s="13"/>
    </row>
    <row r="1986" spans="29:29">
      <c r="AC1986" s="13"/>
    </row>
    <row r="1987" spans="29:29">
      <c r="AC1987" s="13"/>
    </row>
    <row r="1988" spans="29:29">
      <c r="AC1988" s="13"/>
    </row>
    <row r="1989" spans="29:29">
      <c r="AC1989" s="13"/>
    </row>
    <row r="1990" spans="29:29">
      <c r="AC1990" s="13"/>
    </row>
    <row r="1991" spans="29:29">
      <c r="AC1991" s="13"/>
    </row>
    <row r="1992" spans="29:29">
      <c r="AC1992" s="13"/>
    </row>
    <row r="1993" spans="29:29">
      <c r="AC1993" s="13"/>
    </row>
    <row r="1994" spans="29:29">
      <c r="AC1994" s="13"/>
    </row>
    <row r="1995" spans="29:29">
      <c r="AC1995" s="13"/>
    </row>
    <row r="1996" spans="29:29">
      <c r="AC1996" s="13"/>
    </row>
    <row r="1997" spans="29:29">
      <c r="AC1997" s="13"/>
    </row>
    <row r="1998" spans="29:29">
      <c r="AC1998" s="13"/>
    </row>
    <row r="1999" spans="29:29">
      <c r="AC1999" s="13"/>
    </row>
    <row r="2000" spans="29:29">
      <c r="AC2000" s="13"/>
    </row>
    <row r="2001" spans="29:29">
      <c r="AC2001" s="13"/>
    </row>
    <row r="2002" spans="29:29">
      <c r="AC2002" s="13"/>
    </row>
    <row r="2003" spans="29:29">
      <c r="AC2003" s="13"/>
    </row>
    <row r="2004" spans="29:29">
      <c r="AC2004" s="13"/>
    </row>
    <row r="2005" spans="29:29">
      <c r="AC2005" s="13"/>
    </row>
    <row r="2006" spans="29:29">
      <c r="AC2006" s="13"/>
    </row>
    <row r="2007" spans="29:29">
      <c r="AC2007" s="13"/>
    </row>
    <row r="2008" spans="29:29">
      <c r="AC2008" s="13"/>
    </row>
    <row r="2009" spans="29:29">
      <c r="AC2009" s="13"/>
    </row>
    <row r="2010" spans="29:29">
      <c r="AC2010" s="13"/>
    </row>
    <row r="2011" spans="29:29">
      <c r="AC2011" s="13"/>
    </row>
    <row r="2012" spans="29:29">
      <c r="AC2012" s="13"/>
    </row>
    <row r="2013" spans="29:29">
      <c r="AC2013" s="13"/>
    </row>
    <row r="2014" spans="29:29">
      <c r="AC2014" s="13"/>
    </row>
    <row r="2015" spans="29:29">
      <c r="AC2015" s="13"/>
    </row>
    <row r="2016" spans="29:29">
      <c r="AC2016" s="13"/>
    </row>
    <row r="2017" spans="29:29">
      <c r="AC2017" s="13"/>
    </row>
    <row r="2018" spans="29:29">
      <c r="AC2018" s="13"/>
    </row>
    <row r="2019" spans="29:29">
      <c r="AC2019" s="13"/>
    </row>
    <row r="2020" spans="29:29">
      <c r="AC2020" s="13"/>
    </row>
    <row r="2021" spans="29:29">
      <c r="AC2021" s="13"/>
    </row>
    <row r="2022" spans="29:29">
      <c r="AC2022" s="13"/>
    </row>
    <row r="2023" spans="29:29">
      <c r="AC2023" s="13"/>
    </row>
    <row r="2024" spans="29:29">
      <c r="AC2024" s="13"/>
    </row>
    <row r="2025" spans="29:29">
      <c r="AC2025" s="13"/>
    </row>
    <row r="2026" spans="29:29">
      <c r="AC2026" s="13"/>
    </row>
    <row r="2027" spans="29:29">
      <c r="AC2027" s="13"/>
    </row>
    <row r="2028" spans="29:29">
      <c r="AC2028" s="13"/>
    </row>
    <row r="2029" spans="29:29">
      <c r="AC2029" s="13"/>
    </row>
    <row r="2030" spans="29:29">
      <c r="AC2030" s="13"/>
    </row>
    <row r="2031" spans="29:29">
      <c r="AC2031" s="13"/>
    </row>
    <row r="2032" spans="29:29">
      <c r="AC2032" s="13"/>
    </row>
    <row r="2033" spans="29:29">
      <c r="AC2033" s="13"/>
    </row>
    <row r="2034" spans="29:29">
      <c r="AC2034" s="13"/>
    </row>
    <row r="2035" spans="29:29">
      <c r="AC2035" s="13"/>
    </row>
    <row r="2036" spans="29:29">
      <c r="AC2036" s="13"/>
    </row>
    <row r="2037" spans="29:29">
      <c r="AC2037" s="13"/>
    </row>
    <row r="2038" spans="29:29">
      <c r="AC2038" s="13"/>
    </row>
    <row r="2039" spans="29:29">
      <c r="AC2039" s="13"/>
    </row>
    <row r="2040" spans="29:29">
      <c r="AC2040" s="13"/>
    </row>
    <row r="2041" spans="29:29">
      <c r="AC2041" s="13"/>
    </row>
    <row r="2042" spans="29:29">
      <c r="AC2042" s="13"/>
    </row>
    <row r="2043" spans="29:29">
      <c r="AC2043" s="13"/>
    </row>
    <row r="2044" spans="29:29">
      <c r="AC2044" s="13"/>
    </row>
    <row r="2045" spans="29:29">
      <c r="AC2045" s="13"/>
    </row>
    <row r="2046" spans="29:29">
      <c r="AC2046" s="13"/>
    </row>
    <row r="2047" spans="29:29">
      <c r="AC2047" s="13"/>
    </row>
    <row r="2048" spans="29:29">
      <c r="AC2048" s="13"/>
    </row>
    <row r="2049" spans="29:29">
      <c r="AC2049" s="13"/>
    </row>
    <row r="2050" spans="29:29">
      <c r="AC2050" s="13"/>
    </row>
    <row r="2051" spans="29:29">
      <c r="AC2051" s="13"/>
    </row>
    <row r="2052" spans="29:29">
      <c r="AC2052" s="13"/>
    </row>
    <row r="2053" spans="29:29">
      <c r="AC2053" s="13"/>
    </row>
    <row r="2054" spans="29:29">
      <c r="AC2054" s="13"/>
    </row>
    <row r="2055" spans="29:29">
      <c r="AC2055" s="13"/>
    </row>
    <row r="2056" spans="29:29">
      <c r="AC2056" s="13"/>
    </row>
    <row r="2057" spans="29:29">
      <c r="AC2057" s="13"/>
    </row>
    <row r="2058" spans="29:29">
      <c r="AC2058" s="13"/>
    </row>
    <row r="2059" spans="29:29">
      <c r="AC2059" s="13"/>
    </row>
    <row r="2060" spans="29:29">
      <c r="AC2060" s="13"/>
    </row>
    <row r="2061" spans="29:29">
      <c r="AC2061" s="13"/>
    </row>
    <row r="2062" spans="29:29">
      <c r="AC2062" s="13"/>
    </row>
    <row r="2063" spans="29:29">
      <c r="AC2063" s="13"/>
    </row>
    <row r="2064" spans="29:29">
      <c r="AC2064" s="13"/>
    </row>
    <row r="2065" spans="29:29">
      <c r="AC2065" s="13"/>
    </row>
    <row r="2066" spans="29:29">
      <c r="AC2066" s="13"/>
    </row>
    <row r="2067" spans="29:29">
      <c r="AC2067" s="13"/>
    </row>
    <row r="2068" spans="29:29">
      <c r="AC2068" s="13"/>
    </row>
    <row r="2069" spans="29:29">
      <c r="AC2069" s="13"/>
    </row>
    <row r="2070" spans="29:29">
      <c r="AC2070" s="13"/>
    </row>
    <row r="2071" spans="29:29">
      <c r="AC2071" s="13"/>
    </row>
    <row r="2072" spans="29:29">
      <c r="AC2072" s="13"/>
    </row>
    <row r="2073" spans="29:29">
      <c r="AC2073" s="13"/>
    </row>
    <row r="2074" spans="29:29">
      <c r="AC2074" s="13"/>
    </row>
    <row r="2075" spans="29:29">
      <c r="AC2075" s="13"/>
    </row>
    <row r="2076" spans="29:29">
      <c r="AC2076" s="13"/>
    </row>
    <row r="2077" spans="29:29">
      <c r="AC2077" s="13"/>
    </row>
    <row r="2078" spans="29:29">
      <c r="AC2078" s="13"/>
    </row>
    <row r="2079" spans="29:29">
      <c r="AC2079" s="13"/>
    </row>
    <row r="2080" spans="29:29">
      <c r="AC2080" s="13"/>
    </row>
    <row r="2081" spans="29:29">
      <c r="AC2081" s="13"/>
    </row>
    <row r="2082" spans="29:29">
      <c r="AC2082" s="13"/>
    </row>
    <row r="2083" spans="29:29">
      <c r="AC2083" s="13"/>
    </row>
    <row r="2084" spans="29:29">
      <c r="AC2084" s="13"/>
    </row>
    <row r="2085" spans="29:29">
      <c r="AC2085" s="13"/>
    </row>
    <row r="2086" spans="29:29">
      <c r="AC2086" s="13"/>
    </row>
    <row r="2087" spans="29:29">
      <c r="AC2087" s="13"/>
    </row>
    <row r="2088" spans="29:29">
      <c r="AC2088" s="13"/>
    </row>
    <row r="2089" spans="29:29">
      <c r="AC2089" s="13"/>
    </row>
    <row r="2090" spans="29:29">
      <c r="AC2090" s="13"/>
    </row>
    <row r="2091" spans="29:29">
      <c r="AC2091" s="13"/>
    </row>
    <row r="2092" spans="29:29">
      <c r="AC2092" s="13"/>
    </row>
    <row r="2093" spans="29:29">
      <c r="AC2093" s="13"/>
    </row>
    <row r="2094" spans="29:29">
      <c r="AC2094" s="13"/>
    </row>
    <row r="2095" spans="29:29">
      <c r="AC2095" s="13"/>
    </row>
    <row r="2096" spans="29:29">
      <c r="AC2096" s="13"/>
    </row>
    <row r="2097" spans="29:29">
      <c r="AC2097" s="13"/>
    </row>
    <row r="2098" spans="29:29">
      <c r="AC2098" s="13"/>
    </row>
    <row r="2099" spans="29:29">
      <c r="AC2099" s="13"/>
    </row>
    <row r="2100" spans="29:29">
      <c r="AC2100" s="13"/>
    </row>
    <row r="2101" spans="29:29">
      <c r="AC2101" s="13"/>
    </row>
    <row r="2102" spans="29:29">
      <c r="AC2102" s="13"/>
    </row>
    <row r="2103" spans="29:29">
      <c r="AC2103" s="13"/>
    </row>
    <row r="2104" spans="29:29">
      <c r="AC2104" s="13"/>
    </row>
    <row r="2105" spans="29:29">
      <c r="AC2105" s="13"/>
    </row>
    <row r="2106" spans="29:29">
      <c r="AC2106" s="13"/>
    </row>
    <row r="2107" spans="29:29">
      <c r="AC2107" s="13"/>
    </row>
    <row r="2108" spans="29:29">
      <c r="AC2108" s="13"/>
    </row>
    <row r="2109" spans="29:29">
      <c r="AC2109" s="13"/>
    </row>
    <row r="2110" spans="29:29">
      <c r="AC2110" s="13"/>
    </row>
    <row r="2111" spans="29:29">
      <c r="AC2111" s="13"/>
    </row>
    <row r="2112" spans="29:29">
      <c r="AC2112" s="13"/>
    </row>
    <row r="2113" spans="29:29">
      <c r="AC2113" s="13"/>
    </row>
    <row r="2114" spans="29:29">
      <c r="AC2114" s="13"/>
    </row>
    <row r="2115" spans="29:29">
      <c r="AC2115" s="13"/>
    </row>
    <row r="2116" spans="29:29">
      <c r="AC2116" s="13"/>
    </row>
    <row r="2117" spans="29:29">
      <c r="AC2117" s="13"/>
    </row>
    <row r="2118" spans="29:29">
      <c r="AC2118" s="13"/>
    </row>
    <row r="2119" spans="29:29">
      <c r="AC2119" s="13"/>
    </row>
    <row r="2120" spans="29:29">
      <c r="AC2120" s="13"/>
    </row>
    <row r="2121" spans="29:29">
      <c r="AC2121" s="13"/>
    </row>
    <row r="2122" spans="29:29">
      <c r="AC2122" s="13"/>
    </row>
    <row r="2123" spans="29:29">
      <c r="AC2123" s="13"/>
    </row>
    <row r="2124" spans="29:29">
      <c r="AC2124" s="13"/>
    </row>
    <row r="2125" spans="29:29">
      <c r="AC2125" s="13"/>
    </row>
    <row r="2126" spans="29:29">
      <c r="AC2126" s="13"/>
    </row>
    <row r="2127" spans="29:29">
      <c r="AC2127" s="13"/>
    </row>
    <row r="2128" spans="29:29">
      <c r="AC2128" s="13"/>
    </row>
    <row r="2129" spans="29:29">
      <c r="AC2129" s="13"/>
    </row>
    <row r="2130" spans="29:29">
      <c r="AC2130" s="13"/>
    </row>
    <row r="2131" spans="29:29">
      <c r="AC2131" s="13"/>
    </row>
    <row r="2132" spans="29:29">
      <c r="AC2132" s="13"/>
    </row>
    <row r="2133" spans="29:29">
      <c r="AC2133" s="13"/>
    </row>
    <row r="2134" spans="29:29">
      <c r="AC2134" s="13"/>
    </row>
    <row r="2135" spans="29:29">
      <c r="AC2135" s="13"/>
    </row>
    <row r="2136" spans="29:29">
      <c r="AC2136" s="13"/>
    </row>
    <row r="2137" spans="29:29">
      <c r="AC2137" s="13"/>
    </row>
    <row r="2138" spans="29:29">
      <c r="AC2138" s="13"/>
    </row>
    <row r="2139" spans="29:29">
      <c r="AC2139" s="13"/>
    </row>
    <row r="2140" spans="29:29">
      <c r="AC2140" s="13"/>
    </row>
    <row r="2141" spans="29:29">
      <c r="AC2141" s="13"/>
    </row>
    <row r="2142" spans="29:29">
      <c r="AC2142" s="13"/>
    </row>
    <row r="2143" spans="29:29">
      <c r="AC2143" s="13"/>
    </row>
    <row r="2144" spans="29:29">
      <c r="AC2144" s="13"/>
    </row>
    <row r="2145" spans="29:29">
      <c r="AC2145" s="13"/>
    </row>
    <row r="2146" spans="29:29">
      <c r="AC2146" s="13"/>
    </row>
    <row r="2147" spans="29:29">
      <c r="AC2147" s="13"/>
    </row>
    <row r="2148" spans="29:29">
      <c r="AC2148" s="13"/>
    </row>
    <row r="2149" spans="29:29">
      <c r="AC2149" s="13"/>
    </row>
    <row r="2150" spans="29:29">
      <c r="AC2150" s="13"/>
    </row>
    <row r="2151" spans="29:29">
      <c r="AC2151" s="13"/>
    </row>
    <row r="2152" spans="29:29">
      <c r="AC2152" s="13"/>
    </row>
    <row r="2153" spans="29:29">
      <c r="AC2153" s="13"/>
    </row>
    <row r="2154" spans="29:29">
      <c r="AC2154" s="13"/>
    </row>
    <row r="2155" spans="29:29">
      <c r="AC2155" s="13"/>
    </row>
    <row r="2156" spans="29:29">
      <c r="AC2156" s="13"/>
    </row>
    <row r="2157" spans="29:29">
      <c r="AC2157" s="13"/>
    </row>
    <row r="2158" spans="29:29">
      <c r="AC2158" s="13"/>
    </row>
    <row r="2159" spans="29:29">
      <c r="AC2159" s="13"/>
    </row>
    <row r="2160" spans="29:29">
      <c r="AC2160" s="13"/>
    </row>
    <row r="2161" spans="29:29">
      <c r="AC2161" s="13"/>
    </row>
    <row r="2162" spans="29:29">
      <c r="AC2162" s="13"/>
    </row>
    <row r="2163" spans="29:29">
      <c r="AC2163" s="13"/>
    </row>
    <row r="2164" spans="29:29">
      <c r="AC2164" s="13"/>
    </row>
    <row r="2165" spans="29:29">
      <c r="AC2165" s="13"/>
    </row>
    <row r="2166" spans="29:29">
      <c r="AC2166" s="13"/>
    </row>
    <row r="2167" spans="29:29">
      <c r="AC2167" s="13"/>
    </row>
    <row r="2168" spans="29:29">
      <c r="AC2168" s="13"/>
    </row>
    <row r="2169" spans="29:29">
      <c r="AC2169" s="13"/>
    </row>
    <row r="2170" spans="29:29">
      <c r="AC2170" s="13"/>
    </row>
    <row r="2171" spans="29:29">
      <c r="AC2171" s="13"/>
    </row>
    <row r="2172" spans="29:29">
      <c r="AC2172" s="13"/>
    </row>
    <row r="2173" spans="29:29">
      <c r="AC2173" s="13"/>
    </row>
    <row r="2174" spans="29:29">
      <c r="AC2174" s="13"/>
    </row>
    <row r="2175" spans="29:29">
      <c r="AC2175" s="13"/>
    </row>
    <row r="2176" spans="29:29">
      <c r="AC2176" s="13"/>
    </row>
    <row r="2177" spans="29:29">
      <c r="AC2177" s="13"/>
    </row>
    <row r="2178" spans="29:29">
      <c r="AC2178" s="13"/>
    </row>
    <row r="2179" spans="29:29">
      <c r="AC2179" s="13"/>
    </row>
    <row r="2180" spans="29:29">
      <c r="AC2180" s="13"/>
    </row>
    <row r="2181" spans="29:29">
      <c r="AC2181" s="13"/>
    </row>
    <row r="2182" spans="29:29">
      <c r="AC2182" s="13"/>
    </row>
    <row r="2183" spans="29:29">
      <c r="AC2183" s="13"/>
    </row>
    <row r="2184" spans="29:29">
      <c r="AC2184" s="13"/>
    </row>
    <row r="2185" spans="29:29">
      <c r="AC2185" s="13"/>
    </row>
    <row r="2186" spans="29:29">
      <c r="AC2186" s="13"/>
    </row>
    <row r="2187" spans="29:29">
      <c r="AC2187" s="13"/>
    </row>
    <row r="2188" spans="29:29">
      <c r="AC2188" s="13"/>
    </row>
    <row r="2189" spans="29:29">
      <c r="AC2189" s="13"/>
    </row>
    <row r="2190" spans="29:29">
      <c r="AC2190" s="13"/>
    </row>
    <row r="2191" spans="29:29">
      <c r="AC2191" s="13"/>
    </row>
    <row r="2192" spans="29:29">
      <c r="AC2192" s="13"/>
    </row>
    <row r="2193" spans="29:29">
      <c r="AC2193" s="13"/>
    </row>
    <row r="2194" spans="29:29">
      <c r="AC2194" s="13"/>
    </row>
    <row r="2195" spans="29:29">
      <c r="AC2195" s="13"/>
    </row>
    <row r="2196" spans="29:29">
      <c r="AC2196" s="13"/>
    </row>
    <row r="2197" spans="29:29">
      <c r="AC2197" s="13"/>
    </row>
    <row r="2198" spans="29:29">
      <c r="AC2198" s="13"/>
    </row>
    <row r="2199" spans="29:29">
      <c r="AC2199" s="13"/>
    </row>
    <row r="2200" spans="29:29">
      <c r="AC2200" s="13"/>
    </row>
    <row r="2201" spans="29:29">
      <c r="AC2201" s="13"/>
    </row>
    <row r="2202" spans="29:29">
      <c r="AC2202" s="13"/>
    </row>
    <row r="2203" spans="29:29">
      <c r="AC2203" s="13"/>
    </row>
    <row r="2204" spans="29:29">
      <c r="AC2204" s="13"/>
    </row>
    <row r="2205" spans="29:29">
      <c r="AC2205" s="13"/>
    </row>
    <row r="2206" spans="29:29">
      <c r="AC2206" s="13"/>
    </row>
    <row r="2207" spans="29:29">
      <c r="AC2207" s="13"/>
    </row>
    <row r="2208" spans="29:29">
      <c r="AC2208" s="13"/>
    </row>
    <row r="2209" spans="29:29">
      <c r="AC2209" s="13"/>
    </row>
    <row r="2210" spans="29:29">
      <c r="AC2210" s="13"/>
    </row>
    <row r="2211" spans="29:29">
      <c r="AC2211" s="13"/>
    </row>
    <row r="2212" spans="29:29">
      <c r="AC2212" s="13"/>
    </row>
    <row r="2213" spans="29:29">
      <c r="AC2213" s="13"/>
    </row>
    <row r="2214" spans="29:29">
      <c r="AC2214" s="13"/>
    </row>
    <row r="2215" spans="29:29">
      <c r="AC2215" s="13"/>
    </row>
    <row r="2216" spans="29:29">
      <c r="AC2216" s="13"/>
    </row>
    <row r="2217" spans="29:29">
      <c r="AC2217" s="13"/>
    </row>
    <row r="2218" spans="29:29">
      <c r="AC2218" s="13"/>
    </row>
    <row r="2219" spans="29:29">
      <c r="AC2219" s="13"/>
    </row>
    <row r="2220" spans="29:29">
      <c r="AC2220" s="13"/>
    </row>
    <row r="2221" spans="29:29">
      <c r="AC2221" s="13"/>
    </row>
    <row r="2222" spans="29:29">
      <c r="AC2222" s="13"/>
    </row>
    <row r="2223" spans="29:29">
      <c r="AC2223" s="13"/>
    </row>
    <row r="2224" spans="29:29">
      <c r="AC2224" s="13"/>
    </row>
    <row r="2225" spans="29:29">
      <c r="AC2225" s="13"/>
    </row>
    <row r="2226" spans="29:29">
      <c r="AC2226" s="13"/>
    </row>
    <row r="2227" spans="29:29">
      <c r="AC2227" s="13"/>
    </row>
    <row r="2228" spans="29:29">
      <c r="AC2228" s="13"/>
    </row>
    <row r="2229" spans="29:29">
      <c r="AC2229" s="13"/>
    </row>
    <row r="2230" spans="29:29">
      <c r="AC2230" s="13"/>
    </row>
    <row r="2231" spans="29:29">
      <c r="AC2231" s="13"/>
    </row>
    <row r="2232" spans="29:29">
      <c r="AC2232" s="13"/>
    </row>
    <row r="2233" spans="29:29">
      <c r="AC2233" s="13"/>
    </row>
    <row r="2234" spans="29:29">
      <c r="AC2234" s="13"/>
    </row>
    <row r="2235" spans="29:29">
      <c r="AC2235" s="13"/>
    </row>
    <row r="2236" spans="29:29">
      <c r="AC2236" s="13"/>
    </row>
    <row r="2237" spans="29:29">
      <c r="AC2237" s="13"/>
    </row>
    <row r="2238" spans="29:29">
      <c r="AC2238" s="13"/>
    </row>
    <row r="2239" spans="29:29">
      <c r="AC2239" s="13"/>
    </row>
    <row r="2240" spans="29:29">
      <c r="AC2240" s="13"/>
    </row>
    <row r="2241" spans="29:29">
      <c r="AC2241" s="13"/>
    </row>
    <row r="2242" spans="29:29">
      <c r="AC2242" s="13"/>
    </row>
    <row r="2243" spans="29:29">
      <c r="AC2243" s="13"/>
    </row>
    <row r="2244" spans="29:29">
      <c r="AC2244" s="13"/>
    </row>
    <row r="2245" spans="29:29">
      <c r="AC2245" s="13"/>
    </row>
    <row r="2246" spans="29:29">
      <c r="AC2246" s="13"/>
    </row>
    <row r="2247" spans="29:29">
      <c r="AC2247" s="13"/>
    </row>
    <row r="2248" spans="29:29">
      <c r="AC2248" s="13"/>
    </row>
    <row r="2249" spans="29:29">
      <c r="AC2249" s="13"/>
    </row>
    <row r="2250" spans="29:29">
      <c r="AC2250" s="13"/>
    </row>
    <row r="2251" spans="29:29">
      <c r="AC2251" s="13"/>
    </row>
    <row r="2252" spans="29:29">
      <c r="AC2252" s="13"/>
    </row>
    <row r="2253" spans="29:29">
      <c r="AC2253" s="13"/>
    </row>
    <row r="2254" spans="29:29">
      <c r="AC2254" s="13"/>
    </row>
    <row r="2255" spans="29:29">
      <c r="AC2255" s="13"/>
    </row>
    <row r="2256" spans="29:29">
      <c r="AC2256" s="13"/>
    </row>
    <row r="2257" spans="29:29">
      <c r="AC2257" s="13"/>
    </row>
    <row r="2258" spans="29:29">
      <c r="AC2258" s="13"/>
    </row>
    <row r="2259" spans="29:29">
      <c r="AC2259" s="13"/>
    </row>
    <row r="2260" spans="29:29">
      <c r="AC2260" s="13"/>
    </row>
    <row r="2261" spans="29:29">
      <c r="AC2261" s="13"/>
    </row>
    <row r="2262" spans="29:29">
      <c r="AC2262" s="13"/>
    </row>
    <row r="2263" spans="29:29">
      <c r="AC2263" s="13"/>
    </row>
    <row r="2264" spans="29:29">
      <c r="AC2264" s="13"/>
    </row>
    <row r="2265" spans="29:29">
      <c r="AC2265" s="13"/>
    </row>
    <row r="2266" spans="29:29">
      <c r="AC2266" s="13"/>
    </row>
    <row r="2267" spans="29:29">
      <c r="AC2267" s="13"/>
    </row>
    <row r="2268" spans="29:29">
      <c r="AC2268" s="13"/>
    </row>
    <row r="2269" spans="29:29">
      <c r="AC2269" s="13"/>
    </row>
    <row r="2270" spans="29:29">
      <c r="AC2270" s="13"/>
    </row>
    <row r="2271" spans="29:29">
      <c r="AC2271" s="13"/>
    </row>
    <row r="2272" spans="29:29">
      <c r="AC2272" s="13"/>
    </row>
    <row r="2273" spans="29:29">
      <c r="AC2273" s="13"/>
    </row>
    <row r="2274" spans="29:29">
      <c r="AC2274" s="13"/>
    </row>
    <row r="2275" spans="29:29">
      <c r="AC2275" s="13"/>
    </row>
    <row r="2276" spans="29:29">
      <c r="AC2276" s="13"/>
    </row>
    <row r="2277" spans="29:29">
      <c r="AC2277" s="13"/>
    </row>
    <row r="2278" spans="29:29">
      <c r="AC2278" s="13"/>
    </row>
    <row r="2279" spans="29:29">
      <c r="AC2279" s="13"/>
    </row>
    <row r="2280" spans="29:29">
      <c r="AC2280" s="13"/>
    </row>
    <row r="2281" spans="29:29">
      <c r="AC2281" s="13"/>
    </row>
    <row r="2282" spans="29:29">
      <c r="AC2282" s="13"/>
    </row>
    <row r="2283" spans="29:29">
      <c r="AC2283" s="13"/>
    </row>
    <row r="2284" spans="29:29">
      <c r="AC2284" s="13"/>
    </row>
    <row r="2285" spans="29:29">
      <c r="AC2285" s="13"/>
    </row>
    <row r="2286" spans="29:29">
      <c r="AC2286" s="13"/>
    </row>
    <row r="2287" spans="29:29">
      <c r="AC2287" s="13"/>
    </row>
    <row r="2288" spans="29:29">
      <c r="AC2288" s="13"/>
    </row>
    <row r="2289" spans="29:29">
      <c r="AC2289" s="13"/>
    </row>
    <row r="2290" spans="29:29">
      <c r="AC2290" s="13"/>
    </row>
    <row r="2291" spans="29:29">
      <c r="AC2291" s="13"/>
    </row>
    <row r="2292" spans="29:29">
      <c r="AC2292" s="13"/>
    </row>
    <row r="2293" spans="29:29">
      <c r="AC2293" s="13"/>
    </row>
    <row r="2294" spans="29:29">
      <c r="AC2294" s="13"/>
    </row>
    <row r="2295" spans="29:29">
      <c r="AC2295" s="13"/>
    </row>
    <row r="2296" spans="29:29">
      <c r="AC2296" s="13"/>
    </row>
    <row r="2297" spans="29:29">
      <c r="AC2297" s="13"/>
    </row>
    <row r="2298" spans="29:29">
      <c r="AC2298" s="13"/>
    </row>
    <row r="2299" spans="29:29">
      <c r="AC2299" s="13"/>
    </row>
    <row r="2300" spans="29:29">
      <c r="AC2300" s="13"/>
    </row>
    <row r="2301" spans="29:29">
      <c r="AC2301" s="13"/>
    </row>
    <row r="2302" spans="29:29">
      <c r="AC2302" s="13"/>
    </row>
    <row r="2303" spans="29:29">
      <c r="AC2303" s="13"/>
    </row>
    <row r="2304" spans="29:29">
      <c r="AC2304" s="13"/>
    </row>
    <row r="2305" spans="29:29">
      <c r="AC2305" s="13"/>
    </row>
    <row r="2306" spans="29:29">
      <c r="AC2306" s="13"/>
    </row>
    <row r="2307" spans="29:29">
      <c r="AC2307" s="13"/>
    </row>
    <row r="2308" spans="29:29">
      <c r="AC2308" s="13"/>
    </row>
    <row r="2309" spans="29:29">
      <c r="AC2309" s="13"/>
    </row>
    <row r="2310" spans="29:29">
      <c r="AC2310" s="13"/>
    </row>
    <row r="2311" spans="29:29">
      <c r="AC2311" s="13"/>
    </row>
    <row r="2312" spans="29:29">
      <c r="AC2312" s="13"/>
    </row>
    <row r="2313" spans="29:29">
      <c r="AC2313" s="13"/>
    </row>
    <row r="2314" spans="29:29">
      <c r="AC2314" s="13"/>
    </row>
    <row r="2315" spans="29:29">
      <c r="AC2315" s="13"/>
    </row>
    <row r="2316" spans="29:29">
      <c r="AC2316" s="13"/>
    </row>
    <row r="2317" spans="29:29">
      <c r="AC2317" s="13"/>
    </row>
    <row r="2318" spans="29:29">
      <c r="AC2318" s="13"/>
    </row>
    <row r="2319" spans="29:29">
      <c r="AC2319" s="13"/>
    </row>
    <row r="2320" spans="29:29">
      <c r="AC2320" s="13"/>
    </row>
    <row r="2321" spans="29:29">
      <c r="AC2321" s="13"/>
    </row>
    <row r="2322" spans="29:29">
      <c r="AC2322" s="13"/>
    </row>
    <row r="2323" spans="29:29">
      <c r="AC2323" s="13"/>
    </row>
    <row r="2324" spans="29:29">
      <c r="AC2324" s="13"/>
    </row>
    <row r="2325" spans="29:29">
      <c r="AC2325" s="13"/>
    </row>
    <row r="2326" spans="29:29">
      <c r="AC2326" s="13"/>
    </row>
    <row r="2327" spans="29:29">
      <c r="AC2327" s="13"/>
    </row>
    <row r="2328" spans="29:29">
      <c r="AC2328" s="13"/>
    </row>
    <row r="2329" spans="29:29">
      <c r="AC2329" s="13"/>
    </row>
    <row r="2330" spans="29:29">
      <c r="AC2330" s="13"/>
    </row>
    <row r="2331" spans="29:29">
      <c r="AC2331" s="13"/>
    </row>
    <row r="2332" spans="29:29">
      <c r="AC2332" s="13"/>
    </row>
    <row r="2333" spans="29:29">
      <c r="AC2333" s="13"/>
    </row>
    <row r="2334" spans="29:29">
      <c r="AC2334" s="13"/>
    </row>
    <row r="2335" spans="29:29">
      <c r="AC2335" s="13"/>
    </row>
    <row r="2336" spans="29:29">
      <c r="AC2336" s="13"/>
    </row>
    <row r="2337" spans="29:29">
      <c r="AC2337" s="13"/>
    </row>
    <row r="2338" spans="29:29">
      <c r="AC2338" s="13"/>
    </row>
    <row r="2339" spans="29:29">
      <c r="AC2339" s="13"/>
    </row>
    <row r="2340" spans="29:29">
      <c r="AC2340" s="13"/>
    </row>
    <row r="2341" spans="29:29">
      <c r="AC2341" s="13"/>
    </row>
    <row r="2342" spans="29:29">
      <c r="AC2342" s="13"/>
    </row>
    <row r="2343" spans="29:29">
      <c r="AC2343" s="13"/>
    </row>
    <row r="2344" spans="29:29">
      <c r="AC2344" s="13"/>
    </row>
    <row r="2345" spans="29:29">
      <c r="AC2345" s="13"/>
    </row>
    <row r="2346" spans="29:29">
      <c r="AC2346" s="13"/>
    </row>
    <row r="2347" spans="29:29">
      <c r="AC2347" s="13"/>
    </row>
    <row r="2348" spans="29:29">
      <c r="AC2348" s="13"/>
    </row>
    <row r="2349" spans="29:29">
      <c r="AC2349" s="13"/>
    </row>
    <row r="2350" spans="29:29">
      <c r="AC2350" s="13"/>
    </row>
    <row r="2351" spans="29:29">
      <c r="AC2351" s="13"/>
    </row>
    <row r="2352" spans="29:29">
      <c r="AC2352" s="13"/>
    </row>
    <row r="2353" spans="29:29">
      <c r="AC2353" s="13"/>
    </row>
    <row r="2354" spans="29:29">
      <c r="AC2354" s="13"/>
    </row>
    <row r="2355" spans="29:29">
      <c r="AC2355" s="13"/>
    </row>
    <row r="2356" spans="29:29">
      <c r="AC2356" s="13"/>
    </row>
    <row r="2357" spans="29:29">
      <c r="AC2357" s="13"/>
    </row>
    <row r="2358" spans="29:29">
      <c r="AC2358" s="13"/>
    </row>
    <row r="2359" spans="29:29">
      <c r="AC2359" s="13"/>
    </row>
    <row r="2360" spans="29:29">
      <c r="AC2360" s="13"/>
    </row>
    <row r="2361" spans="29:29">
      <c r="AC2361" s="13"/>
    </row>
    <row r="2362" spans="29:29">
      <c r="AC2362" s="13"/>
    </row>
    <row r="2363" spans="29:29">
      <c r="AC2363" s="13"/>
    </row>
    <row r="2364" spans="29:29">
      <c r="AC2364" s="13"/>
    </row>
    <row r="2365" spans="29:29">
      <c r="AC2365" s="13"/>
    </row>
    <row r="2366" spans="29:29">
      <c r="AC2366" s="13"/>
    </row>
    <row r="2367" spans="29:29">
      <c r="AC2367" s="13"/>
    </row>
    <row r="2368" spans="29:29">
      <c r="AC2368" s="13"/>
    </row>
    <row r="2369" spans="29:29">
      <c r="AC2369" s="13"/>
    </row>
    <row r="2370" spans="29:29">
      <c r="AC2370" s="13"/>
    </row>
    <row r="2371" spans="29:29">
      <c r="AC2371" s="13"/>
    </row>
    <row r="2372" spans="29:29">
      <c r="AC2372" s="13"/>
    </row>
    <row r="2373" spans="29:29">
      <c r="AC2373" s="13"/>
    </row>
    <row r="2374" spans="29:29">
      <c r="AC2374" s="13"/>
    </row>
    <row r="2375" spans="29:29">
      <c r="AC2375" s="13"/>
    </row>
    <row r="2376" spans="29:29">
      <c r="AC2376" s="13"/>
    </row>
    <row r="2377" spans="29:29">
      <c r="AC2377" s="13"/>
    </row>
    <row r="2378" spans="29:29">
      <c r="AC2378" s="13"/>
    </row>
    <row r="2379" spans="29:29">
      <c r="AC2379" s="13"/>
    </row>
    <row r="2380" spans="29:29">
      <c r="AC2380" s="13"/>
    </row>
    <row r="2381" spans="29:29">
      <c r="AC2381" s="13"/>
    </row>
    <row r="2382" spans="29:29">
      <c r="AC2382" s="13"/>
    </row>
    <row r="2383" spans="29:29">
      <c r="AC2383" s="13"/>
    </row>
    <row r="2384" spans="29:29">
      <c r="AC2384" s="13"/>
    </row>
    <row r="2385" spans="29:29">
      <c r="AC2385" s="13"/>
    </row>
    <row r="2386" spans="29:29">
      <c r="AC2386" s="13"/>
    </row>
    <row r="2387" spans="29:29">
      <c r="AC2387" s="13"/>
    </row>
    <row r="2388" spans="29:29">
      <c r="AC2388" s="13"/>
    </row>
    <row r="2389" spans="29:29">
      <c r="AC2389" s="13"/>
    </row>
    <row r="2390" spans="29:29">
      <c r="AC2390" s="13"/>
    </row>
    <row r="2391" spans="29:29">
      <c r="AC2391" s="13"/>
    </row>
    <row r="2392" spans="29:29">
      <c r="AC2392" s="13"/>
    </row>
    <row r="2393" spans="29:29">
      <c r="AC2393" s="13"/>
    </row>
    <row r="2394" spans="29:29">
      <c r="AC2394" s="13"/>
    </row>
    <row r="2395" spans="29:29">
      <c r="AC2395" s="13"/>
    </row>
    <row r="2396" spans="29:29">
      <c r="AC2396" s="13"/>
    </row>
    <row r="2397" spans="29:29">
      <c r="AC2397" s="13"/>
    </row>
    <row r="2398" spans="29:29">
      <c r="AC2398" s="13"/>
    </row>
    <row r="2399" spans="29:29">
      <c r="AC2399" s="13"/>
    </row>
    <row r="2400" spans="29:29">
      <c r="AC2400" s="13"/>
    </row>
    <row r="2401" spans="29:29">
      <c r="AC2401" s="13"/>
    </row>
    <row r="2402" spans="29:29">
      <c r="AC2402" s="13"/>
    </row>
    <row r="2403" spans="29:29">
      <c r="AC2403" s="13"/>
    </row>
    <row r="2404" spans="29:29">
      <c r="AC2404" s="13"/>
    </row>
    <row r="2405" spans="29:29">
      <c r="AC2405" s="13"/>
    </row>
    <row r="2406" spans="29:29">
      <c r="AC2406" s="13"/>
    </row>
    <row r="2407" spans="29:29">
      <c r="AC2407" s="13"/>
    </row>
    <row r="2408" spans="29:29">
      <c r="AC2408" s="13"/>
    </row>
    <row r="2409" spans="29:29">
      <c r="AC2409" s="13"/>
    </row>
    <row r="2410" spans="29:29">
      <c r="AC2410" s="13"/>
    </row>
    <row r="2411" spans="29:29">
      <c r="AC2411" s="13"/>
    </row>
    <row r="2412" spans="29:29">
      <c r="AC2412" s="13"/>
    </row>
    <row r="2413" spans="29:29">
      <c r="AC2413" s="13"/>
    </row>
    <row r="2414" spans="29:29">
      <c r="AC2414" s="13"/>
    </row>
    <row r="2415" spans="29:29">
      <c r="AC2415" s="13"/>
    </row>
    <row r="2416" spans="29:29">
      <c r="AC2416" s="13"/>
    </row>
    <row r="2417" spans="29:29">
      <c r="AC2417" s="13"/>
    </row>
    <row r="2418" spans="29:29">
      <c r="AC2418" s="13"/>
    </row>
    <row r="2419" spans="29:29">
      <c r="AC2419" s="13"/>
    </row>
    <row r="2420" spans="29:29">
      <c r="AC2420" s="13"/>
    </row>
    <row r="2421" spans="29:29">
      <c r="AC2421" s="13"/>
    </row>
    <row r="2422" spans="29:29">
      <c r="AC2422" s="13"/>
    </row>
    <row r="2423" spans="29:29">
      <c r="AC2423" s="13"/>
    </row>
    <row r="2424" spans="29:29">
      <c r="AC2424" s="13"/>
    </row>
    <row r="2425" spans="29:29">
      <c r="AC2425" s="13"/>
    </row>
    <row r="2426" spans="29:29">
      <c r="AC2426" s="13"/>
    </row>
    <row r="2427" spans="29:29">
      <c r="AC2427" s="13"/>
    </row>
    <row r="2428" spans="29:29">
      <c r="AC2428" s="13"/>
    </row>
    <row r="2429" spans="29:29">
      <c r="AC2429" s="13"/>
    </row>
    <row r="2430" spans="29:29">
      <c r="AC2430" s="13"/>
    </row>
    <row r="2431" spans="29:29">
      <c r="AC2431" s="13"/>
    </row>
    <row r="2432" spans="29:29">
      <c r="AC2432" s="13"/>
    </row>
    <row r="2433" spans="29:29">
      <c r="AC2433" s="13"/>
    </row>
    <row r="2434" spans="29:29">
      <c r="AC2434" s="13"/>
    </row>
    <row r="2435" spans="29:29">
      <c r="AC2435" s="13"/>
    </row>
    <row r="2436" spans="29:29">
      <c r="AC2436" s="13"/>
    </row>
    <row r="2437" spans="29:29">
      <c r="AC2437" s="13"/>
    </row>
    <row r="2438" spans="29:29">
      <c r="AC2438" s="13"/>
    </row>
    <row r="2439" spans="29:29">
      <c r="AC2439" s="13"/>
    </row>
    <row r="2440" spans="29:29">
      <c r="AC2440" s="13"/>
    </row>
    <row r="2441" spans="29:29">
      <c r="AC2441" s="13"/>
    </row>
    <row r="2442" spans="29:29">
      <c r="AC2442" s="13"/>
    </row>
    <row r="2443" spans="29:29">
      <c r="AC2443" s="13"/>
    </row>
    <row r="2444" spans="29:29">
      <c r="AC2444" s="13"/>
    </row>
    <row r="2445" spans="29:29">
      <c r="AC2445" s="13"/>
    </row>
    <row r="2446" spans="29:29">
      <c r="AC2446" s="13"/>
    </row>
    <row r="2447" spans="29:29">
      <c r="AC2447" s="13"/>
    </row>
    <row r="2448" spans="29:29">
      <c r="AC2448" s="13"/>
    </row>
    <row r="2449" spans="29:29">
      <c r="AC2449" s="13"/>
    </row>
    <row r="2450" spans="29:29">
      <c r="AC2450" s="13"/>
    </row>
    <row r="2451" spans="29:29">
      <c r="AC2451" s="13"/>
    </row>
    <row r="2452" spans="29:29">
      <c r="AC2452" s="13"/>
    </row>
    <row r="2453" spans="29:29">
      <c r="AC2453" s="13"/>
    </row>
    <row r="2454" spans="29:29">
      <c r="AC2454" s="13"/>
    </row>
    <row r="2455" spans="29:29">
      <c r="AC2455" s="13"/>
    </row>
    <row r="2456" spans="29:29">
      <c r="AC2456" s="13"/>
    </row>
    <row r="2457" spans="29:29">
      <c r="AC2457" s="13"/>
    </row>
    <row r="2458" spans="29:29">
      <c r="AC2458" s="13"/>
    </row>
    <row r="2459" spans="29:29">
      <c r="AC2459" s="13"/>
    </row>
    <row r="2460" spans="29:29">
      <c r="AC2460" s="13"/>
    </row>
    <row r="2461" spans="29:29">
      <c r="AC2461" s="13"/>
    </row>
    <row r="2462" spans="29:29">
      <c r="AC2462" s="13"/>
    </row>
    <row r="2463" spans="29:29">
      <c r="AC2463" s="13"/>
    </row>
    <row r="2464" spans="29:29">
      <c r="AC2464" s="13"/>
    </row>
    <row r="2465" spans="29:29">
      <c r="AC2465" s="13"/>
    </row>
    <row r="2466" spans="29:29">
      <c r="AC2466" s="13"/>
    </row>
    <row r="2467" spans="29:29">
      <c r="AC2467" s="13"/>
    </row>
    <row r="2468" spans="29:29">
      <c r="AC2468" s="13"/>
    </row>
    <row r="2469" spans="29:29">
      <c r="AC2469" s="13"/>
    </row>
    <row r="2470" spans="29:29">
      <c r="AC2470" s="13"/>
    </row>
    <row r="2471" spans="29:29">
      <c r="AC2471" s="13"/>
    </row>
    <row r="2472" spans="29:29">
      <c r="AC2472" s="13"/>
    </row>
    <row r="2473" spans="29:29">
      <c r="AC2473" s="13"/>
    </row>
    <row r="2474" spans="29:29">
      <c r="AC2474" s="13"/>
    </row>
    <row r="2475" spans="29:29">
      <c r="AC2475" s="13"/>
    </row>
    <row r="2476" spans="29:29">
      <c r="AC2476" s="13"/>
    </row>
    <row r="2477" spans="29:29">
      <c r="AC2477" s="13"/>
    </row>
    <row r="2478" spans="29:29">
      <c r="AC2478" s="13"/>
    </row>
    <row r="2479" spans="29:29">
      <c r="AC2479" s="13"/>
    </row>
    <row r="2480" spans="29:29">
      <c r="AC2480" s="13"/>
    </row>
    <row r="2481" spans="29:29">
      <c r="AC2481" s="13"/>
    </row>
    <row r="2482" spans="29:29">
      <c r="AC2482" s="13"/>
    </row>
    <row r="2483" spans="29:29">
      <c r="AC2483" s="13"/>
    </row>
    <row r="2484" spans="29:29">
      <c r="AC2484" s="13"/>
    </row>
    <row r="2485" spans="29:29">
      <c r="AC2485" s="13"/>
    </row>
    <row r="2486" spans="29:29">
      <c r="AC2486" s="13"/>
    </row>
    <row r="2487" spans="29:29">
      <c r="AC2487" s="13"/>
    </row>
    <row r="2488" spans="29:29">
      <c r="AC2488" s="13"/>
    </row>
    <row r="2489" spans="29:29">
      <c r="AC2489" s="13"/>
    </row>
    <row r="2490" spans="29:29">
      <c r="AC2490" s="13"/>
    </row>
    <row r="2491" spans="29:29">
      <c r="AC2491" s="13"/>
    </row>
    <row r="2492" spans="29:29">
      <c r="AC2492" s="13"/>
    </row>
    <row r="2493" spans="29:29">
      <c r="AC2493" s="13"/>
    </row>
    <row r="2494" spans="29:29">
      <c r="AC2494" s="13"/>
    </row>
    <row r="2495" spans="29:29">
      <c r="AC2495" s="13"/>
    </row>
    <row r="2496" spans="29:29">
      <c r="AC2496" s="13"/>
    </row>
    <row r="2497" spans="29:29">
      <c r="AC2497" s="13"/>
    </row>
    <row r="2498" spans="29:29">
      <c r="AC2498" s="13"/>
    </row>
    <row r="2499" spans="29:29">
      <c r="AC2499" s="13"/>
    </row>
    <row r="2500" spans="29:29">
      <c r="AC2500" s="13"/>
    </row>
    <row r="2501" spans="29:29">
      <c r="AC2501" s="13"/>
    </row>
    <row r="2502" spans="29:29">
      <c r="AC2502" s="13"/>
    </row>
    <row r="2503" spans="29:29">
      <c r="AC2503" s="13"/>
    </row>
    <row r="2504" spans="29:29">
      <c r="AC2504" s="13"/>
    </row>
    <row r="2505" spans="29:29">
      <c r="AC2505" s="13"/>
    </row>
    <row r="2506" spans="29:29">
      <c r="AC2506" s="13"/>
    </row>
    <row r="2507" spans="29:29">
      <c r="AC2507" s="13"/>
    </row>
    <row r="2508" spans="29:29">
      <c r="AC2508" s="13"/>
    </row>
    <row r="2509" spans="29:29">
      <c r="AC2509" s="13"/>
    </row>
    <row r="2510" spans="29:29">
      <c r="AC2510" s="13"/>
    </row>
    <row r="2511" spans="29:29">
      <c r="AC2511" s="13"/>
    </row>
    <row r="2512" spans="29:29">
      <c r="AC2512" s="13"/>
    </row>
    <row r="2513" spans="29:29">
      <c r="AC2513" s="13"/>
    </row>
    <row r="2514" spans="29:29">
      <c r="AC2514" s="13"/>
    </row>
    <row r="2515" spans="29:29">
      <c r="AC2515" s="13"/>
    </row>
    <row r="2516" spans="29:29">
      <c r="AC2516" s="13"/>
    </row>
    <row r="2517" spans="29:29">
      <c r="AC2517" s="13"/>
    </row>
    <row r="2518" spans="29:29">
      <c r="AC2518" s="13"/>
    </row>
    <row r="2519" spans="29:29">
      <c r="AC2519" s="13"/>
    </row>
    <row r="2520" spans="29:29">
      <c r="AC2520" s="13"/>
    </row>
    <row r="2521" spans="29:29">
      <c r="AC2521" s="13"/>
    </row>
    <row r="2522" spans="29:29">
      <c r="AC2522" s="13"/>
    </row>
    <row r="2523" spans="29:29">
      <c r="AC2523" s="13"/>
    </row>
    <row r="2524" spans="29:29">
      <c r="AC2524" s="13"/>
    </row>
    <row r="2525" spans="29:29">
      <c r="AC2525" s="13"/>
    </row>
    <row r="2526" spans="29:29">
      <c r="AC2526" s="13"/>
    </row>
    <row r="2527" spans="29:29">
      <c r="AC2527" s="13"/>
    </row>
    <row r="2528" spans="29:29">
      <c r="AC2528" s="13"/>
    </row>
    <row r="2529" spans="29:29">
      <c r="AC2529" s="13"/>
    </row>
    <row r="2530" spans="29:29">
      <c r="AC2530" s="13"/>
    </row>
    <row r="2531" spans="29:29">
      <c r="AC2531" s="13"/>
    </row>
    <row r="2532" spans="29:29">
      <c r="AC2532" s="13"/>
    </row>
    <row r="2533" spans="29:29">
      <c r="AC2533" s="13"/>
    </row>
    <row r="2534" spans="29:29">
      <c r="AC2534" s="13"/>
    </row>
    <row r="2535" spans="29:29">
      <c r="AC2535" s="13"/>
    </row>
    <row r="2536" spans="29:29">
      <c r="AC2536" s="13"/>
    </row>
    <row r="2537" spans="29:29">
      <c r="AC2537" s="13"/>
    </row>
    <row r="2538" spans="29:29">
      <c r="AC2538" s="13"/>
    </row>
    <row r="2539" spans="29:29">
      <c r="AC2539" s="13"/>
    </row>
    <row r="2540" spans="29:29">
      <c r="AC2540" s="13"/>
    </row>
    <row r="2541" spans="29:29">
      <c r="AC2541" s="13"/>
    </row>
    <row r="2542" spans="29:29">
      <c r="AC2542" s="13"/>
    </row>
    <row r="2543" spans="29:29">
      <c r="AC2543" s="13"/>
    </row>
    <row r="2544" spans="29:29">
      <c r="AC2544" s="13"/>
    </row>
    <row r="2545" spans="29:29">
      <c r="AC2545" s="13"/>
    </row>
    <row r="2546" spans="29:29">
      <c r="AC2546" s="13"/>
    </row>
    <row r="2547" spans="29:29">
      <c r="AC2547" s="13"/>
    </row>
    <row r="2548" spans="29:29">
      <c r="AC2548" s="13"/>
    </row>
    <row r="2549" spans="29:29">
      <c r="AC2549" s="13"/>
    </row>
    <row r="2550" spans="29:29">
      <c r="AC2550" s="13"/>
    </row>
    <row r="2551" spans="29:29">
      <c r="AC2551" s="13"/>
    </row>
    <row r="2552" spans="29:29">
      <c r="AC2552" s="13"/>
    </row>
    <row r="2553" spans="29:29">
      <c r="AC2553" s="13"/>
    </row>
    <row r="2554" spans="29:29">
      <c r="AC2554" s="13"/>
    </row>
    <row r="2555" spans="29:29">
      <c r="AC2555" s="13"/>
    </row>
    <row r="2556" spans="29:29">
      <c r="AC2556" s="13"/>
    </row>
    <row r="2557" spans="29:29">
      <c r="AC2557" s="13"/>
    </row>
    <row r="2558" spans="29:29">
      <c r="AC2558" s="13"/>
    </row>
    <row r="2559" spans="29:29">
      <c r="AC2559" s="13"/>
    </row>
    <row r="2560" spans="29:29">
      <c r="AC2560" s="13"/>
    </row>
    <row r="2561" spans="29:29">
      <c r="AC2561" s="13"/>
    </row>
    <row r="2562" spans="29:29">
      <c r="AC2562" s="13"/>
    </row>
    <row r="2563" spans="29:29">
      <c r="AC2563" s="13"/>
    </row>
    <row r="2564" spans="29:29">
      <c r="AC2564" s="13"/>
    </row>
    <row r="2565" spans="29:29">
      <c r="AC2565" s="13"/>
    </row>
    <row r="2566" spans="29:29">
      <c r="AC2566" s="13"/>
    </row>
    <row r="2567" spans="29:29">
      <c r="AC2567" s="13"/>
    </row>
    <row r="2568" spans="29:29">
      <c r="AC2568" s="13"/>
    </row>
    <row r="2569" spans="29:29">
      <c r="AC2569" s="13"/>
    </row>
    <row r="2570" spans="29:29">
      <c r="AC2570" s="13"/>
    </row>
    <row r="2571" spans="29:29">
      <c r="AC2571" s="13"/>
    </row>
    <row r="2572" spans="29:29">
      <c r="AC2572" s="13"/>
    </row>
    <row r="2573" spans="29:29">
      <c r="AC2573" s="13"/>
    </row>
    <row r="2574" spans="29:29">
      <c r="AC2574" s="13"/>
    </row>
    <row r="2575" spans="29:29">
      <c r="AC2575" s="13"/>
    </row>
    <row r="2576" spans="29:29">
      <c r="AC2576" s="13"/>
    </row>
    <row r="2577" spans="29:29">
      <c r="AC2577" s="13"/>
    </row>
    <row r="2578" spans="29:29">
      <c r="AC2578" s="13"/>
    </row>
    <row r="2579" spans="29:29">
      <c r="AC2579" s="13"/>
    </row>
    <row r="2580" spans="29:29">
      <c r="AC2580" s="13"/>
    </row>
    <row r="2581" spans="29:29">
      <c r="AC2581" s="13"/>
    </row>
    <row r="2582" spans="29:29">
      <c r="AC2582" s="13"/>
    </row>
    <row r="2583" spans="29:29">
      <c r="AC2583" s="13"/>
    </row>
    <row r="2584" spans="29:29">
      <c r="AC2584" s="13"/>
    </row>
    <row r="2585" spans="29:29">
      <c r="AC2585" s="13"/>
    </row>
    <row r="2586" spans="29:29">
      <c r="AC2586" s="13"/>
    </row>
    <row r="2587" spans="29:29">
      <c r="AC2587" s="13"/>
    </row>
    <row r="2588" spans="29:29">
      <c r="AC2588" s="13"/>
    </row>
    <row r="2589" spans="29:29">
      <c r="AC2589" s="13"/>
    </row>
    <row r="2590" spans="29:29">
      <c r="AC2590" s="13"/>
    </row>
    <row r="2591" spans="29:29">
      <c r="AC2591" s="13"/>
    </row>
    <row r="2592" spans="29:29">
      <c r="AC2592" s="13"/>
    </row>
    <row r="2593" spans="29:29">
      <c r="AC2593" s="13"/>
    </row>
    <row r="2594" spans="29:29">
      <c r="AC2594" s="13"/>
    </row>
    <row r="2595" spans="29:29">
      <c r="AC2595" s="13"/>
    </row>
    <row r="2596" spans="29:29">
      <c r="AC2596" s="13"/>
    </row>
    <row r="2597" spans="29:29">
      <c r="AC2597" s="13"/>
    </row>
    <row r="2598" spans="29:29">
      <c r="AC2598" s="13"/>
    </row>
    <row r="2599" spans="29:29">
      <c r="AC2599" s="13"/>
    </row>
    <row r="2600" spans="29:29">
      <c r="AC2600" s="13"/>
    </row>
    <row r="2601" spans="29:29">
      <c r="AC2601" s="13"/>
    </row>
    <row r="2602" spans="29:29">
      <c r="AC2602" s="13"/>
    </row>
    <row r="2603" spans="29:29">
      <c r="AC2603" s="13"/>
    </row>
    <row r="2604" spans="29:29">
      <c r="AC2604" s="13"/>
    </row>
    <row r="2605" spans="29:29">
      <c r="AC2605" s="13"/>
    </row>
    <row r="2606" spans="29:29">
      <c r="AC2606" s="13"/>
    </row>
    <row r="2607" spans="29:29">
      <c r="AC2607" s="13"/>
    </row>
    <row r="2608" spans="29:29">
      <c r="AC2608" s="13"/>
    </row>
    <row r="2609" spans="29:29">
      <c r="AC2609" s="13"/>
    </row>
    <row r="2610" spans="29:29">
      <c r="AC2610" s="13"/>
    </row>
    <row r="2611" spans="29:29">
      <c r="AC2611" s="13"/>
    </row>
    <row r="2612" spans="29:29">
      <c r="AC2612" s="13"/>
    </row>
    <row r="2613" spans="29:29">
      <c r="AC2613" s="13"/>
    </row>
    <row r="2614" spans="29:29">
      <c r="AC2614" s="13"/>
    </row>
    <row r="2615" spans="29:29">
      <c r="AC2615" s="13"/>
    </row>
    <row r="2616" spans="29:29">
      <c r="AC2616" s="13"/>
    </row>
    <row r="2617" spans="29:29">
      <c r="AC2617" s="13"/>
    </row>
    <row r="2618" spans="29:29">
      <c r="AC2618" s="13"/>
    </row>
    <row r="2619" spans="29:29">
      <c r="AC2619" s="13"/>
    </row>
    <row r="2620" spans="29:29">
      <c r="AC2620" s="13"/>
    </row>
    <row r="2621" spans="29:29">
      <c r="AC2621" s="13"/>
    </row>
    <row r="2622" spans="29:29">
      <c r="AC2622" s="13"/>
    </row>
    <row r="2623" spans="29:29">
      <c r="AC2623" s="13"/>
    </row>
    <row r="2624" spans="29:29">
      <c r="AC2624" s="13"/>
    </row>
    <row r="2625" spans="29:29">
      <c r="AC2625" s="13"/>
    </row>
    <row r="2626" spans="29:29">
      <c r="AC2626" s="13"/>
    </row>
    <row r="2627" spans="29:29">
      <c r="AC2627" s="13"/>
    </row>
    <row r="2628" spans="29:29">
      <c r="AC2628" s="13"/>
    </row>
    <row r="2629" spans="29:29">
      <c r="AC2629" s="13"/>
    </row>
    <row r="2630" spans="29:29">
      <c r="AC2630" s="13"/>
    </row>
    <row r="2631" spans="29:29">
      <c r="AC2631" s="13"/>
    </row>
    <row r="2632" spans="29:29">
      <c r="AC2632" s="13"/>
    </row>
    <row r="2633" spans="29:29">
      <c r="AC2633" s="13"/>
    </row>
    <row r="2634" spans="29:29">
      <c r="AC2634" s="13"/>
    </row>
    <row r="2635" spans="29:29">
      <c r="AC2635" s="13"/>
    </row>
    <row r="2636" spans="29:29">
      <c r="AC2636" s="13"/>
    </row>
    <row r="2637" spans="29:29">
      <c r="AC2637" s="13"/>
    </row>
    <row r="2638" spans="29:29">
      <c r="AC2638" s="13"/>
    </row>
    <row r="2639" spans="29:29">
      <c r="AC2639" s="13"/>
    </row>
    <row r="2640" spans="29:29">
      <c r="AC2640" s="13"/>
    </row>
    <row r="2641" spans="29:29">
      <c r="AC2641" s="13"/>
    </row>
    <row r="2642" spans="29:29">
      <c r="AC2642" s="13"/>
    </row>
    <row r="2643" spans="29:29">
      <c r="AC2643" s="13"/>
    </row>
    <row r="2644" spans="29:29">
      <c r="AC2644" s="13"/>
    </row>
    <row r="2645" spans="29:29">
      <c r="AC2645" s="13"/>
    </row>
    <row r="2646" spans="29:29">
      <c r="AC2646" s="13"/>
    </row>
    <row r="2647" spans="29:29">
      <c r="AC2647" s="13"/>
    </row>
    <row r="2648" spans="29:29">
      <c r="AC2648" s="13"/>
    </row>
    <row r="2649" spans="29:29">
      <c r="AC2649" s="13"/>
    </row>
    <row r="2650" spans="29:29">
      <c r="AC2650" s="13"/>
    </row>
    <row r="2651" spans="29:29">
      <c r="AC2651" s="13"/>
    </row>
    <row r="2652" spans="29:29">
      <c r="AC2652" s="13"/>
    </row>
    <row r="2653" spans="29:29">
      <c r="AC2653" s="13"/>
    </row>
    <row r="2654" spans="29:29">
      <c r="AC2654" s="13"/>
    </row>
    <row r="2655" spans="29:29">
      <c r="AC2655" s="13"/>
    </row>
    <row r="2656" spans="29:29">
      <c r="AC2656" s="13"/>
    </row>
    <row r="2657" spans="29:29">
      <c r="AC2657" s="13"/>
    </row>
    <row r="2658" spans="29:29">
      <c r="AC2658" s="13"/>
    </row>
    <row r="2659" spans="29:29">
      <c r="AC2659" s="13"/>
    </row>
    <row r="2660" spans="29:29">
      <c r="AC2660" s="13"/>
    </row>
    <row r="2661" spans="29:29">
      <c r="AC2661" s="13"/>
    </row>
    <row r="2662" spans="29:29">
      <c r="AC2662" s="13"/>
    </row>
    <row r="2663" spans="29:29">
      <c r="AC2663" s="13"/>
    </row>
    <row r="2664" spans="29:29">
      <c r="AC2664" s="13"/>
    </row>
    <row r="2665" spans="29:29">
      <c r="AC2665" s="13"/>
    </row>
    <row r="2666" spans="29:29">
      <c r="AC2666" s="13"/>
    </row>
    <row r="2667" spans="29:29">
      <c r="AC2667" s="13"/>
    </row>
    <row r="2668" spans="29:29">
      <c r="AC2668" s="13"/>
    </row>
    <row r="2669" spans="29:29">
      <c r="AC2669" s="13"/>
    </row>
    <row r="2670" spans="29:29">
      <c r="AC2670" s="13"/>
    </row>
    <row r="2671" spans="29:29">
      <c r="AC2671" s="13"/>
    </row>
    <row r="2672" spans="29:29">
      <c r="AC2672" s="13"/>
    </row>
    <row r="2673" spans="29:29">
      <c r="AC2673" s="13"/>
    </row>
    <row r="2674" spans="29:29">
      <c r="AC2674" s="13"/>
    </row>
    <row r="2675" spans="29:29">
      <c r="AC2675" s="13"/>
    </row>
    <row r="2676" spans="29:29">
      <c r="AC2676" s="13"/>
    </row>
    <row r="2677" spans="29:29">
      <c r="AC2677" s="13"/>
    </row>
    <row r="2678" spans="29:29">
      <c r="AC2678" s="13"/>
    </row>
    <row r="2679" spans="29:29">
      <c r="AC2679" s="13"/>
    </row>
    <row r="2680" spans="29:29">
      <c r="AC2680" s="13"/>
    </row>
    <row r="2681" spans="29:29">
      <c r="AC2681" s="13"/>
    </row>
    <row r="2682" spans="29:29">
      <c r="AC2682" s="13"/>
    </row>
    <row r="2683" spans="29:29">
      <c r="AC2683" s="13"/>
    </row>
    <row r="2684" spans="29:29">
      <c r="AC2684" s="13"/>
    </row>
    <row r="2685" spans="29:29">
      <c r="AC2685" s="13"/>
    </row>
    <row r="2686" spans="29:29">
      <c r="AC2686" s="13"/>
    </row>
    <row r="2687" spans="29:29">
      <c r="AC2687" s="13"/>
    </row>
    <row r="2688" spans="29:29">
      <c r="AC2688" s="13"/>
    </row>
    <row r="2689" spans="29:29">
      <c r="AC2689" s="13"/>
    </row>
    <row r="2690" spans="29:29">
      <c r="AC2690" s="13"/>
    </row>
    <row r="2691" spans="29:29">
      <c r="AC2691" s="13"/>
    </row>
    <row r="2692" spans="29:29">
      <c r="AC2692" s="13"/>
    </row>
    <row r="2693" spans="29:29">
      <c r="AC2693" s="13"/>
    </row>
    <row r="2694" spans="29:29">
      <c r="AC2694" s="13"/>
    </row>
    <row r="2695" spans="29:29">
      <c r="AC2695" s="13"/>
    </row>
    <row r="2696" spans="29:29">
      <c r="AC2696" s="13"/>
    </row>
    <row r="2697" spans="29:29">
      <c r="AC2697" s="13"/>
    </row>
    <row r="2698" spans="29:29">
      <c r="AC2698" s="13"/>
    </row>
    <row r="2699" spans="29:29">
      <c r="AC2699" s="13"/>
    </row>
    <row r="2700" spans="29:29">
      <c r="AC2700" s="13"/>
    </row>
    <row r="2701" spans="29:29">
      <c r="AC2701" s="13"/>
    </row>
    <row r="2702" spans="29:29">
      <c r="AC2702" s="13"/>
    </row>
    <row r="2703" spans="29:29">
      <c r="AC2703" s="13"/>
    </row>
    <row r="2704" spans="29:29">
      <c r="AC2704" s="13"/>
    </row>
    <row r="2705" spans="29:29">
      <c r="AC2705" s="13"/>
    </row>
    <row r="2706" spans="29:29">
      <c r="AC2706" s="13"/>
    </row>
    <row r="2707" spans="29:29">
      <c r="AC2707" s="13"/>
    </row>
    <row r="2708" spans="29:29">
      <c r="AC2708" s="13"/>
    </row>
    <row r="2709" spans="29:29">
      <c r="AC2709" s="13"/>
    </row>
    <row r="2710" spans="29:29">
      <c r="AC2710" s="13"/>
    </row>
    <row r="2711" spans="29:29">
      <c r="AC2711" s="13"/>
    </row>
    <row r="2712" spans="29:29">
      <c r="AC2712" s="13"/>
    </row>
    <row r="2713" spans="29:29">
      <c r="AC2713" s="13"/>
    </row>
    <row r="2714" spans="29:29">
      <c r="AC2714" s="13"/>
    </row>
    <row r="2715" spans="29:29">
      <c r="AC2715" s="13"/>
    </row>
    <row r="2716" spans="29:29">
      <c r="AC2716" s="13"/>
    </row>
    <row r="2717" spans="29:29">
      <c r="AC2717" s="13"/>
    </row>
    <row r="2718" spans="29:29">
      <c r="AC2718" s="13"/>
    </row>
    <row r="2719" spans="29:29">
      <c r="AC2719" s="13"/>
    </row>
    <row r="2720" spans="29:29">
      <c r="AC2720" s="13"/>
    </row>
    <row r="2721" spans="29:29">
      <c r="AC2721" s="13"/>
    </row>
    <row r="2722" spans="29:29">
      <c r="AC2722" s="13"/>
    </row>
    <row r="2723" spans="29:29">
      <c r="AC2723" s="13"/>
    </row>
    <row r="2724" spans="29:29">
      <c r="AC2724" s="13"/>
    </row>
    <row r="2725" spans="29:29">
      <c r="AC2725" s="13"/>
    </row>
    <row r="2726" spans="29:29">
      <c r="AC2726" s="13"/>
    </row>
    <row r="2727" spans="29:29">
      <c r="AC2727" s="13"/>
    </row>
    <row r="2728" spans="29:29">
      <c r="AC2728" s="13"/>
    </row>
    <row r="2729" spans="29:29">
      <c r="AC2729" s="13"/>
    </row>
    <row r="2730" spans="29:29">
      <c r="AC2730" s="13"/>
    </row>
    <row r="2731" spans="29:29">
      <c r="AC2731" s="13"/>
    </row>
    <row r="2732" spans="29:29">
      <c r="AC2732" s="13"/>
    </row>
    <row r="2733" spans="29:29">
      <c r="AC2733" s="13"/>
    </row>
    <row r="2734" spans="29:29">
      <c r="AC2734" s="13"/>
    </row>
    <row r="2735" spans="29:29">
      <c r="AC2735" s="13"/>
    </row>
    <row r="2736" spans="29:29">
      <c r="AC2736" s="13"/>
    </row>
    <row r="2737" spans="29:29">
      <c r="AC2737" s="13"/>
    </row>
    <row r="2738" spans="29:29">
      <c r="AC2738" s="13"/>
    </row>
    <row r="2739" spans="29:29">
      <c r="AC2739" s="13"/>
    </row>
    <row r="2740" spans="29:29">
      <c r="AC2740" s="13"/>
    </row>
    <row r="2741" spans="29:29">
      <c r="AC2741" s="13"/>
    </row>
    <row r="2742" spans="29:29">
      <c r="AC2742" s="13"/>
    </row>
    <row r="2743" spans="29:29">
      <c r="AC2743" s="13"/>
    </row>
    <row r="2744" spans="29:29">
      <c r="AC2744" s="13"/>
    </row>
    <row r="2745" spans="29:29">
      <c r="AC2745" s="13"/>
    </row>
    <row r="2746" spans="29:29">
      <c r="AC2746" s="13"/>
    </row>
    <row r="2747" spans="29:29">
      <c r="AC2747" s="13"/>
    </row>
    <row r="2748" spans="29:29">
      <c r="AC2748" s="13"/>
    </row>
    <row r="2749" spans="29:29">
      <c r="AC2749" s="13"/>
    </row>
    <row r="2750" spans="29:29">
      <c r="AC2750" s="13"/>
    </row>
    <row r="2751" spans="29:29">
      <c r="AC2751" s="13"/>
    </row>
    <row r="2752" spans="29:29">
      <c r="AC2752" s="13"/>
    </row>
    <row r="2753" spans="29:29">
      <c r="AC2753" s="13"/>
    </row>
    <row r="2754" spans="29:29">
      <c r="AC2754" s="13"/>
    </row>
    <row r="2755" spans="29:29">
      <c r="AC2755" s="13"/>
    </row>
    <row r="2756" spans="29:29">
      <c r="AC2756" s="13"/>
    </row>
    <row r="2757" spans="29:29">
      <c r="AC2757" s="13"/>
    </row>
    <row r="2758" spans="29:29">
      <c r="AC2758" s="13"/>
    </row>
    <row r="2759" spans="29:29">
      <c r="AC2759" s="13"/>
    </row>
    <row r="2760" spans="29:29">
      <c r="AC2760" s="13"/>
    </row>
    <row r="2761" spans="29:29">
      <c r="AC2761" s="13"/>
    </row>
    <row r="2762" spans="29:29">
      <c r="AC2762" s="13"/>
    </row>
    <row r="2763" spans="29:29">
      <c r="AC2763" s="13"/>
    </row>
    <row r="2764" spans="29:29">
      <c r="AC2764" s="13"/>
    </row>
    <row r="2765" spans="29:29">
      <c r="AC2765" s="13"/>
    </row>
    <row r="2766" spans="29:29">
      <c r="AC2766" s="13"/>
    </row>
    <row r="2767" spans="29:29">
      <c r="AC2767" s="13"/>
    </row>
    <row r="2768" spans="29:29">
      <c r="AC2768" s="13"/>
    </row>
    <row r="2769" spans="29:29">
      <c r="AC2769" s="13"/>
    </row>
    <row r="2770" spans="29:29">
      <c r="AC2770" s="13"/>
    </row>
    <row r="2771" spans="29:29">
      <c r="AC2771" s="13"/>
    </row>
    <row r="2772" spans="29:29">
      <c r="AC2772" s="13"/>
    </row>
    <row r="2773" spans="29:29">
      <c r="AC2773" s="13"/>
    </row>
    <row r="2774" spans="29:29">
      <c r="AC2774" s="13"/>
    </row>
    <row r="2775" spans="29:29">
      <c r="AC2775" s="13"/>
    </row>
    <row r="2776" spans="29:29">
      <c r="AC2776" s="13"/>
    </row>
    <row r="2777" spans="29:29">
      <c r="AC2777" s="13"/>
    </row>
    <row r="2778" spans="29:29">
      <c r="AC2778" s="13"/>
    </row>
    <row r="2779" spans="29:29">
      <c r="AC2779" s="13"/>
    </row>
    <row r="2780" spans="29:29">
      <c r="AC2780" s="13"/>
    </row>
    <row r="2781" spans="29:29">
      <c r="AC2781" s="13"/>
    </row>
    <row r="2782" spans="29:29">
      <c r="AC2782" s="13"/>
    </row>
    <row r="2783" spans="29:29">
      <c r="AC2783" s="13"/>
    </row>
    <row r="2784" spans="29:29">
      <c r="AC2784" s="13"/>
    </row>
    <row r="2785" spans="29:29">
      <c r="AC2785" s="13"/>
    </row>
    <row r="2786" spans="29:29">
      <c r="AC2786" s="13"/>
    </row>
    <row r="2787" spans="29:29">
      <c r="AC2787" s="13"/>
    </row>
    <row r="2788" spans="29:29">
      <c r="AC2788" s="13"/>
    </row>
    <row r="2789" spans="29:29">
      <c r="AC2789" s="13"/>
    </row>
    <row r="2790" spans="29:29">
      <c r="AC2790" s="13"/>
    </row>
    <row r="2791" spans="29:29">
      <c r="AC2791" s="13"/>
    </row>
    <row r="2792" spans="29:29">
      <c r="AC2792" s="13"/>
    </row>
    <row r="2793" spans="29:29">
      <c r="AC2793" s="13"/>
    </row>
    <row r="2794" spans="29:29">
      <c r="AC2794" s="13"/>
    </row>
    <row r="2795" spans="29:29">
      <c r="AC2795" s="13"/>
    </row>
    <row r="2796" spans="29:29">
      <c r="AC2796" s="13"/>
    </row>
    <row r="2797" spans="29:29">
      <c r="AC2797" s="13"/>
    </row>
    <row r="2798" spans="29:29">
      <c r="AC2798" s="13"/>
    </row>
    <row r="2799" spans="29:29">
      <c r="AC2799" s="13"/>
    </row>
    <row r="2800" spans="29:29">
      <c r="AC2800" s="13"/>
    </row>
    <row r="2801" spans="29:29">
      <c r="AC2801" s="13"/>
    </row>
    <row r="2802" spans="29:29">
      <c r="AC2802" s="13"/>
    </row>
    <row r="2803" spans="29:29">
      <c r="AC2803" s="13"/>
    </row>
    <row r="2804" spans="29:29">
      <c r="AC2804" s="13"/>
    </row>
    <row r="2805" spans="29:29">
      <c r="AC2805" s="13"/>
    </row>
    <row r="2806" spans="29:29">
      <c r="AC2806" s="13"/>
    </row>
    <row r="2807" spans="29:29">
      <c r="AC2807" s="13"/>
    </row>
    <row r="2808" spans="29:29">
      <c r="AC2808" s="13"/>
    </row>
    <row r="2809" spans="29:29">
      <c r="AC2809" s="13"/>
    </row>
    <row r="2810" spans="29:29">
      <c r="AC2810" s="13"/>
    </row>
    <row r="2811" spans="29:29">
      <c r="AC2811" s="13"/>
    </row>
    <row r="2812" spans="29:29">
      <c r="AC2812" s="13"/>
    </row>
    <row r="2813" spans="29:29">
      <c r="AC2813" s="13"/>
    </row>
    <row r="2814" spans="29:29">
      <c r="AC2814" s="13"/>
    </row>
    <row r="2815" spans="29:29">
      <c r="AC2815" s="13"/>
    </row>
    <row r="2816" spans="29:29">
      <c r="AC2816" s="13"/>
    </row>
    <row r="2817" spans="29:29">
      <c r="AC2817" s="13"/>
    </row>
    <row r="2818" spans="29:29">
      <c r="AC2818" s="13"/>
    </row>
    <row r="2819" spans="29:29">
      <c r="AC2819" s="13"/>
    </row>
    <row r="2820" spans="29:29">
      <c r="AC2820" s="13"/>
    </row>
    <row r="2821" spans="29:29">
      <c r="AC2821" s="13"/>
    </row>
    <row r="2822" spans="29:29">
      <c r="AC2822" s="13"/>
    </row>
    <row r="2823" spans="29:29">
      <c r="AC2823" s="13"/>
    </row>
    <row r="2824" spans="29:29">
      <c r="AC2824" s="13"/>
    </row>
    <row r="2825" spans="29:29">
      <c r="AC2825" s="13"/>
    </row>
    <row r="2826" spans="29:29">
      <c r="AC2826" s="13"/>
    </row>
    <row r="2827" spans="29:29">
      <c r="AC2827" s="13"/>
    </row>
    <row r="2828" spans="29:29">
      <c r="AC2828" s="13"/>
    </row>
    <row r="2829" spans="29:29">
      <c r="AC2829" s="13"/>
    </row>
    <row r="2830" spans="29:29">
      <c r="AC2830" s="13"/>
    </row>
    <row r="2831" spans="29:29">
      <c r="AC2831" s="13"/>
    </row>
    <row r="2832" spans="29:29">
      <c r="AC2832" s="13"/>
    </row>
    <row r="2833" spans="29:29">
      <c r="AC2833" s="13"/>
    </row>
    <row r="2834" spans="29:29">
      <c r="AC2834" s="13"/>
    </row>
    <row r="2835" spans="29:29">
      <c r="AC2835" s="13"/>
    </row>
    <row r="2836" spans="29:29">
      <c r="AC2836" s="13"/>
    </row>
    <row r="2837" spans="29:29">
      <c r="AC2837" s="13"/>
    </row>
    <row r="2838" spans="29:29">
      <c r="AC2838" s="13"/>
    </row>
    <row r="2839" spans="29:29">
      <c r="AC2839" s="13"/>
    </row>
    <row r="2840" spans="29:29">
      <c r="AC2840" s="13"/>
    </row>
    <row r="2841" spans="29:29">
      <c r="AC2841" s="13"/>
    </row>
    <row r="2842" spans="29:29">
      <c r="AC2842" s="13"/>
    </row>
    <row r="2843" spans="29:29">
      <c r="AC2843" s="13"/>
    </row>
    <row r="2844" spans="29:29">
      <c r="AC2844" s="13"/>
    </row>
    <row r="2845" spans="29:29">
      <c r="AC2845" s="13"/>
    </row>
    <row r="2846" spans="29:29">
      <c r="AC2846" s="13"/>
    </row>
    <row r="2847" spans="29:29">
      <c r="AC2847" s="13"/>
    </row>
    <row r="2848" spans="29:29">
      <c r="AC2848" s="13"/>
    </row>
    <row r="2849" spans="29:29">
      <c r="AC2849" s="13"/>
    </row>
    <row r="2850" spans="29:29">
      <c r="AC2850" s="13"/>
    </row>
    <row r="2851" spans="29:29">
      <c r="AC2851" s="13"/>
    </row>
    <row r="2852" spans="29:29">
      <c r="AC2852" s="13"/>
    </row>
    <row r="2853" spans="29:29">
      <c r="AC2853" s="13"/>
    </row>
    <row r="2854" spans="29:29">
      <c r="AC2854" s="13"/>
    </row>
    <row r="2855" spans="29:29">
      <c r="AC2855" s="13"/>
    </row>
    <row r="2856" spans="29:29">
      <c r="AC2856" s="13"/>
    </row>
    <row r="2857" spans="29:29">
      <c r="AC2857" s="13"/>
    </row>
    <row r="2858" spans="29:29">
      <c r="AC2858" s="13"/>
    </row>
    <row r="2859" spans="29:29">
      <c r="AC2859" s="13"/>
    </row>
    <row r="2860" spans="29:29">
      <c r="AC2860" s="13"/>
    </row>
    <row r="2861" spans="29:29">
      <c r="AC2861" s="13"/>
    </row>
    <row r="2862" spans="29:29">
      <c r="AC2862" s="13"/>
    </row>
    <row r="2863" spans="29:29">
      <c r="AC2863" s="13"/>
    </row>
    <row r="2864" spans="29:29">
      <c r="AC2864" s="13"/>
    </row>
    <row r="2865" spans="29:29">
      <c r="AC2865" s="13"/>
    </row>
    <row r="2866" spans="29:29">
      <c r="AC2866" s="13"/>
    </row>
    <row r="2867" spans="29:29">
      <c r="AC2867" s="13"/>
    </row>
    <row r="2868" spans="29:29">
      <c r="AC2868" s="13"/>
    </row>
    <row r="2869" spans="29:29">
      <c r="AC2869" s="13"/>
    </row>
    <row r="2870" spans="29:29">
      <c r="AC2870" s="13"/>
    </row>
    <row r="2871" spans="29:29">
      <c r="AC2871" s="13"/>
    </row>
    <row r="2872" spans="29:29">
      <c r="AC2872" s="13"/>
    </row>
    <row r="2873" spans="29:29">
      <c r="AC2873" s="13"/>
    </row>
    <row r="2874" spans="29:29">
      <c r="AC2874" s="13"/>
    </row>
    <row r="2875" spans="29:29">
      <c r="AC2875" s="13"/>
    </row>
    <row r="2876" spans="29:29">
      <c r="AC2876" s="13"/>
    </row>
    <row r="2877" spans="29:29">
      <c r="AC2877" s="13"/>
    </row>
    <row r="2878" spans="29:29">
      <c r="AC2878" s="13"/>
    </row>
    <row r="2879" spans="29:29">
      <c r="AC2879" s="13"/>
    </row>
    <row r="2880" spans="29:29">
      <c r="AC2880" s="13"/>
    </row>
    <row r="2881" spans="29:29">
      <c r="AC2881" s="13"/>
    </row>
    <row r="2882" spans="29:29">
      <c r="AC2882" s="13"/>
    </row>
    <row r="2883" spans="29:29">
      <c r="AC2883" s="13"/>
    </row>
    <row r="2884" spans="29:29">
      <c r="AC2884" s="13"/>
    </row>
    <row r="2885" spans="29:29">
      <c r="AC2885" s="13"/>
    </row>
    <row r="2886" spans="29:29">
      <c r="AC2886" s="13"/>
    </row>
    <row r="2887" spans="29:29">
      <c r="AC2887" s="13"/>
    </row>
    <row r="2888" spans="29:29">
      <c r="AC2888" s="13"/>
    </row>
    <row r="2889" spans="29:29">
      <c r="AC2889" s="13"/>
    </row>
    <row r="2890" spans="29:29">
      <c r="AC2890" s="13"/>
    </row>
    <row r="2891" spans="29:29">
      <c r="AC2891" s="13"/>
    </row>
    <row r="2892" spans="29:29">
      <c r="AC2892" s="13"/>
    </row>
    <row r="2893" spans="29:29">
      <c r="AC2893" s="13"/>
    </row>
    <row r="2894" spans="29:29">
      <c r="AC2894" s="13"/>
    </row>
    <row r="2895" spans="29:29">
      <c r="AC2895" s="13"/>
    </row>
    <row r="2896" spans="29:29">
      <c r="AC2896" s="13"/>
    </row>
    <row r="2897" spans="29:29">
      <c r="AC2897" s="13"/>
    </row>
    <row r="2898" spans="29:29">
      <c r="AC2898" s="13"/>
    </row>
    <row r="2899" spans="29:29">
      <c r="AC2899" s="13"/>
    </row>
    <row r="2900" spans="29:29">
      <c r="AC2900" s="13"/>
    </row>
    <row r="2901" spans="29:29">
      <c r="AC2901" s="13"/>
    </row>
    <row r="2902" spans="29:29">
      <c r="AC2902" s="13"/>
    </row>
    <row r="2903" spans="29:29">
      <c r="AC2903" s="13"/>
    </row>
    <row r="2904" spans="29:29">
      <c r="AC2904" s="13"/>
    </row>
    <row r="2905" spans="29:29">
      <c r="AC2905" s="13"/>
    </row>
    <row r="2906" spans="29:29">
      <c r="AC2906" s="13"/>
    </row>
    <row r="2907" spans="29:29">
      <c r="AC2907" s="13"/>
    </row>
    <row r="2908" spans="29:29">
      <c r="AC2908" s="13"/>
    </row>
    <row r="2909" spans="29:29">
      <c r="AC2909" s="13"/>
    </row>
    <row r="2910" spans="29:29">
      <c r="AC2910" s="13"/>
    </row>
    <row r="2911" spans="29:29">
      <c r="AC2911" s="13"/>
    </row>
    <row r="2912" spans="29:29">
      <c r="AC2912" s="13"/>
    </row>
    <row r="2913" spans="29:29">
      <c r="AC2913" s="13"/>
    </row>
    <row r="2914" spans="29:29">
      <c r="AC2914" s="13"/>
    </row>
    <row r="2915" spans="29:29">
      <c r="AC2915" s="13"/>
    </row>
    <row r="2916" spans="29:29">
      <c r="AC2916" s="13"/>
    </row>
    <row r="2917" spans="29:29">
      <c r="AC2917" s="13"/>
    </row>
    <row r="2918" spans="29:29">
      <c r="AC2918" s="13"/>
    </row>
    <row r="2919" spans="29:29">
      <c r="AC2919" s="13"/>
    </row>
    <row r="2920" spans="29:29">
      <c r="AC2920" s="13"/>
    </row>
    <row r="2921" spans="29:29">
      <c r="AC2921" s="13"/>
    </row>
    <row r="2922" spans="29:29">
      <c r="AC2922" s="13"/>
    </row>
    <row r="2923" spans="29:29">
      <c r="AC2923" s="13"/>
    </row>
    <row r="2924" spans="29:29">
      <c r="AC2924" s="13"/>
    </row>
    <row r="2925" spans="29:29">
      <c r="AC2925" s="13"/>
    </row>
    <row r="2926" spans="29:29">
      <c r="AC2926" s="13"/>
    </row>
    <row r="2927" spans="29:29">
      <c r="AC2927" s="13"/>
    </row>
    <row r="2928" spans="29:29">
      <c r="AC2928" s="13"/>
    </row>
    <row r="2929" spans="29:29">
      <c r="AC2929" s="13"/>
    </row>
    <row r="2930" spans="29:29">
      <c r="AC2930" s="13"/>
    </row>
    <row r="2931" spans="29:29">
      <c r="AC2931" s="13"/>
    </row>
    <row r="2932" spans="29:29">
      <c r="AC2932" s="13"/>
    </row>
    <row r="2933" spans="29:29">
      <c r="AC2933" s="13"/>
    </row>
    <row r="2934" spans="29:29">
      <c r="AC2934" s="13"/>
    </row>
    <row r="2935" spans="29:29">
      <c r="AC2935" s="13"/>
    </row>
    <row r="2936" spans="29:29">
      <c r="AC2936" s="13"/>
    </row>
    <row r="2937" spans="29:29">
      <c r="AC2937" s="13"/>
    </row>
    <row r="2938" spans="29:29">
      <c r="AC2938" s="13"/>
    </row>
    <row r="2939" spans="29:29">
      <c r="AC2939" s="13"/>
    </row>
    <row r="2940" spans="29:29">
      <c r="AC2940" s="13"/>
    </row>
    <row r="2941" spans="29:29">
      <c r="AC2941" s="13"/>
    </row>
    <row r="2942" spans="29:29">
      <c r="AC2942" s="13"/>
    </row>
    <row r="2943" spans="29:29">
      <c r="AC2943" s="13"/>
    </row>
    <row r="2944" spans="29:29">
      <c r="AC2944" s="13"/>
    </row>
    <row r="2945" spans="29:29">
      <c r="AC2945" s="13"/>
    </row>
    <row r="2946" spans="29:29">
      <c r="AC2946" s="13"/>
    </row>
    <row r="2947" spans="29:29">
      <c r="AC2947" s="13"/>
    </row>
    <row r="2948" spans="29:29">
      <c r="AC2948" s="13"/>
    </row>
    <row r="2949" spans="29:29">
      <c r="AC2949" s="13"/>
    </row>
    <row r="2950" spans="29:29">
      <c r="AC2950" s="13"/>
    </row>
    <row r="2951" spans="29:29">
      <c r="AC2951" s="13"/>
    </row>
    <row r="2952" spans="29:29">
      <c r="AC2952" s="13"/>
    </row>
    <row r="2953" spans="29:29">
      <c r="AC2953" s="13"/>
    </row>
    <row r="2954" spans="29:29">
      <c r="AC2954" s="13"/>
    </row>
    <row r="2955" spans="29:29">
      <c r="AC2955" s="13"/>
    </row>
    <row r="2956" spans="29:29">
      <c r="AC2956" s="13"/>
    </row>
    <row r="2957" spans="29:29">
      <c r="AC2957" s="13"/>
    </row>
    <row r="2958" spans="29:29">
      <c r="AC2958" s="13"/>
    </row>
    <row r="2959" spans="29:29">
      <c r="AC2959" s="13"/>
    </row>
    <row r="2960" spans="29:29">
      <c r="AC2960" s="13"/>
    </row>
    <row r="2961" spans="29:29">
      <c r="AC2961" s="13"/>
    </row>
    <row r="2962" spans="29:29">
      <c r="AC2962" s="13"/>
    </row>
    <row r="2963" spans="29:29">
      <c r="AC2963" s="13"/>
    </row>
    <row r="2964" spans="29:29">
      <c r="AC2964" s="13"/>
    </row>
    <row r="2965" spans="29:29">
      <c r="AC2965" s="13"/>
    </row>
    <row r="2966" spans="29:29">
      <c r="AC2966" s="13"/>
    </row>
    <row r="2967" spans="29:29">
      <c r="AC2967" s="13"/>
    </row>
    <row r="2968" spans="29:29">
      <c r="AC2968" s="13"/>
    </row>
    <row r="2969" spans="29:29">
      <c r="AC2969" s="13"/>
    </row>
    <row r="2970" spans="29:29">
      <c r="AC2970" s="13"/>
    </row>
    <row r="2971" spans="29:29">
      <c r="AC2971" s="13"/>
    </row>
    <row r="2972" spans="29:29">
      <c r="AC2972" s="13"/>
    </row>
    <row r="2973" spans="29:29">
      <c r="AC2973" s="13"/>
    </row>
    <row r="2974" spans="29:29">
      <c r="AC2974" s="13"/>
    </row>
    <row r="2975" spans="29:29">
      <c r="AC2975" s="13"/>
    </row>
    <row r="2976" spans="29:29">
      <c r="AC2976" s="13"/>
    </row>
    <row r="2977" spans="29:29">
      <c r="AC2977" s="13"/>
    </row>
    <row r="2978" spans="29:29">
      <c r="AC2978" s="13"/>
    </row>
    <row r="2979" spans="29:29">
      <c r="AC2979" s="13"/>
    </row>
    <row r="2980" spans="29:29">
      <c r="AC2980" s="13"/>
    </row>
    <row r="2981" spans="29:29">
      <c r="AC2981" s="13"/>
    </row>
    <row r="2982" spans="29:29">
      <c r="AC2982" s="13"/>
    </row>
    <row r="2983" spans="29:29">
      <c r="AC2983" s="13"/>
    </row>
    <row r="2984" spans="29:29">
      <c r="AC2984" s="13"/>
    </row>
    <row r="2985" spans="29:29">
      <c r="AC2985" s="13"/>
    </row>
    <row r="2986" spans="29:29">
      <c r="AC2986" s="13"/>
    </row>
    <row r="2987" spans="29:29">
      <c r="AC2987" s="13"/>
    </row>
    <row r="2988" spans="29:29">
      <c r="AC2988" s="13"/>
    </row>
    <row r="2989" spans="29:29">
      <c r="AC2989" s="13"/>
    </row>
    <row r="2990" spans="29:29">
      <c r="AC2990" s="13"/>
    </row>
    <row r="2991" spans="29:29">
      <c r="AC2991" s="13"/>
    </row>
    <row r="2992" spans="29:29">
      <c r="AC2992" s="13"/>
    </row>
    <row r="2993" spans="29:29">
      <c r="AC2993" s="13"/>
    </row>
    <row r="2994" spans="29:29">
      <c r="AC2994" s="13"/>
    </row>
    <row r="2995" spans="29:29">
      <c r="AC2995" s="13"/>
    </row>
    <row r="2996" spans="29:29">
      <c r="AC2996" s="13"/>
    </row>
    <row r="2997" spans="29:29">
      <c r="AC2997" s="13"/>
    </row>
    <row r="2998" spans="29:29">
      <c r="AC2998" s="13"/>
    </row>
    <row r="2999" spans="29:29">
      <c r="AC2999" s="13"/>
    </row>
    <row r="3000" spans="29:29">
      <c r="AC3000" s="13"/>
    </row>
    <row r="3001" spans="29:29">
      <c r="AC3001" s="13"/>
    </row>
    <row r="3002" spans="29:29">
      <c r="AC3002" s="13"/>
    </row>
    <row r="3003" spans="29:29">
      <c r="AC3003" s="13"/>
    </row>
    <row r="3004" spans="29:29">
      <c r="AC3004" s="13"/>
    </row>
    <row r="3005" spans="29:29">
      <c r="AC3005" s="13"/>
    </row>
    <row r="3006" spans="29:29">
      <c r="AC3006" s="13"/>
    </row>
    <row r="3007" spans="29:29">
      <c r="AC3007" s="13"/>
    </row>
    <row r="3008" spans="29:29">
      <c r="AC3008" s="13"/>
    </row>
    <row r="3009" spans="29:29">
      <c r="AC3009" s="13"/>
    </row>
    <row r="3010" spans="29:29">
      <c r="AC3010" s="13"/>
    </row>
    <row r="3011" spans="29:29">
      <c r="AC3011" s="13"/>
    </row>
    <row r="3012" spans="29:29">
      <c r="AC3012" s="13"/>
    </row>
    <row r="3013" spans="29:29">
      <c r="AC3013" s="13"/>
    </row>
    <row r="3014" spans="29:29">
      <c r="AC3014" s="13"/>
    </row>
    <row r="3015" spans="29:29">
      <c r="AC3015" s="13"/>
    </row>
    <row r="3016" spans="29:29">
      <c r="AC3016" s="13"/>
    </row>
    <row r="3017" spans="29:29">
      <c r="AC3017" s="13"/>
    </row>
    <row r="3018" spans="29:29">
      <c r="AC3018" s="13"/>
    </row>
    <row r="3019" spans="29:29">
      <c r="AC3019" s="13"/>
    </row>
    <row r="3020" spans="29:29">
      <c r="AC3020" s="13"/>
    </row>
    <row r="3021" spans="29:29">
      <c r="AC3021" s="13"/>
    </row>
    <row r="3022" spans="29:29">
      <c r="AC3022" s="13"/>
    </row>
    <row r="3023" spans="29:29">
      <c r="AC3023" s="13"/>
    </row>
    <row r="3024" spans="29:29">
      <c r="AC3024" s="13"/>
    </row>
    <row r="3025" spans="29:29">
      <c r="AC3025" s="13"/>
    </row>
    <row r="3026" spans="29:29">
      <c r="AC3026" s="13"/>
    </row>
    <row r="3027" spans="29:29">
      <c r="AC3027" s="13"/>
    </row>
    <row r="3028" spans="29:29">
      <c r="AC3028" s="13"/>
    </row>
    <row r="3029" spans="29:29">
      <c r="AC3029" s="13"/>
    </row>
    <row r="3030" spans="29:29">
      <c r="AC3030" s="13"/>
    </row>
    <row r="3031" spans="29:29">
      <c r="AC3031" s="13"/>
    </row>
    <row r="3032" spans="29:29">
      <c r="AC3032" s="13"/>
    </row>
    <row r="3033" spans="29:29">
      <c r="AC3033" s="13"/>
    </row>
    <row r="3034" spans="29:29">
      <c r="AC3034" s="13"/>
    </row>
    <row r="3035" spans="29:29">
      <c r="AC3035" s="13"/>
    </row>
    <row r="3036" spans="29:29">
      <c r="AC3036" s="13"/>
    </row>
    <row r="3037" spans="29:29">
      <c r="AC3037" s="13"/>
    </row>
    <row r="3038" spans="29:29">
      <c r="AC3038" s="13"/>
    </row>
    <row r="3039" spans="29:29">
      <c r="AC3039" s="13"/>
    </row>
    <row r="3040" spans="29:29">
      <c r="AC3040" s="13"/>
    </row>
    <row r="3041" spans="29:29">
      <c r="AC3041" s="13"/>
    </row>
    <row r="3042" spans="29:29">
      <c r="AC3042" s="13"/>
    </row>
    <row r="3043" spans="29:29">
      <c r="AC3043" s="13"/>
    </row>
    <row r="3044" spans="29:29">
      <c r="AC3044" s="13"/>
    </row>
    <row r="3045" spans="29:29">
      <c r="AC3045" s="13"/>
    </row>
    <row r="3046" spans="29:29">
      <c r="AC3046" s="13"/>
    </row>
    <row r="3047" spans="29:29">
      <c r="AC3047" s="13"/>
    </row>
    <row r="3048" spans="29:29">
      <c r="AC3048" s="13"/>
    </row>
    <row r="3049" spans="29:29">
      <c r="AC3049" s="13"/>
    </row>
    <row r="3050" spans="29:29">
      <c r="AC3050" s="13"/>
    </row>
    <row r="3051" spans="29:29">
      <c r="AC3051" s="13"/>
    </row>
    <row r="3052" spans="29:29">
      <c r="AC3052" s="13"/>
    </row>
    <row r="3053" spans="29:29">
      <c r="AC3053" s="13"/>
    </row>
    <row r="3054" spans="29:29">
      <c r="AC3054" s="13"/>
    </row>
    <row r="3055" spans="29:29">
      <c r="AC3055" s="13"/>
    </row>
    <row r="3056" spans="29:29">
      <c r="AC3056" s="13"/>
    </row>
    <row r="3057" spans="29:29">
      <c r="AC3057" s="13"/>
    </row>
    <row r="3058" spans="29:29">
      <c r="AC3058" s="13"/>
    </row>
    <row r="3059" spans="29:29">
      <c r="AC3059" s="13"/>
    </row>
    <row r="3060" spans="29:29">
      <c r="AC3060" s="13"/>
    </row>
    <row r="3061" spans="29:29">
      <c r="AC3061" s="13"/>
    </row>
    <row r="3062" spans="29:29">
      <c r="AC3062" s="13"/>
    </row>
    <row r="3063" spans="29:29">
      <c r="AC3063" s="13"/>
    </row>
    <row r="3064" spans="29:29">
      <c r="AC3064" s="13"/>
    </row>
    <row r="3065" spans="29:29">
      <c r="AC3065" s="13"/>
    </row>
    <row r="3066" spans="29:29">
      <c r="AC3066" s="13"/>
    </row>
    <row r="3067" spans="29:29">
      <c r="AC3067" s="13"/>
    </row>
    <row r="3068" spans="29:29">
      <c r="AC3068" s="13"/>
    </row>
    <row r="3069" spans="29:29">
      <c r="AC3069" s="13"/>
    </row>
    <row r="3070" spans="29:29">
      <c r="AC3070" s="13"/>
    </row>
    <row r="3071" spans="29:29">
      <c r="AC3071" s="13"/>
    </row>
    <row r="3072" spans="29:29">
      <c r="AC3072" s="13"/>
    </row>
    <row r="3073" spans="29:29">
      <c r="AC3073" s="13"/>
    </row>
    <row r="3074" spans="29:29">
      <c r="AC3074" s="13"/>
    </row>
    <row r="3075" spans="29:29">
      <c r="AC3075" s="13"/>
    </row>
    <row r="3076" spans="29:29">
      <c r="AC3076" s="13"/>
    </row>
    <row r="3077" spans="29:29">
      <c r="AC3077" s="13"/>
    </row>
    <row r="3078" spans="29:29">
      <c r="AC3078" s="13"/>
    </row>
    <row r="3079" spans="29:29">
      <c r="AC3079" s="13"/>
    </row>
    <row r="3080" spans="29:29">
      <c r="AC3080" s="13"/>
    </row>
    <row r="3081" spans="29:29">
      <c r="AC3081" s="13"/>
    </row>
    <row r="3082" spans="29:29">
      <c r="AC3082" s="13"/>
    </row>
    <row r="3083" spans="29:29">
      <c r="AC3083" s="13"/>
    </row>
    <row r="3084" spans="29:29">
      <c r="AC3084" s="13"/>
    </row>
    <row r="3085" spans="29:29">
      <c r="AC3085" s="13"/>
    </row>
    <row r="3086" spans="29:29">
      <c r="AC3086" s="13"/>
    </row>
    <row r="3087" spans="29:29">
      <c r="AC3087" s="13"/>
    </row>
    <row r="3088" spans="29:29">
      <c r="AC3088" s="13"/>
    </row>
    <row r="3089" spans="29:29">
      <c r="AC3089" s="13"/>
    </row>
    <row r="3090" spans="29:29">
      <c r="AC3090" s="13"/>
    </row>
    <row r="3091" spans="29:29">
      <c r="AC3091" s="13"/>
    </row>
    <row r="3092" spans="29:29">
      <c r="AC3092" s="13"/>
    </row>
    <row r="3093" spans="29:29">
      <c r="AC3093" s="13"/>
    </row>
    <row r="3094" spans="29:29">
      <c r="AC3094" s="13"/>
    </row>
    <row r="3095" spans="29:29">
      <c r="AC3095" s="13"/>
    </row>
    <row r="3096" spans="29:29">
      <c r="AC3096" s="13"/>
    </row>
    <row r="3097" spans="29:29">
      <c r="AC3097" s="13"/>
    </row>
    <row r="3098" spans="29:29">
      <c r="AC3098" s="13"/>
    </row>
    <row r="3099" spans="29:29">
      <c r="AC3099" s="13"/>
    </row>
    <row r="3100" spans="29:29">
      <c r="AC3100" s="13"/>
    </row>
    <row r="3101" spans="29:29">
      <c r="AC3101" s="13"/>
    </row>
    <row r="3102" spans="29:29">
      <c r="AC3102" s="13"/>
    </row>
    <row r="3103" spans="29:29">
      <c r="AC3103" s="13"/>
    </row>
    <row r="3104" spans="29:29">
      <c r="AC3104" s="13"/>
    </row>
    <row r="3105" spans="29:29">
      <c r="AC3105" s="13"/>
    </row>
    <row r="3106" spans="29:29">
      <c r="AC3106" s="13"/>
    </row>
    <row r="3107" spans="29:29">
      <c r="AC3107" s="13"/>
    </row>
    <row r="3108" spans="29:29">
      <c r="AC3108" s="13"/>
    </row>
    <row r="3109" spans="29:29">
      <c r="AC3109" s="13"/>
    </row>
    <row r="3110" spans="29:29">
      <c r="AC3110" s="13"/>
    </row>
    <row r="3111" spans="29:29">
      <c r="AC3111" s="13"/>
    </row>
    <row r="3112" spans="29:29">
      <c r="AC3112" s="13"/>
    </row>
    <row r="3113" spans="29:29">
      <c r="AC3113" s="13"/>
    </row>
    <row r="3114" spans="29:29">
      <c r="AC3114" s="13"/>
    </row>
    <row r="3115" spans="29:29">
      <c r="AC3115" s="13"/>
    </row>
    <row r="3116" spans="29:29">
      <c r="AC3116" s="13"/>
    </row>
    <row r="3117" spans="29:29">
      <c r="AC3117" s="13"/>
    </row>
    <row r="3118" spans="29:29">
      <c r="AC3118" s="13"/>
    </row>
    <row r="3119" spans="29:29">
      <c r="AC3119" s="13"/>
    </row>
    <row r="3120" spans="29:29">
      <c r="AC3120" s="13"/>
    </row>
    <row r="3121" spans="29:29">
      <c r="AC3121" s="13"/>
    </row>
    <row r="3122" spans="29:29">
      <c r="AC3122" s="13"/>
    </row>
    <row r="3123" spans="29:29">
      <c r="AC3123" s="13"/>
    </row>
    <row r="3124" spans="29:29">
      <c r="AC3124" s="13"/>
    </row>
    <row r="3125" spans="29:29">
      <c r="AC3125" s="13"/>
    </row>
    <row r="3126" spans="29:29">
      <c r="AC3126" s="13"/>
    </row>
    <row r="3127" spans="29:29">
      <c r="AC3127" s="13"/>
    </row>
    <row r="3128" spans="29:29">
      <c r="AC3128" s="13"/>
    </row>
    <row r="3129" spans="29:29">
      <c r="AC3129" s="13"/>
    </row>
    <row r="3130" spans="29:29">
      <c r="AC3130" s="13"/>
    </row>
    <row r="3131" spans="29:29">
      <c r="AC3131" s="13"/>
    </row>
    <row r="3132" spans="29:29">
      <c r="AC3132" s="13"/>
    </row>
    <row r="3133" spans="29:29">
      <c r="AC3133" s="13"/>
    </row>
    <row r="3134" spans="29:29">
      <c r="AC3134" s="13"/>
    </row>
    <row r="3135" spans="29:29">
      <c r="AC3135" s="13"/>
    </row>
    <row r="3136" spans="29:29">
      <c r="AC3136" s="13"/>
    </row>
    <row r="3137" spans="29:29">
      <c r="AC3137" s="13"/>
    </row>
    <row r="3138" spans="29:29">
      <c r="AC3138" s="13"/>
    </row>
    <row r="3139" spans="29:29">
      <c r="AC3139" s="13"/>
    </row>
    <row r="3140" spans="29:29">
      <c r="AC3140" s="13"/>
    </row>
    <row r="3141" spans="29:29">
      <c r="AC3141" s="13"/>
    </row>
    <row r="3142" spans="29:29">
      <c r="AC3142" s="13"/>
    </row>
    <row r="3143" spans="29:29">
      <c r="AC3143" s="13"/>
    </row>
    <row r="3144" spans="29:29">
      <c r="AC3144" s="13"/>
    </row>
    <row r="3145" spans="29:29">
      <c r="AC3145" s="13"/>
    </row>
    <row r="3146" spans="29:29">
      <c r="AC3146" s="13"/>
    </row>
    <row r="3147" spans="29:29">
      <c r="AC3147" s="13"/>
    </row>
    <row r="3148" spans="29:29">
      <c r="AC3148" s="13"/>
    </row>
    <row r="3149" spans="29:29">
      <c r="AC3149" s="13"/>
    </row>
    <row r="3150" spans="29:29">
      <c r="AC3150" s="13"/>
    </row>
    <row r="3151" spans="29:29">
      <c r="AC3151" s="13"/>
    </row>
    <row r="3152" spans="29:29">
      <c r="AC3152" s="13"/>
    </row>
    <row r="3153" spans="29:29">
      <c r="AC3153" s="13"/>
    </row>
    <row r="3154" spans="29:29">
      <c r="AC3154" s="13"/>
    </row>
    <row r="3155" spans="29:29">
      <c r="AC3155" s="13"/>
    </row>
    <row r="3156" spans="29:29">
      <c r="AC3156" s="13"/>
    </row>
    <row r="3157" spans="29:29">
      <c r="AC3157" s="13"/>
    </row>
    <row r="3158" spans="29:29">
      <c r="AC3158" s="13"/>
    </row>
    <row r="3159" spans="29:29">
      <c r="AC3159" s="13"/>
    </row>
    <row r="3160" spans="29:29">
      <c r="AC3160" s="13"/>
    </row>
    <row r="3161" spans="29:29">
      <c r="AC3161" s="13"/>
    </row>
    <row r="3162" spans="29:29">
      <c r="AC3162" s="13"/>
    </row>
    <row r="3163" spans="29:29">
      <c r="AC3163" s="13"/>
    </row>
    <row r="3164" spans="29:29">
      <c r="AC3164" s="13"/>
    </row>
    <row r="3165" spans="29:29">
      <c r="AC3165" s="13"/>
    </row>
    <row r="3166" spans="29:29">
      <c r="AC3166" s="13"/>
    </row>
    <row r="3167" spans="29:29">
      <c r="AC3167" s="13"/>
    </row>
    <row r="3168" spans="29:29">
      <c r="AC3168" s="13"/>
    </row>
    <row r="3169" spans="29:29">
      <c r="AC3169" s="13"/>
    </row>
    <row r="3170" spans="29:29">
      <c r="AC3170" s="13"/>
    </row>
    <row r="3171" spans="29:29">
      <c r="AC3171" s="13"/>
    </row>
    <row r="3172" spans="29:29">
      <c r="AC3172" s="13"/>
    </row>
    <row r="3173" spans="29:29">
      <c r="AC3173" s="13"/>
    </row>
    <row r="3174" spans="29:29">
      <c r="AC3174" s="13"/>
    </row>
    <row r="3175" spans="29:29">
      <c r="AC3175" s="13"/>
    </row>
    <row r="3176" spans="29:29">
      <c r="AC3176" s="13"/>
    </row>
    <row r="3177" spans="29:29">
      <c r="AC3177" s="13"/>
    </row>
    <row r="3178" spans="29:29">
      <c r="AC3178" s="13"/>
    </row>
    <row r="3179" spans="29:29">
      <c r="AC3179" s="13"/>
    </row>
    <row r="3180" spans="29:29">
      <c r="AC3180" s="13"/>
    </row>
    <row r="3181" spans="29:29">
      <c r="AC3181" s="13"/>
    </row>
    <row r="3182" spans="29:29">
      <c r="AC3182" s="13"/>
    </row>
    <row r="3183" spans="29:29">
      <c r="AC3183" s="13"/>
    </row>
    <row r="3184" spans="29:29">
      <c r="AC3184" s="13"/>
    </row>
    <row r="3185" spans="29:29">
      <c r="AC3185" s="13"/>
    </row>
    <row r="3186" spans="29:29">
      <c r="AC3186" s="13"/>
    </row>
    <row r="3187" spans="29:29">
      <c r="AC3187" s="13"/>
    </row>
    <row r="3188" spans="29:29">
      <c r="AC3188" s="13"/>
    </row>
    <row r="3189" spans="29:29">
      <c r="AC3189" s="13"/>
    </row>
    <row r="3190" spans="29:29">
      <c r="AC3190" s="13"/>
    </row>
    <row r="3191" spans="29:29">
      <c r="AC3191" s="13"/>
    </row>
    <row r="3192" spans="29:29">
      <c r="AC3192" s="13"/>
    </row>
    <row r="3193" spans="29:29">
      <c r="AC3193" s="13"/>
    </row>
    <row r="3194" spans="29:29">
      <c r="AC3194" s="13"/>
    </row>
    <row r="3195" spans="29:29">
      <c r="AC3195" s="13"/>
    </row>
    <row r="3196" spans="29:29">
      <c r="AC3196" s="13"/>
    </row>
    <row r="3197" spans="29:29">
      <c r="AC3197" s="13"/>
    </row>
    <row r="3198" spans="29:29">
      <c r="AC3198" s="13"/>
    </row>
    <row r="3199" spans="29:29">
      <c r="AC3199" s="13"/>
    </row>
    <row r="3200" spans="29:29">
      <c r="AC3200" s="13"/>
    </row>
    <row r="3201" spans="29:29">
      <c r="AC3201" s="13"/>
    </row>
    <row r="3202" spans="29:29">
      <c r="AC3202" s="13"/>
    </row>
    <row r="3203" spans="29:29">
      <c r="AC3203" s="13"/>
    </row>
    <row r="3204" spans="29:29">
      <c r="AC3204" s="13"/>
    </row>
    <row r="3205" spans="29:29">
      <c r="AC3205" s="13"/>
    </row>
    <row r="3206" spans="29:29">
      <c r="AC3206" s="13"/>
    </row>
    <row r="3207" spans="29:29">
      <c r="AC3207" s="13"/>
    </row>
    <row r="3208" spans="29:29">
      <c r="AC3208" s="13"/>
    </row>
    <row r="3209" spans="29:29">
      <c r="AC3209" s="13"/>
    </row>
    <row r="3210" spans="29:29">
      <c r="AC3210" s="13"/>
    </row>
    <row r="3211" spans="29:29">
      <c r="AC3211" s="13"/>
    </row>
    <row r="3212" spans="29:29">
      <c r="AC3212" s="13"/>
    </row>
    <row r="3213" spans="29:29">
      <c r="AC3213" s="13"/>
    </row>
    <row r="3214" spans="29:29">
      <c r="AC3214" s="13"/>
    </row>
    <row r="3215" spans="29:29">
      <c r="AC3215" s="13"/>
    </row>
    <row r="3216" spans="29:29">
      <c r="AC3216" s="13"/>
    </row>
    <row r="3217" spans="29:29">
      <c r="AC3217" s="13"/>
    </row>
    <row r="3218" spans="29:29">
      <c r="AC3218" s="13"/>
    </row>
    <row r="3219" spans="29:29">
      <c r="AC3219" s="13"/>
    </row>
    <row r="3220" spans="29:29">
      <c r="AC3220" s="13"/>
    </row>
    <row r="3221" spans="29:29">
      <c r="AC3221" s="13"/>
    </row>
    <row r="3222" spans="29:29">
      <c r="AC3222" s="13"/>
    </row>
    <row r="3223" spans="29:29">
      <c r="AC3223" s="13"/>
    </row>
    <row r="3224" spans="29:29">
      <c r="AC3224" s="13"/>
    </row>
    <row r="3225" spans="29:29">
      <c r="AC3225" s="13"/>
    </row>
    <row r="3226" spans="29:29">
      <c r="AC3226" s="13"/>
    </row>
    <row r="3227" spans="29:29">
      <c r="AC3227" s="13"/>
    </row>
    <row r="3228" spans="29:29">
      <c r="AC3228" s="13"/>
    </row>
    <row r="3229" spans="29:29">
      <c r="AC3229" s="13"/>
    </row>
    <row r="3230" spans="29:29">
      <c r="AC3230" s="13"/>
    </row>
    <row r="3231" spans="29:29">
      <c r="AC3231" s="13"/>
    </row>
    <row r="3232" spans="29:29">
      <c r="AC3232" s="13"/>
    </row>
    <row r="3233" spans="29:29">
      <c r="AC3233" s="13"/>
    </row>
    <row r="3234" spans="29:29">
      <c r="AC3234" s="13"/>
    </row>
    <row r="3235" spans="29:29">
      <c r="AC3235" s="13"/>
    </row>
    <row r="3236" spans="29:29">
      <c r="AC3236" s="13"/>
    </row>
    <row r="3237" spans="29:29">
      <c r="AC3237" s="13"/>
    </row>
    <row r="3238" spans="29:29">
      <c r="AC3238" s="13"/>
    </row>
    <row r="3239" spans="29:29">
      <c r="AC3239" s="13"/>
    </row>
    <row r="3240" spans="29:29">
      <c r="AC3240" s="13"/>
    </row>
    <row r="3241" spans="29:29">
      <c r="AC3241" s="13"/>
    </row>
    <row r="3242" spans="29:29">
      <c r="AC3242" s="13"/>
    </row>
    <row r="3243" spans="29:29">
      <c r="AC3243" s="13"/>
    </row>
    <row r="3244" spans="29:29">
      <c r="AC3244" s="13"/>
    </row>
    <row r="3245" spans="29:29">
      <c r="AC3245" s="13"/>
    </row>
    <row r="3246" spans="29:29">
      <c r="AC3246" s="13"/>
    </row>
    <row r="3247" spans="29:29">
      <c r="AC3247" s="13"/>
    </row>
    <row r="3248" spans="29:29">
      <c r="AC3248" s="13"/>
    </row>
    <row r="3249" spans="29:29">
      <c r="AC3249" s="13"/>
    </row>
    <row r="3250" spans="29:29">
      <c r="AC3250" s="13"/>
    </row>
    <row r="3251" spans="29:29">
      <c r="AC3251" s="13"/>
    </row>
    <row r="3252" spans="29:29">
      <c r="AC3252" s="13"/>
    </row>
    <row r="3253" spans="29:29">
      <c r="AC3253" s="13"/>
    </row>
    <row r="3254" spans="29:29">
      <c r="AC3254" s="13"/>
    </row>
    <row r="3255" spans="29:29">
      <c r="AC3255" s="13"/>
    </row>
    <row r="3256" spans="29:29">
      <c r="AC3256" s="13"/>
    </row>
    <row r="3257" spans="29:29">
      <c r="AC3257" s="13"/>
    </row>
    <row r="3258" spans="29:29">
      <c r="AC3258" s="13"/>
    </row>
    <row r="3259" spans="29:29">
      <c r="AC3259" s="13"/>
    </row>
    <row r="3260" spans="29:29">
      <c r="AC3260" s="13"/>
    </row>
    <row r="3261" spans="29:29">
      <c r="AC3261" s="13"/>
    </row>
    <row r="3262" spans="29:29">
      <c r="AC3262" s="13"/>
    </row>
    <row r="3263" spans="29:29">
      <c r="AC3263" s="13"/>
    </row>
    <row r="3264" spans="29:29">
      <c r="AC3264" s="13"/>
    </row>
    <row r="3265" spans="29:29">
      <c r="AC3265" s="13"/>
    </row>
    <row r="3266" spans="29:29">
      <c r="AC3266" s="13"/>
    </row>
    <row r="3267" spans="29:29">
      <c r="AC3267" s="13"/>
    </row>
    <row r="3268" spans="29:29">
      <c r="AC3268" s="13"/>
    </row>
    <row r="3269" spans="29:29">
      <c r="AC3269" s="13"/>
    </row>
    <row r="3270" spans="29:29">
      <c r="AC3270" s="13"/>
    </row>
    <row r="3271" spans="29:29">
      <c r="AC3271" s="13"/>
    </row>
    <row r="3272" spans="29:29">
      <c r="AC3272" s="13"/>
    </row>
    <row r="3273" spans="29:29">
      <c r="AC3273" s="13"/>
    </row>
    <row r="3274" spans="29:29">
      <c r="AC3274" s="13"/>
    </row>
    <row r="3275" spans="29:29">
      <c r="AC3275" s="13"/>
    </row>
    <row r="3276" spans="29:29">
      <c r="AC3276" s="13"/>
    </row>
    <row r="3277" spans="29:29">
      <c r="AC3277" s="13"/>
    </row>
    <row r="3278" spans="29:29">
      <c r="AC3278" s="13"/>
    </row>
    <row r="3279" spans="29:29">
      <c r="AC3279" s="13"/>
    </row>
    <row r="3280" spans="29:29">
      <c r="AC3280" s="13"/>
    </row>
    <row r="3281" spans="29:29">
      <c r="AC3281" s="13"/>
    </row>
    <row r="3282" spans="29:29">
      <c r="AC3282" s="13"/>
    </row>
    <row r="3283" spans="29:29">
      <c r="AC3283" s="13"/>
    </row>
    <row r="3284" spans="29:29">
      <c r="AC3284" s="13"/>
    </row>
    <row r="3285" spans="29:29">
      <c r="AC3285" s="13"/>
    </row>
    <row r="3286" spans="29:29">
      <c r="AC3286" s="13"/>
    </row>
    <row r="3287" spans="29:29">
      <c r="AC3287" s="13"/>
    </row>
    <row r="3288" spans="29:29">
      <c r="AC3288" s="13"/>
    </row>
    <row r="3289" spans="29:29">
      <c r="AC3289" s="13"/>
    </row>
    <row r="3290" spans="29:29">
      <c r="AC3290" s="13"/>
    </row>
    <row r="3291" spans="29:29">
      <c r="AC3291" s="13"/>
    </row>
    <row r="3292" spans="29:29">
      <c r="AC3292" s="13"/>
    </row>
    <row r="3293" spans="29:29">
      <c r="AC3293" s="13"/>
    </row>
    <row r="3294" spans="29:29">
      <c r="AC3294" s="13"/>
    </row>
    <row r="3295" spans="29:29">
      <c r="AC3295" s="13"/>
    </row>
    <row r="3296" spans="29:29">
      <c r="AC3296" s="13"/>
    </row>
    <row r="3297" spans="29:29">
      <c r="AC3297" s="13"/>
    </row>
    <row r="3298" spans="29:29">
      <c r="AC3298" s="13"/>
    </row>
    <row r="3299" spans="29:29">
      <c r="AC3299" s="13"/>
    </row>
    <row r="3300" spans="29:29">
      <c r="AC3300" s="13"/>
    </row>
    <row r="3301" spans="29:29">
      <c r="AC3301" s="13"/>
    </row>
    <row r="3302" spans="29:29">
      <c r="AC3302" s="13"/>
    </row>
    <row r="3303" spans="29:29">
      <c r="AC3303" s="13"/>
    </row>
    <row r="3304" spans="29:29">
      <c r="AC3304" s="13"/>
    </row>
    <row r="3305" spans="29:29">
      <c r="AC3305" s="13"/>
    </row>
    <row r="3306" spans="29:29">
      <c r="AC3306" s="13"/>
    </row>
    <row r="3307" spans="29:29">
      <c r="AC3307" s="13"/>
    </row>
    <row r="3308" spans="29:29">
      <c r="AC3308" s="13"/>
    </row>
    <row r="3309" spans="29:29">
      <c r="AC3309" s="13"/>
    </row>
    <row r="3310" spans="29:29">
      <c r="AC3310" s="13"/>
    </row>
    <row r="3311" spans="29:29">
      <c r="AC3311" s="13"/>
    </row>
    <row r="3312" spans="29:29">
      <c r="AC3312" s="13"/>
    </row>
    <row r="3313" spans="29:29">
      <c r="AC3313" s="13"/>
    </row>
    <row r="3314" spans="29:29">
      <c r="AC3314" s="13"/>
    </row>
    <row r="3315" spans="29:29">
      <c r="AC3315" s="13"/>
    </row>
    <row r="3316" spans="29:29">
      <c r="AC3316" s="13"/>
    </row>
    <row r="3317" spans="29:29">
      <c r="AC3317" s="13"/>
    </row>
    <row r="3318" spans="29:29">
      <c r="AC3318" s="13"/>
    </row>
    <row r="3319" spans="29:29">
      <c r="AC3319" s="13"/>
    </row>
    <row r="3320" spans="29:29">
      <c r="AC3320" s="13"/>
    </row>
    <row r="3321" spans="29:29">
      <c r="AC3321" s="13"/>
    </row>
    <row r="3322" spans="29:29">
      <c r="AC3322" s="13"/>
    </row>
    <row r="3323" spans="29:29">
      <c r="AC3323" s="13"/>
    </row>
    <row r="3324" spans="29:29">
      <c r="AC3324" s="13"/>
    </row>
    <row r="3325" spans="29:29">
      <c r="AC3325" s="13"/>
    </row>
    <row r="3326" spans="29:29">
      <c r="AC3326" s="13"/>
    </row>
    <row r="3327" spans="29:29">
      <c r="AC3327" s="13"/>
    </row>
    <row r="3328" spans="29:29">
      <c r="AC3328" s="13"/>
    </row>
    <row r="3329" spans="29:29">
      <c r="AC3329" s="13"/>
    </row>
    <row r="3330" spans="29:29">
      <c r="AC3330" s="13"/>
    </row>
    <row r="3331" spans="29:29">
      <c r="AC3331" s="13"/>
    </row>
    <row r="3332" spans="29:29">
      <c r="AC3332" s="13"/>
    </row>
    <row r="3333" spans="29:29">
      <c r="AC3333" s="13"/>
    </row>
    <row r="3334" spans="29:29">
      <c r="AC3334" s="13"/>
    </row>
    <row r="3335" spans="29:29">
      <c r="AC3335" s="13"/>
    </row>
    <row r="3336" spans="29:29">
      <c r="AC3336" s="13"/>
    </row>
    <row r="3337" spans="29:29">
      <c r="AC3337" s="13"/>
    </row>
    <row r="3338" spans="29:29">
      <c r="AC3338" s="13"/>
    </row>
    <row r="3339" spans="29:29">
      <c r="AC3339" s="13"/>
    </row>
    <row r="3340" spans="29:29">
      <c r="AC3340" s="13"/>
    </row>
    <row r="3341" spans="29:29">
      <c r="AC3341" s="13"/>
    </row>
    <row r="3342" spans="29:29">
      <c r="AC3342" s="13"/>
    </row>
    <row r="3343" spans="29:29">
      <c r="AC3343" s="13"/>
    </row>
    <row r="3344" spans="29:29">
      <c r="AC3344" s="13"/>
    </row>
    <row r="3345" spans="29:29">
      <c r="AC3345" s="13"/>
    </row>
    <row r="3346" spans="29:29">
      <c r="AC3346" s="13"/>
    </row>
    <row r="3347" spans="29:29">
      <c r="AC3347" s="13"/>
    </row>
    <row r="3348" spans="29:29">
      <c r="AC3348" s="13"/>
    </row>
    <row r="3349" spans="29:29">
      <c r="AC3349" s="13"/>
    </row>
    <row r="3350" spans="29:29">
      <c r="AC3350" s="13"/>
    </row>
    <row r="3351" spans="29:29">
      <c r="AC3351" s="13"/>
    </row>
    <row r="3352" spans="29:29">
      <c r="AC3352" s="13"/>
    </row>
    <row r="3353" spans="29:29">
      <c r="AC3353" s="13"/>
    </row>
    <row r="3354" spans="29:29">
      <c r="AC3354" s="13"/>
    </row>
    <row r="3355" spans="29:29">
      <c r="AC3355" s="13"/>
    </row>
    <row r="3356" spans="29:29">
      <c r="AC3356" s="13"/>
    </row>
    <row r="3357" spans="29:29">
      <c r="AC3357" s="13"/>
    </row>
    <row r="3358" spans="29:29">
      <c r="AC3358" s="13"/>
    </row>
    <row r="3359" spans="29:29">
      <c r="AC3359" s="13"/>
    </row>
    <row r="3360" spans="29:29">
      <c r="AC3360" s="13"/>
    </row>
    <row r="3361" spans="29:29">
      <c r="AC3361" s="13"/>
    </row>
    <row r="3362" spans="29:29">
      <c r="AC3362" s="13"/>
    </row>
    <row r="3363" spans="29:29">
      <c r="AC3363" s="13"/>
    </row>
    <row r="3364" spans="29:29">
      <c r="AC3364" s="13"/>
    </row>
    <row r="3365" spans="29:29">
      <c r="AC3365" s="13"/>
    </row>
    <row r="3366" spans="29:29">
      <c r="AC3366" s="13"/>
    </row>
    <row r="3367" spans="29:29">
      <c r="AC3367" s="13"/>
    </row>
    <row r="3368" spans="29:29">
      <c r="AC3368" s="13"/>
    </row>
    <row r="3369" spans="29:29">
      <c r="AC3369" s="13"/>
    </row>
    <row r="3370" spans="29:29">
      <c r="AC3370" s="13"/>
    </row>
    <row r="3371" spans="29:29">
      <c r="AC3371" s="13"/>
    </row>
    <row r="3372" spans="29:29">
      <c r="AC3372" s="13"/>
    </row>
    <row r="3373" spans="29:29">
      <c r="AC3373" s="13"/>
    </row>
    <row r="3374" spans="29:29">
      <c r="AC3374" s="13"/>
    </row>
    <row r="3375" spans="29:29">
      <c r="AC3375" s="13"/>
    </row>
    <row r="3376" spans="29:29">
      <c r="AC3376" s="13"/>
    </row>
    <row r="3377" spans="29:29">
      <c r="AC3377" s="13"/>
    </row>
    <row r="3378" spans="29:29">
      <c r="AC3378" s="13"/>
    </row>
    <row r="3379" spans="29:29">
      <c r="AC3379" s="13"/>
    </row>
    <row r="3380" spans="29:29">
      <c r="AC3380" s="13"/>
    </row>
    <row r="3381" spans="29:29">
      <c r="AC3381" s="13"/>
    </row>
    <row r="3382" spans="29:29">
      <c r="AC3382" s="13"/>
    </row>
    <row r="3383" spans="29:29">
      <c r="AC3383" s="13"/>
    </row>
    <row r="3384" spans="29:29">
      <c r="AC3384" s="13"/>
    </row>
    <row r="3385" spans="29:29">
      <c r="AC3385" s="13"/>
    </row>
    <row r="3386" spans="29:29">
      <c r="AC3386" s="13"/>
    </row>
    <row r="3387" spans="29:29">
      <c r="AC3387" s="13"/>
    </row>
    <row r="3388" spans="29:29">
      <c r="AC3388" s="13"/>
    </row>
    <row r="3389" spans="29:29">
      <c r="AC3389" s="13"/>
    </row>
    <row r="3390" spans="29:29">
      <c r="AC3390" s="13"/>
    </row>
    <row r="3391" spans="29:29">
      <c r="AC3391" s="13"/>
    </row>
    <row r="3392" spans="29:29">
      <c r="AC3392" s="13"/>
    </row>
    <row r="3393" spans="29:29">
      <c r="AC3393" s="13"/>
    </row>
    <row r="3394" spans="29:29">
      <c r="AC3394" s="13"/>
    </row>
    <row r="3395" spans="29:29">
      <c r="AC3395" s="13"/>
    </row>
    <row r="3396" spans="29:29">
      <c r="AC3396" s="13"/>
    </row>
    <row r="3397" spans="29:29">
      <c r="AC3397" s="13"/>
    </row>
    <row r="3398" spans="29:29">
      <c r="AC3398" s="13"/>
    </row>
    <row r="3399" spans="29:29">
      <c r="AC3399" s="13"/>
    </row>
    <row r="3400" spans="29:29">
      <c r="AC3400" s="13"/>
    </row>
    <row r="3401" spans="29:29">
      <c r="AC3401" s="13"/>
    </row>
    <row r="3402" spans="29:29">
      <c r="AC3402" s="13"/>
    </row>
    <row r="3403" spans="29:29">
      <c r="AC3403" s="13"/>
    </row>
    <row r="3404" spans="29:29">
      <c r="AC3404" s="13"/>
    </row>
    <row r="3405" spans="29:29">
      <c r="AC3405" s="13"/>
    </row>
    <row r="3406" spans="29:29">
      <c r="AC3406" s="13"/>
    </row>
    <row r="3407" spans="29:29">
      <c r="AC3407" s="13"/>
    </row>
    <row r="3408" spans="29:29">
      <c r="AC3408" s="13"/>
    </row>
    <row r="3409" spans="29:29">
      <c r="AC3409" s="13"/>
    </row>
    <row r="3410" spans="29:29">
      <c r="AC3410" s="13"/>
    </row>
    <row r="3411" spans="29:29">
      <c r="AC3411" s="13"/>
    </row>
    <row r="3412" spans="29:29">
      <c r="AC3412" s="13"/>
    </row>
    <row r="3413" spans="29:29">
      <c r="AC3413" s="13"/>
    </row>
    <row r="3414" spans="29:29">
      <c r="AC3414" s="13"/>
    </row>
    <row r="3415" spans="29:29">
      <c r="AC3415" s="13"/>
    </row>
    <row r="3416" spans="29:29">
      <c r="AC3416" s="13"/>
    </row>
    <row r="3417" spans="29:29">
      <c r="AC3417" s="13"/>
    </row>
    <row r="3418" spans="29:29">
      <c r="AC3418" s="13"/>
    </row>
    <row r="3419" spans="29:29">
      <c r="AC3419" s="13"/>
    </row>
    <row r="3420" spans="29:29">
      <c r="AC3420" s="13"/>
    </row>
    <row r="3421" spans="29:29">
      <c r="AC3421" s="13"/>
    </row>
    <row r="3422" spans="29:29">
      <c r="AC3422" s="13"/>
    </row>
    <row r="3423" spans="29:29">
      <c r="AC3423" s="13"/>
    </row>
    <row r="3424" spans="29:29">
      <c r="AC3424" s="13"/>
    </row>
    <row r="3425" spans="29:29">
      <c r="AC3425" s="13"/>
    </row>
    <row r="3426" spans="29:29">
      <c r="AC3426" s="13"/>
    </row>
    <row r="3427" spans="29:29">
      <c r="AC3427" s="13"/>
    </row>
    <row r="3428" spans="29:29">
      <c r="AC3428" s="13"/>
    </row>
    <row r="3429" spans="29:29">
      <c r="AC3429" s="13"/>
    </row>
    <row r="3430" spans="29:29">
      <c r="AC3430" s="13"/>
    </row>
    <row r="3431" spans="29:29">
      <c r="AC3431" s="13"/>
    </row>
    <row r="3432" spans="29:29">
      <c r="AC3432" s="13"/>
    </row>
    <row r="3433" spans="29:29">
      <c r="AC3433" s="13"/>
    </row>
    <row r="3434" spans="29:29">
      <c r="AC3434" s="13"/>
    </row>
    <row r="3435" spans="29:29">
      <c r="AC3435" s="13"/>
    </row>
    <row r="3436" spans="29:29">
      <c r="AC3436" s="13"/>
    </row>
    <row r="3437" spans="29:29">
      <c r="AC3437" s="13"/>
    </row>
    <row r="3438" spans="29:29">
      <c r="AC3438" s="13"/>
    </row>
    <row r="3439" spans="29:29">
      <c r="AC3439" s="13"/>
    </row>
    <row r="3440" spans="29:29">
      <c r="AC3440" s="13"/>
    </row>
    <row r="3441" spans="29:29">
      <c r="AC3441" s="13"/>
    </row>
    <row r="3442" spans="29:29">
      <c r="AC3442" s="13"/>
    </row>
    <row r="3443" spans="29:29">
      <c r="AC3443" s="13"/>
    </row>
    <row r="3444" spans="29:29">
      <c r="AC3444" s="13"/>
    </row>
    <row r="3445" spans="29:29">
      <c r="AC3445" s="13"/>
    </row>
    <row r="3446" spans="29:29">
      <c r="AC3446" s="13"/>
    </row>
    <row r="3447" spans="29:29">
      <c r="AC3447" s="13"/>
    </row>
    <row r="3448" spans="29:29">
      <c r="AC3448" s="13"/>
    </row>
    <row r="3449" spans="29:29">
      <c r="AC3449" s="13"/>
    </row>
    <row r="3450" spans="29:29">
      <c r="AC3450" s="13"/>
    </row>
    <row r="3451" spans="29:29">
      <c r="AC3451" s="13"/>
    </row>
    <row r="3452" spans="29:29">
      <c r="AC3452" s="13"/>
    </row>
    <row r="3453" spans="29:29">
      <c r="AC3453" s="13"/>
    </row>
    <row r="3454" spans="29:29">
      <c r="AC3454" s="13"/>
    </row>
    <row r="3455" spans="29:29">
      <c r="AC3455" s="13"/>
    </row>
    <row r="3456" spans="29:29">
      <c r="AC3456" s="13"/>
    </row>
    <row r="3457" spans="29:29">
      <c r="AC3457" s="13"/>
    </row>
    <row r="3458" spans="29:29">
      <c r="AC3458" s="13"/>
    </row>
    <row r="3459" spans="29:29">
      <c r="AC3459" s="13"/>
    </row>
    <row r="3460" spans="29:29">
      <c r="AC3460" s="13"/>
    </row>
    <row r="3461" spans="29:29">
      <c r="AC3461" s="13"/>
    </row>
    <row r="3462" spans="29:29">
      <c r="AC3462" s="13"/>
    </row>
    <row r="3463" spans="29:29">
      <c r="AC3463" s="13"/>
    </row>
    <row r="3464" spans="29:29">
      <c r="AC3464" s="13"/>
    </row>
    <row r="3465" spans="29:29">
      <c r="AC3465" s="13"/>
    </row>
    <row r="3466" spans="29:29">
      <c r="AC3466" s="13"/>
    </row>
    <row r="3467" spans="29:29">
      <c r="AC3467" s="13"/>
    </row>
    <row r="3468" spans="29:29">
      <c r="AC3468" s="13"/>
    </row>
    <row r="3469" spans="29:29">
      <c r="AC3469" s="13"/>
    </row>
    <row r="3470" spans="29:29">
      <c r="AC3470" s="13"/>
    </row>
    <row r="3471" spans="29:29">
      <c r="AC3471" s="13"/>
    </row>
    <row r="3472" spans="29:29">
      <c r="AC3472" s="13"/>
    </row>
    <row r="3473" spans="29:29">
      <c r="AC3473" s="13"/>
    </row>
    <row r="3474" spans="29:29">
      <c r="AC3474" s="13"/>
    </row>
    <row r="3475" spans="29:29">
      <c r="AC3475" s="13"/>
    </row>
    <row r="3476" spans="29:29">
      <c r="AC3476" s="13"/>
    </row>
    <row r="3477" spans="29:29">
      <c r="AC3477" s="13"/>
    </row>
    <row r="3478" spans="29:29">
      <c r="AC3478" s="13"/>
    </row>
    <row r="3479" spans="29:29">
      <c r="AC3479" s="13"/>
    </row>
    <row r="3480" spans="29:29">
      <c r="AC3480" s="13"/>
    </row>
    <row r="3481" spans="29:29">
      <c r="AC3481" s="13"/>
    </row>
    <row r="3482" spans="29:29">
      <c r="AC3482" s="13"/>
    </row>
    <row r="3483" spans="29:29">
      <c r="AC3483" s="13"/>
    </row>
    <row r="3484" spans="29:29">
      <c r="AC3484" s="13"/>
    </row>
    <row r="3485" spans="29:29">
      <c r="AC3485" s="13"/>
    </row>
    <row r="3486" spans="29:29">
      <c r="AC3486" s="13"/>
    </row>
    <row r="3487" spans="29:29">
      <c r="AC3487" s="13"/>
    </row>
    <row r="3488" spans="29:29">
      <c r="AC3488" s="13"/>
    </row>
    <row r="3489" spans="29:29">
      <c r="AC3489" s="13"/>
    </row>
    <row r="3490" spans="29:29">
      <c r="AC3490" s="13"/>
    </row>
    <row r="3491" spans="29:29">
      <c r="AC3491" s="13"/>
    </row>
    <row r="3492" spans="29:29">
      <c r="AC3492" s="13"/>
    </row>
    <row r="3493" spans="29:29">
      <c r="AC3493" s="13"/>
    </row>
    <row r="3494" spans="29:29">
      <c r="AC3494" s="13"/>
    </row>
    <row r="3495" spans="29:29">
      <c r="AC3495" s="13"/>
    </row>
    <row r="3496" spans="29:29">
      <c r="AC3496" s="13"/>
    </row>
    <row r="3497" spans="29:29">
      <c r="AC3497" s="13"/>
    </row>
    <row r="3498" spans="29:29">
      <c r="AC3498" s="13"/>
    </row>
    <row r="3499" spans="29:29">
      <c r="AC3499" s="13"/>
    </row>
    <row r="3500" spans="29:29">
      <c r="AC3500" s="13"/>
    </row>
    <row r="3501" spans="29:29">
      <c r="AC3501" s="13"/>
    </row>
    <row r="3502" spans="29:29">
      <c r="AC3502" s="13"/>
    </row>
    <row r="3503" spans="29:29">
      <c r="AC3503" s="13"/>
    </row>
    <row r="3504" spans="29:29">
      <c r="AC3504" s="13"/>
    </row>
    <row r="3505" spans="29:29">
      <c r="AC3505" s="13"/>
    </row>
    <row r="3506" spans="29:29">
      <c r="AC3506" s="13"/>
    </row>
    <row r="3507" spans="29:29">
      <c r="AC3507" s="13"/>
    </row>
    <row r="3508" spans="29:29">
      <c r="AC3508" s="13"/>
    </row>
    <row r="3509" spans="29:29">
      <c r="AC3509" s="13"/>
    </row>
    <row r="3510" spans="29:29">
      <c r="AC3510" s="13"/>
    </row>
    <row r="3511" spans="29:29">
      <c r="AC3511" s="13"/>
    </row>
    <row r="3512" spans="29:29">
      <c r="AC3512" s="13"/>
    </row>
    <row r="3513" spans="29:29">
      <c r="AC3513" s="13"/>
    </row>
    <row r="3514" spans="29:29">
      <c r="AC3514" s="13"/>
    </row>
    <row r="3515" spans="29:29">
      <c r="AC3515" s="13"/>
    </row>
    <row r="3516" spans="29:29">
      <c r="AC3516" s="13"/>
    </row>
    <row r="3517" spans="29:29">
      <c r="AC3517" s="13"/>
    </row>
    <row r="3518" spans="29:29">
      <c r="AC3518" s="13"/>
    </row>
    <row r="3519" spans="29:29">
      <c r="AC3519" s="13"/>
    </row>
    <row r="3520" spans="29:29">
      <c r="AC3520" s="13"/>
    </row>
    <row r="3521" spans="29:29">
      <c r="AC3521" s="13"/>
    </row>
    <row r="3522" spans="29:29">
      <c r="AC3522" s="13"/>
    </row>
    <row r="3523" spans="29:29">
      <c r="AC3523" s="13"/>
    </row>
    <row r="3524" spans="29:29">
      <c r="AC3524" s="13"/>
    </row>
    <row r="3525" spans="29:29">
      <c r="AC3525" s="13"/>
    </row>
    <row r="3526" spans="29:29">
      <c r="AC3526" s="13"/>
    </row>
    <row r="3527" spans="29:29">
      <c r="AC3527" s="13"/>
    </row>
    <row r="3528" spans="29:29">
      <c r="AC3528" s="13"/>
    </row>
    <row r="3529" spans="29:29">
      <c r="AC3529" s="13"/>
    </row>
    <row r="3530" spans="29:29">
      <c r="AC3530" s="13"/>
    </row>
    <row r="3531" spans="29:29">
      <c r="AC3531" s="13"/>
    </row>
    <row r="3532" spans="29:29">
      <c r="AC3532" s="13"/>
    </row>
    <row r="3533" spans="29:29">
      <c r="AC3533" s="13"/>
    </row>
    <row r="3534" spans="29:29">
      <c r="AC3534" s="13"/>
    </row>
    <row r="3535" spans="29:29">
      <c r="AC3535" s="13"/>
    </row>
    <row r="3536" spans="29:29">
      <c r="AC3536" s="13"/>
    </row>
    <row r="3537" spans="29:29">
      <c r="AC3537" s="13"/>
    </row>
    <row r="3538" spans="29:29">
      <c r="AC3538" s="13"/>
    </row>
    <row r="3539" spans="29:29">
      <c r="AC3539" s="13"/>
    </row>
    <row r="3540" spans="29:29">
      <c r="AC3540" s="13"/>
    </row>
    <row r="3541" spans="29:29">
      <c r="AC3541" s="13"/>
    </row>
    <row r="3542" spans="29:29">
      <c r="AC3542" s="13"/>
    </row>
    <row r="3543" spans="29:29">
      <c r="AC3543" s="13"/>
    </row>
    <row r="3544" spans="29:29">
      <c r="AC3544" s="13"/>
    </row>
    <row r="3545" spans="29:29">
      <c r="AC3545" s="13"/>
    </row>
    <row r="3546" spans="29:29">
      <c r="AC3546" s="13"/>
    </row>
    <row r="3547" spans="29:29">
      <c r="AC3547" s="13"/>
    </row>
    <row r="3548" spans="29:29">
      <c r="AC3548" s="13"/>
    </row>
    <row r="3549" spans="29:29">
      <c r="AC3549" s="13"/>
    </row>
    <row r="3550" spans="29:29">
      <c r="AC3550" s="13"/>
    </row>
    <row r="3551" spans="29:29">
      <c r="AC3551" s="13"/>
    </row>
    <row r="3552" spans="29:29">
      <c r="AC3552" s="13"/>
    </row>
    <row r="3553" spans="29:29">
      <c r="AC3553" s="13"/>
    </row>
    <row r="3554" spans="29:29">
      <c r="AC3554" s="13"/>
    </row>
    <row r="3555" spans="29:29">
      <c r="AC3555" s="13"/>
    </row>
    <row r="3556" spans="29:29">
      <c r="AC3556" s="13"/>
    </row>
    <row r="3557" spans="29:29">
      <c r="AC3557" s="13"/>
    </row>
    <row r="3558" spans="29:29">
      <c r="AC3558" s="13"/>
    </row>
    <row r="3559" spans="29:29">
      <c r="AC3559" s="13"/>
    </row>
    <row r="3560" spans="29:29">
      <c r="AC3560" s="13"/>
    </row>
    <row r="3561" spans="29:29">
      <c r="AC3561" s="13"/>
    </row>
    <row r="3562" spans="29:29">
      <c r="AC3562" s="13"/>
    </row>
    <row r="3563" spans="29:29">
      <c r="AC3563" s="13"/>
    </row>
    <row r="3564" spans="29:29">
      <c r="AC3564" s="13"/>
    </row>
    <row r="3565" spans="29:29">
      <c r="AC3565" s="13"/>
    </row>
    <row r="3566" spans="29:29">
      <c r="AC3566" s="13"/>
    </row>
    <row r="3567" spans="29:29">
      <c r="AC3567" s="13"/>
    </row>
    <row r="3568" spans="29:29">
      <c r="AC3568" s="13"/>
    </row>
    <row r="3569" spans="29:29">
      <c r="AC3569" s="13"/>
    </row>
    <row r="3570" spans="29:29">
      <c r="AC3570" s="13"/>
    </row>
    <row r="3571" spans="29:29">
      <c r="AC3571" s="13"/>
    </row>
    <row r="3572" spans="29:29">
      <c r="AC3572" s="13"/>
    </row>
    <row r="3573" spans="29:29">
      <c r="AC3573" s="13"/>
    </row>
    <row r="3574" spans="29:29">
      <c r="AC3574" s="13"/>
    </row>
    <row r="3575" spans="29:29">
      <c r="AC3575" s="13"/>
    </row>
    <row r="3576" spans="29:29">
      <c r="AC3576" s="13"/>
    </row>
    <row r="3577" spans="29:29">
      <c r="AC3577" s="13"/>
    </row>
    <row r="3578" spans="29:29">
      <c r="AC3578" s="13"/>
    </row>
    <row r="3579" spans="29:29">
      <c r="AC3579" s="13"/>
    </row>
    <row r="3580" spans="29:29">
      <c r="AC3580" s="13"/>
    </row>
    <row r="3581" spans="29:29">
      <c r="AC3581" s="13"/>
    </row>
    <row r="3582" spans="29:29">
      <c r="AC3582" s="13"/>
    </row>
    <row r="3583" spans="29:29">
      <c r="AC3583" s="13"/>
    </row>
    <row r="3584" spans="29:29">
      <c r="AC3584" s="13"/>
    </row>
    <row r="3585" spans="29:29">
      <c r="AC3585" s="13"/>
    </row>
    <row r="3586" spans="29:29">
      <c r="AC3586" s="13"/>
    </row>
    <row r="3587" spans="29:29">
      <c r="AC3587" s="13"/>
    </row>
    <row r="3588" spans="29:29">
      <c r="AC3588" s="13"/>
    </row>
    <row r="3589" spans="29:29">
      <c r="AC3589" s="13"/>
    </row>
    <row r="3590" spans="29:29">
      <c r="AC3590" s="13"/>
    </row>
    <row r="3591" spans="29:29">
      <c r="AC3591" s="13"/>
    </row>
    <row r="3592" spans="29:29">
      <c r="AC3592" s="13"/>
    </row>
    <row r="3593" spans="29:29">
      <c r="AC3593" s="13"/>
    </row>
    <row r="3594" spans="29:29">
      <c r="AC3594" s="13"/>
    </row>
    <row r="3595" spans="29:29">
      <c r="AC3595" s="13"/>
    </row>
    <row r="3596" spans="29:29">
      <c r="AC3596" s="13"/>
    </row>
    <row r="3597" spans="29:29">
      <c r="AC3597" s="13"/>
    </row>
    <row r="3598" spans="29:29">
      <c r="AC3598" s="13"/>
    </row>
    <row r="3599" spans="29:29">
      <c r="AC3599" s="13"/>
    </row>
    <row r="3600" spans="29:29">
      <c r="AC3600" s="13"/>
    </row>
    <row r="3601" spans="29:29">
      <c r="AC3601" s="13"/>
    </row>
    <row r="3602" spans="29:29">
      <c r="AC3602" s="13"/>
    </row>
    <row r="3603" spans="29:29">
      <c r="AC3603" s="13"/>
    </row>
    <row r="3604" spans="29:29">
      <c r="AC3604" s="13"/>
    </row>
    <row r="3605" spans="29:29">
      <c r="AC3605" s="13"/>
    </row>
    <row r="3606" spans="29:29">
      <c r="AC3606" s="13"/>
    </row>
    <row r="3607" spans="29:29">
      <c r="AC3607" s="13"/>
    </row>
    <row r="3608" spans="29:29">
      <c r="AC3608" s="13"/>
    </row>
    <row r="3609" spans="29:29">
      <c r="AC3609" s="13"/>
    </row>
    <row r="3610" spans="29:29">
      <c r="AC3610" s="13"/>
    </row>
    <row r="3611" spans="29:29">
      <c r="AC3611" s="13"/>
    </row>
    <row r="3612" spans="29:29">
      <c r="AC3612" s="13"/>
    </row>
    <row r="3613" spans="29:29">
      <c r="AC3613" s="13"/>
    </row>
    <row r="3614" spans="29:29">
      <c r="AC3614" s="13"/>
    </row>
    <row r="3615" spans="29:29">
      <c r="AC3615" s="13"/>
    </row>
    <row r="3616" spans="29:29">
      <c r="AC3616" s="13"/>
    </row>
    <row r="3617" spans="29:29">
      <c r="AC3617" s="13"/>
    </row>
    <row r="3618" spans="29:29">
      <c r="AC3618" s="13"/>
    </row>
    <row r="3619" spans="29:29">
      <c r="AC3619" s="13"/>
    </row>
    <row r="3620" spans="29:29">
      <c r="AC3620" s="13"/>
    </row>
    <row r="3621" spans="29:29">
      <c r="AC3621" s="13"/>
    </row>
    <row r="3622" spans="29:29">
      <c r="AC3622" s="13"/>
    </row>
    <row r="3623" spans="29:29">
      <c r="AC3623" s="13"/>
    </row>
    <row r="3624" spans="29:29">
      <c r="AC3624" s="13"/>
    </row>
    <row r="3625" spans="29:29">
      <c r="AC3625" s="13"/>
    </row>
    <row r="3626" spans="29:29">
      <c r="AC3626" s="13"/>
    </row>
    <row r="3627" spans="29:29">
      <c r="AC3627" s="13"/>
    </row>
    <row r="3628" spans="29:29">
      <c r="AC3628" s="13"/>
    </row>
    <row r="3629" spans="29:29">
      <c r="AC3629" s="13"/>
    </row>
    <row r="3630" spans="29:29">
      <c r="AC3630" s="13"/>
    </row>
    <row r="3631" spans="29:29">
      <c r="AC3631" s="13"/>
    </row>
    <row r="3632" spans="29:29">
      <c r="AC3632" s="13"/>
    </row>
    <row r="3633" spans="29:29">
      <c r="AC3633" s="13"/>
    </row>
    <row r="3634" spans="29:29">
      <c r="AC3634" s="13"/>
    </row>
    <row r="3635" spans="29:29">
      <c r="AC3635" s="13"/>
    </row>
    <row r="3636" spans="29:29">
      <c r="AC3636" s="13"/>
    </row>
    <row r="3637" spans="29:29">
      <c r="AC3637" s="13"/>
    </row>
    <row r="3638" spans="29:29">
      <c r="AC3638" s="13"/>
    </row>
    <row r="3639" spans="29:29">
      <c r="AC3639" s="13"/>
    </row>
    <row r="3640" spans="29:29">
      <c r="AC3640" s="13"/>
    </row>
    <row r="3641" spans="29:29">
      <c r="AC3641" s="13"/>
    </row>
    <row r="3642" spans="29:29">
      <c r="AC3642" s="13"/>
    </row>
    <row r="3643" spans="29:29">
      <c r="AC3643" s="13"/>
    </row>
    <row r="3644" spans="29:29">
      <c r="AC3644" s="13"/>
    </row>
    <row r="3645" spans="29:29">
      <c r="AC3645" s="13"/>
    </row>
    <row r="3646" spans="29:29">
      <c r="AC3646" s="13"/>
    </row>
    <row r="3647" spans="29:29">
      <c r="AC3647" s="13"/>
    </row>
    <row r="3648" spans="29:29">
      <c r="AC3648" s="13"/>
    </row>
    <row r="3649" spans="29:29">
      <c r="AC3649" s="13"/>
    </row>
    <row r="3650" spans="29:29">
      <c r="AC3650" s="13"/>
    </row>
    <row r="3651" spans="29:29">
      <c r="AC3651" s="13"/>
    </row>
    <row r="3652" spans="29:29">
      <c r="AC3652" s="13"/>
    </row>
    <row r="3653" spans="29:29">
      <c r="AC3653" s="13"/>
    </row>
    <row r="3654" spans="29:29">
      <c r="AC3654" s="13"/>
    </row>
    <row r="3655" spans="29:29">
      <c r="AC3655" s="13"/>
    </row>
    <row r="3656" spans="29:29">
      <c r="AC3656" s="13"/>
    </row>
    <row r="3657" spans="29:29">
      <c r="AC3657" s="13"/>
    </row>
    <row r="3658" spans="29:29">
      <c r="AC3658" s="13"/>
    </row>
    <row r="3659" spans="29:29">
      <c r="AC3659" s="13"/>
    </row>
    <row r="3660" spans="29:29">
      <c r="AC3660" s="13"/>
    </row>
    <row r="3661" spans="29:29">
      <c r="AC3661" s="13"/>
    </row>
    <row r="3662" spans="29:29">
      <c r="AC3662" s="13"/>
    </row>
    <row r="3663" spans="29:29">
      <c r="AC3663" s="13"/>
    </row>
    <row r="3664" spans="29:29">
      <c r="AC3664" s="13"/>
    </row>
    <row r="3665" spans="29:29">
      <c r="AC3665" s="13"/>
    </row>
    <row r="3666" spans="29:29">
      <c r="AC3666" s="13"/>
    </row>
    <row r="3667" spans="29:29">
      <c r="AC3667" s="13"/>
    </row>
    <row r="3668" spans="29:29">
      <c r="AC3668" s="13"/>
    </row>
    <row r="3669" spans="29:29">
      <c r="AC3669" s="13"/>
    </row>
    <row r="3670" spans="29:29">
      <c r="AC3670" s="13"/>
    </row>
    <row r="3671" spans="29:29">
      <c r="AC3671" s="13"/>
    </row>
    <row r="3672" spans="29:29">
      <c r="AC3672" s="13"/>
    </row>
    <row r="3673" spans="29:29">
      <c r="AC3673" s="13"/>
    </row>
    <row r="3674" spans="29:29">
      <c r="AC3674" s="13"/>
    </row>
    <row r="3675" spans="29:29">
      <c r="AC3675" s="13"/>
    </row>
    <row r="3676" spans="29:29">
      <c r="AC3676" s="13"/>
    </row>
    <row r="3677" spans="29:29">
      <c r="AC3677" s="13"/>
    </row>
    <row r="3678" spans="29:29">
      <c r="AC3678" s="13"/>
    </row>
    <row r="3679" spans="29:29">
      <c r="AC3679" s="13"/>
    </row>
    <row r="3680" spans="29:29">
      <c r="AC3680" s="13"/>
    </row>
    <row r="3681" spans="29:29">
      <c r="AC3681" s="13"/>
    </row>
    <row r="3682" spans="29:29">
      <c r="AC3682" s="13"/>
    </row>
    <row r="3683" spans="29:29">
      <c r="AC3683" s="13"/>
    </row>
    <row r="3684" spans="29:29">
      <c r="AC3684" s="13"/>
    </row>
    <row r="3685" spans="29:29">
      <c r="AC3685" s="13"/>
    </row>
    <row r="3686" spans="29:29">
      <c r="AC3686" s="13"/>
    </row>
    <row r="3687" spans="29:29">
      <c r="AC3687" s="13"/>
    </row>
    <row r="3688" spans="29:29">
      <c r="AC3688" s="13"/>
    </row>
    <row r="3689" spans="29:29">
      <c r="AC3689" s="13"/>
    </row>
    <row r="3690" spans="29:29">
      <c r="AC3690" s="13"/>
    </row>
    <row r="3691" spans="29:29">
      <c r="AC3691" s="13"/>
    </row>
    <row r="3692" spans="29:29">
      <c r="AC3692" s="13"/>
    </row>
    <row r="3693" spans="29:29">
      <c r="AC3693" s="13"/>
    </row>
    <row r="3694" spans="29:29">
      <c r="AC3694" s="13"/>
    </row>
    <row r="3695" spans="29:29">
      <c r="AC3695" s="13"/>
    </row>
    <row r="3696" spans="29:29">
      <c r="AC3696" s="13"/>
    </row>
    <row r="3697" spans="29:29">
      <c r="AC3697" s="13"/>
    </row>
    <row r="3698" spans="29:29">
      <c r="AC3698" s="13"/>
    </row>
    <row r="3699" spans="29:29">
      <c r="AC3699" s="13"/>
    </row>
    <row r="3700" spans="29:29">
      <c r="AC3700" s="13"/>
    </row>
    <row r="3701" spans="29:29">
      <c r="AC3701" s="13"/>
    </row>
    <row r="3702" spans="29:29">
      <c r="AC3702" s="13"/>
    </row>
    <row r="3703" spans="29:29">
      <c r="AC3703" s="13"/>
    </row>
    <row r="3704" spans="29:29">
      <c r="AC3704" s="13"/>
    </row>
    <row r="3705" spans="29:29">
      <c r="AC3705" s="13"/>
    </row>
    <row r="3706" spans="29:29">
      <c r="AC3706" s="13"/>
    </row>
    <row r="3707" spans="29:29">
      <c r="AC3707" s="13"/>
    </row>
    <row r="3708" spans="29:29">
      <c r="AC3708" s="13"/>
    </row>
    <row r="3709" spans="29:29">
      <c r="AC3709" s="13"/>
    </row>
    <row r="3710" spans="29:29">
      <c r="AC3710" s="13"/>
    </row>
    <row r="3711" spans="29:29">
      <c r="AC3711" s="13"/>
    </row>
    <row r="3712" spans="29:29">
      <c r="AC3712" s="13"/>
    </row>
    <row r="3713" spans="29:29">
      <c r="AC3713" s="13"/>
    </row>
    <row r="3714" spans="29:29">
      <c r="AC3714" s="13"/>
    </row>
    <row r="3715" spans="29:29">
      <c r="AC3715" s="13"/>
    </row>
    <row r="3716" spans="29:29">
      <c r="AC3716" s="13"/>
    </row>
    <row r="3717" spans="29:29">
      <c r="AC3717" s="13"/>
    </row>
    <row r="3718" spans="29:29">
      <c r="AC3718" s="13"/>
    </row>
    <row r="3719" spans="29:29">
      <c r="AC3719" s="13"/>
    </row>
    <row r="3720" spans="29:29">
      <c r="AC3720" s="13"/>
    </row>
    <row r="3721" spans="29:29">
      <c r="AC3721" s="13"/>
    </row>
    <row r="3722" spans="29:29">
      <c r="AC3722" s="13"/>
    </row>
    <row r="3723" spans="29:29">
      <c r="AC3723" s="13"/>
    </row>
    <row r="3724" spans="29:29">
      <c r="AC3724" s="13"/>
    </row>
    <row r="3725" spans="29:29">
      <c r="AC3725" s="13"/>
    </row>
    <row r="3726" spans="29:29">
      <c r="AC3726" s="13"/>
    </row>
    <row r="3727" spans="29:29">
      <c r="AC3727" s="13"/>
    </row>
    <row r="3728" spans="29:29">
      <c r="AC3728" s="13"/>
    </row>
    <row r="3729" spans="29:29">
      <c r="AC3729" s="13"/>
    </row>
    <row r="3730" spans="29:29">
      <c r="AC3730" s="13"/>
    </row>
    <row r="3731" spans="29:29">
      <c r="AC3731" s="13"/>
    </row>
    <row r="3732" spans="29:29">
      <c r="AC3732" s="13"/>
    </row>
    <row r="3733" spans="29:29">
      <c r="AC3733" s="13"/>
    </row>
    <row r="3734" spans="29:29">
      <c r="AC3734" s="13"/>
    </row>
    <row r="3735" spans="29:29">
      <c r="AC3735" s="13"/>
    </row>
    <row r="3736" spans="29:29">
      <c r="AC3736" s="13"/>
    </row>
    <row r="3737" spans="29:29">
      <c r="AC3737" s="13"/>
    </row>
    <row r="3738" spans="29:29">
      <c r="AC3738" s="13"/>
    </row>
    <row r="3739" spans="29:29">
      <c r="AC3739" s="13"/>
    </row>
    <row r="3740" spans="29:29">
      <c r="AC3740" s="13"/>
    </row>
    <row r="3741" spans="29:29">
      <c r="AC3741" s="13"/>
    </row>
    <row r="3742" spans="29:29">
      <c r="AC3742" s="13"/>
    </row>
    <row r="3743" spans="29:29">
      <c r="AC3743" s="13"/>
    </row>
    <row r="3744" spans="29:29">
      <c r="AC3744" s="13"/>
    </row>
    <row r="3745" spans="29:29">
      <c r="AC3745" s="13"/>
    </row>
    <row r="3746" spans="29:29">
      <c r="AC3746" s="13"/>
    </row>
    <row r="3747" spans="29:29">
      <c r="AC3747" s="13"/>
    </row>
    <row r="3748" spans="29:29">
      <c r="AC3748" s="13"/>
    </row>
    <row r="3749" spans="29:29">
      <c r="AC3749" s="13"/>
    </row>
    <row r="3750" spans="29:29">
      <c r="AC3750" s="13"/>
    </row>
    <row r="3751" spans="29:29">
      <c r="AC3751" s="13"/>
    </row>
    <row r="3752" spans="29:29">
      <c r="AC3752" s="13"/>
    </row>
    <row r="3753" spans="29:29">
      <c r="AC3753" s="13"/>
    </row>
    <row r="3754" spans="29:29">
      <c r="AC3754" s="13"/>
    </row>
    <row r="3755" spans="29:29">
      <c r="AC3755" s="13"/>
    </row>
    <row r="3756" spans="29:29">
      <c r="AC3756" s="13"/>
    </row>
    <row r="3757" spans="29:29">
      <c r="AC3757" s="13"/>
    </row>
    <row r="3758" spans="29:29">
      <c r="AC3758" s="13"/>
    </row>
    <row r="3759" spans="29:29">
      <c r="AC3759" s="13"/>
    </row>
    <row r="3760" spans="29:29">
      <c r="AC3760" s="13"/>
    </row>
    <row r="3761" spans="29:29">
      <c r="AC3761" s="13"/>
    </row>
    <row r="3762" spans="29:29">
      <c r="AC3762" s="13"/>
    </row>
    <row r="3763" spans="29:29">
      <c r="AC3763" s="13"/>
    </row>
    <row r="3764" spans="29:29">
      <c r="AC3764" s="13"/>
    </row>
    <row r="3765" spans="29:29">
      <c r="AC3765" s="13"/>
    </row>
    <row r="3766" spans="29:29">
      <c r="AC3766" s="13"/>
    </row>
    <row r="3767" spans="29:29">
      <c r="AC3767" s="13"/>
    </row>
    <row r="3768" spans="29:29">
      <c r="AC3768" s="13"/>
    </row>
    <row r="3769" spans="29:29">
      <c r="AC3769" s="13"/>
    </row>
    <row r="3770" spans="29:29">
      <c r="AC3770" s="13"/>
    </row>
    <row r="3771" spans="29:29">
      <c r="AC3771" s="13"/>
    </row>
    <row r="3772" spans="29:29">
      <c r="AC3772" s="13"/>
    </row>
    <row r="3773" spans="29:29">
      <c r="AC3773" s="13"/>
    </row>
    <row r="3774" spans="29:29">
      <c r="AC3774" s="13"/>
    </row>
    <row r="3775" spans="29:29">
      <c r="AC3775" s="13"/>
    </row>
    <row r="3776" spans="29:29">
      <c r="AC3776" s="13"/>
    </row>
    <row r="3777" spans="29:29">
      <c r="AC3777" s="13"/>
    </row>
    <row r="3778" spans="29:29">
      <c r="AC3778" s="13"/>
    </row>
    <row r="3779" spans="29:29">
      <c r="AC3779" s="13"/>
    </row>
    <row r="3780" spans="29:29">
      <c r="AC3780" s="13"/>
    </row>
    <row r="3781" spans="29:29">
      <c r="AC3781" s="13"/>
    </row>
    <row r="3782" spans="29:29">
      <c r="AC3782" s="13"/>
    </row>
    <row r="3783" spans="29:29">
      <c r="AC3783" s="13"/>
    </row>
    <row r="3784" spans="29:29">
      <c r="AC3784" s="13"/>
    </row>
    <row r="3785" spans="29:29">
      <c r="AC3785" s="13"/>
    </row>
    <row r="3786" spans="29:29">
      <c r="AC3786" s="13"/>
    </row>
    <row r="3787" spans="29:29">
      <c r="AC3787" s="13"/>
    </row>
    <row r="3788" spans="29:29">
      <c r="AC3788" s="13"/>
    </row>
    <row r="3789" spans="29:29">
      <c r="AC3789" s="13"/>
    </row>
    <row r="3790" spans="29:29">
      <c r="AC3790" s="13"/>
    </row>
    <row r="3791" spans="29:29">
      <c r="AC3791" s="13"/>
    </row>
    <row r="3792" spans="29:29">
      <c r="AC3792" s="13"/>
    </row>
    <row r="3793" spans="29:29">
      <c r="AC3793" s="13"/>
    </row>
    <row r="3794" spans="29:29">
      <c r="AC3794" s="13"/>
    </row>
    <row r="3795" spans="29:29">
      <c r="AC3795" s="13"/>
    </row>
    <row r="3796" spans="29:29">
      <c r="AC3796" s="13"/>
    </row>
    <row r="3797" spans="29:29">
      <c r="AC3797" s="13"/>
    </row>
    <row r="3798" spans="29:29">
      <c r="AC3798" s="13"/>
    </row>
    <row r="3799" spans="29:29">
      <c r="AC3799" s="13"/>
    </row>
    <row r="3800" spans="29:29">
      <c r="AC3800" s="13"/>
    </row>
    <row r="3801" spans="29:29">
      <c r="AC3801" s="13"/>
    </row>
    <row r="3802" spans="29:29">
      <c r="AC3802" s="13"/>
    </row>
    <row r="3803" spans="29:29">
      <c r="AC3803" s="13"/>
    </row>
    <row r="3804" spans="29:29">
      <c r="AC3804" s="13"/>
    </row>
    <row r="3805" spans="29:29">
      <c r="AC3805" s="13"/>
    </row>
    <row r="3806" spans="29:29">
      <c r="AC3806" s="13"/>
    </row>
    <row r="3807" spans="29:29">
      <c r="AC3807" s="13"/>
    </row>
    <row r="3808" spans="29:29">
      <c r="AC3808" s="13"/>
    </row>
    <row r="3809" spans="29:29">
      <c r="AC3809" s="13"/>
    </row>
    <row r="3810" spans="29:29">
      <c r="AC3810" s="13"/>
    </row>
    <row r="3811" spans="29:29">
      <c r="AC3811" s="13"/>
    </row>
    <row r="3812" spans="29:29">
      <c r="AC3812" s="13"/>
    </row>
    <row r="3813" spans="29:29">
      <c r="AC3813" s="13"/>
    </row>
    <row r="3814" spans="29:29">
      <c r="AC3814" s="13"/>
    </row>
    <row r="3815" spans="29:29">
      <c r="AC3815" s="13"/>
    </row>
    <row r="3816" spans="29:29">
      <c r="AC3816" s="13"/>
    </row>
    <row r="3817" spans="29:29">
      <c r="AC3817" s="13"/>
    </row>
    <row r="3818" spans="29:29">
      <c r="AC3818" s="13"/>
    </row>
    <row r="3819" spans="29:29">
      <c r="AC3819" s="13"/>
    </row>
    <row r="3820" spans="29:29">
      <c r="AC3820" s="13"/>
    </row>
    <row r="3821" spans="29:29">
      <c r="AC3821" s="13"/>
    </row>
    <row r="3822" spans="29:29">
      <c r="AC3822" s="13"/>
    </row>
    <row r="3823" spans="29:29">
      <c r="AC3823" s="13"/>
    </row>
    <row r="3824" spans="29:29">
      <c r="AC3824" s="13"/>
    </row>
    <row r="3825" spans="29:29">
      <c r="AC3825" s="13"/>
    </row>
    <row r="3826" spans="29:29">
      <c r="AC3826" s="13"/>
    </row>
    <row r="3827" spans="29:29">
      <c r="AC3827" s="13"/>
    </row>
    <row r="3828" spans="29:29">
      <c r="AC3828" s="13"/>
    </row>
    <row r="3829" spans="29:29">
      <c r="AC3829" s="13"/>
    </row>
    <row r="3830" spans="29:29">
      <c r="AC3830" s="13"/>
    </row>
    <row r="3831" spans="29:29">
      <c r="AC3831" s="13"/>
    </row>
    <row r="3832" spans="29:29">
      <c r="AC3832" s="13"/>
    </row>
    <row r="3833" spans="29:29">
      <c r="AC3833" s="13"/>
    </row>
    <row r="3834" spans="29:29">
      <c r="AC3834" s="13"/>
    </row>
    <row r="3835" spans="29:29">
      <c r="AC3835" s="13"/>
    </row>
    <row r="3836" spans="29:29">
      <c r="AC3836" s="13"/>
    </row>
    <row r="3837" spans="29:29">
      <c r="AC3837" s="13"/>
    </row>
    <row r="3838" spans="29:29">
      <c r="AC3838" s="13"/>
    </row>
    <row r="3839" spans="29:29">
      <c r="AC3839" s="13"/>
    </row>
    <row r="3840" spans="29:29">
      <c r="AC3840" s="13"/>
    </row>
    <row r="3841" spans="29:29">
      <c r="AC3841" s="13"/>
    </row>
    <row r="3842" spans="29:29">
      <c r="AC3842" s="13"/>
    </row>
    <row r="3843" spans="29:29">
      <c r="AC3843" s="13"/>
    </row>
    <row r="3844" spans="29:29">
      <c r="AC3844" s="13"/>
    </row>
    <row r="3845" spans="29:29">
      <c r="AC3845" s="13"/>
    </row>
    <row r="3846" spans="29:29">
      <c r="AC3846" s="13"/>
    </row>
    <row r="3847" spans="29:29">
      <c r="AC3847" s="13"/>
    </row>
    <row r="3848" spans="29:29">
      <c r="AC3848" s="13"/>
    </row>
    <row r="3849" spans="29:29">
      <c r="AC3849" s="13"/>
    </row>
    <row r="3850" spans="29:29">
      <c r="AC3850" s="13"/>
    </row>
    <row r="3851" spans="29:29">
      <c r="AC3851" s="13"/>
    </row>
    <row r="3852" spans="29:29">
      <c r="AC3852" s="13"/>
    </row>
    <row r="3853" spans="29:29">
      <c r="AC3853" s="13"/>
    </row>
    <row r="3854" spans="29:29">
      <c r="AC3854" s="13"/>
    </row>
    <row r="3855" spans="29:29">
      <c r="AC3855" s="13"/>
    </row>
    <row r="3856" spans="29:29">
      <c r="AC3856" s="13"/>
    </row>
    <row r="3857" spans="29:29">
      <c r="AC3857" s="13"/>
    </row>
    <row r="3858" spans="29:29">
      <c r="AC3858" s="13"/>
    </row>
    <row r="3859" spans="29:29">
      <c r="AC3859" s="13"/>
    </row>
    <row r="3860" spans="29:29">
      <c r="AC3860" s="13"/>
    </row>
    <row r="3861" spans="29:29">
      <c r="AC3861" s="13"/>
    </row>
    <row r="3862" spans="29:29">
      <c r="AC3862" s="13"/>
    </row>
    <row r="3863" spans="29:29">
      <c r="AC3863" s="13"/>
    </row>
    <row r="3864" spans="29:29">
      <c r="AC3864" s="13"/>
    </row>
    <row r="3865" spans="29:29">
      <c r="AC3865" s="13"/>
    </row>
    <row r="3866" spans="29:29">
      <c r="AC3866" s="13"/>
    </row>
    <row r="3867" spans="29:29">
      <c r="AC3867" s="13"/>
    </row>
    <row r="3868" spans="29:29">
      <c r="AC3868" s="13"/>
    </row>
    <row r="3869" spans="29:29">
      <c r="AC3869" s="13"/>
    </row>
    <row r="3870" spans="29:29">
      <c r="AC3870" s="13"/>
    </row>
    <row r="3871" spans="29:29">
      <c r="AC3871" s="13"/>
    </row>
    <row r="3872" spans="29:29">
      <c r="AC3872" s="13"/>
    </row>
    <row r="3873" spans="29:29">
      <c r="AC3873" s="13"/>
    </row>
    <row r="3874" spans="29:29">
      <c r="AC3874" s="13"/>
    </row>
    <row r="3875" spans="29:29">
      <c r="AC3875" s="13"/>
    </row>
    <row r="3876" spans="29:29">
      <c r="AC3876" s="13"/>
    </row>
    <row r="3877" spans="29:29">
      <c r="AC3877" s="13"/>
    </row>
    <row r="3878" spans="29:29">
      <c r="AC3878" s="13"/>
    </row>
    <row r="3879" spans="29:29">
      <c r="AC3879" s="13"/>
    </row>
    <row r="3880" spans="29:29">
      <c r="AC3880" s="13"/>
    </row>
    <row r="3881" spans="29:29">
      <c r="AC3881" s="13"/>
    </row>
    <row r="3882" spans="29:29">
      <c r="AC3882" s="13"/>
    </row>
    <row r="3883" spans="29:29">
      <c r="AC3883" s="13"/>
    </row>
    <row r="3884" spans="29:29">
      <c r="AC3884" s="13"/>
    </row>
    <row r="3885" spans="29:29">
      <c r="AC3885" s="13"/>
    </row>
    <row r="3886" spans="29:29">
      <c r="AC3886" s="13"/>
    </row>
    <row r="3887" spans="29:29">
      <c r="AC3887" s="13"/>
    </row>
    <row r="3888" spans="29:29">
      <c r="AC3888" s="13"/>
    </row>
    <row r="3889" spans="29:29">
      <c r="AC3889" s="13"/>
    </row>
    <row r="3890" spans="29:29">
      <c r="AC3890" s="13"/>
    </row>
    <row r="3891" spans="29:29">
      <c r="AC3891" s="13"/>
    </row>
    <row r="3892" spans="29:29">
      <c r="AC3892" s="13"/>
    </row>
    <row r="3893" spans="29:29">
      <c r="AC3893" s="13"/>
    </row>
    <row r="3894" spans="29:29">
      <c r="AC3894" s="13"/>
    </row>
    <row r="3895" spans="29:29">
      <c r="AC3895" s="13"/>
    </row>
    <row r="3896" spans="29:29">
      <c r="AC3896" s="13"/>
    </row>
    <row r="3897" spans="29:29">
      <c r="AC3897" s="13"/>
    </row>
    <row r="3898" spans="29:29">
      <c r="AC3898" s="13"/>
    </row>
    <row r="3899" spans="29:29">
      <c r="AC3899" s="13"/>
    </row>
    <row r="3900" spans="29:29">
      <c r="AC3900" s="13"/>
    </row>
    <row r="3901" spans="29:29">
      <c r="AC3901" s="13"/>
    </row>
    <row r="3902" spans="29:29">
      <c r="AC3902" s="13"/>
    </row>
    <row r="3903" spans="29:29">
      <c r="AC3903" s="13"/>
    </row>
    <row r="3904" spans="29:29">
      <c r="AC3904" s="13"/>
    </row>
    <row r="3905" spans="29:29">
      <c r="AC3905" s="13"/>
    </row>
    <row r="3906" spans="29:29">
      <c r="AC3906" s="13"/>
    </row>
    <row r="3907" spans="29:29">
      <c r="AC3907" s="13"/>
    </row>
    <row r="3908" spans="29:29">
      <c r="AC3908" s="13"/>
    </row>
    <row r="3909" spans="29:29">
      <c r="AC3909" s="13"/>
    </row>
    <row r="3910" spans="29:29">
      <c r="AC3910" s="13"/>
    </row>
    <row r="3911" spans="29:29">
      <c r="AC3911" s="13"/>
    </row>
    <row r="3912" spans="29:29">
      <c r="AC3912" s="13"/>
    </row>
    <row r="3913" spans="29:29">
      <c r="AC3913" s="13"/>
    </row>
    <row r="3914" spans="29:29">
      <c r="AC3914" s="13"/>
    </row>
    <row r="3915" spans="29:29">
      <c r="AC3915" s="13"/>
    </row>
    <row r="3916" spans="29:29">
      <c r="AC3916" s="13"/>
    </row>
    <row r="3917" spans="29:29">
      <c r="AC3917" s="13"/>
    </row>
    <row r="3918" spans="29:29">
      <c r="AC3918" s="13"/>
    </row>
    <row r="3919" spans="29:29">
      <c r="AC3919" s="13"/>
    </row>
    <row r="3920" spans="29:29">
      <c r="AC3920" s="13"/>
    </row>
    <row r="3921" spans="29:29">
      <c r="AC3921" s="13"/>
    </row>
    <row r="3922" spans="29:29">
      <c r="AC3922" s="13"/>
    </row>
    <row r="3923" spans="29:29">
      <c r="AC3923" s="13"/>
    </row>
    <row r="3924" spans="29:29">
      <c r="AC3924" s="13"/>
    </row>
    <row r="3925" spans="29:29">
      <c r="AC3925" s="13"/>
    </row>
    <row r="3926" spans="29:29">
      <c r="AC3926" s="13"/>
    </row>
    <row r="3927" spans="29:29">
      <c r="AC3927" s="13"/>
    </row>
    <row r="3928" spans="29:29">
      <c r="AC3928" s="13"/>
    </row>
    <row r="3929" spans="29:29">
      <c r="AC3929" s="13"/>
    </row>
    <row r="3930" spans="29:29">
      <c r="AC3930" s="13"/>
    </row>
    <row r="3931" spans="29:29">
      <c r="AC3931" s="13"/>
    </row>
    <row r="3932" spans="29:29">
      <c r="AC3932" s="13"/>
    </row>
    <row r="3933" spans="29:29">
      <c r="AC3933" s="13"/>
    </row>
    <row r="3934" spans="29:29">
      <c r="AC3934" s="13"/>
    </row>
    <row r="3935" spans="29:29">
      <c r="AC3935" s="13"/>
    </row>
    <row r="3936" spans="29:29">
      <c r="AC3936" s="13"/>
    </row>
    <row r="3937" spans="29:29">
      <c r="AC3937" s="13"/>
    </row>
    <row r="3938" spans="29:29">
      <c r="AC3938" s="13"/>
    </row>
    <row r="3939" spans="29:29">
      <c r="AC3939" s="13"/>
    </row>
    <row r="3940" spans="29:29">
      <c r="AC3940" s="13"/>
    </row>
    <row r="3941" spans="29:29">
      <c r="AC3941" s="13"/>
    </row>
    <row r="3942" spans="29:29">
      <c r="AC3942" s="13"/>
    </row>
    <row r="3943" spans="29:29">
      <c r="AC3943" s="13"/>
    </row>
    <row r="3944" spans="29:29">
      <c r="AC3944" s="13"/>
    </row>
    <row r="3945" spans="29:29">
      <c r="AC3945" s="13"/>
    </row>
    <row r="3946" spans="29:29">
      <c r="AC3946" s="13"/>
    </row>
    <row r="3947" spans="29:29">
      <c r="AC3947" s="13"/>
    </row>
    <row r="3948" spans="29:29">
      <c r="AC3948" s="13"/>
    </row>
    <row r="3949" spans="29:29">
      <c r="AC3949" s="13"/>
    </row>
    <row r="3950" spans="29:29">
      <c r="AC3950" s="13"/>
    </row>
    <row r="3951" spans="29:29">
      <c r="AC3951" s="13"/>
    </row>
    <row r="3952" spans="29:29">
      <c r="AC3952" s="13"/>
    </row>
    <row r="3953" spans="29:29">
      <c r="AC3953" s="13"/>
    </row>
    <row r="3954" spans="29:29">
      <c r="AC3954" s="13"/>
    </row>
    <row r="3955" spans="29:29">
      <c r="AC3955" s="13"/>
    </row>
    <row r="3956" spans="29:29">
      <c r="AC3956" s="13"/>
    </row>
    <row r="3957" spans="29:29">
      <c r="AC3957" s="13"/>
    </row>
    <row r="3958" spans="29:29">
      <c r="AC3958" s="13"/>
    </row>
    <row r="3959" spans="29:29">
      <c r="AC3959" s="13"/>
    </row>
    <row r="3960" spans="29:29">
      <c r="AC3960" s="13"/>
    </row>
    <row r="3961" spans="29:29">
      <c r="AC3961" s="13"/>
    </row>
    <row r="3962" spans="29:29">
      <c r="AC3962" s="13"/>
    </row>
    <row r="3963" spans="29:29">
      <c r="AC3963" s="13"/>
    </row>
    <row r="3964" spans="29:29">
      <c r="AC3964" s="13"/>
    </row>
    <row r="3965" spans="29:29">
      <c r="AC3965" s="13"/>
    </row>
    <row r="3966" spans="29:29">
      <c r="AC3966" s="13"/>
    </row>
    <row r="3967" spans="29:29">
      <c r="AC3967" s="13"/>
    </row>
    <row r="3968" spans="29:29">
      <c r="AC3968" s="13"/>
    </row>
    <row r="3969" spans="29:29">
      <c r="AC3969" s="13"/>
    </row>
    <row r="3970" spans="29:29">
      <c r="AC3970" s="13"/>
    </row>
    <row r="3971" spans="29:29">
      <c r="AC3971" s="13"/>
    </row>
    <row r="3972" spans="29:29">
      <c r="AC3972" s="13"/>
    </row>
    <row r="3973" spans="29:29">
      <c r="AC3973" s="13"/>
    </row>
    <row r="3974" spans="29:29">
      <c r="AC3974" s="13"/>
    </row>
    <row r="3975" spans="29:29">
      <c r="AC3975" s="13"/>
    </row>
    <row r="3976" spans="29:29">
      <c r="AC3976" s="13"/>
    </row>
    <row r="3977" spans="29:29">
      <c r="AC3977" s="13"/>
    </row>
    <row r="3978" spans="29:29">
      <c r="AC3978" s="13"/>
    </row>
    <row r="3979" spans="29:29">
      <c r="AC3979" s="13"/>
    </row>
    <row r="3980" spans="29:29">
      <c r="AC3980" s="13"/>
    </row>
    <row r="3981" spans="29:29">
      <c r="AC3981" s="13"/>
    </row>
    <row r="3982" spans="29:29">
      <c r="AC3982" s="13"/>
    </row>
    <row r="3983" spans="29:29">
      <c r="AC3983" s="13"/>
    </row>
    <row r="3984" spans="29:29">
      <c r="AC3984" s="13"/>
    </row>
    <row r="3985" spans="29:29">
      <c r="AC3985" s="13"/>
    </row>
    <row r="3986" spans="29:29">
      <c r="AC3986" s="13"/>
    </row>
    <row r="3987" spans="29:29">
      <c r="AC3987" s="13"/>
    </row>
    <row r="3988" spans="29:29">
      <c r="AC3988" s="13"/>
    </row>
    <row r="3989" spans="29:29">
      <c r="AC3989" s="13"/>
    </row>
    <row r="3990" spans="29:29">
      <c r="AC3990" s="13"/>
    </row>
    <row r="3991" spans="29:29">
      <c r="AC3991" s="13"/>
    </row>
    <row r="3992" spans="29:29">
      <c r="AC3992" s="13"/>
    </row>
    <row r="3993" spans="29:29">
      <c r="AC3993" s="13"/>
    </row>
    <row r="3994" spans="29:29">
      <c r="AC3994" s="13"/>
    </row>
    <row r="3995" spans="29:29">
      <c r="AC3995" s="13"/>
    </row>
    <row r="3996" spans="29:29">
      <c r="AC3996" s="13"/>
    </row>
    <row r="3997" spans="29:29">
      <c r="AC3997" s="13"/>
    </row>
    <row r="3998" spans="29:29">
      <c r="AC3998" s="13"/>
    </row>
    <row r="3999" spans="29:29">
      <c r="AC3999" s="13"/>
    </row>
    <row r="4000" spans="29:29">
      <c r="AC4000" s="13"/>
    </row>
    <row r="4001" spans="29:29">
      <c r="AC4001" s="13"/>
    </row>
    <row r="4002" spans="29:29">
      <c r="AC4002" s="13"/>
    </row>
    <row r="4003" spans="29:29">
      <c r="AC4003" s="13"/>
    </row>
    <row r="4004" spans="29:29">
      <c r="AC4004" s="13"/>
    </row>
    <row r="4005" spans="29:29">
      <c r="AC4005" s="13"/>
    </row>
    <row r="4006" spans="29:29">
      <c r="AC4006" s="13"/>
    </row>
    <row r="4007" spans="29:29">
      <c r="AC4007" s="13"/>
    </row>
    <row r="4008" spans="29:29">
      <c r="AC4008" s="13"/>
    </row>
    <row r="4009" spans="29:29">
      <c r="AC4009" s="13"/>
    </row>
    <row r="4010" spans="29:29">
      <c r="AC4010" s="13"/>
    </row>
    <row r="4011" spans="29:29">
      <c r="AC4011" s="13"/>
    </row>
    <row r="4012" spans="29:29">
      <c r="AC4012" s="13"/>
    </row>
    <row r="4013" spans="29:29">
      <c r="AC4013" s="13"/>
    </row>
    <row r="4014" spans="29:29">
      <c r="AC4014" s="13"/>
    </row>
    <row r="4015" spans="29:29">
      <c r="AC4015" s="13"/>
    </row>
    <row r="4016" spans="29:29">
      <c r="AC4016" s="13"/>
    </row>
    <row r="4017" spans="29:29">
      <c r="AC4017" s="13"/>
    </row>
    <row r="4018" spans="29:29">
      <c r="AC4018" s="13"/>
    </row>
    <row r="4019" spans="29:29">
      <c r="AC4019" s="13"/>
    </row>
    <row r="4020" spans="29:29">
      <c r="AC4020" s="13"/>
    </row>
    <row r="4021" spans="29:29">
      <c r="AC4021" s="13"/>
    </row>
    <row r="4022" spans="29:29">
      <c r="AC4022" s="13"/>
    </row>
    <row r="4023" spans="29:29">
      <c r="AC4023" s="13"/>
    </row>
    <row r="4024" spans="29:29">
      <c r="AC4024" s="13"/>
    </row>
    <row r="4025" spans="29:29">
      <c r="AC4025" s="13"/>
    </row>
    <row r="4026" spans="29:29">
      <c r="AC4026" s="13"/>
    </row>
    <row r="4027" spans="29:29">
      <c r="AC4027" s="13"/>
    </row>
    <row r="4028" spans="29:29">
      <c r="AC4028" s="13"/>
    </row>
    <row r="4029" spans="29:29">
      <c r="AC4029" s="13"/>
    </row>
    <row r="4030" spans="29:29">
      <c r="AC4030" s="13"/>
    </row>
    <row r="4031" spans="29:29">
      <c r="AC4031" s="13"/>
    </row>
    <row r="4032" spans="29:29">
      <c r="AC4032" s="13"/>
    </row>
    <row r="4033" spans="29:29">
      <c r="AC4033" s="13"/>
    </row>
    <row r="4034" spans="29:29">
      <c r="AC4034" s="13"/>
    </row>
    <row r="4035" spans="29:29">
      <c r="AC4035" s="13"/>
    </row>
    <row r="4036" spans="29:29">
      <c r="AC4036" s="13"/>
    </row>
    <row r="4037" spans="29:29">
      <c r="AC4037" s="13"/>
    </row>
    <row r="4038" spans="29:29">
      <c r="AC4038" s="13"/>
    </row>
    <row r="4039" spans="29:29">
      <c r="AC4039" s="13"/>
    </row>
    <row r="4040" spans="29:29">
      <c r="AC4040" s="13"/>
    </row>
    <row r="4041" spans="29:29">
      <c r="AC4041" s="13"/>
    </row>
    <row r="4042" spans="29:29">
      <c r="AC4042" s="13"/>
    </row>
    <row r="4043" spans="29:29">
      <c r="AC4043" s="13"/>
    </row>
    <row r="4044" spans="29:29">
      <c r="AC4044" s="13"/>
    </row>
    <row r="4045" spans="29:29">
      <c r="AC4045" s="13"/>
    </row>
    <row r="4046" spans="29:29">
      <c r="AC4046" s="13"/>
    </row>
    <row r="4047" spans="29:29">
      <c r="AC4047" s="13"/>
    </row>
    <row r="4048" spans="29:29">
      <c r="AC4048" s="13"/>
    </row>
    <row r="4049" spans="29:29">
      <c r="AC4049" s="13"/>
    </row>
    <row r="4050" spans="29:29">
      <c r="AC4050" s="13"/>
    </row>
    <row r="4051" spans="29:29">
      <c r="AC4051" s="13"/>
    </row>
    <row r="4052" spans="29:29">
      <c r="AC4052" s="13"/>
    </row>
    <row r="4053" spans="29:29">
      <c r="AC4053" s="13"/>
    </row>
    <row r="4054" spans="29:29">
      <c r="AC4054" s="13"/>
    </row>
    <row r="4055" spans="29:29">
      <c r="AC4055" s="13"/>
    </row>
    <row r="4056" spans="29:29">
      <c r="AC4056" s="13"/>
    </row>
    <row r="4057" spans="29:29">
      <c r="AC4057" s="13"/>
    </row>
    <row r="4058" spans="29:29">
      <c r="AC4058" s="13"/>
    </row>
    <row r="4059" spans="29:29">
      <c r="AC4059" s="13"/>
    </row>
    <row r="4060" spans="29:29">
      <c r="AC4060" s="13"/>
    </row>
    <row r="4061" spans="29:29">
      <c r="AC4061" s="13"/>
    </row>
    <row r="4062" spans="29:29">
      <c r="AC4062" s="13"/>
    </row>
    <row r="4063" spans="29:29">
      <c r="AC4063" s="13"/>
    </row>
    <row r="4064" spans="29:29">
      <c r="AC4064" s="13"/>
    </row>
    <row r="4065" spans="29:29">
      <c r="AC4065" s="13"/>
    </row>
    <row r="4066" spans="29:29">
      <c r="AC4066" s="13"/>
    </row>
    <row r="4067" spans="29:29">
      <c r="AC4067" s="13"/>
    </row>
    <row r="4068" spans="29:29">
      <c r="AC4068" s="13"/>
    </row>
    <row r="4069" spans="29:29">
      <c r="AC4069" s="13"/>
    </row>
    <row r="4070" spans="29:29">
      <c r="AC4070" s="13"/>
    </row>
    <row r="4071" spans="29:29">
      <c r="AC4071" s="13"/>
    </row>
    <row r="4072" spans="29:29">
      <c r="AC4072" s="13"/>
    </row>
    <row r="4073" spans="29:29">
      <c r="AC4073" s="13"/>
    </row>
    <row r="4074" spans="29:29">
      <c r="AC4074" s="13"/>
    </row>
    <row r="4075" spans="29:29">
      <c r="AC4075" s="13"/>
    </row>
    <row r="4076" spans="29:29">
      <c r="AC4076" s="13"/>
    </row>
    <row r="4077" spans="29:29">
      <c r="AC4077" s="13"/>
    </row>
    <row r="4078" spans="29:29">
      <c r="AC4078" s="13"/>
    </row>
    <row r="4079" spans="29:29">
      <c r="AC4079" s="13"/>
    </row>
    <row r="4080" spans="29:29">
      <c r="AC4080" s="13"/>
    </row>
    <row r="4081" spans="29:29">
      <c r="AC4081" s="13"/>
    </row>
    <row r="4082" spans="29:29">
      <c r="AC4082" s="13"/>
    </row>
    <row r="4083" spans="29:29">
      <c r="AC4083" s="13"/>
    </row>
    <row r="4084" spans="29:29">
      <c r="AC4084" s="13"/>
    </row>
    <row r="4085" spans="29:29">
      <c r="AC4085" s="13"/>
    </row>
    <row r="4086" spans="29:29">
      <c r="AC4086" s="13"/>
    </row>
    <row r="4087" spans="29:29">
      <c r="AC4087" s="13"/>
    </row>
    <row r="4088" spans="29:29">
      <c r="AC4088" s="13"/>
    </row>
    <row r="4089" spans="29:29">
      <c r="AC4089" s="13"/>
    </row>
    <row r="4090" spans="29:29">
      <c r="AC4090" s="13"/>
    </row>
    <row r="4091" spans="29:29">
      <c r="AC4091" s="13"/>
    </row>
    <row r="4092" spans="29:29">
      <c r="AC4092" s="13"/>
    </row>
    <row r="4093" spans="29:29">
      <c r="AC4093" s="13"/>
    </row>
    <row r="4094" spans="29:29">
      <c r="AC4094" s="13"/>
    </row>
    <row r="4095" spans="29:29">
      <c r="AC4095" s="13"/>
    </row>
    <row r="4096" spans="29:29">
      <c r="AC4096" s="13"/>
    </row>
    <row r="4097" spans="29:29">
      <c r="AC4097" s="13"/>
    </row>
    <row r="4098" spans="29:29">
      <c r="AC4098" s="13"/>
    </row>
    <row r="4099" spans="29:29">
      <c r="AC4099" s="13"/>
    </row>
    <row r="4100" spans="29:29">
      <c r="AC4100" s="13"/>
    </row>
    <row r="4101" spans="29:29">
      <c r="AC4101" s="13"/>
    </row>
    <row r="4102" spans="29:29">
      <c r="AC4102" s="13"/>
    </row>
    <row r="4103" spans="29:29">
      <c r="AC4103" s="13"/>
    </row>
    <row r="4104" spans="29:29">
      <c r="AC4104" s="13"/>
    </row>
    <row r="4105" spans="29:29">
      <c r="AC4105" s="13"/>
    </row>
    <row r="4106" spans="29:29">
      <c r="AC4106" s="13"/>
    </row>
    <row r="4107" spans="29:29">
      <c r="AC4107" s="13"/>
    </row>
    <row r="4108" spans="29:29">
      <c r="AC4108" s="13"/>
    </row>
    <row r="4109" spans="29:29">
      <c r="AC4109" s="13"/>
    </row>
    <row r="4110" spans="29:29">
      <c r="AC4110" s="13"/>
    </row>
    <row r="4111" spans="29:29">
      <c r="AC4111" s="13"/>
    </row>
    <row r="4112" spans="29:29">
      <c r="AC4112" s="13"/>
    </row>
    <row r="4113" spans="29:29">
      <c r="AC4113" s="13"/>
    </row>
    <row r="4114" spans="29:29">
      <c r="AC4114" s="13"/>
    </row>
    <row r="4115" spans="29:29">
      <c r="AC4115" s="13"/>
    </row>
    <row r="4116" spans="29:29">
      <c r="AC4116" s="13"/>
    </row>
    <row r="4117" spans="29:29">
      <c r="AC4117" s="13"/>
    </row>
    <row r="4118" spans="29:29">
      <c r="AC4118" s="13"/>
    </row>
    <row r="4119" spans="29:29">
      <c r="AC4119" s="13"/>
    </row>
    <row r="4120" spans="29:29">
      <c r="AC4120" s="13"/>
    </row>
    <row r="4121" spans="29:29">
      <c r="AC4121" s="13"/>
    </row>
    <row r="4122" spans="29:29">
      <c r="AC4122" s="13"/>
    </row>
    <row r="4123" spans="29:29">
      <c r="AC4123" s="13"/>
    </row>
    <row r="4124" spans="29:29">
      <c r="AC4124" s="13"/>
    </row>
    <row r="4125" spans="29:29">
      <c r="AC4125" s="13"/>
    </row>
    <row r="4126" spans="29:29">
      <c r="AC4126" s="13"/>
    </row>
    <row r="4127" spans="29:29">
      <c r="AC4127" s="13"/>
    </row>
    <row r="4128" spans="29:29">
      <c r="AC4128" s="13"/>
    </row>
    <row r="4129" spans="29:29">
      <c r="AC4129" s="13"/>
    </row>
    <row r="4130" spans="29:29">
      <c r="AC4130" s="13"/>
    </row>
    <row r="4131" spans="29:29">
      <c r="AC4131" s="13"/>
    </row>
    <row r="4132" spans="29:29">
      <c r="AC4132" s="13"/>
    </row>
    <row r="4133" spans="29:29">
      <c r="AC4133" s="13"/>
    </row>
    <row r="4134" spans="29:29">
      <c r="AC4134" s="13"/>
    </row>
    <row r="4135" spans="29:29">
      <c r="AC4135" s="13"/>
    </row>
    <row r="4136" spans="29:29">
      <c r="AC4136" s="13"/>
    </row>
    <row r="4137" spans="29:29">
      <c r="AC4137" s="13"/>
    </row>
    <row r="4138" spans="29:29">
      <c r="AC4138" s="13"/>
    </row>
    <row r="4139" spans="29:29">
      <c r="AC4139" s="13"/>
    </row>
    <row r="4140" spans="29:29">
      <c r="AC4140" s="13"/>
    </row>
    <row r="4141" spans="29:29">
      <c r="AC4141" s="13"/>
    </row>
    <row r="4142" spans="29:29">
      <c r="AC4142" s="13"/>
    </row>
    <row r="4143" spans="29:29">
      <c r="AC4143" s="13"/>
    </row>
    <row r="4144" spans="29:29">
      <c r="AC4144" s="13"/>
    </row>
    <row r="4145" spans="29:29">
      <c r="AC4145" s="13"/>
    </row>
    <row r="4146" spans="29:29">
      <c r="AC4146" s="13"/>
    </row>
    <row r="4147" spans="29:29">
      <c r="AC4147" s="13"/>
    </row>
    <row r="4148" spans="29:29">
      <c r="AC4148" s="13"/>
    </row>
    <row r="4149" spans="29:29">
      <c r="AC4149" s="13"/>
    </row>
    <row r="4150" spans="29:29">
      <c r="AC4150" s="13"/>
    </row>
    <row r="4151" spans="29:29">
      <c r="AC4151" s="13"/>
    </row>
    <row r="4152" spans="29:29">
      <c r="AC4152" s="13"/>
    </row>
    <row r="4153" spans="29:29">
      <c r="AC4153" s="13"/>
    </row>
    <row r="4154" spans="29:29">
      <c r="AC4154" s="13"/>
    </row>
    <row r="4155" spans="29:29">
      <c r="AC4155" s="13"/>
    </row>
    <row r="4156" spans="29:29">
      <c r="AC4156" s="13"/>
    </row>
    <row r="4157" spans="29:29">
      <c r="AC4157" s="13"/>
    </row>
    <row r="4158" spans="29:29">
      <c r="AC4158" s="13"/>
    </row>
    <row r="4159" spans="29:29">
      <c r="AC4159" s="13"/>
    </row>
    <row r="4160" spans="29:29">
      <c r="AC4160" s="13"/>
    </row>
    <row r="4161" spans="29:29">
      <c r="AC4161" s="13"/>
    </row>
    <row r="4162" spans="29:29">
      <c r="AC4162" s="13"/>
    </row>
    <row r="4163" spans="29:29">
      <c r="AC4163" s="13"/>
    </row>
    <row r="4164" spans="29:29">
      <c r="AC4164" s="13"/>
    </row>
    <row r="4165" spans="29:29">
      <c r="AC4165" s="13"/>
    </row>
    <row r="4166" spans="29:29">
      <c r="AC4166" s="13"/>
    </row>
    <row r="4167" spans="29:29">
      <c r="AC4167" s="13"/>
    </row>
    <row r="4168" spans="29:29">
      <c r="AC4168" s="13"/>
    </row>
    <row r="4169" spans="29:29">
      <c r="AC4169" s="13"/>
    </row>
    <row r="4170" spans="29:29">
      <c r="AC4170" s="13"/>
    </row>
    <row r="4171" spans="29:29">
      <c r="AC4171" s="13"/>
    </row>
    <row r="4172" spans="29:29">
      <c r="AC4172" s="13"/>
    </row>
    <row r="4173" spans="29:29">
      <c r="AC4173" s="13"/>
    </row>
    <row r="4174" spans="29:29">
      <c r="AC4174" s="13"/>
    </row>
    <row r="4175" spans="29:29">
      <c r="AC4175" s="13"/>
    </row>
    <row r="4176" spans="29:29">
      <c r="AC4176" s="13"/>
    </row>
    <row r="4177" spans="29:29">
      <c r="AC4177" s="13"/>
    </row>
    <row r="4178" spans="29:29">
      <c r="AC4178" s="13"/>
    </row>
    <row r="4179" spans="29:29">
      <c r="AC4179" s="13"/>
    </row>
    <row r="4180" spans="29:29">
      <c r="AC4180" s="13"/>
    </row>
    <row r="4181" spans="29:29">
      <c r="AC4181" s="13"/>
    </row>
    <row r="4182" spans="29:29">
      <c r="AC4182" s="13"/>
    </row>
    <row r="4183" spans="29:29">
      <c r="AC4183" s="13"/>
    </row>
    <row r="4184" spans="29:29">
      <c r="AC4184" s="13"/>
    </row>
    <row r="4185" spans="29:29">
      <c r="AC4185" s="13"/>
    </row>
    <row r="4186" spans="29:29">
      <c r="AC4186" s="13"/>
    </row>
    <row r="4187" spans="29:29">
      <c r="AC4187" s="13"/>
    </row>
    <row r="4188" spans="29:29">
      <c r="AC4188" s="13"/>
    </row>
    <row r="4189" spans="29:29">
      <c r="AC4189" s="13"/>
    </row>
    <row r="4190" spans="29:29">
      <c r="AC4190" s="13"/>
    </row>
    <row r="4191" spans="29:29">
      <c r="AC4191" s="13"/>
    </row>
    <row r="4192" spans="29:29">
      <c r="AC4192" s="13"/>
    </row>
    <row r="4193" spans="29:29">
      <c r="AC4193" s="13"/>
    </row>
    <row r="4194" spans="29:29">
      <c r="AC4194" s="13"/>
    </row>
    <row r="4195" spans="29:29">
      <c r="AC4195" s="13"/>
    </row>
    <row r="4196" spans="29:29">
      <c r="AC4196" s="13"/>
    </row>
    <row r="4197" spans="29:29">
      <c r="AC4197" s="13"/>
    </row>
    <row r="4198" spans="29:29">
      <c r="AC4198" s="13"/>
    </row>
    <row r="4199" spans="29:29">
      <c r="AC4199" s="13"/>
    </row>
    <row r="4200" spans="29:29">
      <c r="AC4200" s="13"/>
    </row>
    <row r="4201" spans="29:29">
      <c r="AC4201" s="13"/>
    </row>
    <row r="4202" spans="29:29">
      <c r="AC4202" s="13"/>
    </row>
    <row r="4203" spans="29:29">
      <c r="AC4203" s="13"/>
    </row>
    <row r="4204" spans="29:29">
      <c r="AC4204" s="13"/>
    </row>
    <row r="4205" spans="29:29">
      <c r="AC4205" s="13"/>
    </row>
    <row r="4206" spans="29:29">
      <c r="AC4206" s="13"/>
    </row>
    <row r="4207" spans="29:29">
      <c r="AC4207" s="13"/>
    </row>
    <row r="4208" spans="29:29">
      <c r="AC4208" s="13"/>
    </row>
    <row r="4209" spans="29:29">
      <c r="AC4209" s="13"/>
    </row>
    <row r="4210" spans="29:29">
      <c r="AC4210" s="13"/>
    </row>
    <row r="4211" spans="29:29">
      <c r="AC4211" s="13"/>
    </row>
    <row r="4212" spans="29:29">
      <c r="AC4212" s="13"/>
    </row>
    <row r="4213" spans="29:29">
      <c r="AC4213" s="13"/>
    </row>
    <row r="4214" spans="29:29">
      <c r="AC4214" s="13"/>
    </row>
    <row r="4215" spans="29:29">
      <c r="AC4215" s="13"/>
    </row>
    <row r="4216" spans="29:29">
      <c r="AC4216" s="13"/>
    </row>
    <row r="4217" spans="29:29">
      <c r="AC4217" s="13"/>
    </row>
    <row r="4218" spans="29:29">
      <c r="AC4218" s="13"/>
    </row>
    <row r="4219" spans="29:29">
      <c r="AC4219" s="13"/>
    </row>
    <row r="4220" spans="29:29">
      <c r="AC4220" s="13"/>
    </row>
    <row r="4221" spans="29:29">
      <c r="AC4221" s="13"/>
    </row>
    <row r="4222" spans="29:29">
      <c r="AC4222" s="13"/>
    </row>
    <row r="4223" spans="29:29">
      <c r="AC4223" s="13"/>
    </row>
    <row r="4224" spans="29:29">
      <c r="AC4224" s="13"/>
    </row>
    <row r="4225" spans="29:29">
      <c r="AC4225" s="13"/>
    </row>
    <row r="4226" spans="29:29">
      <c r="AC4226" s="13"/>
    </row>
    <row r="4227" spans="29:29">
      <c r="AC4227" s="13"/>
    </row>
    <row r="4228" spans="29:29">
      <c r="AC4228" s="13"/>
    </row>
    <row r="4229" spans="29:29">
      <c r="AC4229" s="13"/>
    </row>
    <row r="4230" spans="29:29">
      <c r="AC4230" s="13"/>
    </row>
    <row r="4231" spans="29:29">
      <c r="AC4231" s="13"/>
    </row>
    <row r="4232" spans="29:29">
      <c r="AC4232" s="13"/>
    </row>
    <row r="4233" spans="29:29">
      <c r="AC4233" s="13"/>
    </row>
    <row r="4234" spans="29:29">
      <c r="AC4234" s="13"/>
    </row>
    <row r="4235" spans="29:29">
      <c r="AC4235" s="13"/>
    </row>
    <row r="4236" spans="29:29">
      <c r="AC4236" s="13"/>
    </row>
    <row r="4237" spans="29:29">
      <c r="AC4237" s="13"/>
    </row>
    <row r="4238" spans="29:29">
      <c r="AC4238" s="13"/>
    </row>
    <row r="4239" spans="29:29">
      <c r="AC4239" s="13"/>
    </row>
    <row r="4240" spans="29:29">
      <c r="AC4240" s="13"/>
    </row>
    <row r="4241" spans="29:29">
      <c r="AC4241" s="13"/>
    </row>
    <row r="4242" spans="29:29">
      <c r="AC4242" s="13"/>
    </row>
    <row r="4243" spans="29:29">
      <c r="AC4243" s="13"/>
    </row>
    <row r="4244" spans="29:29">
      <c r="AC4244" s="13"/>
    </row>
    <row r="4245" spans="29:29">
      <c r="AC4245" s="13"/>
    </row>
    <row r="4246" spans="29:29">
      <c r="AC4246" s="13"/>
    </row>
    <row r="4247" spans="29:29">
      <c r="AC4247" s="13"/>
    </row>
    <row r="4248" spans="29:29">
      <c r="AC4248" s="13"/>
    </row>
    <row r="4249" spans="29:29">
      <c r="AC4249" s="13"/>
    </row>
    <row r="4250" spans="29:29">
      <c r="AC4250" s="13"/>
    </row>
    <row r="4251" spans="29:29">
      <c r="AC4251" s="13"/>
    </row>
    <row r="4252" spans="29:29">
      <c r="AC4252" s="13"/>
    </row>
    <row r="4253" spans="29:29">
      <c r="AC4253" s="13"/>
    </row>
    <row r="4254" spans="29:29">
      <c r="AC4254" s="13"/>
    </row>
    <row r="4255" spans="29:29">
      <c r="AC4255" s="13"/>
    </row>
    <row r="4256" spans="29:29">
      <c r="AC4256" s="13"/>
    </row>
    <row r="4257" spans="29:29">
      <c r="AC4257" s="13"/>
    </row>
    <row r="4258" spans="29:29">
      <c r="AC4258" s="13"/>
    </row>
    <row r="4259" spans="29:29">
      <c r="AC4259" s="13"/>
    </row>
    <row r="4260" spans="29:29">
      <c r="AC4260" s="13"/>
    </row>
    <row r="4261" spans="29:29">
      <c r="AC4261" s="13"/>
    </row>
    <row r="4262" spans="29:29">
      <c r="AC4262" s="13"/>
    </row>
    <row r="4263" spans="29:29">
      <c r="AC4263" s="13"/>
    </row>
    <row r="4264" spans="29:29">
      <c r="AC4264" s="13"/>
    </row>
    <row r="4265" spans="29:29">
      <c r="AC4265" s="13"/>
    </row>
    <row r="4266" spans="29:29">
      <c r="AC4266" s="13"/>
    </row>
    <row r="4267" spans="29:29">
      <c r="AC4267" s="13"/>
    </row>
    <row r="4268" spans="29:29">
      <c r="AC4268" s="13"/>
    </row>
    <row r="4269" spans="29:29">
      <c r="AC4269" s="13"/>
    </row>
    <row r="4270" spans="29:29">
      <c r="AC4270" s="13"/>
    </row>
    <row r="4271" spans="29:29">
      <c r="AC4271" s="13"/>
    </row>
    <row r="4272" spans="29:29">
      <c r="AC4272" s="13"/>
    </row>
    <row r="4273" spans="29:29">
      <c r="AC4273" s="13"/>
    </row>
    <row r="4274" spans="29:29">
      <c r="AC4274" s="13"/>
    </row>
    <row r="4275" spans="29:29">
      <c r="AC4275" s="13"/>
    </row>
    <row r="4276" spans="29:29">
      <c r="AC4276" s="13"/>
    </row>
    <row r="4277" spans="29:29">
      <c r="AC4277" s="13"/>
    </row>
    <row r="4278" spans="29:29">
      <c r="AC4278" s="13"/>
    </row>
    <row r="4279" spans="29:29">
      <c r="AC4279" s="13"/>
    </row>
    <row r="4280" spans="29:29">
      <c r="AC4280" s="13"/>
    </row>
    <row r="4281" spans="29:29">
      <c r="AC4281" s="13"/>
    </row>
    <row r="4282" spans="29:29">
      <c r="AC4282" s="13"/>
    </row>
    <row r="4283" spans="29:29">
      <c r="AC4283" s="13"/>
    </row>
    <row r="4284" spans="29:29">
      <c r="AC4284" s="13"/>
    </row>
    <row r="4285" spans="29:29">
      <c r="AC4285" s="13"/>
    </row>
    <row r="4286" spans="29:29">
      <c r="AC4286" s="13"/>
    </row>
    <row r="4287" spans="29:29">
      <c r="AC4287" s="13"/>
    </row>
    <row r="4288" spans="29:29">
      <c r="AC4288" s="13"/>
    </row>
    <row r="4289" spans="29:29">
      <c r="AC4289" s="13"/>
    </row>
    <row r="4290" spans="29:29">
      <c r="AC4290" s="13"/>
    </row>
    <row r="4291" spans="29:29">
      <c r="AC4291" s="13"/>
    </row>
    <row r="4292" spans="29:29">
      <c r="AC4292" s="13"/>
    </row>
    <row r="4293" spans="29:29">
      <c r="AC4293" s="13"/>
    </row>
    <row r="4294" spans="29:29">
      <c r="AC4294" s="13"/>
    </row>
    <row r="4295" spans="29:29">
      <c r="AC4295" s="13"/>
    </row>
    <row r="4296" spans="29:29">
      <c r="AC4296" s="13"/>
    </row>
    <row r="4297" spans="29:29">
      <c r="AC4297" s="13"/>
    </row>
    <row r="4298" spans="29:29">
      <c r="AC4298" s="13"/>
    </row>
    <row r="4299" spans="29:29">
      <c r="AC4299" s="13"/>
    </row>
    <row r="4300" spans="29:29">
      <c r="AC4300" s="13"/>
    </row>
    <row r="4301" spans="29:29">
      <c r="AC4301" s="13"/>
    </row>
    <row r="4302" spans="29:29">
      <c r="AC4302" s="13"/>
    </row>
    <row r="4303" spans="29:29">
      <c r="AC4303" s="13"/>
    </row>
    <row r="4304" spans="29:29">
      <c r="AC4304" s="13"/>
    </row>
    <row r="4305" spans="29:29">
      <c r="AC4305" s="13"/>
    </row>
    <row r="4306" spans="29:29">
      <c r="AC4306" s="13"/>
    </row>
    <row r="4307" spans="29:29">
      <c r="AC4307" s="13"/>
    </row>
    <row r="4308" spans="29:29">
      <c r="AC4308" s="13"/>
    </row>
    <row r="4309" spans="29:29">
      <c r="AC4309" s="13"/>
    </row>
    <row r="4310" spans="29:29">
      <c r="AC4310" s="13"/>
    </row>
    <row r="4311" spans="29:29">
      <c r="AC4311" s="13"/>
    </row>
    <row r="4312" spans="29:29">
      <c r="AC4312" s="13"/>
    </row>
    <row r="4313" spans="29:29">
      <c r="AC4313" s="13"/>
    </row>
    <row r="4314" spans="29:29">
      <c r="AC4314" s="13"/>
    </row>
    <row r="4315" spans="29:29">
      <c r="AC4315" s="13"/>
    </row>
    <row r="4316" spans="29:29">
      <c r="AC4316" s="13"/>
    </row>
    <row r="4317" spans="29:29">
      <c r="AC4317" s="13"/>
    </row>
    <row r="4318" spans="29:29">
      <c r="AC4318" s="13"/>
    </row>
    <row r="4319" spans="29:29">
      <c r="AC4319" s="13"/>
    </row>
    <row r="4320" spans="29:29">
      <c r="AC4320" s="13"/>
    </row>
    <row r="4321" spans="29:29">
      <c r="AC4321" s="13"/>
    </row>
    <row r="4322" spans="29:29">
      <c r="AC4322" s="13"/>
    </row>
    <row r="4323" spans="29:29">
      <c r="AC4323" s="13"/>
    </row>
    <row r="4324" spans="29:29">
      <c r="AC4324" s="13"/>
    </row>
    <row r="4325" spans="29:29">
      <c r="AC4325" s="13"/>
    </row>
    <row r="4326" spans="29:29">
      <c r="AC4326" s="13"/>
    </row>
    <row r="4327" spans="29:29">
      <c r="AC4327" s="13"/>
    </row>
    <row r="4328" spans="29:29">
      <c r="AC4328" s="13"/>
    </row>
  </sheetData>
  <autoFilter ref="A4:AG80" xr:uid="{00000000-0009-0000-0000-000001000000}"/>
  <mergeCells count="78">
    <mergeCell ref="B1:AC1"/>
    <mergeCell ref="A2:A4"/>
    <mergeCell ref="B2:B4"/>
    <mergeCell ref="C2:D2"/>
    <mergeCell ref="AC2:AC4"/>
    <mergeCell ref="C3:C4"/>
    <mergeCell ref="D3:D4"/>
    <mergeCell ref="P3:P4"/>
    <mergeCell ref="O3:O4"/>
    <mergeCell ref="N3:N4"/>
    <mergeCell ref="M3:M4"/>
    <mergeCell ref="L3:L4"/>
    <mergeCell ref="F3:F4"/>
    <mergeCell ref="E3:E4"/>
    <mergeCell ref="E2:R2"/>
    <mergeCell ref="R3:R4"/>
    <mergeCell ref="C10:AC10"/>
    <mergeCell ref="C9:AC9"/>
    <mergeCell ref="C5:AC5"/>
    <mergeCell ref="C6:AC6"/>
    <mergeCell ref="C7:AC7"/>
    <mergeCell ref="C36:AC36"/>
    <mergeCell ref="C33:AC33"/>
    <mergeCell ref="C34:AC34"/>
    <mergeCell ref="C13:AC13"/>
    <mergeCell ref="C15:AC15"/>
    <mergeCell ref="C24:AC24"/>
    <mergeCell ref="C25:AC25"/>
    <mergeCell ref="C32:AC32"/>
    <mergeCell ref="C30:AC30"/>
    <mergeCell ref="C27:AC27"/>
    <mergeCell ref="C46:AC46"/>
    <mergeCell ref="C40:AC40"/>
    <mergeCell ref="C42:AC42"/>
    <mergeCell ref="C43:AC43"/>
    <mergeCell ref="C38:AC38"/>
    <mergeCell ref="C63:AC63"/>
    <mergeCell ref="C64:AC64"/>
    <mergeCell ref="D65:D66"/>
    <mergeCell ref="C49:AC49"/>
    <mergeCell ref="C57:AC57"/>
    <mergeCell ref="C51:D51"/>
    <mergeCell ref="C59:AC59"/>
    <mergeCell ref="C53:AC53"/>
    <mergeCell ref="C54:AC54"/>
    <mergeCell ref="C55:AC55"/>
    <mergeCell ref="C60:AC60"/>
    <mergeCell ref="B65:B66"/>
    <mergeCell ref="C65:C66"/>
    <mergeCell ref="B69:B70"/>
    <mergeCell ref="C69:C70"/>
    <mergeCell ref="D69:D70"/>
    <mergeCell ref="C67:D67"/>
    <mergeCell ref="J3:J4"/>
    <mergeCell ref="I3:I4"/>
    <mergeCell ref="H3:H4"/>
    <mergeCell ref="S2:AB2"/>
    <mergeCell ref="S3:T3"/>
    <mergeCell ref="U3:V3"/>
    <mergeCell ref="W3:X3"/>
    <mergeCell ref="Y3:Z3"/>
    <mergeCell ref="AA3:AB3"/>
    <mergeCell ref="G3:G4"/>
    <mergeCell ref="B74:B80"/>
    <mergeCell ref="C74:D80"/>
    <mergeCell ref="S74:AA78"/>
    <mergeCell ref="AB74:AB80"/>
    <mergeCell ref="S79:S80"/>
    <mergeCell ref="T79:T80"/>
    <mergeCell ref="U79:U80"/>
    <mergeCell ref="V79:V80"/>
    <mergeCell ref="W79:W80"/>
    <mergeCell ref="X79:X80"/>
    <mergeCell ref="Y79:Y80"/>
    <mergeCell ref="Z79:Z80"/>
    <mergeCell ref="AA79:AA80"/>
    <mergeCell ref="Q3:Q4"/>
    <mergeCell ref="K3:K4"/>
  </mergeCells>
  <dataValidations count="2">
    <dataValidation type="list" allowBlank="1" showInputMessage="1" showErrorMessage="1" sqref="S66:X66 S70:X70" xr:uid="{E5DDB19E-086A-4D4B-8068-B447DE84334D}">
      <formula1>"ĐTT,TDS,HĐNT+HĐG,HĐCĐ+HĐG,HĐCĐ+HĐC, HĐCĐ,HĐG,HĐNT,VS-AN,HĐC,SHHN,TQDN,LH"</formula1>
    </dataValidation>
    <dataValidation type="list" allowBlank="1" showInputMessage="1" showErrorMessage="1" sqref="D35 D58 D14 D11:D12 D41 D56 D31 D37 D52 D62 D26 D17:D23 D39 D44:D45 D47:D48 D50 D65 D68:D69 D29 D71:D73" xr:uid="{3281BFC6-FE3D-4F22-8994-10E092EFB5E4}">
      <formula1>"KQMĐ, NDCT, TLHD, BC, ĐP"</formula1>
    </dataValidation>
  </dataValidations>
  <pageMargins left="0.761811024" right="0.39370078740157499" top="0.59055118110236204" bottom="0.59055118110236204" header="0.31496062992126" footer="0.31496062992126"/>
  <pageSetup paperSize="9"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KHCĐ2</vt:lpstr>
      <vt:lpstr>ĐG CĐ2</vt:lpstr>
      <vt:lpstr>'ĐG CĐ2'!Print_Area</vt:lpstr>
      <vt:lpstr>KHCĐ2!Print_Area</vt:lpstr>
      <vt:lpstr>'ĐG CĐ2'!Print_Titles</vt:lpstr>
      <vt:lpstr>KHCĐ2!Print_Titles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2024-10-16T08:30:41Z</cp:lastPrinted>
  <dcterms:created xsi:type="dcterms:W3CDTF">2019-07-05T03:48:23Z</dcterms:created>
  <dcterms:modified xsi:type="dcterms:W3CDTF">2024-11-25T05:20:42Z</dcterms:modified>
</cp:coreProperties>
</file>