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ồ sơ Dương Quan\VB hướng dẫn bỏ nhiệm chức danh nghề nghiệp GV\Phường TN\"/>
    </mc:Choice>
  </mc:AlternateContent>
  <bookViews>
    <workbookView xWindow="0" yWindow="0" windowWidth="20490" windowHeight="8445"/>
  </bookViews>
  <sheets>
    <sheet name="Cơ cấu CDNN" sheetId="2" r:id="rId1"/>
  </sheets>
  <definedNames>
    <definedName name="_xlnm.Print_Area" localSheetId="0">'Cơ cấu CDNN'!$A$1:$AD$25</definedName>
  </definedNames>
  <calcPr calcId="181029"/>
</workbook>
</file>

<file path=xl/calcChain.xml><?xml version="1.0" encoding="utf-8"?>
<calcChain xmlns="http://schemas.openxmlformats.org/spreadsheetml/2006/main">
  <c r="X10" i="2" l="1"/>
  <c r="Y10" i="2" s="1"/>
  <c r="X11" i="2"/>
  <c r="Y11" i="2" s="1"/>
  <c r="X12" i="2"/>
  <c r="Y12" i="2" s="1"/>
  <c r="X13" i="2"/>
  <c r="Y13" i="2" s="1"/>
  <c r="X14" i="2"/>
  <c r="Y14" i="2" s="1"/>
  <c r="X15" i="2"/>
  <c r="Y15" i="2" s="1"/>
  <c r="X16" i="2"/>
  <c r="Y16" i="2" s="1"/>
  <c r="X19" i="2"/>
  <c r="Y19" i="2" s="1"/>
  <c r="X20" i="2"/>
  <c r="Y20" i="2" s="1"/>
  <c r="X21" i="2"/>
  <c r="Y21" i="2" s="1"/>
  <c r="X22" i="2"/>
  <c r="Y22" i="2" s="1"/>
  <c r="X23" i="2"/>
  <c r="Y23" i="2" s="1"/>
  <c r="X24" i="2"/>
  <c r="Y24" i="2" s="1"/>
  <c r="X9" i="2"/>
  <c r="Y9" i="2" s="1"/>
  <c r="R10" i="2"/>
  <c r="S10" i="2" s="1"/>
  <c r="R11" i="2"/>
  <c r="S11" i="2" s="1"/>
  <c r="R12" i="2"/>
  <c r="S12" i="2" s="1"/>
  <c r="R13" i="2"/>
  <c r="S13" i="2" s="1"/>
  <c r="R14" i="2"/>
  <c r="S14" i="2" s="1"/>
  <c r="R15" i="2"/>
  <c r="S15" i="2" s="1"/>
  <c r="R16" i="2"/>
  <c r="S16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9" i="2"/>
  <c r="S9" i="2" s="1"/>
  <c r="L10" i="2"/>
  <c r="M10" i="2" s="1"/>
  <c r="L11" i="2"/>
  <c r="M11" i="2" s="1"/>
  <c r="L12" i="2"/>
  <c r="M12" i="2" s="1"/>
  <c r="L13" i="2"/>
  <c r="M13" i="2" s="1"/>
  <c r="L14" i="2"/>
  <c r="M14" i="2" s="1"/>
  <c r="L15" i="2"/>
  <c r="M15" i="2" s="1"/>
  <c r="L16" i="2"/>
  <c r="M16" i="2" s="1"/>
  <c r="L19" i="2"/>
  <c r="M19" i="2" s="1"/>
  <c r="L20" i="2"/>
  <c r="M20" i="2" s="1"/>
  <c r="L21" i="2"/>
  <c r="M21" i="2" s="1"/>
  <c r="L22" i="2"/>
  <c r="M22" i="2" s="1"/>
  <c r="L23" i="2"/>
  <c r="M23" i="2" s="1"/>
  <c r="L24" i="2"/>
  <c r="M24" i="2" s="1"/>
  <c r="L9" i="2"/>
  <c r="M9" i="2" s="1"/>
  <c r="I25" i="2"/>
  <c r="R25" i="2" s="1"/>
  <c r="S25" i="2" s="1"/>
  <c r="D19" i="2"/>
  <c r="I18" i="2"/>
  <c r="R18" i="2" s="1"/>
  <c r="S18" i="2" s="1"/>
  <c r="I17" i="2"/>
  <c r="D17" i="2" s="1"/>
  <c r="L17" i="2" l="1"/>
  <c r="M17" i="2" s="1"/>
  <c r="L25" i="2"/>
  <c r="M25" i="2" s="1"/>
  <c r="L18" i="2"/>
  <c r="M18" i="2" s="1"/>
  <c r="X18" i="2"/>
  <c r="Y18" i="2" s="1"/>
  <c r="X25" i="2"/>
  <c r="Y25" i="2" s="1"/>
  <c r="X17" i="2"/>
  <c r="Y17" i="2" s="1"/>
  <c r="R17" i="2"/>
  <c r="S17" i="2" s="1"/>
</calcChain>
</file>

<file path=xl/sharedStrings.xml><?xml version="1.0" encoding="utf-8"?>
<sst xmlns="http://schemas.openxmlformats.org/spreadsheetml/2006/main" count="54" uniqueCount="46">
  <si>
    <t>TT</t>
  </si>
  <si>
    <t>Đơn vị</t>
  </si>
  <si>
    <t>Số người làm việc được giao năm 2025</t>
  </si>
  <si>
    <t>Tổng viên chức hiện có đến</t>
  </si>
  <si>
    <t>Số viên chức giữ chức vụ lãnh đạo, quản lý hiện có</t>
  </si>
  <si>
    <t>Số lượng viên chức không giữ chức vụ lãnh đạo, quản lý hiện có</t>
  </si>
  <si>
    <t>Số lớp năm học 2025 - 2026</t>
  </si>
  <si>
    <t>Số học sinh năm học 2025 - 2026</t>
  </si>
  <si>
    <t>Tổng</t>
  </si>
  <si>
    <t>Hạng I</t>
  </si>
  <si>
    <t>Hạng II</t>
  </si>
  <si>
    <t>Hạng III</t>
  </si>
  <si>
    <t>Tổng số</t>
  </si>
  <si>
    <t>CDNN hạng I</t>
  </si>
  <si>
    <t>CDNN hạng II</t>
  </si>
  <si>
    <t>CDNN hạng III</t>
  </si>
  <si>
    <t>CDNN Hạng IV, Hạng V</t>
  </si>
  <si>
    <t>Tổng Hạng I</t>
  </si>
  <si>
    <t>Nhân viên</t>
  </si>
  <si>
    <t>Tổng Hạng II</t>
  </si>
  <si>
    <t>Tổng Hạng III</t>
  </si>
  <si>
    <t>4=5+6</t>
  </si>
  <si>
    <t>6=7+8+9+10</t>
  </si>
  <si>
    <t>TH Thuỷ Sơn</t>
  </si>
  <si>
    <t>TH Hoa Động</t>
  </si>
  <si>
    <t>TH Tân Dương</t>
  </si>
  <si>
    <t>TH Dương Quan</t>
  </si>
  <si>
    <t>TH Núi Đèo</t>
  </si>
  <si>
    <t>TH Thuỷ Đường</t>
  </si>
  <si>
    <t>MN Dương Quan</t>
  </si>
  <si>
    <t>MN Hoa Động</t>
  </si>
  <si>
    <t>MN Sao Mai</t>
  </si>
  <si>
    <t>MN Tân Dương</t>
  </si>
  <si>
    <t>MN Thuỷ Đường</t>
  </si>
  <si>
    <t>MN Thuỷ Sơn</t>
  </si>
  <si>
    <t>THCS Hoa Động</t>
  </si>
  <si>
    <t>THCS Tân Dương</t>
  </si>
  <si>
    <t>THCS Dương Quan</t>
  </si>
  <si>
    <t>THCS Lê Ích Mộc</t>
  </si>
  <si>
    <t>THCS Thuỷ Đường</t>
  </si>
  <si>
    <t>Còn thiếu</t>
  </si>
  <si>
    <t>Giáo viên hiện có</t>
  </si>
  <si>
    <t>GV đủ ĐK</t>
  </si>
  <si>
    <t>BÁO CÁO HIỆN TRANG CƠ CẤU HẠNG CHỨC DANH NGHỀ NGHIỆP GIÁO VIÊN</t>
  </si>
  <si>
    <t>UỶ BAN NHÂN DÂN</t>
  </si>
  <si>
    <t>PHƯỜNG THUỶ NGUYÊN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</si>
</sst>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17" x14ac:knownFonts="1">
    <font>
      <sz val="10"/>
      <color rgb="FF000000"/>
      <name val="Arial"/>
      <scheme val="minor"/>
    </font>
    <font>
      <b/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sz val="13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i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left" wrapText="1"/>
    </xf>
    <xf numFmtId="0" fontId="3" fillId="0" borderId="11" xfId="0" applyFont="1" applyBorder="1"/>
    <xf numFmtId="0" fontId="3" fillId="0" borderId="11" xfId="0" applyFont="1" applyBorder="1" applyAlignment="1">
      <alignment horizontal="left"/>
    </xf>
    <xf numFmtId="0" fontId="2" fillId="0" borderId="1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9" fillId="0" borderId="6" xfId="0" applyFont="1" applyBorder="1" applyAlignment="1">
      <alignment horizontal="right"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10" fillId="0" borderId="0" xfId="0" applyFont="1"/>
    <xf numFmtId="0" fontId="11" fillId="0" borderId="9" xfId="0" applyFont="1" applyBorder="1" applyAlignment="1">
      <alignment horizontal="center" vertical="center" wrapText="1"/>
    </xf>
    <xf numFmtId="9" fontId="11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9" fillId="2" borderId="6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2</xdr:row>
      <xdr:rowOff>0</xdr:rowOff>
    </xdr:from>
    <xdr:to>
      <xdr:col>3</xdr:col>
      <xdr:colOff>209550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E8B4FB31-59F2-C612-CE87-85B434136F33}"/>
            </a:ext>
          </a:extLst>
        </xdr:cNvPr>
        <xdr:cNvCxnSpPr/>
      </xdr:nvCxnSpPr>
      <xdr:spPr>
        <a:xfrm>
          <a:off x="685800" y="419100"/>
          <a:ext cx="1590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404"/>
  <sheetViews>
    <sheetView tabSelected="1" zoomScaleNormal="100" workbookViewId="0">
      <pane ySplit="8" topLeftCell="A21" activePane="bottomLeft" state="frozen"/>
      <selection pane="bottomLeft" activeCell="A23" sqref="A23:XFD23"/>
    </sheetView>
  </sheetViews>
  <sheetFormatPr defaultColWidth="12.5703125" defaultRowHeight="15.75" customHeight="1" x14ac:dyDescent="0.25"/>
  <cols>
    <col min="1" max="1" width="3.7109375" style="1" customWidth="1"/>
    <col min="2" max="2" width="19.85546875" style="1" customWidth="1"/>
    <col min="3" max="4" width="7.42578125" style="12" customWidth="1"/>
    <col min="5" max="13" width="6.42578125" style="12" customWidth="1"/>
    <col min="14" max="15" width="5.5703125" style="12" customWidth="1"/>
    <col min="16" max="16" width="6.42578125" style="12" customWidth="1"/>
    <col min="17" max="19" width="7.140625" style="12" customWidth="1"/>
    <col min="20" max="21" width="5.5703125" style="12" customWidth="1"/>
    <col min="22" max="25" width="7.140625" style="12" customWidth="1"/>
    <col min="26" max="27" width="5.7109375" style="12" customWidth="1"/>
    <col min="28" max="30" width="7.140625" style="12" customWidth="1"/>
    <col min="31" max="16384" width="12.5703125" style="1"/>
  </cols>
  <sheetData>
    <row r="1" spans="1:34" ht="16.5" x14ac:dyDescent="0.25">
      <c r="A1" s="31" t="s">
        <v>44</v>
      </c>
      <c r="B1" s="31"/>
      <c r="C1" s="31"/>
      <c r="D1" s="31"/>
      <c r="E1" s="31"/>
    </row>
    <row r="2" spans="1:34" ht="16.5" x14ac:dyDescent="0.25">
      <c r="A2" s="31" t="s">
        <v>45</v>
      </c>
      <c r="B2" s="31"/>
      <c r="C2" s="31"/>
      <c r="D2" s="31"/>
      <c r="E2" s="31"/>
    </row>
    <row r="3" spans="1:34" ht="16.5" x14ac:dyDescent="0.25">
      <c r="A3" s="32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pans="1:34" ht="16.5" x14ac:dyDescent="0.25"/>
    <row r="5" spans="1:34" s="3" customFormat="1" ht="27.75" customHeight="1" x14ac:dyDescent="0.2">
      <c r="A5" s="33" t="s">
        <v>0</v>
      </c>
      <c r="B5" s="33" t="s">
        <v>1</v>
      </c>
      <c r="C5" s="36" t="s">
        <v>2</v>
      </c>
      <c r="D5" s="50" t="s">
        <v>3</v>
      </c>
      <c r="E5" s="42" t="s">
        <v>4</v>
      </c>
      <c r="F5" s="43"/>
      <c r="G5" s="43"/>
      <c r="H5" s="44"/>
      <c r="I5" s="42" t="s">
        <v>5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4"/>
      <c r="AC5" s="39" t="s">
        <v>6</v>
      </c>
      <c r="AD5" s="39" t="s">
        <v>7</v>
      </c>
      <c r="AE5" s="2"/>
      <c r="AF5" s="2"/>
      <c r="AG5" s="2"/>
      <c r="AH5" s="2"/>
    </row>
    <row r="6" spans="1:34" s="3" customFormat="1" ht="15" x14ac:dyDescent="0.2">
      <c r="A6" s="34"/>
      <c r="B6" s="34"/>
      <c r="C6" s="37"/>
      <c r="D6" s="51"/>
      <c r="E6" s="29" t="s">
        <v>8</v>
      </c>
      <c r="F6" s="29" t="s">
        <v>9</v>
      </c>
      <c r="G6" s="29" t="s">
        <v>10</v>
      </c>
      <c r="H6" s="29" t="s">
        <v>11</v>
      </c>
      <c r="I6" s="45" t="s">
        <v>12</v>
      </c>
      <c r="J6" s="46" t="s">
        <v>13</v>
      </c>
      <c r="K6" s="47"/>
      <c r="L6" s="47"/>
      <c r="M6" s="47"/>
      <c r="N6" s="47"/>
      <c r="O6" s="48"/>
      <c r="P6" s="46" t="s">
        <v>14</v>
      </c>
      <c r="Q6" s="47"/>
      <c r="R6" s="47"/>
      <c r="S6" s="47"/>
      <c r="T6" s="47"/>
      <c r="U6" s="48"/>
      <c r="V6" s="46" t="s">
        <v>15</v>
      </c>
      <c r="W6" s="47"/>
      <c r="X6" s="47"/>
      <c r="Y6" s="47"/>
      <c r="Z6" s="47"/>
      <c r="AA6" s="48"/>
      <c r="AB6" s="49" t="s">
        <v>16</v>
      </c>
      <c r="AC6" s="40"/>
      <c r="AD6" s="40"/>
      <c r="AE6" s="2"/>
      <c r="AF6" s="2"/>
      <c r="AG6" s="2"/>
      <c r="AH6" s="2"/>
    </row>
    <row r="7" spans="1:34" s="26" customFormat="1" ht="39.75" customHeight="1" x14ac:dyDescent="0.2">
      <c r="A7" s="35"/>
      <c r="B7" s="35"/>
      <c r="C7" s="38"/>
      <c r="D7" s="52"/>
      <c r="E7" s="30"/>
      <c r="F7" s="30"/>
      <c r="G7" s="30"/>
      <c r="H7" s="30"/>
      <c r="I7" s="30"/>
      <c r="J7" s="22" t="s">
        <v>17</v>
      </c>
      <c r="K7" s="22" t="s">
        <v>41</v>
      </c>
      <c r="L7" s="23">
        <v>0.1</v>
      </c>
      <c r="M7" s="22" t="s">
        <v>40</v>
      </c>
      <c r="N7" s="22" t="s">
        <v>42</v>
      </c>
      <c r="O7" s="22" t="s">
        <v>18</v>
      </c>
      <c r="P7" s="22" t="s">
        <v>19</v>
      </c>
      <c r="Q7" s="22" t="s">
        <v>41</v>
      </c>
      <c r="R7" s="23">
        <v>0.5</v>
      </c>
      <c r="S7" s="22" t="s">
        <v>40</v>
      </c>
      <c r="T7" s="22" t="s">
        <v>42</v>
      </c>
      <c r="U7" s="22" t="s">
        <v>18</v>
      </c>
      <c r="V7" s="22" t="s">
        <v>20</v>
      </c>
      <c r="W7" s="22" t="s">
        <v>41</v>
      </c>
      <c r="X7" s="23">
        <v>0.4</v>
      </c>
      <c r="Y7" s="22" t="s">
        <v>40</v>
      </c>
      <c r="Z7" s="22" t="s">
        <v>42</v>
      </c>
      <c r="AA7" s="24" t="s">
        <v>18</v>
      </c>
      <c r="AB7" s="41"/>
      <c r="AC7" s="41"/>
      <c r="AD7" s="41"/>
      <c r="AE7" s="25"/>
      <c r="AF7" s="25"/>
      <c r="AG7" s="25"/>
      <c r="AH7" s="25"/>
    </row>
    <row r="8" spans="1:34" s="21" customFormat="1" ht="22.5" x14ac:dyDescent="0.2">
      <c r="A8" s="16"/>
      <c r="B8" s="15">
        <v>2</v>
      </c>
      <c r="C8" s="17">
        <v>3</v>
      </c>
      <c r="D8" s="17" t="s">
        <v>21</v>
      </c>
      <c r="E8" s="17">
        <v>5</v>
      </c>
      <c r="F8" s="18">
        <v>45662</v>
      </c>
      <c r="G8" s="18">
        <v>45693</v>
      </c>
      <c r="H8" s="18">
        <v>45721</v>
      </c>
      <c r="I8" s="17" t="s">
        <v>22</v>
      </c>
      <c r="J8" s="17">
        <v>7</v>
      </c>
      <c r="K8" s="18">
        <v>45664</v>
      </c>
      <c r="L8" s="18"/>
      <c r="M8" s="18"/>
      <c r="N8" s="27"/>
      <c r="O8" s="18">
        <v>45695</v>
      </c>
      <c r="P8" s="17">
        <v>8</v>
      </c>
      <c r="Q8" s="18">
        <v>45665</v>
      </c>
      <c r="R8" s="18"/>
      <c r="S8" s="18"/>
      <c r="T8" s="27"/>
      <c r="U8" s="18">
        <v>45696</v>
      </c>
      <c r="V8" s="17">
        <v>9</v>
      </c>
      <c r="W8" s="18">
        <v>45666</v>
      </c>
      <c r="X8" s="19"/>
      <c r="Y8" s="19"/>
      <c r="Z8" s="27"/>
      <c r="AA8" s="19">
        <v>45697</v>
      </c>
      <c r="AB8" s="20">
        <v>10</v>
      </c>
      <c r="AC8" s="17">
        <v>11</v>
      </c>
      <c r="AD8" s="17">
        <v>12</v>
      </c>
    </row>
    <row r="9" spans="1:34" s="6" customFormat="1" ht="24" customHeight="1" x14ac:dyDescent="0.25">
      <c r="A9" s="4">
        <v>1</v>
      </c>
      <c r="B9" s="5" t="s">
        <v>29</v>
      </c>
      <c r="C9" s="9">
        <v>36</v>
      </c>
      <c r="D9" s="13">
        <v>30</v>
      </c>
      <c r="E9" s="8">
        <v>3</v>
      </c>
      <c r="F9" s="9">
        <v>0</v>
      </c>
      <c r="G9" s="9">
        <v>3</v>
      </c>
      <c r="H9" s="9">
        <v>0</v>
      </c>
      <c r="I9" s="8">
        <v>27</v>
      </c>
      <c r="J9" s="9">
        <v>0</v>
      </c>
      <c r="K9" s="9">
        <v>0</v>
      </c>
      <c r="L9" s="9">
        <f>(I9*10)/100</f>
        <v>2.7</v>
      </c>
      <c r="M9" s="9">
        <f>L9-K9</f>
        <v>2.7</v>
      </c>
      <c r="N9" s="28"/>
      <c r="O9" s="9">
        <v>0</v>
      </c>
      <c r="P9" s="9">
        <v>2</v>
      </c>
      <c r="Q9" s="9">
        <v>2</v>
      </c>
      <c r="R9" s="9">
        <f>(I9*50)/100</f>
        <v>13.5</v>
      </c>
      <c r="S9" s="9">
        <f>R9-Q9</f>
        <v>11.5</v>
      </c>
      <c r="T9" s="28"/>
      <c r="U9" s="9">
        <v>0</v>
      </c>
      <c r="V9" s="9">
        <v>24</v>
      </c>
      <c r="W9" s="9">
        <v>23</v>
      </c>
      <c r="X9" s="9">
        <f>(I9*40)/100</f>
        <v>10.8</v>
      </c>
      <c r="Y9" s="9">
        <f>X9-W9</f>
        <v>-12.2</v>
      </c>
      <c r="Z9" s="28"/>
      <c r="AA9" s="9">
        <v>1</v>
      </c>
      <c r="AB9" s="9">
        <v>1</v>
      </c>
      <c r="AC9" s="9">
        <v>16</v>
      </c>
      <c r="AD9" s="9">
        <v>500</v>
      </c>
    </row>
    <row r="10" spans="1:34" s="6" customFormat="1" ht="24" customHeight="1" x14ac:dyDescent="0.25">
      <c r="A10" s="4">
        <v>2</v>
      </c>
      <c r="B10" s="5" t="s">
        <v>30</v>
      </c>
      <c r="C10" s="9">
        <v>44</v>
      </c>
      <c r="D10" s="13">
        <v>43</v>
      </c>
      <c r="E10" s="8">
        <v>3</v>
      </c>
      <c r="F10" s="9">
        <v>0</v>
      </c>
      <c r="G10" s="9">
        <v>3</v>
      </c>
      <c r="H10" s="9">
        <v>0</v>
      </c>
      <c r="I10" s="8">
        <v>40</v>
      </c>
      <c r="J10" s="9">
        <v>0</v>
      </c>
      <c r="K10" s="9">
        <v>0</v>
      </c>
      <c r="L10" s="9">
        <f t="shared" ref="L10:L25" si="0">(I10*10)/100</f>
        <v>4</v>
      </c>
      <c r="M10" s="9">
        <f t="shared" ref="M10:M25" si="1">L10-K10</f>
        <v>4</v>
      </c>
      <c r="N10" s="28"/>
      <c r="O10" s="9">
        <v>0</v>
      </c>
      <c r="P10" s="9">
        <v>4</v>
      </c>
      <c r="Q10" s="9">
        <v>4</v>
      </c>
      <c r="R10" s="9">
        <f t="shared" ref="R10:R24" si="2">(I10*50)/100</f>
        <v>20</v>
      </c>
      <c r="S10" s="9">
        <f t="shared" ref="S10:S25" si="3">R10-Q10</f>
        <v>16</v>
      </c>
      <c r="T10" s="28"/>
      <c r="U10" s="9">
        <v>0</v>
      </c>
      <c r="V10" s="9">
        <v>35</v>
      </c>
      <c r="W10" s="9">
        <v>34</v>
      </c>
      <c r="X10" s="9">
        <f t="shared" ref="X10:X25" si="4">(I10*40)/100</f>
        <v>16</v>
      </c>
      <c r="Y10" s="9">
        <f t="shared" ref="Y10:Y25" si="5">X10-W10</f>
        <v>-18</v>
      </c>
      <c r="Z10" s="28"/>
      <c r="AA10" s="9">
        <v>1</v>
      </c>
      <c r="AB10" s="9">
        <v>1</v>
      </c>
      <c r="AC10" s="9">
        <v>18</v>
      </c>
      <c r="AD10" s="9">
        <v>564</v>
      </c>
    </row>
    <row r="11" spans="1:34" s="6" customFormat="1" ht="24" customHeight="1" x14ac:dyDescent="0.25">
      <c r="A11" s="4">
        <v>3</v>
      </c>
      <c r="B11" s="5" t="s">
        <v>31</v>
      </c>
      <c r="C11" s="9">
        <v>47</v>
      </c>
      <c r="D11" s="13">
        <v>43</v>
      </c>
      <c r="E11" s="8">
        <v>3</v>
      </c>
      <c r="F11" s="9">
        <v>0</v>
      </c>
      <c r="G11" s="9">
        <v>3</v>
      </c>
      <c r="H11" s="9">
        <v>0</v>
      </c>
      <c r="I11" s="8">
        <v>40</v>
      </c>
      <c r="J11" s="9">
        <v>0</v>
      </c>
      <c r="K11" s="9">
        <v>0</v>
      </c>
      <c r="L11" s="9">
        <f t="shared" si="0"/>
        <v>4</v>
      </c>
      <c r="M11" s="9">
        <f t="shared" si="1"/>
        <v>4</v>
      </c>
      <c r="N11" s="28"/>
      <c r="O11" s="9">
        <v>0</v>
      </c>
      <c r="P11" s="9">
        <v>4</v>
      </c>
      <c r="Q11" s="9">
        <v>4</v>
      </c>
      <c r="R11" s="9">
        <f t="shared" si="2"/>
        <v>20</v>
      </c>
      <c r="S11" s="9">
        <f t="shared" si="3"/>
        <v>16</v>
      </c>
      <c r="T11" s="28"/>
      <c r="U11" s="9">
        <v>0</v>
      </c>
      <c r="V11" s="9">
        <v>35</v>
      </c>
      <c r="W11" s="9">
        <v>34</v>
      </c>
      <c r="X11" s="9">
        <f t="shared" si="4"/>
        <v>16</v>
      </c>
      <c r="Y11" s="9">
        <f t="shared" si="5"/>
        <v>-18</v>
      </c>
      <c r="Z11" s="28"/>
      <c r="AA11" s="9">
        <v>1</v>
      </c>
      <c r="AB11" s="9">
        <v>1</v>
      </c>
      <c r="AC11" s="9">
        <v>18</v>
      </c>
      <c r="AD11" s="9">
        <v>594</v>
      </c>
    </row>
    <row r="12" spans="1:34" s="6" customFormat="1" ht="24" customHeight="1" x14ac:dyDescent="0.25">
      <c r="A12" s="4">
        <v>4</v>
      </c>
      <c r="B12" s="5" t="s">
        <v>32</v>
      </c>
      <c r="C12" s="9">
        <v>38</v>
      </c>
      <c r="D12" s="13">
        <v>35</v>
      </c>
      <c r="E12" s="8">
        <v>3</v>
      </c>
      <c r="F12" s="9">
        <v>0</v>
      </c>
      <c r="G12" s="9">
        <v>3</v>
      </c>
      <c r="H12" s="9">
        <v>0</v>
      </c>
      <c r="I12" s="8">
        <v>32</v>
      </c>
      <c r="J12" s="9">
        <v>0</v>
      </c>
      <c r="K12" s="9">
        <v>0</v>
      </c>
      <c r="L12" s="9">
        <f t="shared" si="0"/>
        <v>3.2</v>
      </c>
      <c r="M12" s="9">
        <f t="shared" si="1"/>
        <v>3.2</v>
      </c>
      <c r="N12" s="28"/>
      <c r="O12" s="9">
        <v>0</v>
      </c>
      <c r="P12" s="9">
        <v>3</v>
      </c>
      <c r="Q12" s="9">
        <v>3</v>
      </c>
      <c r="R12" s="9">
        <f t="shared" si="2"/>
        <v>16</v>
      </c>
      <c r="S12" s="9">
        <f t="shared" si="3"/>
        <v>13</v>
      </c>
      <c r="T12" s="28"/>
      <c r="U12" s="9">
        <v>0</v>
      </c>
      <c r="V12" s="9">
        <v>29</v>
      </c>
      <c r="W12" s="9">
        <v>28</v>
      </c>
      <c r="X12" s="9">
        <f t="shared" si="4"/>
        <v>12.8</v>
      </c>
      <c r="Y12" s="9">
        <f t="shared" si="5"/>
        <v>-15.2</v>
      </c>
      <c r="Z12" s="28"/>
      <c r="AA12" s="9">
        <v>1</v>
      </c>
      <c r="AB12" s="9">
        <v>0</v>
      </c>
      <c r="AC12" s="9">
        <v>15</v>
      </c>
      <c r="AD12" s="9">
        <v>507</v>
      </c>
    </row>
    <row r="13" spans="1:34" s="6" customFormat="1" ht="24" customHeight="1" x14ac:dyDescent="0.25">
      <c r="A13" s="4">
        <v>5</v>
      </c>
      <c r="B13" s="5" t="s">
        <v>33</v>
      </c>
      <c r="C13" s="9">
        <v>50</v>
      </c>
      <c r="D13" s="13">
        <v>46</v>
      </c>
      <c r="E13" s="8">
        <v>3</v>
      </c>
      <c r="F13" s="9">
        <v>0</v>
      </c>
      <c r="G13" s="9">
        <v>3</v>
      </c>
      <c r="H13" s="9">
        <v>0</v>
      </c>
      <c r="I13" s="8">
        <v>43</v>
      </c>
      <c r="J13" s="9">
        <v>0</v>
      </c>
      <c r="K13" s="9">
        <v>0</v>
      </c>
      <c r="L13" s="9">
        <f t="shared" si="0"/>
        <v>4.3</v>
      </c>
      <c r="M13" s="9">
        <f t="shared" si="1"/>
        <v>4.3</v>
      </c>
      <c r="N13" s="28"/>
      <c r="O13" s="9">
        <v>0</v>
      </c>
      <c r="P13" s="9">
        <v>4</v>
      </c>
      <c r="Q13" s="9">
        <v>4</v>
      </c>
      <c r="R13" s="9">
        <f t="shared" si="2"/>
        <v>21.5</v>
      </c>
      <c r="S13" s="9">
        <f t="shared" si="3"/>
        <v>17.5</v>
      </c>
      <c r="T13" s="28"/>
      <c r="U13" s="9">
        <v>0</v>
      </c>
      <c r="V13" s="9">
        <v>39</v>
      </c>
      <c r="W13" s="9">
        <v>38</v>
      </c>
      <c r="X13" s="9">
        <f t="shared" si="4"/>
        <v>17.2</v>
      </c>
      <c r="Y13" s="9">
        <f t="shared" si="5"/>
        <v>-20.8</v>
      </c>
      <c r="Z13" s="28"/>
      <c r="AA13" s="9">
        <v>1</v>
      </c>
      <c r="AB13" s="9">
        <v>0</v>
      </c>
      <c r="AC13" s="9">
        <v>20</v>
      </c>
      <c r="AD13" s="9">
        <v>691</v>
      </c>
    </row>
    <row r="14" spans="1:34" s="6" customFormat="1" ht="24" customHeight="1" x14ac:dyDescent="0.25">
      <c r="A14" s="4">
        <v>6</v>
      </c>
      <c r="B14" s="5" t="s">
        <v>34</v>
      </c>
      <c r="C14" s="9">
        <v>34</v>
      </c>
      <c r="D14" s="13">
        <v>34</v>
      </c>
      <c r="E14" s="8">
        <v>3</v>
      </c>
      <c r="F14" s="9">
        <v>0</v>
      </c>
      <c r="G14" s="9">
        <v>2</v>
      </c>
      <c r="H14" s="9">
        <v>1</v>
      </c>
      <c r="I14" s="8">
        <v>31</v>
      </c>
      <c r="J14" s="9">
        <v>0</v>
      </c>
      <c r="K14" s="9">
        <v>0</v>
      </c>
      <c r="L14" s="9">
        <f t="shared" si="0"/>
        <v>3.1</v>
      </c>
      <c r="M14" s="9">
        <f t="shared" si="1"/>
        <v>3.1</v>
      </c>
      <c r="N14" s="28"/>
      <c r="O14" s="9">
        <v>0</v>
      </c>
      <c r="P14" s="9">
        <v>3</v>
      </c>
      <c r="Q14" s="9">
        <v>3</v>
      </c>
      <c r="R14" s="9">
        <f t="shared" si="2"/>
        <v>15.5</v>
      </c>
      <c r="S14" s="9">
        <f t="shared" si="3"/>
        <v>12.5</v>
      </c>
      <c r="T14" s="28"/>
      <c r="U14" s="9">
        <v>0</v>
      </c>
      <c r="V14" s="9">
        <v>28</v>
      </c>
      <c r="W14" s="9">
        <v>27</v>
      </c>
      <c r="X14" s="9">
        <f t="shared" si="4"/>
        <v>12.4</v>
      </c>
      <c r="Y14" s="9">
        <f t="shared" si="5"/>
        <v>-14.6</v>
      </c>
      <c r="Z14" s="28"/>
      <c r="AA14" s="9">
        <v>1</v>
      </c>
      <c r="AB14" s="9">
        <v>0</v>
      </c>
      <c r="AC14" s="9">
        <v>14</v>
      </c>
      <c r="AD14" s="9">
        <v>429</v>
      </c>
    </row>
    <row r="15" spans="1:34" s="6" customFormat="1" ht="24" customHeight="1" x14ac:dyDescent="0.25">
      <c r="A15" s="4">
        <v>7</v>
      </c>
      <c r="B15" s="7" t="s">
        <v>23</v>
      </c>
      <c r="C15" s="11">
        <v>40</v>
      </c>
      <c r="D15" s="14">
        <v>31</v>
      </c>
      <c r="E15" s="10">
        <v>2</v>
      </c>
      <c r="F15" s="11">
        <v>0</v>
      </c>
      <c r="G15" s="11">
        <v>2</v>
      </c>
      <c r="H15" s="11">
        <v>0</v>
      </c>
      <c r="I15" s="10">
        <v>29</v>
      </c>
      <c r="J15" s="11">
        <v>0</v>
      </c>
      <c r="K15" s="11">
        <v>0</v>
      </c>
      <c r="L15" s="9">
        <f t="shared" si="0"/>
        <v>2.9</v>
      </c>
      <c r="M15" s="9">
        <f t="shared" si="1"/>
        <v>2.9</v>
      </c>
      <c r="N15" s="28"/>
      <c r="O15" s="11">
        <v>0</v>
      </c>
      <c r="P15" s="11">
        <v>13</v>
      </c>
      <c r="Q15" s="11">
        <v>13</v>
      </c>
      <c r="R15" s="9">
        <f t="shared" si="2"/>
        <v>14.5</v>
      </c>
      <c r="S15" s="9">
        <f t="shared" si="3"/>
        <v>1.5</v>
      </c>
      <c r="T15" s="28"/>
      <c r="U15" s="11">
        <v>0</v>
      </c>
      <c r="V15" s="11">
        <v>16</v>
      </c>
      <c r="W15" s="11">
        <v>15</v>
      </c>
      <c r="X15" s="9">
        <f t="shared" si="4"/>
        <v>11.6</v>
      </c>
      <c r="Y15" s="9">
        <f t="shared" si="5"/>
        <v>-3.4000000000000004</v>
      </c>
      <c r="Z15" s="28"/>
      <c r="AA15" s="11">
        <v>1</v>
      </c>
      <c r="AB15" s="11">
        <v>0</v>
      </c>
      <c r="AC15" s="11">
        <v>20</v>
      </c>
      <c r="AD15" s="11">
        <v>697</v>
      </c>
    </row>
    <row r="16" spans="1:34" s="6" customFormat="1" ht="24" customHeight="1" x14ac:dyDescent="0.25">
      <c r="A16" s="4">
        <v>8</v>
      </c>
      <c r="B16" s="7" t="s">
        <v>24</v>
      </c>
      <c r="C16" s="11">
        <v>46</v>
      </c>
      <c r="D16" s="14">
        <v>38</v>
      </c>
      <c r="E16" s="10">
        <v>2</v>
      </c>
      <c r="F16" s="11">
        <v>0</v>
      </c>
      <c r="G16" s="11">
        <v>2</v>
      </c>
      <c r="H16" s="11">
        <v>0</v>
      </c>
      <c r="I16" s="10">
        <v>36</v>
      </c>
      <c r="J16" s="11">
        <v>0</v>
      </c>
      <c r="K16" s="11">
        <v>0</v>
      </c>
      <c r="L16" s="9">
        <f t="shared" si="0"/>
        <v>3.6</v>
      </c>
      <c r="M16" s="9">
        <f t="shared" si="1"/>
        <v>3.6</v>
      </c>
      <c r="N16" s="28"/>
      <c r="O16" s="11">
        <v>0</v>
      </c>
      <c r="P16" s="11">
        <v>12</v>
      </c>
      <c r="Q16" s="11">
        <v>12</v>
      </c>
      <c r="R16" s="9">
        <f t="shared" si="2"/>
        <v>18</v>
      </c>
      <c r="S16" s="9">
        <f t="shared" si="3"/>
        <v>6</v>
      </c>
      <c r="T16" s="28"/>
      <c r="U16" s="11">
        <v>0</v>
      </c>
      <c r="V16" s="11">
        <v>24</v>
      </c>
      <c r="W16" s="11">
        <v>23</v>
      </c>
      <c r="X16" s="9">
        <f t="shared" si="4"/>
        <v>14.4</v>
      </c>
      <c r="Y16" s="9">
        <f t="shared" si="5"/>
        <v>-8.6</v>
      </c>
      <c r="Z16" s="28"/>
      <c r="AA16" s="11">
        <v>1</v>
      </c>
      <c r="AB16" s="11">
        <v>0</v>
      </c>
      <c r="AC16" s="11">
        <v>25</v>
      </c>
      <c r="AD16" s="11">
        <v>943</v>
      </c>
    </row>
    <row r="17" spans="1:30" s="6" customFormat="1" ht="24" customHeight="1" x14ac:dyDescent="0.25">
      <c r="A17" s="4">
        <v>9</v>
      </c>
      <c r="B17" s="7" t="s">
        <v>25</v>
      </c>
      <c r="C17" s="11">
        <v>40</v>
      </c>
      <c r="D17" s="14">
        <f>E17+I17</f>
        <v>35</v>
      </c>
      <c r="E17" s="10">
        <v>2</v>
      </c>
      <c r="F17" s="11">
        <v>0</v>
      </c>
      <c r="G17" s="11">
        <v>2</v>
      </c>
      <c r="H17" s="11">
        <v>0</v>
      </c>
      <c r="I17" s="10">
        <f t="shared" ref="I17:I18" si="6">J17+P17+V17+AB17</f>
        <v>33</v>
      </c>
      <c r="J17" s="11">
        <v>0</v>
      </c>
      <c r="K17" s="11">
        <v>0</v>
      </c>
      <c r="L17" s="9">
        <f t="shared" si="0"/>
        <v>3.3</v>
      </c>
      <c r="M17" s="9">
        <f t="shared" si="1"/>
        <v>3.3</v>
      </c>
      <c r="N17" s="28"/>
      <c r="O17" s="11">
        <v>0</v>
      </c>
      <c r="P17" s="11">
        <v>12</v>
      </c>
      <c r="Q17" s="11">
        <v>12</v>
      </c>
      <c r="R17" s="9">
        <f t="shared" si="2"/>
        <v>16.5</v>
      </c>
      <c r="S17" s="9">
        <f t="shared" si="3"/>
        <v>4.5</v>
      </c>
      <c r="T17" s="28"/>
      <c r="U17" s="11">
        <v>0</v>
      </c>
      <c r="V17" s="11">
        <v>20</v>
      </c>
      <c r="W17" s="11">
        <v>19</v>
      </c>
      <c r="X17" s="9">
        <f t="shared" si="4"/>
        <v>13.2</v>
      </c>
      <c r="Y17" s="9">
        <f t="shared" si="5"/>
        <v>-5.8000000000000007</v>
      </c>
      <c r="Z17" s="28"/>
      <c r="AA17" s="11">
        <v>1</v>
      </c>
      <c r="AB17" s="11">
        <v>1</v>
      </c>
      <c r="AC17" s="11">
        <v>21</v>
      </c>
      <c r="AD17" s="11">
        <v>695</v>
      </c>
    </row>
    <row r="18" spans="1:30" s="6" customFormat="1" ht="24" customHeight="1" x14ac:dyDescent="0.25">
      <c r="A18" s="4">
        <v>10</v>
      </c>
      <c r="B18" s="7" t="s">
        <v>26</v>
      </c>
      <c r="C18" s="11">
        <v>38</v>
      </c>
      <c r="D18" s="14">
        <v>32</v>
      </c>
      <c r="E18" s="10">
        <v>2</v>
      </c>
      <c r="F18" s="11">
        <v>0</v>
      </c>
      <c r="G18" s="11">
        <v>2</v>
      </c>
      <c r="H18" s="11">
        <v>0</v>
      </c>
      <c r="I18" s="10">
        <f t="shared" si="6"/>
        <v>30</v>
      </c>
      <c r="J18" s="11">
        <v>0</v>
      </c>
      <c r="K18" s="11">
        <v>0</v>
      </c>
      <c r="L18" s="9">
        <f t="shared" si="0"/>
        <v>3</v>
      </c>
      <c r="M18" s="9">
        <f t="shared" si="1"/>
        <v>3</v>
      </c>
      <c r="N18" s="28"/>
      <c r="O18" s="11">
        <v>0</v>
      </c>
      <c r="P18" s="11">
        <v>14</v>
      </c>
      <c r="Q18" s="11">
        <v>14</v>
      </c>
      <c r="R18" s="9">
        <f t="shared" si="2"/>
        <v>15</v>
      </c>
      <c r="S18" s="9">
        <f t="shared" si="3"/>
        <v>1</v>
      </c>
      <c r="T18" s="28"/>
      <c r="U18" s="11">
        <v>0</v>
      </c>
      <c r="V18" s="11">
        <v>16</v>
      </c>
      <c r="W18" s="11">
        <v>15</v>
      </c>
      <c r="X18" s="9">
        <f t="shared" si="4"/>
        <v>12</v>
      </c>
      <c r="Y18" s="9">
        <f t="shared" si="5"/>
        <v>-3</v>
      </c>
      <c r="Z18" s="28"/>
      <c r="AA18" s="11">
        <v>1</v>
      </c>
      <c r="AB18" s="11">
        <v>0</v>
      </c>
      <c r="AC18" s="11">
        <v>20</v>
      </c>
      <c r="AD18" s="11">
        <v>745</v>
      </c>
    </row>
    <row r="19" spans="1:30" s="6" customFormat="1" ht="24" customHeight="1" x14ac:dyDescent="0.25">
      <c r="A19" s="4">
        <v>11</v>
      </c>
      <c r="B19" s="7" t="s">
        <v>27</v>
      </c>
      <c r="C19" s="11">
        <v>47</v>
      </c>
      <c r="D19" s="14">
        <f>E19+I19</f>
        <v>37</v>
      </c>
      <c r="E19" s="10">
        <v>2</v>
      </c>
      <c r="F19" s="11">
        <v>0</v>
      </c>
      <c r="G19" s="11">
        <v>2</v>
      </c>
      <c r="H19" s="11">
        <v>0</v>
      </c>
      <c r="I19" s="10">
        <v>35</v>
      </c>
      <c r="J19" s="11">
        <v>0</v>
      </c>
      <c r="K19" s="11">
        <v>0</v>
      </c>
      <c r="L19" s="9">
        <f t="shared" si="0"/>
        <v>3.5</v>
      </c>
      <c r="M19" s="9">
        <f t="shared" si="1"/>
        <v>3.5</v>
      </c>
      <c r="N19" s="28"/>
      <c r="O19" s="11">
        <v>0</v>
      </c>
      <c r="P19" s="11">
        <v>16</v>
      </c>
      <c r="Q19" s="11">
        <v>16</v>
      </c>
      <c r="R19" s="9">
        <f t="shared" si="2"/>
        <v>17.5</v>
      </c>
      <c r="S19" s="9">
        <f t="shared" si="3"/>
        <v>1.5</v>
      </c>
      <c r="T19" s="28"/>
      <c r="U19" s="11">
        <v>0</v>
      </c>
      <c r="V19" s="11">
        <v>18</v>
      </c>
      <c r="W19" s="11">
        <v>17</v>
      </c>
      <c r="X19" s="9">
        <f t="shared" si="4"/>
        <v>14</v>
      </c>
      <c r="Y19" s="9">
        <f t="shared" si="5"/>
        <v>-3</v>
      </c>
      <c r="Z19" s="28"/>
      <c r="AA19" s="11">
        <v>1</v>
      </c>
      <c r="AB19" s="11">
        <v>1</v>
      </c>
      <c r="AC19" s="11">
        <v>26</v>
      </c>
      <c r="AD19" s="11">
        <v>991</v>
      </c>
    </row>
    <row r="20" spans="1:30" s="6" customFormat="1" ht="24" customHeight="1" x14ac:dyDescent="0.25">
      <c r="A20" s="4">
        <v>12</v>
      </c>
      <c r="B20" s="7" t="s">
        <v>28</v>
      </c>
      <c r="C20" s="11">
        <v>61</v>
      </c>
      <c r="D20" s="14">
        <v>51</v>
      </c>
      <c r="E20" s="10">
        <v>3</v>
      </c>
      <c r="F20" s="11">
        <v>0</v>
      </c>
      <c r="G20" s="11">
        <v>2</v>
      </c>
      <c r="H20" s="11">
        <v>1</v>
      </c>
      <c r="I20" s="10">
        <v>48</v>
      </c>
      <c r="J20" s="11">
        <v>0</v>
      </c>
      <c r="K20" s="11">
        <v>0</v>
      </c>
      <c r="L20" s="9">
        <f t="shared" si="0"/>
        <v>4.8</v>
      </c>
      <c r="M20" s="9">
        <f t="shared" si="1"/>
        <v>4.8</v>
      </c>
      <c r="N20" s="28"/>
      <c r="O20" s="11">
        <v>0</v>
      </c>
      <c r="P20" s="11">
        <v>17</v>
      </c>
      <c r="Q20" s="11">
        <v>17</v>
      </c>
      <c r="R20" s="9">
        <f t="shared" si="2"/>
        <v>24</v>
      </c>
      <c r="S20" s="9">
        <f t="shared" si="3"/>
        <v>7</v>
      </c>
      <c r="T20" s="28"/>
      <c r="U20" s="11">
        <v>0</v>
      </c>
      <c r="V20" s="11">
        <v>31</v>
      </c>
      <c r="W20" s="11">
        <v>30</v>
      </c>
      <c r="X20" s="9">
        <f t="shared" si="4"/>
        <v>19.2</v>
      </c>
      <c r="Y20" s="9">
        <f t="shared" si="5"/>
        <v>-10.8</v>
      </c>
      <c r="Z20" s="28"/>
      <c r="AA20" s="11">
        <v>1</v>
      </c>
      <c r="AB20" s="11">
        <v>0</v>
      </c>
      <c r="AC20" s="11">
        <v>32</v>
      </c>
      <c r="AD20" s="11">
        <v>1264</v>
      </c>
    </row>
    <row r="21" spans="1:30" s="6" customFormat="1" ht="24" customHeight="1" x14ac:dyDescent="0.25">
      <c r="A21" s="4">
        <v>13</v>
      </c>
      <c r="B21" s="7" t="s">
        <v>35</v>
      </c>
      <c r="C21" s="11">
        <v>42</v>
      </c>
      <c r="D21" s="14">
        <v>39</v>
      </c>
      <c r="E21" s="10">
        <v>2</v>
      </c>
      <c r="F21" s="11">
        <v>1</v>
      </c>
      <c r="G21" s="11">
        <v>1</v>
      </c>
      <c r="H21" s="11">
        <v>0</v>
      </c>
      <c r="I21" s="10">
        <v>37</v>
      </c>
      <c r="J21" s="11">
        <v>1</v>
      </c>
      <c r="K21" s="11">
        <v>1</v>
      </c>
      <c r="L21" s="9">
        <f t="shared" si="0"/>
        <v>3.7</v>
      </c>
      <c r="M21" s="9">
        <f t="shared" si="1"/>
        <v>2.7</v>
      </c>
      <c r="N21" s="28"/>
      <c r="O21" s="11">
        <v>0</v>
      </c>
      <c r="P21" s="11">
        <v>23</v>
      </c>
      <c r="Q21" s="11">
        <v>23</v>
      </c>
      <c r="R21" s="9">
        <f t="shared" si="2"/>
        <v>18.5</v>
      </c>
      <c r="S21" s="9">
        <f t="shared" si="3"/>
        <v>-4.5</v>
      </c>
      <c r="T21" s="28"/>
      <c r="U21" s="11">
        <v>0</v>
      </c>
      <c r="V21" s="11">
        <v>10</v>
      </c>
      <c r="W21" s="11">
        <v>9</v>
      </c>
      <c r="X21" s="9">
        <f t="shared" si="4"/>
        <v>14.8</v>
      </c>
      <c r="Y21" s="9">
        <f t="shared" si="5"/>
        <v>5.8000000000000007</v>
      </c>
      <c r="Z21" s="28"/>
      <c r="AA21" s="11">
        <v>1</v>
      </c>
      <c r="AB21" s="11">
        <v>3</v>
      </c>
      <c r="AC21" s="11">
        <v>18</v>
      </c>
      <c r="AD21" s="11">
        <v>810</v>
      </c>
    </row>
    <row r="22" spans="1:30" s="6" customFormat="1" ht="24" customHeight="1" x14ac:dyDescent="0.25">
      <c r="A22" s="4">
        <v>14</v>
      </c>
      <c r="B22" s="7" t="s">
        <v>36</v>
      </c>
      <c r="C22" s="11">
        <v>34</v>
      </c>
      <c r="D22" s="14">
        <v>33</v>
      </c>
      <c r="E22" s="10">
        <v>2</v>
      </c>
      <c r="F22" s="11">
        <v>0</v>
      </c>
      <c r="G22" s="11">
        <v>2</v>
      </c>
      <c r="H22" s="11">
        <v>0</v>
      </c>
      <c r="I22" s="10">
        <v>31</v>
      </c>
      <c r="J22" s="11">
        <v>0</v>
      </c>
      <c r="K22" s="11">
        <v>0</v>
      </c>
      <c r="L22" s="9">
        <f t="shared" si="0"/>
        <v>3.1</v>
      </c>
      <c r="M22" s="9">
        <f t="shared" si="1"/>
        <v>3.1</v>
      </c>
      <c r="N22" s="28"/>
      <c r="O22" s="11">
        <v>0</v>
      </c>
      <c r="P22" s="11">
        <v>23</v>
      </c>
      <c r="Q22" s="11">
        <v>23</v>
      </c>
      <c r="R22" s="9">
        <f t="shared" si="2"/>
        <v>15.5</v>
      </c>
      <c r="S22" s="9">
        <f t="shared" si="3"/>
        <v>-7.5</v>
      </c>
      <c r="T22" s="28"/>
      <c r="U22" s="11">
        <v>0</v>
      </c>
      <c r="V22" s="11">
        <v>6</v>
      </c>
      <c r="W22" s="11">
        <v>4</v>
      </c>
      <c r="X22" s="9">
        <f t="shared" si="4"/>
        <v>12.4</v>
      </c>
      <c r="Y22" s="9">
        <f t="shared" si="5"/>
        <v>8.4</v>
      </c>
      <c r="Z22" s="28"/>
      <c r="AA22" s="11">
        <v>2</v>
      </c>
      <c r="AB22" s="11">
        <v>2</v>
      </c>
      <c r="AC22" s="11">
        <v>14</v>
      </c>
      <c r="AD22" s="11">
        <v>674</v>
      </c>
    </row>
    <row r="23" spans="1:30" s="6" customFormat="1" ht="24" customHeight="1" x14ac:dyDescent="0.25">
      <c r="A23" s="4">
        <v>15</v>
      </c>
      <c r="B23" s="7" t="s">
        <v>37</v>
      </c>
      <c r="C23" s="11">
        <v>37</v>
      </c>
      <c r="D23" s="14">
        <v>36</v>
      </c>
      <c r="E23" s="10">
        <v>2</v>
      </c>
      <c r="F23" s="11">
        <v>1</v>
      </c>
      <c r="G23" s="11">
        <v>1</v>
      </c>
      <c r="H23" s="11">
        <v>0</v>
      </c>
      <c r="I23" s="10">
        <v>34</v>
      </c>
      <c r="J23" s="11">
        <v>0</v>
      </c>
      <c r="K23" s="11">
        <v>0</v>
      </c>
      <c r="L23" s="9">
        <f t="shared" si="0"/>
        <v>3.4</v>
      </c>
      <c r="M23" s="9">
        <f t="shared" si="1"/>
        <v>3.4</v>
      </c>
      <c r="N23" s="28"/>
      <c r="O23" s="11">
        <v>0</v>
      </c>
      <c r="P23" s="11">
        <v>20</v>
      </c>
      <c r="Q23" s="11">
        <v>0</v>
      </c>
      <c r="R23" s="9">
        <f t="shared" si="2"/>
        <v>17</v>
      </c>
      <c r="S23" s="9">
        <f t="shared" si="3"/>
        <v>17</v>
      </c>
      <c r="T23" s="28"/>
      <c r="U23" s="11">
        <v>0</v>
      </c>
      <c r="V23" s="11">
        <v>14</v>
      </c>
      <c r="W23" s="11">
        <v>11</v>
      </c>
      <c r="X23" s="9">
        <f t="shared" si="4"/>
        <v>13.6</v>
      </c>
      <c r="Y23" s="9">
        <f t="shared" si="5"/>
        <v>2.5999999999999996</v>
      </c>
      <c r="Z23" s="28"/>
      <c r="AA23" s="11">
        <v>3</v>
      </c>
      <c r="AB23" s="11">
        <v>0</v>
      </c>
      <c r="AC23" s="11">
        <v>17</v>
      </c>
      <c r="AD23" s="11">
        <v>694</v>
      </c>
    </row>
    <row r="24" spans="1:30" s="6" customFormat="1" ht="24" customHeight="1" x14ac:dyDescent="0.25">
      <c r="A24" s="4">
        <v>16</v>
      </c>
      <c r="B24" s="7" t="s">
        <v>38</v>
      </c>
      <c r="C24" s="11">
        <v>75</v>
      </c>
      <c r="D24" s="14">
        <v>61</v>
      </c>
      <c r="E24" s="10">
        <v>3</v>
      </c>
      <c r="F24" s="11">
        <v>1</v>
      </c>
      <c r="G24" s="11">
        <v>2</v>
      </c>
      <c r="H24" s="11"/>
      <c r="I24" s="10">
        <v>58</v>
      </c>
      <c r="J24" s="11">
        <v>0</v>
      </c>
      <c r="K24" s="11">
        <v>0</v>
      </c>
      <c r="L24" s="9">
        <f t="shared" si="0"/>
        <v>5.8</v>
      </c>
      <c r="M24" s="9">
        <f t="shared" si="1"/>
        <v>5.8</v>
      </c>
      <c r="N24" s="28"/>
      <c r="O24" s="11">
        <v>0</v>
      </c>
      <c r="P24" s="11">
        <v>43</v>
      </c>
      <c r="Q24" s="11">
        <v>41</v>
      </c>
      <c r="R24" s="9">
        <f t="shared" si="2"/>
        <v>29</v>
      </c>
      <c r="S24" s="9">
        <f t="shared" si="3"/>
        <v>-12</v>
      </c>
      <c r="T24" s="28"/>
      <c r="U24" s="11">
        <v>2</v>
      </c>
      <c r="V24" s="11">
        <v>15</v>
      </c>
      <c r="W24" s="11">
        <v>14</v>
      </c>
      <c r="X24" s="9">
        <f t="shared" si="4"/>
        <v>23.2</v>
      </c>
      <c r="Y24" s="9">
        <f t="shared" si="5"/>
        <v>9.1999999999999993</v>
      </c>
      <c r="Z24" s="28"/>
      <c r="AA24" s="11">
        <v>1</v>
      </c>
      <c r="AB24" s="11">
        <v>0</v>
      </c>
      <c r="AC24" s="11">
        <v>36</v>
      </c>
      <c r="AD24" s="11">
        <v>1698</v>
      </c>
    </row>
    <row r="25" spans="1:30" s="6" customFormat="1" ht="24" customHeight="1" x14ac:dyDescent="0.25">
      <c r="A25" s="4">
        <v>17</v>
      </c>
      <c r="B25" s="7" t="s">
        <v>39</v>
      </c>
      <c r="C25" s="11">
        <v>51</v>
      </c>
      <c r="D25" s="14">
        <v>45</v>
      </c>
      <c r="E25" s="10">
        <v>2</v>
      </c>
      <c r="F25" s="11">
        <v>1</v>
      </c>
      <c r="G25" s="11">
        <v>1</v>
      </c>
      <c r="H25" s="11"/>
      <c r="I25" s="10">
        <f>J25+P25+V25+AB25</f>
        <v>43</v>
      </c>
      <c r="J25" s="11">
        <v>1</v>
      </c>
      <c r="K25" s="11">
        <v>1</v>
      </c>
      <c r="L25" s="9">
        <f t="shared" si="0"/>
        <v>4.3</v>
      </c>
      <c r="M25" s="9">
        <f t="shared" si="1"/>
        <v>3.3</v>
      </c>
      <c r="N25" s="28"/>
      <c r="O25" s="11"/>
      <c r="P25" s="11">
        <v>28</v>
      </c>
      <c r="Q25" s="11">
        <v>28</v>
      </c>
      <c r="R25" s="9">
        <f>(I25*50)/100</f>
        <v>21.5</v>
      </c>
      <c r="S25" s="9">
        <f t="shared" si="3"/>
        <v>-6.5</v>
      </c>
      <c r="T25" s="28"/>
      <c r="U25" s="11"/>
      <c r="V25" s="11">
        <v>12</v>
      </c>
      <c r="W25" s="11">
        <v>12</v>
      </c>
      <c r="X25" s="9">
        <f t="shared" si="4"/>
        <v>17.2</v>
      </c>
      <c r="Y25" s="9">
        <f t="shared" si="5"/>
        <v>5.1999999999999993</v>
      </c>
      <c r="Z25" s="28"/>
      <c r="AA25" s="11"/>
      <c r="AB25" s="11">
        <v>2</v>
      </c>
      <c r="AC25" s="11">
        <v>24</v>
      </c>
      <c r="AD25" s="11">
        <v>1027</v>
      </c>
    </row>
    <row r="26" spans="1:30" ht="16.5" x14ac:dyDescent="0.25"/>
    <row r="27" spans="1:30" ht="16.5" x14ac:dyDescent="0.25"/>
    <row r="28" spans="1:30" ht="16.5" x14ac:dyDescent="0.25"/>
    <row r="29" spans="1:30" ht="16.5" x14ac:dyDescent="0.25"/>
    <row r="30" spans="1:30" ht="16.5" x14ac:dyDescent="0.25"/>
    <row r="31" spans="1:30" ht="16.5" x14ac:dyDescent="0.25"/>
    <row r="32" spans="1:30" ht="16.5" x14ac:dyDescent="0.25"/>
    <row r="33" ht="16.5" x14ac:dyDescent="0.25"/>
    <row r="34" ht="16.5" x14ac:dyDescent="0.25"/>
    <row r="35" ht="16.5" x14ac:dyDescent="0.25"/>
    <row r="36" ht="16.5" x14ac:dyDescent="0.25"/>
    <row r="37" ht="16.5" x14ac:dyDescent="0.25"/>
    <row r="38" ht="16.5" x14ac:dyDescent="0.25"/>
    <row r="39" ht="16.5" x14ac:dyDescent="0.25"/>
    <row r="40" ht="16.5" x14ac:dyDescent="0.25"/>
    <row r="41" ht="16.5" x14ac:dyDescent="0.25"/>
    <row r="42" ht="16.5" x14ac:dyDescent="0.25"/>
    <row r="43" ht="16.5" x14ac:dyDescent="0.25"/>
    <row r="44" ht="16.5" x14ac:dyDescent="0.25"/>
    <row r="45" ht="16.5" x14ac:dyDescent="0.25"/>
    <row r="46" ht="16.5" x14ac:dyDescent="0.25"/>
    <row r="47" ht="16.5" x14ac:dyDescent="0.25"/>
    <row r="48" ht="16.5" x14ac:dyDescent="0.25"/>
    <row r="49" ht="16.5" x14ac:dyDescent="0.25"/>
    <row r="50" ht="16.5" x14ac:dyDescent="0.25"/>
    <row r="51" ht="16.5" x14ac:dyDescent="0.25"/>
    <row r="52" ht="16.5" x14ac:dyDescent="0.25"/>
    <row r="53" ht="16.5" x14ac:dyDescent="0.25"/>
    <row r="54" ht="16.5" x14ac:dyDescent="0.25"/>
    <row r="55" ht="16.5" x14ac:dyDescent="0.25"/>
    <row r="56" ht="16.5" x14ac:dyDescent="0.25"/>
    <row r="57" ht="16.5" x14ac:dyDescent="0.25"/>
    <row r="58" ht="16.5" x14ac:dyDescent="0.25"/>
    <row r="59" ht="16.5" x14ac:dyDescent="0.25"/>
    <row r="60" ht="16.5" x14ac:dyDescent="0.25"/>
    <row r="61" ht="16.5" x14ac:dyDescent="0.25"/>
    <row r="62" ht="16.5" x14ac:dyDescent="0.25"/>
    <row r="63" ht="16.5" x14ac:dyDescent="0.25"/>
    <row r="64" ht="16.5" x14ac:dyDescent="0.25"/>
    <row r="65" ht="16.5" x14ac:dyDescent="0.25"/>
    <row r="66" ht="16.5" x14ac:dyDescent="0.25"/>
    <row r="67" ht="16.5" x14ac:dyDescent="0.25"/>
    <row r="68" ht="16.5" x14ac:dyDescent="0.25"/>
    <row r="69" ht="16.5" x14ac:dyDescent="0.25"/>
    <row r="70" ht="16.5" x14ac:dyDescent="0.25"/>
    <row r="71" ht="16.5" x14ac:dyDescent="0.25"/>
    <row r="72" ht="16.5" x14ac:dyDescent="0.25"/>
    <row r="73" ht="16.5" x14ac:dyDescent="0.25"/>
    <row r="74" ht="16.5" x14ac:dyDescent="0.25"/>
    <row r="75" ht="16.5" x14ac:dyDescent="0.25"/>
    <row r="76" ht="16.5" x14ac:dyDescent="0.25"/>
    <row r="77" ht="16.5" x14ac:dyDescent="0.25"/>
    <row r="78" ht="16.5" x14ac:dyDescent="0.25"/>
    <row r="79" ht="16.5" x14ac:dyDescent="0.25"/>
    <row r="80" ht="16.5" x14ac:dyDescent="0.25"/>
    <row r="81" ht="16.5" x14ac:dyDescent="0.25"/>
    <row r="82" ht="16.5" x14ac:dyDescent="0.25"/>
    <row r="83" ht="16.5" x14ac:dyDescent="0.25"/>
    <row r="84" ht="16.5" x14ac:dyDescent="0.25"/>
    <row r="85" ht="16.5" x14ac:dyDescent="0.25"/>
    <row r="86" ht="16.5" x14ac:dyDescent="0.25"/>
    <row r="87" ht="16.5" x14ac:dyDescent="0.25"/>
    <row r="88" ht="16.5" x14ac:dyDescent="0.25"/>
    <row r="89" ht="16.5" x14ac:dyDescent="0.25"/>
    <row r="90" ht="16.5" x14ac:dyDescent="0.25"/>
    <row r="91" ht="16.5" x14ac:dyDescent="0.25"/>
    <row r="92" ht="16.5" x14ac:dyDescent="0.25"/>
    <row r="93" ht="16.5" x14ac:dyDescent="0.25"/>
    <row r="94" ht="16.5" x14ac:dyDescent="0.25"/>
    <row r="95" ht="16.5" x14ac:dyDescent="0.25"/>
    <row r="96" ht="16.5" x14ac:dyDescent="0.25"/>
    <row r="97" ht="16.5" x14ac:dyDescent="0.25"/>
    <row r="98" ht="16.5" x14ac:dyDescent="0.25"/>
    <row r="99" ht="16.5" x14ac:dyDescent="0.25"/>
    <row r="100" ht="16.5" x14ac:dyDescent="0.25"/>
    <row r="101" ht="16.5" x14ac:dyDescent="0.25"/>
    <row r="102" ht="16.5" x14ac:dyDescent="0.25"/>
    <row r="103" ht="16.5" x14ac:dyDescent="0.25"/>
    <row r="104" ht="16.5" x14ac:dyDescent="0.25"/>
    <row r="105" ht="16.5" x14ac:dyDescent="0.25"/>
    <row r="106" ht="16.5" x14ac:dyDescent="0.25"/>
    <row r="107" ht="16.5" x14ac:dyDescent="0.25"/>
    <row r="108" ht="16.5" x14ac:dyDescent="0.25"/>
    <row r="109" ht="16.5" x14ac:dyDescent="0.25"/>
    <row r="110" ht="16.5" x14ac:dyDescent="0.25"/>
    <row r="111" ht="16.5" x14ac:dyDescent="0.25"/>
    <row r="112" ht="16.5" x14ac:dyDescent="0.25"/>
    <row r="113" ht="16.5" x14ac:dyDescent="0.25"/>
    <row r="114" ht="16.5" x14ac:dyDescent="0.25"/>
    <row r="115" ht="16.5" x14ac:dyDescent="0.25"/>
    <row r="116" ht="16.5" x14ac:dyDescent="0.25"/>
    <row r="117" ht="16.5" x14ac:dyDescent="0.25"/>
    <row r="118" ht="16.5" x14ac:dyDescent="0.25"/>
    <row r="119" ht="16.5" x14ac:dyDescent="0.25"/>
    <row r="120" ht="16.5" x14ac:dyDescent="0.25"/>
    <row r="121" ht="16.5" x14ac:dyDescent="0.25"/>
    <row r="122" ht="16.5" x14ac:dyDescent="0.25"/>
    <row r="123" ht="16.5" x14ac:dyDescent="0.25"/>
    <row r="124" ht="16.5" x14ac:dyDescent="0.25"/>
    <row r="125" ht="16.5" x14ac:dyDescent="0.25"/>
    <row r="126" ht="16.5" x14ac:dyDescent="0.25"/>
    <row r="127" ht="16.5" x14ac:dyDescent="0.25"/>
    <row r="128" ht="16.5" x14ac:dyDescent="0.25"/>
    <row r="129" ht="16.5" x14ac:dyDescent="0.25"/>
    <row r="130" ht="16.5" x14ac:dyDescent="0.25"/>
    <row r="131" ht="16.5" x14ac:dyDescent="0.25"/>
    <row r="132" ht="16.5" x14ac:dyDescent="0.25"/>
    <row r="133" ht="16.5" x14ac:dyDescent="0.25"/>
    <row r="134" ht="16.5" x14ac:dyDescent="0.25"/>
    <row r="135" ht="16.5" x14ac:dyDescent="0.25"/>
    <row r="136" ht="16.5" x14ac:dyDescent="0.25"/>
    <row r="137" ht="16.5" x14ac:dyDescent="0.25"/>
    <row r="138" ht="16.5" x14ac:dyDescent="0.25"/>
    <row r="139" ht="16.5" x14ac:dyDescent="0.25"/>
    <row r="140" ht="16.5" x14ac:dyDescent="0.25"/>
    <row r="141" ht="16.5" x14ac:dyDescent="0.25"/>
    <row r="142" ht="16.5" x14ac:dyDescent="0.25"/>
    <row r="143" ht="16.5" x14ac:dyDescent="0.25"/>
    <row r="144" ht="16.5" x14ac:dyDescent="0.25"/>
    <row r="145" ht="16.5" x14ac:dyDescent="0.25"/>
    <row r="146" ht="16.5" x14ac:dyDescent="0.25"/>
    <row r="147" ht="16.5" x14ac:dyDescent="0.25"/>
    <row r="148" ht="16.5" x14ac:dyDescent="0.25"/>
    <row r="149" ht="16.5" x14ac:dyDescent="0.25"/>
    <row r="150" ht="16.5" x14ac:dyDescent="0.25"/>
    <row r="151" ht="16.5" x14ac:dyDescent="0.25"/>
    <row r="152" ht="16.5" x14ac:dyDescent="0.25"/>
    <row r="153" ht="16.5" x14ac:dyDescent="0.25"/>
    <row r="154" ht="16.5" x14ac:dyDescent="0.25"/>
    <row r="155" ht="16.5" x14ac:dyDescent="0.25"/>
    <row r="156" ht="16.5" x14ac:dyDescent="0.25"/>
    <row r="157" ht="16.5" x14ac:dyDescent="0.25"/>
    <row r="158" ht="16.5" x14ac:dyDescent="0.25"/>
    <row r="159" ht="16.5" x14ac:dyDescent="0.25"/>
    <row r="160" ht="16.5" x14ac:dyDescent="0.25"/>
    <row r="161" ht="16.5" x14ac:dyDescent="0.25"/>
    <row r="162" ht="16.5" x14ac:dyDescent="0.25"/>
    <row r="163" ht="16.5" x14ac:dyDescent="0.25"/>
    <row r="164" ht="16.5" x14ac:dyDescent="0.25"/>
    <row r="165" ht="16.5" x14ac:dyDescent="0.25"/>
    <row r="166" ht="16.5" x14ac:dyDescent="0.25"/>
    <row r="167" ht="16.5" x14ac:dyDescent="0.25"/>
    <row r="168" ht="16.5" x14ac:dyDescent="0.25"/>
    <row r="169" ht="16.5" x14ac:dyDescent="0.25"/>
    <row r="170" ht="16.5" x14ac:dyDescent="0.25"/>
    <row r="171" ht="16.5" x14ac:dyDescent="0.25"/>
    <row r="172" ht="16.5" x14ac:dyDescent="0.25"/>
    <row r="173" ht="16.5" x14ac:dyDescent="0.25"/>
    <row r="174" ht="16.5" x14ac:dyDescent="0.25"/>
    <row r="175" ht="16.5" x14ac:dyDescent="0.25"/>
    <row r="176" ht="16.5" x14ac:dyDescent="0.25"/>
    <row r="177" ht="16.5" x14ac:dyDescent="0.25"/>
    <row r="178" ht="16.5" x14ac:dyDescent="0.25"/>
    <row r="179" ht="16.5" x14ac:dyDescent="0.25"/>
    <row r="180" ht="16.5" x14ac:dyDescent="0.25"/>
    <row r="181" ht="16.5" x14ac:dyDescent="0.25"/>
    <row r="182" ht="16.5" x14ac:dyDescent="0.25"/>
    <row r="183" ht="16.5" x14ac:dyDescent="0.25"/>
    <row r="184" ht="16.5" x14ac:dyDescent="0.25"/>
    <row r="185" ht="16.5" x14ac:dyDescent="0.25"/>
    <row r="186" ht="16.5" x14ac:dyDescent="0.25"/>
    <row r="187" ht="16.5" x14ac:dyDescent="0.25"/>
    <row r="188" ht="16.5" x14ac:dyDescent="0.25"/>
    <row r="189" ht="16.5" x14ac:dyDescent="0.25"/>
    <row r="190" ht="16.5" x14ac:dyDescent="0.25"/>
    <row r="191" ht="16.5" x14ac:dyDescent="0.25"/>
    <row r="192" ht="16.5" x14ac:dyDescent="0.25"/>
    <row r="193" ht="16.5" x14ac:dyDescent="0.25"/>
    <row r="194" ht="16.5" x14ac:dyDescent="0.25"/>
    <row r="195" ht="16.5" x14ac:dyDescent="0.25"/>
    <row r="196" ht="16.5" x14ac:dyDescent="0.25"/>
    <row r="197" ht="16.5" x14ac:dyDescent="0.25"/>
    <row r="198" ht="16.5" x14ac:dyDescent="0.25"/>
    <row r="199" ht="16.5" x14ac:dyDescent="0.25"/>
    <row r="200" ht="16.5" x14ac:dyDescent="0.25"/>
    <row r="201" ht="16.5" x14ac:dyDescent="0.25"/>
    <row r="202" ht="16.5" x14ac:dyDescent="0.25"/>
    <row r="203" ht="16.5" x14ac:dyDescent="0.25"/>
    <row r="204" ht="16.5" x14ac:dyDescent="0.25"/>
    <row r="205" ht="16.5" x14ac:dyDescent="0.25"/>
    <row r="206" ht="16.5" x14ac:dyDescent="0.25"/>
    <row r="207" ht="16.5" x14ac:dyDescent="0.25"/>
    <row r="208" ht="16.5" x14ac:dyDescent="0.25"/>
    <row r="209" ht="16.5" x14ac:dyDescent="0.25"/>
    <row r="210" ht="16.5" x14ac:dyDescent="0.25"/>
    <row r="211" ht="16.5" x14ac:dyDescent="0.25"/>
    <row r="212" ht="16.5" x14ac:dyDescent="0.25"/>
    <row r="213" ht="16.5" x14ac:dyDescent="0.25"/>
    <row r="214" ht="16.5" x14ac:dyDescent="0.25"/>
    <row r="215" ht="16.5" x14ac:dyDescent="0.25"/>
    <row r="216" ht="16.5" x14ac:dyDescent="0.25"/>
    <row r="217" ht="16.5" x14ac:dyDescent="0.25"/>
    <row r="218" ht="16.5" x14ac:dyDescent="0.25"/>
    <row r="219" ht="16.5" x14ac:dyDescent="0.25"/>
    <row r="220" ht="16.5" x14ac:dyDescent="0.25"/>
    <row r="221" ht="16.5" x14ac:dyDescent="0.25"/>
    <row r="222" ht="16.5" x14ac:dyDescent="0.25"/>
    <row r="223" ht="16.5" x14ac:dyDescent="0.25"/>
    <row r="224" ht="16.5" x14ac:dyDescent="0.25"/>
    <row r="225" ht="16.5" x14ac:dyDescent="0.25"/>
    <row r="226" ht="16.5" x14ac:dyDescent="0.25"/>
    <row r="227" ht="16.5" x14ac:dyDescent="0.25"/>
    <row r="228" ht="16.5" x14ac:dyDescent="0.25"/>
    <row r="229" ht="16.5" x14ac:dyDescent="0.25"/>
    <row r="230" ht="16.5" x14ac:dyDescent="0.25"/>
    <row r="231" ht="16.5" x14ac:dyDescent="0.25"/>
    <row r="232" ht="16.5" x14ac:dyDescent="0.25"/>
    <row r="233" ht="16.5" x14ac:dyDescent="0.25"/>
    <row r="234" ht="16.5" x14ac:dyDescent="0.25"/>
    <row r="235" ht="16.5" x14ac:dyDescent="0.25"/>
    <row r="236" ht="16.5" x14ac:dyDescent="0.25"/>
    <row r="237" ht="16.5" x14ac:dyDescent="0.25"/>
    <row r="238" ht="16.5" x14ac:dyDescent="0.25"/>
    <row r="239" ht="16.5" x14ac:dyDescent="0.25"/>
    <row r="240" ht="16.5" x14ac:dyDescent="0.25"/>
    <row r="241" ht="16.5" x14ac:dyDescent="0.25"/>
    <row r="242" ht="16.5" x14ac:dyDescent="0.25"/>
    <row r="243" ht="16.5" x14ac:dyDescent="0.25"/>
    <row r="244" ht="16.5" x14ac:dyDescent="0.25"/>
    <row r="245" ht="16.5" x14ac:dyDescent="0.25"/>
    <row r="246" ht="16.5" x14ac:dyDescent="0.25"/>
    <row r="247" ht="16.5" x14ac:dyDescent="0.25"/>
    <row r="248" ht="16.5" x14ac:dyDescent="0.25"/>
    <row r="249" ht="16.5" x14ac:dyDescent="0.25"/>
    <row r="250" ht="16.5" x14ac:dyDescent="0.25"/>
    <row r="251" ht="16.5" x14ac:dyDescent="0.25"/>
    <row r="252" ht="16.5" x14ac:dyDescent="0.25"/>
    <row r="253" ht="16.5" x14ac:dyDescent="0.25"/>
    <row r="254" ht="16.5" x14ac:dyDescent="0.25"/>
    <row r="255" ht="16.5" x14ac:dyDescent="0.25"/>
    <row r="256" ht="16.5" x14ac:dyDescent="0.25"/>
    <row r="257" ht="16.5" x14ac:dyDescent="0.25"/>
    <row r="258" ht="16.5" x14ac:dyDescent="0.25"/>
    <row r="259" ht="16.5" x14ac:dyDescent="0.25"/>
    <row r="260" ht="16.5" x14ac:dyDescent="0.25"/>
    <row r="261" ht="16.5" x14ac:dyDescent="0.25"/>
    <row r="262" ht="16.5" x14ac:dyDescent="0.25"/>
    <row r="263" ht="16.5" x14ac:dyDescent="0.25"/>
    <row r="264" ht="16.5" x14ac:dyDescent="0.25"/>
    <row r="265" ht="16.5" x14ac:dyDescent="0.25"/>
    <row r="266" ht="16.5" x14ac:dyDescent="0.25"/>
    <row r="267" ht="16.5" x14ac:dyDescent="0.25"/>
    <row r="268" ht="16.5" x14ac:dyDescent="0.25"/>
    <row r="269" ht="16.5" x14ac:dyDescent="0.25"/>
    <row r="270" ht="16.5" x14ac:dyDescent="0.25"/>
    <row r="271" ht="16.5" x14ac:dyDescent="0.25"/>
    <row r="272" ht="16.5" x14ac:dyDescent="0.25"/>
    <row r="273" ht="16.5" x14ac:dyDescent="0.25"/>
    <row r="274" ht="16.5" x14ac:dyDescent="0.25"/>
    <row r="275" ht="16.5" x14ac:dyDescent="0.25"/>
    <row r="276" ht="16.5" x14ac:dyDescent="0.25"/>
    <row r="277" ht="16.5" x14ac:dyDescent="0.25"/>
    <row r="278" ht="16.5" x14ac:dyDescent="0.25"/>
    <row r="279" ht="16.5" x14ac:dyDescent="0.25"/>
    <row r="280" ht="16.5" x14ac:dyDescent="0.25"/>
    <row r="281" ht="16.5" x14ac:dyDescent="0.25"/>
    <row r="282" ht="16.5" x14ac:dyDescent="0.25"/>
    <row r="283" ht="16.5" x14ac:dyDescent="0.25"/>
    <row r="284" ht="16.5" x14ac:dyDescent="0.25"/>
    <row r="285" ht="16.5" x14ac:dyDescent="0.25"/>
    <row r="286" ht="16.5" x14ac:dyDescent="0.25"/>
    <row r="287" ht="16.5" x14ac:dyDescent="0.25"/>
    <row r="288" ht="16.5" x14ac:dyDescent="0.25"/>
    <row r="289" ht="16.5" x14ac:dyDescent="0.25"/>
    <row r="290" ht="16.5" x14ac:dyDescent="0.25"/>
    <row r="291" ht="16.5" x14ac:dyDescent="0.25"/>
    <row r="292" ht="16.5" x14ac:dyDescent="0.25"/>
    <row r="293" ht="16.5" x14ac:dyDescent="0.25"/>
    <row r="294" ht="16.5" x14ac:dyDescent="0.25"/>
    <row r="295" ht="16.5" x14ac:dyDescent="0.25"/>
    <row r="296" ht="16.5" x14ac:dyDescent="0.25"/>
    <row r="297" ht="16.5" x14ac:dyDescent="0.25"/>
    <row r="298" ht="16.5" x14ac:dyDescent="0.25"/>
    <row r="299" ht="16.5" x14ac:dyDescent="0.25"/>
    <row r="300" ht="16.5" x14ac:dyDescent="0.25"/>
    <row r="301" ht="16.5" x14ac:dyDescent="0.25"/>
    <row r="302" ht="16.5" x14ac:dyDescent="0.25"/>
    <row r="303" ht="16.5" x14ac:dyDescent="0.25"/>
    <row r="304" ht="16.5" x14ac:dyDescent="0.25"/>
    <row r="305" ht="16.5" x14ac:dyDescent="0.25"/>
    <row r="306" ht="16.5" x14ac:dyDescent="0.25"/>
    <row r="307" ht="16.5" x14ac:dyDescent="0.25"/>
    <row r="308" ht="16.5" x14ac:dyDescent="0.25"/>
    <row r="309" ht="16.5" x14ac:dyDescent="0.25"/>
    <row r="310" ht="16.5" x14ac:dyDescent="0.25"/>
    <row r="311" ht="16.5" x14ac:dyDescent="0.25"/>
    <row r="312" ht="16.5" x14ac:dyDescent="0.25"/>
    <row r="313" ht="16.5" x14ac:dyDescent="0.25"/>
    <row r="314" ht="16.5" x14ac:dyDescent="0.25"/>
    <row r="315" ht="16.5" x14ac:dyDescent="0.25"/>
    <row r="316" ht="16.5" x14ac:dyDescent="0.25"/>
    <row r="317" ht="16.5" x14ac:dyDescent="0.25"/>
    <row r="318" ht="16.5" x14ac:dyDescent="0.25"/>
    <row r="319" ht="16.5" x14ac:dyDescent="0.25"/>
    <row r="320" ht="16.5" x14ac:dyDescent="0.25"/>
    <row r="321" ht="16.5" x14ac:dyDescent="0.25"/>
    <row r="322" ht="16.5" x14ac:dyDescent="0.25"/>
    <row r="323" ht="16.5" x14ac:dyDescent="0.25"/>
    <row r="324" ht="16.5" x14ac:dyDescent="0.25"/>
    <row r="325" ht="16.5" x14ac:dyDescent="0.25"/>
    <row r="326" ht="16.5" x14ac:dyDescent="0.25"/>
    <row r="327" ht="16.5" x14ac:dyDescent="0.25"/>
    <row r="328" ht="16.5" x14ac:dyDescent="0.25"/>
    <row r="329" ht="16.5" x14ac:dyDescent="0.25"/>
    <row r="330" ht="16.5" x14ac:dyDescent="0.25"/>
    <row r="331" ht="16.5" x14ac:dyDescent="0.25"/>
    <row r="332" ht="16.5" x14ac:dyDescent="0.25"/>
    <row r="333" ht="16.5" x14ac:dyDescent="0.25"/>
    <row r="334" ht="16.5" x14ac:dyDescent="0.25"/>
    <row r="335" ht="16.5" x14ac:dyDescent="0.25"/>
    <row r="336" ht="16.5" x14ac:dyDescent="0.25"/>
    <row r="337" ht="16.5" x14ac:dyDescent="0.25"/>
    <row r="338" ht="16.5" x14ac:dyDescent="0.25"/>
    <row r="339" ht="16.5" x14ac:dyDescent="0.25"/>
    <row r="340" ht="16.5" x14ac:dyDescent="0.25"/>
    <row r="341" ht="16.5" x14ac:dyDescent="0.25"/>
    <row r="342" ht="16.5" x14ac:dyDescent="0.25"/>
    <row r="343" ht="16.5" x14ac:dyDescent="0.25"/>
    <row r="344" ht="16.5" x14ac:dyDescent="0.25"/>
    <row r="345" ht="16.5" x14ac:dyDescent="0.25"/>
    <row r="346" ht="16.5" x14ac:dyDescent="0.25"/>
    <row r="347" ht="16.5" x14ac:dyDescent="0.25"/>
    <row r="348" ht="16.5" x14ac:dyDescent="0.25"/>
    <row r="349" ht="16.5" x14ac:dyDescent="0.25"/>
    <row r="350" ht="16.5" x14ac:dyDescent="0.25"/>
    <row r="351" ht="16.5" x14ac:dyDescent="0.25"/>
    <row r="352" ht="16.5" x14ac:dyDescent="0.25"/>
    <row r="353" ht="16.5" x14ac:dyDescent="0.25"/>
    <row r="354" ht="16.5" x14ac:dyDescent="0.25"/>
    <row r="355" ht="16.5" x14ac:dyDescent="0.25"/>
    <row r="356" ht="16.5" x14ac:dyDescent="0.25"/>
    <row r="357" ht="16.5" x14ac:dyDescent="0.25"/>
    <row r="358" ht="16.5" x14ac:dyDescent="0.25"/>
    <row r="359" ht="16.5" x14ac:dyDescent="0.25"/>
    <row r="360" ht="16.5" x14ac:dyDescent="0.25"/>
    <row r="361" ht="16.5" x14ac:dyDescent="0.25"/>
    <row r="362" ht="16.5" x14ac:dyDescent="0.25"/>
    <row r="363" ht="16.5" x14ac:dyDescent="0.25"/>
    <row r="364" ht="16.5" x14ac:dyDescent="0.25"/>
    <row r="365" ht="16.5" x14ac:dyDescent="0.25"/>
    <row r="366" ht="16.5" x14ac:dyDescent="0.25"/>
    <row r="367" ht="16.5" x14ac:dyDescent="0.25"/>
    <row r="368" ht="16.5" x14ac:dyDescent="0.25"/>
    <row r="369" ht="16.5" x14ac:dyDescent="0.25"/>
    <row r="370" ht="16.5" x14ac:dyDescent="0.25"/>
    <row r="371" ht="16.5" x14ac:dyDescent="0.25"/>
    <row r="372" ht="16.5" x14ac:dyDescent="0.25"/>
    <row r="373" ht="16.5" x14ac:dyDescent="0.25"/>
    <row r="374" ht="16.5" x14ac:dyDescent="0.25"/>
    <row r="375" ht="16.5" x14ac:dyDescent="0.25"/>
    <row r="376" ht="16.5" x14ac:dyDescent="0.25"/>
    <row r="377" ht="16.5" x14ac:dyDescent="0.25"/>
    <row r="378" ht="16.5" x14ac:dyDescent="0.25"/>
    <row r="379" ht="16.5" x14ac:dyDescent="0.25"/>
    <row r="380" ht="16.5" x14ac:dyDescent="0.25"/>
    <row r="381" ht="16.5" x14ac:dyDescent="0.25"/>
    <row r="382" ht="16.5" x14ac:dyDescent="0.25"/>
    <row r="383" ht="16.5" x14ac:dyDescent="0.25"/>
    <row r="384" ht="16.5" x14ac:dyDescent="0.25"/>
    <row r="385" ht="16.5" x14ac:dyDescent="0.25"/>
    <row r="386" ht="16.5" x14ac:dyDescent="0.25"/>
    <row r="387" ht="16.5" x14ac:dyDescent="0.25"/>
    <row r="388" ht="16.5" x14ac:dyDescent="0.25"/>
    <row r="389" ht="16.5" x14ac:dyDescent="0.25"/>
    <row r="390" ht="16.5" x14ac:dyDescent="0.25"/>
    <row r="391" ht="16.5" x14ac:dyDescent="0.25"/>
    <row r="392" ht="16.5" x14ac:dyDescent="0.25"/>
    <row r="393" ht="16.5" x14ac:dyDescent="0.25"/>
    <row r="394" ht="16.5" x14ac:dyDescent="0.25"/>
    <row r="395" ht="16.5" x14ac:dyDescent="0.25"/>
    <row r="396" ht="16.5" x14ac:dyDescent="0.25"/>
    <row r="397" ht="16.5" x14ac:dyDescent="0.25"/>
    <row r="398" ht="16.5" x14ac:dyDescent="0.25"/>
    <row r="399" ht="16.5" x14ac:dyDescent="0.25"/>
    <row r="400" ht="16.5" x14ac:dyDescent="0.25"/>
    <row r="401" ht="16.5" x14ac:dyDescent="0.25"/>
    <row r="402" ht="16.5" x14ac:dyDescent="0.25"/>
    <row r="403" ht="16.5" x14ac:dyDescent="0.25"/>
    <row r="404" ht="16.5" x14ac:dyDescent="0.25"/>
  </sheetData>
  <mergeCells count="20">
    <mergeCell ref="V6:AA6"/>
    <mergeCell ref="AB6:AB7"/>
    <mergeCell ref="D5:D7"/>
    <mergeCell ref="E5:H5"/>
    <mergeCell ref="E6:E7"/>
    <mergeCell ref="F6:F7"/>
    <mergeCell ref="G6:G7"/>
    <mergeCell ref="H6:H7"/>
    <mergeCell ref="A1:E1"/>
    <mergeCell ref="A2:E2"/>
    <mergeCell ref="A3:AD3"/>
    <mergeCell ref="A5:A7"/>
    <mergeCell ref="B5:B7"/>
    <mergeCell ref="C5:C7"/>
    <mergeCell ref="AD5:AD7"/>
    <mergeCell ref="I5:AB5"/>
    <mergeCell ref="AC5:AC7"/>
    <mergeCell ref="I6:I7"/>
    <mergeCell ref="J6:O6"/>
    <mergeCell ref="P6:U6"/>
  </mergeCells>
  <pageMargins left="0.11811023622047245" right="0.11811023622047245" top="0.15748031496062992" bottom="0.15748031496062992" header="0.31496062992125984" footer="0.31496062992125984"/>
  <pageSetup paperSize="9" scale="70" orientation="landscape" verticalDpi="0" r:id="rId1"/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Cơ cấu CDNN</vt:lpstr>
      <vt:lpstr>'Cơ cấu CDNN'!Print_Area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2025-10-29T10:15:00Z</cp:lastPrinted>
  <dcterms:created xsi:type="dcterms:W3CDTF">2025-10-31T09:46:05Z</dcterms:created>
  <dcterms:modified xsi:type="dcterms:W3CDTF">2025-10-31T09:46:05Z</dcterms:modified>
</cp:coreProperties>
</file>