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HỰC ĐƠN GIA LỘC NĂM HỌC 2025-2026\"/>
    </mc:Choice>
  </mc:AlternateContent>
  <xr:revisionPtr revIDLastSave="0" documentId="13_ncr:1_{931D17DD-ADD7-45DE-A39E-734D94D6C3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uần 13 tháng 11,2025 chu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6" i="1" l="1"/>
  <c r="G49" i="1"/>
  <c r="G50" i="1"/>
  <c r="G51" i="1"/>
  <c r="G52" i="1"/>
  <c r="I27" i="1"/>
  <c r="M5" i="1"/>
  <c r="I17" i="1"/>
  <c r="G10" i="1"/>
  <c r="G11" i="1"/>
  <c r="G12" i="1"/>
  <c r="G13" i="1"/>
  <c r="G14" i="1"/>
  <c r="G30" i="1"/>
  <c r="G31" i="1"/>
  <c r="G32" i="1"/>
  <c r="G33" i="1"/>
  <c r="G34" i="1"/>
  <c r="I46" i="1"/>
  <c r="G40" i="1"/>
  <c r="G41" i="1"/>
  <c r="G42" i="1"/>
  <c r="G20" i="1"/>
  <c r="G21" i="1"/>
  <c r="G22" i="1"/>
  <c r="G23" i="1"/>
  <c r="G53" i="1"/>
  <c r="G39" i="1"/>
  <c r="G45" i="1"/>
  <c r="G44" i="1"/>
  <c r="G43" i="1"/>
  <c r="G15" i="1"/>
  <c r="G16" i="1"/>
  <c r="G54" i="1"/>
  <c r="G55" i="1"/>
  <c r="G35" i="1"/>
  <c r="G36" i="1"/>
  <c r="I37" i="1"/>
  <c r="G24" i="1"/>
  <c r="G25" i="1"/>
  <c r="G26" i="1"/>
  <c r="G46" i="1" l="1"/>
  <c r="G19" i="1"/>
  <c r="G27" i="1" s="1"/>
  <c r="J27" i="1" s="1"/>
  <c r="G29" i="1" l="1"/>
  <c r="G37" i="1" s="1"/>
  <c r="G48" i="1"/>
  <c r="G56" i="1" l="1"/>
  <c r="J56" i="1" s="1"/>
  <c r="G9" i="1"/>
  <c r="G17" i="1" s="1"/>
  <c r="J17" i="1" l="1"/>
  <c r="J46" i="1"/>
  <c r="J37" i="1"/>
  <c r="D67" i="1" l="1"/>
</calcChain>
</file>

<file path=xl/sharedStrings.xml><?xml version="1.0" encoding="utf-8"?>
<sst xmlns="http://schemas.openxmlformats.org/spreadsheetml/2006/main" count="148" uniqueCount="68">
  <si>
    <t>CÔNG TY TNHH THỰC PHẨM MẠNH YẾN</t>
  </si>
  <si>
    <t>CỘNG HÒA XÃ HỘI CHỦ NGHĨA VIỆT NAM</t>
  </si>
  <si>
    <t>Độc Lập -  Tự Do -  Hạnh Phúc</t>
  </si>
  <si>
    <t>Thứ/ngày</t>
  </si>
  <si>
    <t>STT</t>
  </si>
  <si>
    <t>Món ăn</t>
  </si>
  <si>
    <t>Diễn giải</t>
  </si>
  <si>
    <t>Định lượng(gr)</t>
  </si>
  <si>
    <t>Đơn giá</t>
  </si>
  <si>
    <t>Thành Tiền</t>
  </si>
  <si>
    <t>Chi phí phụ</t>
  </si>
  <si>
    <t>TỔNG</t>
  </si>
  <si>
    <t>Chất đốt</t>
  </si>
  <si>
    <t>Thuế</t>
  </si>
  <si>
    <t>Nhân công</t>
  </si>
  <si>
    <t>Tổng</t>
  </si>
  <si>
    <t>Tổng tiền</t>
  </si>
  <si>
    <t>5 ngày</t>
  </si>
  <si>
    <t>thành tiền 1 suất</t>
  </si>
  <si>
    <t>Người Lập Thực Đơn</t>
  </si>
  <si>
    <t>Hiệu Trưởng Duyệt</t>
  </si>
  <si>
    <t>Cơm trắng</t>
  </si>
  <si>
    <t>Gạo tẻ</t>
  </si>
  <si>
    <t>Rau thơm</t>
  </si>
  <si>
    <t>Gia vị các loại</t>
  </si>
  <si>
    <t>Xương lợn</t>
  </si>
  <si>
    <t>Khấu hao</t>
  </si>
  <si>
    <t>Thịt băm rang</t>
  </si>
  <si>
    <t>Gà CN bỏ cđcc</t>
  </si>
  <si>
    <t>Trứng vịt</t>
  </si>
  <si>
    <t>Đinh Thị Hương Giang</t>
  </si>
  <si>
    <t>Thịt nạc xay</t>
  </si>
  <si>
    <t>Đ/c: 91 Yết Kiêu  - P.Tân Hưng - TP Hải Phòng</t>
  </si>
  <si>
    <t>SĐT: 0374.116.906 - Ms Yến</t>
  </si>
  <si>
    <t>Khoai tây</t>
  </si>
  <si>
    <t>Trứng xào</t>
  </si>
  <si>
    <t>Đậu rán</t>
  </si>
  <si>
    <t>Gà kho gừng</t>
  </si>
  <si>
    <t>Đậu xốt cà chua</t>
  </si>
  <si>
    <t>Cà chua</t>
  </si>
  <si>
    <t>Canh thập cẩm nấu gà</t>
  </si>
  <si>
    <t>Khoai tây xào thịt</t>
  </si>
  <si>
    <t>Canh bí đỏ nấu xương</t>
  </si>
  <si>
    <t>Bí đỏ</t>
  </si>
  <si>
    <t>THỰC ĐƠN BÁN TRÚ NĂM HỌC 2025 - 2026</t>
  </si>
  <si>
    <t>Tuần 14 tháng 12 năm học 2025-2026</t>
  </si>
  <si>
    <t>Tuần 14 ( Từ ngày 08/12 đến ngày 12/12 năm 2025 )</t>
  </si>
  <si>
    <t>Canh củ cải cà rốt nấu xương</t>
  </si>
  <si>
    <t>Thịt mông vai sấn</t>
  </si>
  <si>
    <t>Củ cải cà rốt</t>
  </si>
  <si>
    <t>Mọc xốt cà chua</t>
  </si>
  <si>
    <t>Mọc nấm hương</t>
  </si>
  <si>
    <t>Canh rau cải nấu thịt băm</t>
  </si>
  <si>
    <t>cải ngọt</t>
  </si>
  <si>
    <t>thịt kho tầu</t>
  </si>
  <si>
    <t>Trứng cút chiên</t>
  </si>
  <si>
    <t>Trứng cút</t>
  </si>
  <si>
    <t xml:space="preserve">Thịt sấn mông vai </t>
  </si>
  <si>
    <t>Rau cải</t>
  </si>
  <si>
    <t xml:space="preserve">Cá chiên </t>
  </si>
  <si>
    <t>giá đỗ cà rốt xào thịt</t>
  </si>
  <si>
    <t>Cá rô phi phi lê</t>
  </si>
  <si>
    <t>Giá đỗ cà rốt</t>
  </si>
  <si>
    <t>Thứ 2/08-12</t>
  </si>
  <si>
    <t>Thứ 3/ 09-12</t>
  </si>
  <si>
    <t>Thứ 4/10-12</t>
  </si>
  <si>
    <t>Thứ 5/11-12</t>
  </si>
  <si>
    <t>Thứ 6/12-12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</si>
</sst>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i/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sz val="17"/>
      <color theme="1"/>
      <name val="Times New Roman"/>
      <family val="1"/>
    </font>
    <font>
      <i/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3" borderId="2" xfId="0" applyFont="1" applyFill="1" applyBorder="1" applyAlignment="1">
      <alignment horizontal="left" vertical="center"/>
    </xf>
    <xf numFmtId="164" fontId="9" fillId="3" borderId="2" xfId="0" applyNumberFormat="1" applyFont="1" applyFill="1" applyBorder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164" fontId="5" fillId="3" borderId="2" xfId="0" applyNumberFormat="1" applyFont="1" applyFill="1" applyBorder="1" applyAlignment="1">
      <alignment horizontal="center" vertical="center"/>
    </xf>
    <xf numFmtId="164" fontId="7" fillId="0" borderId="0" xfId="1" applyNumberFormat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64" fontId="7" fillId="0" borderId="0" xfId="1" applyNumberFormat="1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1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64" fontId="4" fillId="3" borderId="2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164" fontId="4" fillId="0" borderId="2" xfId="1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64" fontId="4" fillId="4" borderId="2" xfId="1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3" fillId="0" borderId="2" xfId="1" applyNumberFormat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2" borderId="2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666750</xdr:colOff>
      <xdr:row>26</xdr:row>
      <xdr:rowOff>151285</xdr:rowOff>
    </xdr:from>
    <xdr:to>
      <xdr:col>17</xdr:col>
      <xdr:colOff>66675</xdr:colOff>
      <xdr:row>37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3BEB02-65AF-6192-102E-869D98041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96625" y="6523510"/>
          <a:ext cx="6467475" cy="2687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7"/>
  <sheetViews>
    <sheetView tabSelected="1" topLeftCell="A39" workbookViewId="0">
      <selection activeCell="C24" sqref="C24"/>
    </sheetView>
  </sheetViews>
  <sheetFormatPr defaultColWidth="13.25" defaultRowHeight="16.5" x14ac:dyDescent="0.25"/>
  <cols>
    <col min="1" max="1" width="13.625" style="5" customWidth="1"/>
    <col min="2" max="2" width="6" style="1" customWidth="1"/>
    <col min="3" max="3" width="23.25" style="2" customWidth="1"/>
    <col min="4" max="4" width="21.5" style="3" customWidth="1"/>
    <col min="5" max="5" width="11.25" style="3" customWidth="1"/>
    <col min="6" max="6" width="12.875" style="4" customWidth="1"/>
    <col min="7" max="7" width="12.5" style="4" customWidth="1"/>
    <col min="8" max="8" width="13.875" style="56" customWidth="1"/>
    <col min="9" max="9" width="10" style="3" customWidth="1"/>
    <col min="10" max="10" width="12" style="3" customWidth="1"/>
    <col min="11" max="16384" width="13.25" style="5"/>
  </cols>
  <sheetData>
    <row r="1" spans="1:13" ht="17.25" customHeight="1" x14ac:dyDescent="0.25">
      <c r="A1" s="66" t="s">
        <v>0</v>
      </c>
      <c r="B1" s="66"/>
      <c r="C1" s="66"/>
      <c r="D1" s="66"/>
      <c r="F1" s="57" t="s">
        <v>1</v>
      </c>
      <c r="G1" s="57"/>
      <c r="H1" s="57"/>
      <c r="I1" s="57"/>
      <c r="J1" s="57"/>
    </row>
    <row r="2" spans="1:13" ht="17.25" customHeight="1" x14ac:dyDescent="0.25">
      <c r="A2" s="31" t="s">
        <v>32</v>
      </c>
      <c r="C2" s="32"/>
      <c r="D2" s="30"/>
      <c r="E2" s="33"/>
      <c r="F2" s="68" t="s">
        <v>2</v>
      </c>
      <c r="G2" s="68"/>
      <c r="H2" s="68"/>
      <c r="I2" s="68"/>
      <c r="J2" s="68"/>
    </row>
    <row r="3" spans="1:13" ht="17.25" customHeight="1" x14ac:dyDescent="0.25">
      <c r="A3" s="32" t="s">
        <v>33</v>
      </c>
      <c r="C3" s="32"/>
      <c r="D3" s="30"/>
      <c r="E3" s="33"/>
      <c r="F3" s="33"/>
      <c r="G3" s="33"/>
      <c r="H3" s="51"/>
      <c r="I3" s="33"/>
      <c r="J3" s="33"/>
    </row>
    <row r="4" spans="1:13" ht="7.5" customHeight="1" x14ac:dyDescent="0.3">
      <c r="A4" s="6"/>
      <c r="B4" s="46"/>
      <c r="C4" s="6"/>
      <c r="D4" s="7"/>
      <c r="E4" s="7"/>
      <c r="F4" s="7"/>
      <c r="G4" s="7"/>
      <c r="H4" s="52"/>
      <c r="I4" s="7"/>
      <c r="J4" s="7"/>
    </row>
    <row r="5" spans="1:13" ht="24.75" customHeight="1" x14ac:dyDescent="0.25">
      <c r="A5" s="63" t="s">
        <v>44</v>
      </c>
      <c r="B5" s="64"/>
      <c r="C5" s="64"/>
      <c r="D5" s="64"/>
      <c r="E5" s="64"/>
      <c r="F5" s="64"/>
      <c r="G5" s="64"/>
      <c r="H5" s="64"/>
      <c r="I5" s="64"/>
      <c r="J5" s="64"/>
      <c r="K5" s="5">
        <v>8.0000000000000002E-3</v>
      </c>
      <c r="L5" s="5">
        <v>150</v>
      </c>
      <c r="M5" s="5">
        <f>L5*K5</f>
        <v>1.2</v>
      </c>
    </row>
    <row r="6" spans="1:13" ht="18" customHeight="1" x14ac:dyDescent="0.3">
      <c r="A6" s="65" t="s">
        <v>45</v>
      </c>
      <c r="B6" s="65"/>
      <c r="C6" s="65"/>
      <c r="D6" s="65"/>
      <c r="E6" s="65"/>
      <c r="F6" s="65"/>
      <c r="G6" s="65"/>
      <c r="H6" s="65"/>
      <c r="I6" s="65"/>
      <c r="J6" s="65"/>
    </row>
    <row r="7" spans="1:13" ht="23.25" customHeight="1" x14ac:dyDescent="0.25">
      <c r="A7" s="67" t="s">
        <v>46</v>
      </c>
      <c r="B7" s="67"/>
      <c r="C7" s="67"/>
      <c r="D7" s="67"/>
      <c r="E7" s="67"/>
      <c r="F7" s="67"/>
      <c r="G7" s="44"/>
      <c r="H7" s="53"/>
      <c r="I7" s="44"/>
      <c r="J7" s="44"/>
    </row>
    <row r="8" spans="1:13" ht="34.5" customHeight="1" x14ac:dyDescent="0.25">
      <c r="A8" s="34" t="s">
        <v>3</v>
      </c>
      <c r="B8" s="47" t="s">
        <v>4</v>
      </c>
      <c r="C8" s="35" t="s">
        <v>5</v>
      </c>
      <c r="D8" s="35" t="s">
        <v>6</v>
      </c>
      <c r="E8" s="35" t="s">
        <v>7</v>
      </c>
      <c r="F8" s="36" t="s">
        <v>8</v>
      </c>
      <c r="G8" s="35" t="s">
        <v>9</v>
      </c>
      <c r="H8" s="58" t="s">
        <v>10</v>
      </c>
      <c r="I8" s="58"/>
      <c r="J8" s="34" t="s">
        <v>11</v>
      </c>
    </row>
    <row r="9" spans="1:13" ht="18" customHeight="1" x14ac:dyDescent="0.25">
      <c r="A9" s="69" t="s">
        <v>63</v>
      </c>
      <c r="B9" s="27">
        <v>1</v>
      </c>
      <c r="C9" s="8" t="s">
        <v>27</v>
      </c>
      <c r="D9" s="27" t="s">
        <v>48</v>
      </c>
      <c r="E9" s="27">
        <v>65</v>
      </c>
      <c r="F9" s="41">
        <v>125000</v>
      </c>
      <c r="G9" s="41">
        <f t="shared" ref="G9:G16" si="0">F9*E9/1000</f>
        <v>8125</v>
      </c>
      <c r="H9" s="42" t="s">
        <v>12</v>
      </c>
      <c r="I9" s="41">
        <v>1000</v>
      </c>
      <c r="J9" s="37"/>
    </row>
    <row r="10" spans="1:13" ht="18" customHeight="1" x14ac:dyDescent="0.25">
      <c r="A10" s="69"/>
      <c r="B10" s="72">
        <v>2</v>
      </c>
      <c r="C10" s="61" t="s">
        <v>41</v>
      </c>
      <c r="D10" s="27" t="s">
        <v>34</v>
      </c>
      <c r="E10" s="27">
        <v>55</v>
      </c>
      <c r="F10" s="41">
        <v>18000</v>
      </c>
      <c r="G10" s="41">
        <f t="shared" si="0"/>
        <v>990</v>
      </c>
      <c r="H10" s="42" t="s">
        <v>14</v>
      </c>
      <c r="I10" s="28">
        <v>2000</v>
      </c>
      <c r="J10" s="37"/>
    </row>
    <row r="11" spans="1:13" ht="18" customHeight="1" x14ac:dyDescent="0.25">
      <c r="A11" s="69"/>
      <c r="B11" s="73"/>
      <c r="C11" s="62"/>
      <c r="D11" s="27" t="s">
        <v>31</v>
      </c>
      <c r="E11" s="27">
        <v>9</v>
      </c>
      <c r="F11" s="41">
        <v>125000</v>
      </c>
      <c r="G11" s="41">
        <f t="shared" si="0"/>
        <v>1125</v>
      </c>
      <c r="H11" s="42" t="s">
        <v>13</v>
      </c>
      <c r="I11" s="41">
        <v>1482</v>
      </c>
      <c r="J11" s="37"/>
    </row>
    <row r="12" spans="1:13" ht="18" customHeight="1" x14ac:dyDescent="0.25">
      <c r="A12" s="69"/>
      <c r="B12" s="70">
        <v>3</v>
      </c>
      <c r="C12" s="59" t="s">
        <v>47</v>
      </c>
      <c r="D12" s="27" t="s">
        <v>49</v>
      </c>
      <c r="E12" s="27">
        <v>50</v>
      </c>
      <c r="F12" s="41">
        <v>18000</v>
      </c>
      <c r="G12" s="41">
        <f t="shared" si="0"/>
        <v>900</v>
      </c>
      <c r="H12" s="42" t="s">
        <v>26</v>
      </c>
      <c r="I12" s="28">
        <v>300</v>
      </c>
      <c r="J12" s="27"/>
    </row>
    <row r="13" spans="1:13" ht="18" customHeight="1" x14ac:dyDescent="0.25">
      <c r="A13" s="69"/>
      <c r="B13" s="70"/>
      <c r="C13" s="59"/>
      <c r="D13" s="27" t="s">
        <v>25</v>
      </c>
      <c r="E13" s="27">
        <v>10</v>
      </c>
      <c r="F13" s="41">
        <v>87000</v>
      </c>
      <c r="G13" s="41">
        <f t="shared" si="0"/>
        <v>870</v>
      </c>
      <c r="H13" s="5"/>
      <c r="I13" s="5"/>
      <c r="J13" s="27"/>
    </row>
    <row r="14" spans="1:13" ht="18" customHeight="1" x14ac:dyDescent="0.25">
      <c r="A14" s="69"/>
      <c r="B14" s="27">
        <v>4</v>
      </c>
      <c r="C14" s="42" t="s">
        <v>21</v>
      </c>
      <c r="D14" s="27" t="s">
        <v>22</v>
      </c>
      <c r="E14" s="27">
        <v>110</v>
      </c>
      <c r="F14" s="41">
        <v>19000</v>
      </c>
      <c r="G14" s="41">
        <f t="shared" si="0"/>
        <v>2090</v>
      </c>
      <c r="H14" s="42"/>
      <c r="I14" s="27"/>
      <c r="J14" s="27"/>
    </row>
    <row r="15" spans="1:13" ht="18" customHeight="1" x14ac:dyDescent="0.25">
      <c r="A15" s="69"/>
      <c r="B15" s="27">
        <v>5</v>
      </c>
      <c r="C15" s="37"/>
      <c r="D15" s="27" t="s">
        <v>23</v>
      </c>
      <c r="E15" s="27">
        <v>3.36</v>
      </c>
      <c r="F15" s="41">
        <v>35000</v>
      </c>
      <c r="G15" s="41">
        <f t="shared" si="0"/>
        <v>117.6</v>
      </c>
      <c r="H15" s="42"/>
      <c r="I15" s="27"/>
      <c r="J15" s="27"/>
    </row>
    <row r="16" spans="1:13" ht="18" customHeight="1" x14ac:dyDescent="0.25">
      <c r="A16" s="69"/>
      <c r="B16" s="27">
        <v>6</v>
      </c>
      <c r="C16" s="42"/>
      <c r="D16" s="27" t="s">
        <v>24</v>
      </c>
      <c r="E16" s="27">
        <v>10</v>
      </c>
      <c r="F16" s="41">
        <v>100000</v>
      </c>
      <c r="G16" s="41">
        <f t="shared" si="0"/>
        <v>1000</v>
      </c>
      <c r="H16" s="42"/>
      <c r="I16" s="27"/>
      <c r="J16" s="27"/>
    </row>
    <row r="17" spans="1:10" ht="18" customHeight="1" x14ac:dyDescent="0.25">
      <c r="A17" s="69"/>
      <c r="B17" s="27"/>
      <c r="C17" s="38" t="s">
        <v>15</v>
      </c>
      <c r="D17" s="37"/>
      <c r="E17" s="37"/>
      <c r="F17" s="39"/>
      <c r="G17" s="40">
        <f>SUM(G9:G16)</f>
        <v>15217.6</v>
      </c>
      <c r="H17" s="50"/>
      <c r="I17" s="40">
        <f>SUM(I9:I14)</f>
        <v>4782</v>
      </c>
      <c r="J17" s="40">
        <f>I17+G17</f>
        <v>19999.599999999999</v>
      </c>
    </row>
    <row r="18" spans="1:10" ht="36" customHeight="1" x14ac:dyDescent="0.25">
      <c r="A18" s="34" t="s">
        <v>3</v>
      </c>
      <c r="B18" s="47" t="s">
        <v>4</v>
      </c>
      <c r="C18" s="35" t="s">
        <v>5</v>
      </c>
      <c r="D18" s="35" t="s">
        <v>6</v>
      </c>
      <c r="E18" s="35" t="s">
        <v>7</v>
      </c>
      <c r="F18" s="36" t="s">
        <v>8</v>
      </c>
      <c r="G18" s="35" t="s">
        <v>9</v>
      </c>
      <c r="H18" s="58" t="s">
        <v>10</v>
      </c>
      <c r="I18" s="58"/>
      <c r="J18" s="34" t="s">
        <v>11</v>
      </c>
    </row>
    <row r="19" spans="1:10" ht="18" customHeight="1" x14ac:dyDescent="0.25">
      <c r="A19" s="69" t="s">
        <v>64</v>
      </c>
      <c r="B19" s="72">
        <v>1</v>
      </c>
      <c r="C19" s="61" t="s">
        <v>50</v>
      </c>
      <c r="D19" s="27" t="s">
        <v>51</v>
      </c>
      <c r="E19" s="27">
        <v>50</v>
      </c>
      <c r="F19" s="41">
        <v>155000</v>
      </c>
      <c r="G19" s="41">
        <f>F19*E19/1000</f>
        <v>7750</v>
      </c>
      <c r="H19" s="42" t="s">
        <v>12</v>
      </c>
      <c r="I19" s="41">
        <v>1000</v>
      </c>
      <c r="J19" s="27"/>
    </row>
    <row r="20" spans="1:10" ht="18" customHeight="1" x14ac:dyDescent="0.25">
      <c r="A20" s="69"/>
      <c r="B20" s="73"/>
      <c r="C20" s="62"/>
      <c r="D20" s="27" t="s">
        <v>39</v>
      </c>
      <c r="E20" s="27">
        <v>10</v>
      </c>
      <c r="F20" s="41">
        <v>20000</v>
      </c>
      <c r="G20" s="41">
        <f t="shared" ref="G20:G23" si="1">F20*E20/1000</f>
        <v>200</v>
      </c>
      <c r="H20" s="42" t="s">
        <v>14</v>
      </c>
      <c r="I20" s="28">
        <v>2000</v>
      </c>
      <c r="J20" s="27"/>
    </row>
    <row r="21" spans="1:10" ht="18" customHeight="1" x14ac:dyDescent="0.25">
      <c r="A21" s="69"/>
      <c r="B21" s="27">
        <v>2</v>
      </c>
      <c r="C21" s="42" t="s">
        <v>35</v>
      </c>
      <c r="D21" s="27" t="s">
        <v>29</v>
      </c>
      <c r="E21" s="27">
        <v>40</v>
      </c>
      <c r="F21" s="41">
        <v>63000</v>
      </c>
      <c r="G21" s="41">
        <f t="shared" si="1"/>
        <v>2520</v>
      </c>
      <c r="H21" s="42" t="s">
        <v>13</v>
      </c>
      <c r="I21" s="41">
        <v>1482</v>
      </c>
      <c r="J21" s="27"/>
    </row>
    <row r="22" spans="1:10" ht="18" customHeight="1" x14ac:dyDescent="0.25">
      <c r="A22" s="69"/>
      <c r="B22" s="70">
        <v>3</v>
      </c>
      <c r="C22" s="59" t="s">
        <v>52</v>
      </c>
      <c r="D22" s="27" t="s">
        <v>53</v>
      </c>
      <c r="E22" s="27">
        <v>30</v>
      </c>
      <c r="F22" s="41">
        <v>18000</v>
      </c>
      <c r="G22" s="41">
        <f t="shared" si="1"/>
        <v>540</v>
      </c>
      <c r="H22" s="42" t="s">
        <v>26</v>
      </c>
      <c r="I22" s="28">
        <v>300</v>
      </c>
      <c r="J22" s="27"/>
    </row>
    <row r="23" spans="1:10" ht="18" customHeight="1" x14ac:dyDescent="0.25">
      <c r="A23" s="69"/>
      <c r="B23" s="70"/>
      <c r="C23" s="59"/>
      <c r="D23" s="27" t="s">
        <v>31</v>
      </c>
      <c r="E23" s="27">
        <v>8</v>
      </c>
      <c r="F23" s="41">
        <v>125000</v>
      </c>
      <c r="G23" s="41">
        <f t="shared" si="1"/>
        <v>1000</v>
      </c>
      <c r="H23" s="42"/>
      <c r="I23" s="8"/>
      <c r="J23" s="27"/>
    </row>
    <row r="24" spans="1:10" ht="18" customHeight="1" x14ac:dyDescent="0.25">
      <c r="A24" s="69"/>
      <c r="B24" s="27">
        <v>4</v>
      </c>
      <c r="C24" s="42" t="s">
        <v>21</v>
      </c>
      <c r="D24" s="27" t="s">
        <v>22</v>
      </c>
      <c r="E24" s="27">
        <v>110</v>
      </c>
      <c r="F24" s="41">
        <v>19000</v>
      </c>
      <c r="G24" s="41">
        <f t="shared" ref="G24:G26" si="2">F24*E24/1000</f>
        <v>2090</v>
      </c>
      <c r="H24" s="42"/>
      <c r="I24" s="41"/>
      <c r="J24" s="27"/>
    </row>
    <row r="25" spans="1:10" ht="18" customHeight="1" x14ac:dyDescent="0.25">
      <c r="A25" s="69"/>
      <c r="B25" s="27">
        <v>5</v>
      </c>
      <c r="C25" s="37"/>
      <c r="D25" s="27" t="s">
        <v>23</v>
      </c>
      <c r="E25" s="27">
        <v>3.36</v>
      </c>
      <c r="F25" s="41">
        <v>35000</v>
      </c>
      <c r="G25" s="41">
        <f t="shared" si="2"/>
        <v>117.6</v>
      </c>
      <c r="H25" s="42"/>
      <c r="I25" s="27"/>
      <c r="J25" s="27"/>
    </row>
    <row r="26" spans="1:10" ht="18" customHeight="1" x14ac:dyDescent="0.25">
      <c r="A26" s="69"/>
      <c r="B26" s="27">
        <v>6</v>
      </c>
      <c r="C26" s="42"/>
      <c r="D26" s="27" t="s">
        <v>24</v>
      </c>
      <c r="E26" s="27">
        <v>10</v>
      </c>
      <c r="F26" s="41">
        <v>100000</v>
      </c>
      <c r="G26" s="41">
        <f t="shared" si="2"/>
        <v>1000</v>
      </c>
      <c r="H26" s="42"/>
      <c r="I26" s="27"/>
      <c r="J26" s="27"/>
    </row>
    <row r="27" spans="1:10" ht="18" customHeight="1" x14ac:dyDescent="0.25">
      <c r="A27" s="69"/>
      <c r="B27" s="27"/>
      <c r="C27" s="38" t="s">
        <v>15</v>
      </c>
      <c r="D27" s="37"/>
      <c r="E27" s="37"/>
      <c r="F27" s="39"/>
      <c r="G27" s="43">
        <f>SUM(G19:G26)</f>
        <v>15217.6</v>
      </c>
      <c r="H27" s="50"/>
      <c r="I27" s="40">
        <f>SUM(I19:I26)</f>
        <v>4782</v>
      </c>
      <c r="J27" s="40">
        <f>I27+G27</f>
        <v>19999.599999999999</v>
      </c>
    </row>
    <row r="28" spans="1:10" ht="34.5" customHeight="1" x14ac:dyDescent="0.25">
      <c r="A28" s="34" t="s">
        <v>3</v>
      </c>
      <c r="B28" s="47" t="s">
        <v>4</v>
      </c>
      <c r="C28" s="35" t="s">
        <v>5</v>
      </c>
      <c r="D28" s="35" t="s">
        <v>6</v>
      </c>
      <c r="E28" s="35" t="s">
        <v>7</v>
      </c>
      <c r="F28" s="36" t="s">
        <v>8</v>
      </c>
      <c r="G28" s="35" t="s">
        <v>9</v>
      </c>
      <c r="H28" s="58" t="s">
        <v>10</v>
      </c>
      <c r="I28" s="58"/>
      <c r="J28" s="34" t="s">
        <v>11</v>
      </c>
    </row>
    <row r="29" spans="1:10" ht="18" customHeight="1" x14ac:dyDescent="0.25">
      <c r="A29" s="69" t="s">
        <v>65</v>
      </c>
      <c r="B29" s="27">
        <v>1</v>
      </c>
      <c r="C29" s="8" t="s">
        <v>37</v>
      </c>
      <c r="D29" s="27" t="s">
        <v>28</v>
      </c>
      <c r="E29" s="27">
        <v>92</v>
      </c>
      <c r="F29" s="41">
        <v>90000</v>
      </c>
      <c r="G29" s="41">
        <f>F29*E29/1000</f>
        <v>8280</v>
      </c>
      <c r="H29" s="42" t="s">
        <v>12</v>
      </c>
      <c r="I29" s="41">
        <v>1000</v>
      </c>
      <c r="J29" s="27"/>
    </row>
    <row r="30" spans="1:10" ht="18" customHeight="1" x14ac:dyDescent="0.25">
      <c r="A30" s="69"/>
      <c r="B30" s="72">
        <v>2</v>
      </c>
      <c r="C30" s="61" t="s">
        <v>38</v>
      </c>
      <c r="D30" s="27" t="s">
        <v>36</v>
      </c>
      <c r="E30" s="27">
        <v>50</v>
      </c>
      <c r="F30" s="41">
        <v>32000</v>
      </c>
      <c r="G30" s="41">
        <f t="shared" ref="G30:G34" si="3">F30*E30/1000</f>
        <v>1600</v>
      </c>
      <c r="H30" s="42" t="s">
        <v>14</v>
      </c>
      <c r="I30" s="28">
        <v>2000</v>
      </c>
      <c r="J30" s="27"/>
    </row>
    <row r="31" spans="1:10" ht="18" customHeight="1" x14ac:dyDescent="0.25">
      <c r="A31" s="69"/>
      <c r="B31" s="73"/>
      <c r="C31" s="62"/>
      <c r="D31" s="27" t="s">
        <v>39</v>
      </c>
      <c r="E31" s="27">
        <v>10</v>
      </c>
      <c r="F31" s="41">
        <v>25000</v>
      </c>
      <c r="G31" s="41">
        <f t="shared" si="3"/>
        <v>250</v>
      </c>
      <c r="H31" s="42" t="s">
        <v>13</v>
      </c>
      <c r="I31" s="28">
        <v>1482</v>
      </c>
      <c r="J31" s="27"/>
    </row>
    <row r="32" spans="1:10" ht="18" customHeight="1" x14ac:dyDescent="0.25">
      <c r="A32" s="69"/>
      <c r="B32" s="70">
        <v>3</v>
      </c>
      <c r="C32" s="59" t="s">
        <v>40</v>
      </c>
      <c r="D32" s="27" t="s">
        <v>49</v>
      </c>
      <c r="E32" s="27">
        <v>54</v>
      </c>
      <c r="F32" s="41">
        <v>18000</v>
      </c>
      <c r="G32" s="41">
        <f t="shared" si="3"/>
        <v>972</v>
      </c>
      <c r="H32" s="42" t="s">
        <v>26</v>
      </c>
      <c r="I32" s="8">
        <v>300</v>
      </c>
      <c r="J32" s="27"/>
    </row>
    <row r="33" spans="1:10" ht="18" customHeight="1" x14ac:dyDescent="0.25">
      <c r="A33" s="69"/>
      <c r="B33" s="70"/>
      <c r="C33" s="59"/>
      <c r="D33" s="27" t="s">
        <v>28</v>
      </c>
      <c r="E33" s="27">
        <v>10</v>
      </c>
      <c r="F33" s="41">
        <v>90000</v>
      </c>
      <c r="G33" s="41">
        <f t="shared" si="3"/>
        <v>900</v>
      </c>
      <c r="H33" s="2"/>
      <c r="I33" s="5"/>
      <c r="J33" s="27"/>
    </row>
    <row r="34" spans="1:10" ht="18" customHeight="1" x14ac:dyDescent="0.25">
      <c r="A34" s="69"/>
      <c r="B34" s="27">
        <v>4</v>
      </c>
      <c r="C34" s="42" t="s">
        <v>21</v>
      </c>
      <c r="D34" s="27" t="s">
        <v>22</v>
      </c>
      <c r="E34" s="27">
        <v>110</v>
      </c>
      <c r="F34" s="41">
        <v>19000</v>
      </c>
      <c r="G34" s="41">
        <f t="shared" si="3"/>
        <v>2090</v>
      </c>
      <c r="H34" s="42"/>
      <c r="I34" s="8"/>
      <c r="J34" s="27"/>
    </row>
    <row r="35" spans="1:10" ht="18" customHeight="1" x14ac:dyDescent="0.25">
      <c r="A35" s="69"/>
      <c r="B35" s="27">
        <v>5</v>
      </c>
      <c r="C35" s="42"/>
      <c r="D35" s="27" t="s">
        <v>23</v>
      </c>
      <c r="E35" s="27">
        <v>3.6</v>
      </c>
      <c r="F35" s="41">
        <v>35000</v>
      </c>
      <c r="G35" s="41">
        <f t="shared" ref="G35:G36" si="4">F35*E35/1000</f>
        <v>126</v>
      </c>
      <c r="H35" s="42"/>
      <c r="I35" s="41"/>
      <c r="J35" s="27"/>
    </row>
    <row r="36" spans="1:10" ht="18" customHeight="1" x14ac:dyDescent="0.25">
      <c r="A36" s="69"/>
      <c r="B36" s="27">
        <v>6</v>
      </c>
      <c r="C36" s="42"/>
      <c r="D36" s="27" t="s">
        <v>24</v>
      </c>
      <c r="E36" s="27">
        <v>10</v>
      </c>
      <c r="F36" s="41">
        <v>100000</v>
      </c>
      <c r="G36" s="41">
        <f t="shared" si="4"/>
        <v>1000</v>
      </c>
      <c r="H36" s="42"/>
      <c r="I36" s="41"/>
      <c r="J36" s="27"/>
    </row>
    <row r="37" spans="1:10" ht="18" customHeight="1" x14ac:dyDescent="0.25">
      <c r="A37" s="69"/>
      <c r="B37" s="27"/>
      <c r="C37" s="38" t="s">
        <v>15</v>
      </c>
      <c r="D37" s="37"/>
      <c r="E37" s="37"/>
      <c r="F37" s="39"/>
      <c r="G37" s="40">
        <f>SUM(G29:G36)</f>
        <v>15218</v>
      </c>
      <c r="H37" s="50"/>
      <c r="I37" s="40">
        <f>SUM(I29:I35)</f>
        <v>4782</v>
      </c>
      <c r="J37" s="40">
        <f>I37+G37</f>
        <v>20000</v>
      </c>
    </row>
    <row r="38" spans="1:10" ht="34.5" customHeight="1" x14ac:dyDescent="0.25">
      <c r="A38" s="34" t="s">
        <v>3</v>
      </c>
      <c r="B38" s="47" t="s">
        <v>4</v>
      </c>
      <c r="C38" s="35" t="s">
        <v>5</v>
      </c>
      <c r="D38" s="35" t="s">
        <v>6</v>
      </c>
      <c r="E38" s="35" t="s">
        <v>7</v>
      </c>
      <c r="F38" s="36" t="s">
        <v>8</v>
      </c>
      <c r="G38" s="35" t="s">
        <v>9</v>
      </c>
      <c r="H38" s="58" t="s">
        <v>10</v>
      </c>
      <c r="I38" s="58"/>
      <c r="J38" s="34" t="s">
        <v>11</v>
      </c>
    </row>
    <row r="39" spans="1:10" ht="18" customHeight="1" x14ac:dyDescent="0.25">
      <c r="A39" s="69" t="s">
        <v>66</v>
      </c>
      <c r="B39" s="27">
        <v>1</v>
      </c>
      <c r="C39" s="42" t="s">
        <v>54</v>
      </c>
      <c r="D39" s="27" t="s">
        <v>57</v>
      </c>
      <c r="E39" s="49">
        <v>65</v>
      </c>
      <c r="F39" s="49">
        <v>125000</v>
      </c>
      <c r="G39" s="41">
        <f t="shared" ref="G39:G42" si="5">F39*E39/1000</f>
        <v>8125</v>
      </c>
      <c r="H39" s="42" t="s">
        <v>12</v>
      </c>
      <c r="I39" s="41">
        <v>1000</v>
      </c>
      <c r="J39" s="45"/>
    </row>
    <row r="40" spans="1:10" ht="18" customHeight="1" x14ac:dyDescent="0.25">
      <c r="A40" s="69"/>
      <c r="B40" s="27">
        <v>2</v>
      </c>
      <c r="C40" s="8" t="s">
        <v>55</v>
      </c>
      <c r="D40" s="27" t="s">
        <v>56</v>
      </c>
      <c r="E40" s="49">
        <v>30</v>
      </c>
      <c r="F40" s="49">
        <v>85000</v>
      </c>
      <c r="G40" s="41">
        <f t="shared" si="5"/>
        <v>2550</v>
      </c>
      <c r="H40" s="42" t="s">
        <v>14</v>
      </c>
      <c r="I40" s="28">
        <v>2000</v>
      </c>
      <c r="J40" s="45"/>
    </row>
    <row r="41" spans="1:10" ht="18" customHeight="1" x14ac:dyDescent="0.25">
      <c r="A41" s="69"/>
      <c r="B41" s="70">
        <v>3</v>
      </c>
      <c r="C41" s="71" t="s">
        <v>52</v>
      </c>
      <c r="D41" s="27" t="s">
        <v>58</v>
      </c>
      <c r="E41" s="49">
        <v>28</v>
      </c>
      <c r="F41" s="49">
        <v>18000</v>
      </c>
      <c r="G41" s="41">
        <f t="shared" si="5"/>
        <v>504</v>
      </c>
      <c r="H41" s="42" t="s">
        <v>13</v>
      </c>
      <c r="I41" s="28">
        <v>1482</v>
      </c>
      <c r="J41" s="45"/>
    </row>
    <row r="42" spans="1:10" ht="18" customHeight="1" x14ac:dyDescent="0.25">
      <c r="A42" s="69"/>
      <c r="B42" s="70"/>
      <c r="C42" s="71"/>
      <c r="D42" s="27" t="s">
        <v>31</v>
      </c>
      <c r="E42" s="49">
        <v>7</v>
      </c>
      <c r="F42" s="49">
        <v>125000</v>
      </c>
      <c r="G42" s="41">
        <f t="shared" si="5"/>
        <v>875</v>
      </c>
      <c r="H42" s="42" t="s">
        <v>26</v>
      </c>
      <c r="I42" s="8">
        <v>300</v>
      </c>
      <c r="J42" s="45"/>
    </row>
    <row r="43" spans="1:10" ht="18" customHeight="1" x14ac:dyDescent="0.25">
      <c r="A43" s="69"/>
      <c r="B43" s="27">
        <v>4</v>
      </c>
      <c r="C43" s="42" t="s">
        <v>21</v>
      </c>
      <c r="D43" s="27" t="s">
        <v>22</v>
      </c>
      <c r="E43" s="28">
        <v>110</v>
      </c>
      <c r="F43" s="41">
        <v>19000</v>
      </c>
      <c r="G43" s="41">
        <f t="shared" ref="G43:G45" si="6">F43*E43/1000</f>
        <v>2090</v>
      </c>
      <c r="H43" s="50"/>
      <c r="I43" s="45"/>
      <c r="J43" s="45"/>
    </row>
    <row r="44" spans="1:10" ht="18" customHeight="1" x14ac:dyDescent="0.25">
      <c r="A44" s="69"/>
      <c r="B44" s="27">
        <v>5</v>
      </c>
      <c r="C44" s="42"/>
      <c r="D44" s="27" t="s">
        <v>23</v>
      </c>
      <c r="E44" s="28">
        <v>2.1</v>
      </c>
      <c r="F44" s="41">
        <v>35000</v>
      </c>
      <c r="G44" s="41">
        <f t="shared" si="6"/>
        <v>73.5</v>
      </c>
      <c r="H44" s="50"/>
      <c r="I44" s="45"/>
      <c r="J44" s="45"/>
    </row>
    <row r="45" spans="1:10" ht="18" customHeight="1" x14ac:dyDescent="0.25">
      <c r="A45" s="69"/>
      <c r="B45" s="27">
        <v>6</v>
      </c>
      <c r="C45" s="45"/>
      <c r="D45" s="27" t="s">
        <v>24</v>
      </c>
      <c r="E45" s="8">
        <v>10</v>
      </c>
      <c r="F45" s="41">
        <v>100000</v>
      </c>
      <c r="G45" s="41">
        <f t="shared" si="6"/>
        <v>1000</v>
      </c>
      <c r="H45" s="50"/>
      <c r="I45" s="45"/>
      <c r="J45" s="45"/>
    </row>
    <row r="46" spans="1:10" ht="18" customHeight="1" x14ac:dyDescent="0.25">
      <c r="A46" s="29"/>
      <c r="B46" s="27"/>
      <c r="C46" s="38" t="s">
        <v>15</v>
      </c>
      <c r="D46" s="27"/>
      <c r="E46" s="27"/>
      <c r="F46" s="41"/>
      <c r="G46" s="43">
        <f>SUM(G39:G45)</f>
        <v>15217.5</v>
      </c>
      <c r="H46" s="50"/>
      <c r="I46" s="40">
        <f>SUM(I39:I45)</f>
        <v>4782</v>
      </c>
      <c r="J46" s="40">
        <f>I46+G46</f>
        <v>19999.5</v>
      </c>
    </row>
    <row r="47" spans="1:10" ht="34.5" customHeight="1" x14ac:dyDescent="0.25">
      <c r="A47" s="34" t="s">
        <v>3</v>
      </c>
      <c r="B47" s="47" t="s">
        <v>4</v>
      </c>
      <c r="C47" s="35" t="s">
        <v>5</v>
      </c>
      <c r="D47" s="35" t="s">
        <v>6</v>
      </c>
      <c r="E47" s="35" t="s">
        <v>7</v>
      </c>
      <c r="F47" s="36" t="s">
        <v>8</v>
      </c>
      <c r="G47" s="35" t="s">
        <v>9</v>
      </c>
      <c r="H47" s="58" t="s">
        <v>10</v>
      </c>
      <c r="I47" s="58"/>
      <c r="J47" s="34" t="s">
        <v>11</v>
      </c>
    </row>
    <row r="48" spans="1:10" ht="18" customHeight="1" x14ac:dyDescent="0.25">
      <c r="A48" s="69" t="s">
        <v>67</v>
      </c>
      <c r="B48" s="27">
        <v>1</v>
      </c>
      <c r="C48" s="42" t="s">
        <v>59</v>
      </c>
      <c r="D48" s="27" t="s">
        <v>61</v>
      </c>
      <c r="E48" s="27">
        <v>67</v>
      </c>
      <c r="F48" s="41">
        <v>125000</v>
      </c>
      <c r="G48" s="41">
        <f t="shared" ref="G48:G55" si="7">F48*E48/1000</f>
        <v>8375</v>
      </c>
      <c r="H48" s="42" t="s">
        <v>12</v>
      </c>
      <c r="I48" s="41">
        <v>1000</v>
      </c>
      <c r="J48" s="27"/>
    </row>
    <row r="49" spans="1:10" ht="18" customHeight="1" x14ac:dyDescent="0.25">
      <c r="A49" s="69"/>
      <c r="B49" s="72">
        <v>2</v>
      </c>
      <c r="C49" s="61" t="s">
        <v>60</v>
      </c>
      <c r="D49" s="27" t="s">
        <v>62</v>
      </c>
      <c r="E49" s="27">
        <v>40</v>
      </c>
      <c r="F49" s="41">
        <v>18000</v>
      </c>
      <c r="G49" s="41">
        <f t="shared" si="7"/>
        <v>720</v>
      </c>
      <c r="H49" s="42" t="s">
        <v>14</v>
      </c>
      <c r="I49" s="28">
        <v>2000</v>
      </c>
      <c r="J49" s="27"/>
    </row>
    <row r="50" spans="1:10" ht="18" customHeight="1" x14ac:dyDescent="0.25">
      <c r="A50" s="69"/>
      <c r="B50" s="73"/>
      <c r="C50" s="62"/>
      <c r="D50" s="27" t="s">
        <v>31</v>
      </c>
      <c r="E50" s="27">
        <v>10</v>
      </c>
      <c r="F50" s="41">
        <v>125000</v>
      </c>
      <c r="G50" s="41">
        <f t="shared" si="7"/>
        <v>1250</v>
      </c>
      <c r="H50" s="42" t="s">
        <v>13</v>
      </c>
      <c r="I50" s="28">
        <v>1482</v>
      </c>
      <c r="J50" s="27"/>
    </row>
    <row r="51" spans="1:10" ht="18" customHeight="1" x14ac:dyDescent="0.25">
      <c r="A51" s="69"/>
      <c r="B51" s="70">
        <v>3</v>
      </c>
      <c r="C51" s="60" t="s">
        <v>42</v>
      </c>
      <c r="D51" s="27" t="s">
        <v>43</v>
      </c>
      <c r="E51" s="27">
        <v>40</v>
      </c>
      <c r="F51" s="41">
        <v>18000</v>
      </c>
      <c r="G51" s="41">
        <f t="shared" si="7"/>
        <v>720</v>
      </c>
      <c r="H51" s="42" t="s">
        <v>26</v>
      </c>
      <c r="I51" s="8">
        <v>300</v>
      </c>
      <c r="J51" s="27"/>
    </row>
    <row r="52" spans="1:10" ht="18" customHeight="1" x14ac:dyDescent="0.25">
      <c r="A52" s="69"/>
      <c r="B52" s="70"/>
      <c r="C52" s="60"/>
      <c r="D52" s="27" t="s">
        <v>25</v>
      </c>
      <c r="E52" s="27">
        <v>10</v>
      </c>
      <c r="F52" s="41">
        <v>90000</v>
      </c>
      <c r="G52" s="41">
        <f t="shared" si="7"/>
        <v>900</v>
      </c>
      <c r="H52" s="5"/>
      <c r="I52" s="5"/>
      <c r="J52" s="27"/>
    </row>
    <row r="53" spans="1:10" ht="18" customHeight="1" x14ac:dyDescent="0.25">
      <c r="A53" s="69"/>
      <c r="B53" s="27">
        <v>4</v>
      </c>
      <c r="C53" s="42" t="s">
        <v>21</v>
      </c>
      <c r="D53" s="27" t="s">
        <v>22</v>
      </c>
      <c r="E53" s="27">
        <v>110</v>
      </c>
      <c r="F53" s="41">
        <v>19000</v>
      </c>
      <c r="G53" s="41">
        <f t="shared" si="7"/>
        <v>2090</v>
      </c>
      <c r="H53" s="42"/>
      <c r="I53" s="8"/>
      <c r="J53" s="27"/>
    </row>
    <row r="54" spans="1:10" ht="18" customHeight="1" x14ac:dyDescent="0.25">
      <c r="A54" s="69"/>
      <c r="B54" s="27">
        <v>5</v>
      </c>
      <c r="C54" s="42"/>
      <c r="D54" s="27" t="s">
        <v>23</v>
      </c>
      <c r="E54" s="27">
        <v>4.6500000000000004</v>
      </c>
      <c r="F54" s="41">
        <v>35000</v>
      </c>
      <c r="G54" s="41">
        <f t="shared" si="7"/>
        <v>162.75</v>
      </c>
      <c r="H54" s="42"/>
      <c r="I54" s="8"/>
      <c r="J54" s="27"/>
    </row>
    <row r="55" spans="1:10" ht="18" customHeight="1" x14ac:dyDescent="0.25">
      <c r="A55" s="69"/>
      <c r="B55" s="27">
        <v>6</v>
      </c>
      <c r="C55" s="42"/>
      <c r="D55" s="27" t="s">
        <v>24</v>
      </c>
      <c r="E55" s="27">
        <v>10</v>
      </c>
      <c r="F55" s="41">
        <v>100000</v>
      </c>
      <c r="G55" s="41">
        <f t="shared" si="7"/>
        <v>1000</v>
      </c>
      <c r="H55" s="42"/>
      <c r="I55" s="8"/>
      <c r="J55" s="27"/>
    </row>
    <row r="56" spans="1:10" ht="18" customHeight="1" x14ac:dyDescent="0.25">
      <c r="A56" s="8"/>
      <c r="B56" s="27"/>
      <c r="C56" s="38" t="s">
        <v>15</v>
      </c>
      <c r="D56" s="27"/>
      <c r="E56" s="27"/>
      <c r="F56" s="41"/>
      <c r="G56" s="43">
        <f>SUM(G48:G55)</f>
        <v>15217.75</v>
      </c>
      <c r="H56" s="50"/>
      <c r="I56" s="40">
        <f>SUM(I48:I53)</f>
        <v>4782</v>
      </c>
      <c r="J56" s="40">
        <f>I56+G56</f>
        <v>19999.75</v>
      </c>
    </row>
    <row r="57" spans="1:10" ht="18.75" x14ac:dyDescent="0.25">
      <c r="A57" s="9"/>
      <c r="B57" s="10"/>
      <c r="C57" s="22"/>
      <c r="D57" s="23"/>
      <c r="E57" s="11"/>
      <c r="F57" s="24"/>
      <c r="G57" s="25"/>
      <c r="H57" s="22"/>
      <c r="I57" s="26"/>
      <c r="J57" s="26"/>
    </row>
    <row r="58" spans="1:10" ht="18.75" x14ac:dyDescent="0.25">
      <c r="A58" s="9"/>
      <c r="B58" s="10"/>
      <c r="C58" s="57" t="s">
        <v>20</v>
      </c>
      <c r="D58" s="57"/>
      <c r="E58" s="10"/>
      <c r="F58" s="15"/>
      <c r="G58" s="10"/>
      <c r="H58" s="57" t="s">
        <v>19</v>
      </c>
      <c r="I58" s="57"/>
      <c r="J58" s="57"/>
    </row>
    <row r="59" spans="1:10" ht="18.75" x14ac:dyDescent="0.25">
      <c r="A59" s="16"/>
      <c r="B59" s="48"/>
      <c r="C59" s="5"/>
      <c r="D59" s="5"/>
      <c r="E59" s="10"/>
      <c r="F59" s="15"/>
      <c r="G59" s="10"/>
      <c r="H59" s="54"/>
      <c r="I59" s="10"/>
      <c r="J59" s="10"/>
    </row>
    <row r="60" spans="1:10" ht="18.75" x14ac:dyDescent="0.25">
      <c r="A60" s="12"/>
      <c r="B60" s="11"/>
      <c r="C60" s="5"/>
      <c r="D60" s="5"/>
      <c r="E60" s="11"/>
      <c r="F60" s="20"/>
      <c r="G60" s="20"/>
      <c r="H60" s="55"/>
      <c r="I60" s="11"/>
      <c r="J60" s="11"/>
    </row>
    <row r="61" spans="1:10" x14ac:dyDescent="0.25">
      <c r="D61" s="1"/>
      <c r="E61" s="1"/>
      <c r="F61" s="21"/>
      <c r="G61" s="21"/>
      <c r="H61" s="2"/>
      <c r="I61" s="1"/>
      <c r="J61" s="1"/>
    </row>
    <row r="62" spans="1:10" ht="24.75" customHeight="1" x14ac:dyDescent="0.25">
      <c r="H62" s="57" t="s">
        <v>30</v>
      </c>
      <c r="I62" s="57"/>
      <c r="J62" s="57"/>
    </row>
    <row r="65" spans="3:4" ht="18.75" x14ac:dyDescent="0.25">
      <c r="C65" s="13" t="s">
        <v>16</v>
      </c>
      <c r="D65" s="14">
        <v>100000</v>
      </c>
    </row>
    <row r="66" spans="3:4" ht="18.75" x14ac:dyDescent="0.25">
      <c r="C66" s="13" t="s">
        <v>17</v>
      </c>
      <c r="D66" s="17">
        <v>5</v>
      </c>
    </row>
    <row r="67" spans="3:4" ht="18.75" x14ac:dyDescent="0.25">
      <c r="C67" s="18" t="s">
        <v>18</v>
      </c>
      <c r="D67" s="19">
        <f>D65/D66</f>
        <v>20000</v>
      </c>
    </row>
  </sheetData>
  <mergeCells count="37">
    <mergeCell ref="H18:I18"/>
    <mergeCell ref="H28:I28"/>
    <mergeCell ref="C30:C31"/>
    <mergeCell ref="B30:B31"/>
    <mergeCell ref="A9:A17"/>
    <mergeCell ref="C12:C13"/>
    <mergeCell ref="A19:A27"/>
    <mergeCell ref="B22:B23"/>
    <mergeCell ref="B12:B13"/>
    <mergeCell ref="C10:C11"/>
    <mergeCell ref="B10:B11"/>
    <mergeCell ref="C19:C20"/>
    <mergeCell ref="B19:B20"/>
    <mergeCell ref="A48:A55"/>
    <mergeCell ref="C22:C23"/>
    <mergeCell ref="B32:B33"/>
    <mergeCell ref="A39:A45"/>
    <mergeCell ref="A29:A37"/>
    <mergeCell ref="B51:B52"/>
    <mergeCell ref="C41:C42"/>
    <mergeCell ref="B41:B42"/>
    <mergeCell ref="B49:B50"/>
    <mergeCell ref="A5:J5"/>
    <mergeCell ref="A6:J6"/>
    <mergeCell ref="H8:I8"/>
    <mergeCell ref="A1:D1"/>
    <mergeCell ref="A7:F7"/>
    <mergeCell ref="F1:J1"/>
    <mergeCell ref="F2:J2"/>
    <mergeCell ref="H58:J58"/>
    <mergeCell ref="H62:J62"/>
    <mergeCell ref="C58:D58"/>
    <mergeCell ref="H38:I38"/>
    <mergeCell ref="C32:C33"/>
    <mergeCell ref="H47:I47"/>
    <mergeCell ref="C51:C52"/>
    <mergeCell ref="C49:C50"/>
  </mergeCells>
  <pageMargins left="0.54" right="0.41" top="0.27" bottom="0.34" header="0.3" footer="0.3"/>
  <pageSetup paperSize="9" scale="9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13 tháng 11,2025 chung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2025-10-17T10:36:31Z</cp:lastPrinted>
  <dcterms:created xsi:type="dcterms:W3CDTF">2025-02-09T15:22:58Z</dcterms:created>
  <dcterms:modified xsi:type="dcterms:W3CDTF">2025-12-07T07:59:42Z</dcterms:modified>
</cp:coreProperties>
</file>