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NĂM HỌC 2025-2026\CÁC KẾ HOẠCH\KH CHỦ ĐỀ\"/>
    </mc:Choice>
  </mc:AlternateContent>
  <bookViews>
    <workbookView xWindow="-120" yWindow="-120" windowWidth="20730" windowHeight="11160" tabRatio="770" firstSheet="1" activeTab="1"/>
  </bookViews>
  <sheets>
    <sheet name="SGV" sheetId="41" state="veryHidden" r:id="rId1"/>
    <sheet name="KẾ HOẠCH NĂM" sheetId="45" r:id="rId2"/>
  </sheets>
  <externalReferences>
    <externalReference r:id="rId3"/>
  </externalReferences>
  <definedNames>
    <definedName name="_xlnm._FilterDatabase" localSheetId="1" hidden="1">'KẾ HOẠCH NĂM'!$A$6:$AJ$775</definedName>
    <definedName name="_xlnm.Print_Area" localSheetId="1">'KẾ HOẠCH NĂM'!$B$1:$AE$775</definedName>
    <definedName name="_xlnm.Print_Titles" localSheetId="1">'KẾ HOẠCH NĂM'!$3:$6</definedName>
  </definedNames>
  <calcPr calcId="162913"/>
</workbook>
</file>

<file path=xl/calcChain.xml><?xml version="1.0" encoding="utf-8"?>
<calcChain xmlns="http://schemas.openxmlformats.org/spreadsheetml/2006/main">
  <c r="AD750" i="45" l="1"/>
  <c r="AD751" i="45"/>
  <c r="AD752" i="45"/>
  <c r="AD753" i="45"/>
  <c r="AD754" i="45"/>
  <c r="AD749" i="45" s="1"/>
  <c r="AD756" i="45"/>
  <c r="AD757" i="45"/>
  <c r="AD758" i="45"/>
  <c r="AD759" i="45"/>
  <c r="AD760" i="45"/>
  <c r="AD761" i="45"/>
  <c r="AD762" i="45"/>
  <c r="AD763" i="45"/>
  <c r="AD764" i="45"/>
  <c r="AD765" i="45"/>
  <c r="AD766" i="45"/>
  <c r="AD767" i="45"/>
  <c r="AD768" i="45"/>
  <c r="AD769" i="45"/>
  <c r="AD770" i="45"/>
  <c r="AC770" i="45"/>
  <c r="AC769" i="45"/>
  <c r="AC768" i="45"/>
  <c r="AC767" i="45"/>
  <c r="AC766" i="45"/>
  <c r="AC765" i="45"/>
  <c r="AC764" i="45"/>
  <c r="AC763" i="45"/>
  <c r="AC762" i="45"/>
  <c r="AC761" i="45"/>
  <c r="AC760" i="45"/>
  <c r="AC759" i="45"/>
  <c r="AC758" i="45"/>
  <c r="AC757" i="45"/>
  <c r="AC756" i="45"/>
  <c r="AC754" i="45"/>
  <c r="AC753" i="45"/>
  <c r="AC752" i="45"/>
  <c r="AC751" i="45"/>
  <c r="AC750" i="45"/>
  <c r="AC749" i="45" s="1"/>
  <c r="AA754" i="45"/>
  <c r="Z754" i="45"/>
  <c r="Y754" i="45"/>
  <c r="X754" i="45"/>
  <c r="W754" i="45"/>
  <c r="V754" i="45"/>
  <c r="U754" i="45"/>
  <c r="T754" i="45"/>
  <c r="S754" i="45"/>
  <c r="R754" i="45"/>
  <c r="Q754" i="45"/>
  <c r="P249" i="45"/>
  <c r="O375" i="45"/>
  <c r="O245" i="45"/>
  <c r="O725" i="45"/>
  <c r="O614" i="45"/>
  <c r="O590" i="45" s="1"/>
  <c r="O591" i="45"/>
  <c r="O585" i="45"/>
  <c r="O570" i="45" s="1"/>
  <c r="O753" i="45" s="1"/>
  <c r="O571" i="45"/>
  <c r="O559" i="45"/>
  <c r="O552" i="45"/>
  <c r="O549" i="45"/>
  <c r="O500" i="45"/>
  <c r="O439" i="45"/>
  <c r="O752" i="45" s="1"/>
  <c r="O385" i="45"/>
  <c r="O249" i="45"/>
  <c r="O248" i="45" s="1"/>
  <c r="O336" i="45"/>
  <c r="O331" i="45"/>
  <c r="O318" i="45"/>
  <c r="O316" i="45"/>
  <c r="O304" i="45"/>
  <c r="O287" i="45"/>
  <c r="O269" i="45"/>
  <c r="O548" i="45"/>
  <c r="O547" i="45" s="1"/>
  <c r="O303" i="45"/>
  <c r="O384" i="45"/>
  <c r="O373" i="45"/>
  <c r="O368" i="45"/>
  <c r="O364" i="45"/>
  <c r="O360" i="45"/>
  <c r="O357" i="45"/>
  <c r="O355" i="45"/>
  <c r="O353" i="45"/>
  <c r="O340" i="45" s="1"/>
  <c r="O341" i="45"/>
  <c r="O367" i="45"/>
  <c r="O130" i="45"/>
  <c r="O129" i="45" s="1"/>
  <c r="O7" i="45" s="1"/>
  <c r="O228" i="45"/>
  <c r="O187" i="45"/>
  <c r="O158" i="45"/>
  <c r="O43" i="45"/>
  <c r="O35" i="45"/>
  <c r="O29" i="45"/>
  <c r="O22" i="45"/>
  <c r="O62" i="45"/>
  <c r="O56" i="45" s="1"/>
  <c r="P29" i="45"/>
  <c r="P22" i="45"/>
  <c r="O9" i="45"/>
  <c r="AB406" i="45"/>
  <c r="AB412" i="45"/>
  <c r="AB413" i="45"/>
  <c r="AB415" i="45"/>
  <c r="AB452" i="45"/>
  <c r="AB457" i="45"/>
  <c r="AB468" i="45"/>
  <c r="AB469" i="45"/>
  <c r="AB470" i="45"/>
  <c r="AB483" i="45"/>
  <c r="AB632" i="45"/>
  <c r="AB636" i="45"/>
  <c r="AB672" i="45"/>
  <c r="AB740" i="45"/>
  <c r="AB741" i="45"/>
  <c r="AB742" i="45"/>
  <c r="AB743" i="45"/>
  <c r="AB744" i="45"/>
  <c r="AB745" i="45"/>
  <c r="AB746" i="45"/>
  <c r="AB747" i="45"/>
  <c r="AB727" i="45"/>
  <c r="AB728" i="45"/>
  <c r="AB729" i="45"/>
  <c r="AB730" i="45"/>
  <c r="AB731" i="45"/>
  <c r="AB715" i="45"/>
  <c r="AB716" i="45"/>
  <c r="AB717" i="45"/>
  <c r="AB718" i="45"/>
  <c r="AB719" i="45"/>
  <c r="AB720" i="45"/>
  <c r="AB721" i="45"/>
  <c r="AB722" i="45"/>
  <c r="AB723" i="45"/>
  <c r="AB724" i="45"/>
  <c r="AB703" i="45"/>
  <c r="AB704" i="45"/>
  <c r="AB705" i="45"/>
  <c r="AB706" i="45"/>
  <c r="AB707" i="45"/>
  <c r="AB708" i="45"/>
  <c r="AB709" i="45"/>
  <c r="AB710" i="45"/>
  <c r="AB711" i="45"/>
  <c r="AB700" i="45"/>
  <c r="AB701" i="45"/>
  <c r="AB697" i="45"/>
  <c r="AB698" i="45"/>
  <c r="AB683" i="45"/>
  <c r="AB684" i="45"/>
  <c r="AB686" i="45"/>
  <c r="AB687" i="45"/>
  <c r="AB690" i="45"/>
  <c r="AB691" i="45"/>
  <c r="AB675" i="45"/>
  <c r="AB676" i="45"/>
  <c r="AB680" i="45"/>
  <c r="AB669" i="45"/>
  <c r="AB664" i="45"/>
  <c r="AB657" i="45"/>
  <c r="AB658" i="45"/>
  <c r="AB654" i="45"/>
  <c r="AB650" i="45"/>
  <c r="AB643" i="45"/>
  <c r="AB647" i="45"/>
  <c r="AB616" i="45"/>
  <c r="AB617" i="45"/>
  <c r="AB618" i="45"/>
  <c r="AB619" i="45"/>
  <c r="AB620" i="45"/>
  <c r="AB621" i="45"/>
  <c r="AB622" i="45"/>
  <c r="AB623" i="45"/>
  <c r="AB593" i="45"/>
  <c r="AB594" i="45"/>
  <c r="AB595" i="45"/>
  <c r="AB596" i="45"/>
  <c r="AB597" i="45"/>
  <c r="AB598" i="45"/>
  <c r="AB599" i="45"/>
  <c r="AB600" i="45"/>
  <c r="AB601" i="45"/>
  <c r="AB602" i="45"/>
  <c r="AB603" i="45"/>
  <c r="AB604" i="45"/>
  <c r="AB605" i="45"/>
  <c r="AB606" i="45"/>
  <c r="AB607" i="45"/>
  <c r="AB608" i="45"/>
  <c r="AB609" i="45"/>
  <c r="AB610" i="45"/>
  <c r="AB611" i="45"/>
  <c r="AB612" i="45"/>
  <c r="AB613" i="45"/>
  <c r="AB589" i="45"/>
  <c r="AB575" i="45"/>
  <c r="AB576" i="45"/>
  <c r="AB555" i="45"/>
  <c r="AB502" i="45"/>
  <c r="AB503" i="45"/>
  <c r="AB504" i="45"/>
  <c r="AB505" i="45"/>
  <c r="AB506" i="45"/>
  <c r="AB507" i="45"/>
  <c r="AB508" i="45"/>
  <c r="AB509" i="45"/>
  <c r="AB510" i="45"/>
  <c r="AB511" i="45"/>
  <c r="AB512" i="45"/>
  <c r="AB513" i="45"/>
  <c r="AB514" i="45"/>
  <c r="AB515" i="45"/>
  <c r="AB516" i="45"/>
  <c r="AB517" i="45"/>
  <c r="AB518" i="45"/>
  <c r="AB519" i="45"/>
  <c r="AB520" i="45"/>
  <c r="AB521" i="45"/>
  <c r="AB522" i="45"/>
  <c r="AB523" i="45"/>
  <c r="AB524" i="45"/>
  <c r="AB525" i="45"/>
  <c r="AB526" i="45"/>
  <c r="AB527" i="45"/>
  <c r="AB528" i="45"/>
  <c r="AB529" i="45"/>
  <c r="AB530" i="45"/>
  <c r="AB531" i="45"/>
  <c r="AB532" i="45"/>
  <c r="AB533" i="45"/>
  <c r="AB534" i="45"/>
  <c r="AB535" i="45"/>
  <c r="AB536" i="45"/>
  <c r="AB537" i="45"/>
  <c r="AB538" i="45"/>
  <c r="AB539" i="45"/>
  <c r="AB540" i="45"/>
  <c r="AB541" i="45"/>
  <c r="AB542" i="45"/>
  <c r="AB543" i="45"/>
  <c r="AB544" i="45"/>
  <c r="AB545" i="45"/>
  <c r="AB546" i="45"/>
  <c r="AB490" i="45"/>
  <c r="AB491" i="45"/>
  <c r="AB492" i="45"/>
  <c r="AB493" i="45"/>
  <c r="AB494" i="45"/>
  <c r="AB495" i="45"/>
  <c r="AB496" i="45"/>
  <c r="AB497" i="45"/>
  <c r="AB498" i="45"/>
  <c r="AB499" i="45"/>
  <c r="AB447" i="45"/>
  <c r="AB448" i="45"/>
  <c r="AB449" i="45"/>
  <c r="AB450" i="45"/>
  <c r="AB451" i="45"/>
  <c r="AB442" i="45"/>
  <c r="AB443" i="45"/>
  <c r="AB441" i="45"/>
  <c r="AB444" i="45"/>
  <c r="AB424" i="45"/>
  <c r="AB425" i="45"/>
  <c r="AB426" i="45"/>
  <c r="AB427" i="45"/>
  <c r="AB391" i="45"/>
  <c r="AB392" i="45"/>
  <c r="AB393" i="45"/>
  <c r="AB394" i="45"/>
  <c r="AB395" i="45"/>
  <c r="AB396" i="45"/>
  <c r="AB397" i="45"/>
  <c r="AB398" i="45"/>
  <c r="AB399" i="45"/>
  <c r="AB388" i="45"/>
  <c r="AB389" i="45"/>
  <c r="AB372" i="45"/>
  <c r="AB338" i="45"/>
  <c r="AB333" i="45"/>
  <c r="AB334" i="45"/>
  <c r="AB335" i="45"/>
  <c r="AB321" i="45"/>
  <c r="AB322" i="45"/>
  <c r="AB323" i="45"/>
  <c r="AB324" i="45"/>
  <c r="AB325" i="45"/>
  <c r="AB326" i="45"/>
  <c r="AB327" i="45"/>
  <c r="AB328" i="45"/>
  <c r="AB329" i="45"/>
  <c r="AB330" i="45"/>
  <c r="AB306" i="45"/>
  <c r="AB307" i="45"/>
  <c r="AB308" i="45"/>
  <c r="AB309" i="45"/>
  <c r="AB310" i="45"/>
  <c r="AB311" i="45"/>
  <c r="AB312" i="45"/>
  <c r="AB313" i="45"/>
  <c r="AB314" i="45"/>
  <c r="AB315" i="45"/>
  <c r="AB292" i="45"/>
  <c r="AB293" i="45"/>
  <c r="AB294" i="45"/>
  <c r="AB295" i="45"/>
  <c r="AB296" i="45"/>
  <c r="AB297" i="45"/>
  <c r="AB298" i="45"/>
  <c r="AB299" i="45"/>
  <c r="AB300" i="45"/>
  <c r="AB301" i="45"/>
  <c r="AB278" i="45"/>
  <c r="AB279" i="45"/>
  <c r="AB280" i="45"/>
  <c r="AB281" i="45"/>
  <c r="AB282" i="45"/>
  <c r="AB283" i="45"/>
  <c r="AB272" i="45"/>
  <c r="AB273" i="45"/>
  <c r="AB274" i="45"/>
  <c r="AB258" i="45"/>
  <c r="AB259" i="45"/>
  <c r="AB260" i="45"/>
  <c r="AB261" i="45"/>
  <c r="AB262" i="45"/>
  <c r="AB263" i="45"/>
  <c r="AB264" i="45"/>
  <c r="AB265" i="45"/>
  <c r="AB266" i="45"/>
  <c r="AB267" i="45"/>
  <c r="AB268" i="45"/>
  <c r="AB257" i="45"/>
  <c r="AB255" i="45"/>
  <c r="AB256" i="45"/>
  <c r="AB251" i="45"/>
  <c r="AB252" i="45"/>
  <c r="AB253" i="45"/>
  <c r="AB254" i="45"/>
  <c r="AB241" i="45"/>
  <c r="AB230" i="45"/>
  <c r="AB231" i="45"/>
  <c r="AB232" i="45"/>
  <c r="AB233" i="45"/>
  <c r="AB234" i="45"/>
  <c r="AB235" i="45"/>
  <c r="AB236" i="45"/>
  <c r="AB237" i="45"/>
  <c r="AB238" i="45"/>
  <c r="AB239" i="45"/>
  <c r="AB240" i="45"/>
  <c r="AB189" i="45"/>
  <c r="AB190" i="45"/>
  <c r="AB191" i="45"/>
  <c r="AB192" i="45"/>
  <c r="AB193" i="45"/>
  <c r="AB194" i="45"/>
  <c r="AB195" i="45"/>
  <c r="AB196" i="45"/>
  <c r="AB197" i="45"/>
  <c r="AB198" i="45"/>
  <c r="AB199" i="45"/>
  <c r="AB200" i="45"/>
  <c r="AB201" i="45"/>
  <c r="AB202" i="45"/>
  <c r="AB203" i="45"/>
  <c r="AB204" i="45"/>
  <c r="AB205" i="45"/>
  <c r="AB206" i="45"/>
  <c r="AB207" i="45"/>
  <c r="AB208" i="45"/>
  <c r="AB209" i="45"/>
  <c r="AB210" i="45"/>
  <c r="AB211" i="45"/>
  <c r="AB212" i="45"/>
  <c r="AB213" i="45"/>
  <c r="AB214" i="45"/>
  <c r="AB215" i="45"/>
  <c r="AB216" i="45"/>
  <c r="AB217" i="45"/>
  <c r="AB218" i="45"/>
  <c r="AB219" i="45"/>
  <c r="AB220" i="45"/>
  <c r="AB221" i="45"/>
  <c r="AB222" i="45"/>
  <c r="AB223" i="45"/>
  <c r="AB224" i="45"/>
  <c r="AB225" i="45"/>
  <c r="AB226" i="45"/>
  <c r="AB227" i="45"/>
  <c r="AB184" i="45"/>
  <c r="AB185" i="45"/>
  <c r="AB186" i="45"/>
  <c r="AB179" i="45"/>
  <c r="AB180" i="45"/>
  <c r="AB181" i="45"/>
  <c r="AB182" i="45"/>
  <c r="AB175" i="45"/>
  <c r="AB176" i="45"/>
  <c r="AB177" i="45"/>
  <c r="AB171" i="45"/>
  <c r="AB172" i="45"/>
  <c r="AB173" i="45"/>
  <c r="AB168" i="45"/>
  <c r="AB169" i="45"/>
  <c r="AB164" i="45"/>
  <c r="AB165" i="45"/>
  <c r="AB166" i="45"/>
  <c r="AB162" i="45"/>
  <c r="AB160" i="45"/>
  <c r="AB161" i="45"/>
  <c r="AB148" i="45"/>
  <c r="AB149" i="45"/>
  <c r="AB150" i="45"/>
  <c r="AB151" i="45"/>
  <c r="AB152" i="45"/>
  <c r="AB153" i="45"/>
  <c r="AB154" i="45"/>
  <c r="AB155" i="45"/>
  <c r="AB156" i="45"/>
  <c r="AB140" i="45"/>
  <c r="AB141" i="45"/>
  <c r="AB142" i="45"/>
  <c r="AB137" i="45"/>
  <c r="AB138" i="45"/>
  <c r="AB119" i="45"/>
  <c r="AB120" i="45"/>
  <c r="AB121" i="45"/>
  <c r="AB122" i="45"/>
  <c r="AB123" i="45"/>
  <c r="AB124" i="45"/>
  <c r="AB125" i="45"/>
  <c r="AB126" i="45"/>
  <c r="AB127" i="45"/>
  <c r="AB116" i="45"/>
  <c r="AB105" i="45"/>
  <c r="AB106" i="45"/>
  <c r="AB107" i="45"/>
  <c r="AB108" i="45"/>
  <c r="AB109" i="45"/>
  <c r="AB110" i="45"/>
  <c r="AB111" i="45"/>
  <c r="AB112" i="45"/>
  <c r="AB113" i="45"/>
  <c r="AB114" i="45"/>
  <c r="AB102" i="45"/>
  <c r="AB76" i="45"/>
  <c r="AB77" i="45"/>
  <c r="AB78" i="45"/>
  <c r="AB79" i="45"/>
  <c r="AB80" i="45"/>
  <c r="AB81" i="45"/>
  <c r="AB82" i="45"/>
  <c r="AB83" i="45"/>
  <c r="AB84" i="45"/>
  <c r="AB85" i="45"/>
  <c r="AB86" i="45"/>
  <c r="AB87" i="45"/>
  <c r="AB88" i="45"/>
  <c r="AB89" i="45"/>
  <c r="AB64" i="45"/>
  <c r="AB65" i="45"/>
  <c r="AB66" i="45"/>
  <c r="AB67" i="45"/>
  <c r="AB68" i="45"/>
  <c r="AB69" i="45"/>
  <c r="AB70" i="45"/>
  <c r="AB71" i="45"/>
  <c r="AB72" i="45"/>
  <c r="AB73" i="45"/>
  <c r="AB34" i="45"/>
  <c r="AB44" i="45"/>
  <c r="AB573" i="45"/>
  <c r="Z750" i="45"/>
  <c r="Z749" i="45" s="1"/>
  <c r="Z751" i="45"/>
  <c r="Z752" i="45"/>
  <c r="Z753" i="45"/>
  <c r="V750" i="45"/>
  <c r="V749" i="45" s="1"/>
  <c r="V751" i="45"/>
  <c r="V752" i="45"/>
  <c r="V753" i="45"/>
  <c r="AB566" i="45"/>
  <c r="AB478" i="45"/>
  <c r="AB479" i="45"/>
  <c r="AB480" i="45"/>
  <c r="AB481" i="45"/>
  <c r="AB487" i="45"/>
  <c r="AB476" i="45"/>
  <c r="AB465" i="45"/>
  <c r="AB437" i="45"/>
  <c r="AB438" i="45"/>
  <c r="AB434" i="45"/>
  <c r="AB435" i="45"/>
  <c r="AB436" i="45"/>
  <c r="AB429" i="45"/>
  <c r="AB430" i="45"/>
  <c r="AB431" i="45"/>
  <c r="AB432" i="45"/>
  <c r="AB433" i="45"/>
  <c r="AB421" i="45"/>
  <c r="AB410" i="45"/>
  <c r="AB405" i="45"/>
  <c r="AB376" i="45"/>
  <c r="AB361" i="45"/>
  <c r="AB362" i="45"/>
  <c r="P360" i="45"/>
  <c r="AB638" i="45"/>
  <c r="P130" i="45"/>
  <c r="P129" i="45" s="1"/>
  <c r="R750" i="45"/>
  <c r="R749" i="45" s="1"/>
  <c r="S750" i="45"/>
  <c r="T750" i="45"/>
  <c r="U750" i="45"/>
  <c r="W750" i="45"/>
  <c r="X750" i="45"/>
  <c r="X749" i="45" s="1"/>
  <c r="Y750" i="45"/>
  <c r="AA750" i="45"/>
  <c r="R751" i="45"/>
  <c r="S751" i="45"/>
  <c r="T751" i="45"/>
  <c r="U751" i="45"/>
  <c r="W751" i="45"/>
  <c r="X751" i="45"/>
  <c r="Y751" i="45"/>
  <c r="AA751" i="45"/>
  <c r="R752" i="45"/>
  <c r="S752" i="45"/>
  <c r="T752" i="45"/>
  <c r="U752" i="45"/>
  <c r="W752" i="45"/>
  <c r="X752" i="45"/>
  <c r="Y752" i="45"/>
  <c r="AA752" i="45"/>
  <c r="R753" i="45"/>
  <c r="S753" i="45"/>
  <c r="T753" i="45"/>
  <c r="U753" i="45"/>
  <c r="W753" i="45"/>
  <c r="X753" i="45"/>
  <c r="Y753" i="45"/>
  <c r="AA753" i="45"/>
  <c r="T749" i="45"/>
  <c r="G725" i="45"/>
  <c r="G552" i="45"/>
  <c r="G373" i="45"/>
  <c r="G368" i="45"/>
  <c r="G375" i="45"/>
  <c r="P158" i="45"/>
  <c r="P187" i="45"/>
  <c r="P228" i="45"/>
  <c r="G158" i="45"/>
  <c r="G130" i="45"/>
  <c r="G129" i="45" s="1"/>
  <c r="P43" i="45"/>
  <c r="AB346" i="45"/>
  <c r="G439" i="45"/>
  <c r="G367" i="45"/>
  <c r="G35" i="45"/>
  <c r="G29" i="45"/>
  <c r="Q753" i="45"/>
  <c r="Q752" i="45"/>
  <c r="Q751" i="45"/>
  <c r="Q750" i="45"/>
  <c r="AB748" i="45"/>
  <c r="AB739" i="45"/>
  <c r="AB738" i="45"/>
  <c r="AB737" i="45"/>
  <c r="AB736" i="45"/>
  <c r="AB735" i="45"/>
  <c r="AB734" i="45"/>
  <c r="AB733" i="45"/>
  <c r="AB732" i="45"/>
  <c r="AB726" i="45"/>
  <c r="P725" i="45"/>
  <c r="AB714" i="45"/>
  <c r="AB713" i="45"/>
  <c r="AB712" i="45"/>
  <c r="AB702" i="45"/>
  <c r="AB699" i="45"/>
  <c r="AB696" i="45"/>
  <c r="AB695" i="45"/>
  <c r="AB694" i="45"/>
  <c r="AB693" i="45"/>
  <c r="AB692" i="45"/>
  <c r="AB689" i="45"/>
  <c r="AB688" i="45"/>
  <c r="AB685" i="45"/>
  <c r="AB682" i="45"/>
  <c r="AB681" i="45"/>
  <c r="AB679" i="45"/>
  <c r="AB678" i="45"/>
  <c r="AB677" i="45"/>
  <c r="AB674" i="45"/>
  <c r="AB673" i="45"/>
  <c r="AB671" i="45"/>
  <c r="AB670" i="45"/>
  <c r="AB668" i="45"/>
  <c r="AB667" i="45"/>
  <c r="AB666" i="45"/>
  <c r="AB665" i="45"/>
  <c r="AB663" i="45"/>
  <c r="AB662" i="45"/>
  <c r="AB661" i="45"/>
  <c r="AB660" i="45"/>
  <c r="AB659" i="45"/>
  <c r="AB656" i="45"/>
  <c r="AB655" i="45"/>
  <c r="AB653" i="45"/>
  <c r="AB652" i="45"/>
  <c r="AB651" i="45"/>
  <c r="AB649" i="45"/>
  <c r="AB648" i="45"/>
  <c r="AB646" i="45"/>
  <c r="AB645" i="45"/>
  <c r="AB644" i="45"/>
  <c r="AB642" i="45"/>
  <c r="AB641" i="45"/>
  <c r="AB640" i="45"/>
  <c r="AB639" i="45"/>
  <c r="AB637" i="45"/>
  <c r="AB635" i="45"/>
  <c r="AB634" i="45"/>
  <c r="AB633" i="45"/>
  <c r="AB630" i="45"/>
  <c r="AB629" i="45"/>
  <c r="AB628" i="45"/>
  <c r="AB627" i="45"/>
  <c r="AB626" i="45"/>
  <c r="AB625" i="45"/>
  <c r="AB624" i="45"/>
  <c r="AB615" i="45"/>
  <c r="P614" i="45"/>
  <c r="P754" i="45" s="1"/>
  <c r="G614" i="45"/>
  <c r="AB592" i="45"/>
  <c r="AB754" i="45" s="1"/>
  <c r="P591" i="45"/>
  <c r="G591" i="45"/>
  <c r="AB588" i="45"/>
  <c r="AB587" i="45"/>
  <c r="AB586" i="45"/>
  <c r="P585" i="45"/>
  <c r="P570" i="45" s="1"/>
  <c r="G585" i="45"/>
  <c r="AB584" i="45"/>
  <c r="AB583" i="45"/>
  <c r="AB581" i="45"/>
  <c r="AB580" i="45"/>
  <c r="AB579" i="45"/>
  <c r="AB578" i="45"/>
  <c r="AB577" i="45"/>
  <c r="AB574" i="45"/>
  <c r="AB572" i="45"/>
  <c r="P571" i="45"/>
  <c r="G571" i="45"/>
  <c r="AB569" i="45"/>
  <c r="AB568" i="45"/>
  <c r="AB567" i="45"/>
  <c r="AB565" i="45"/>
  <c r="AB564" i="45"/>
  <c r="AB563" i="45"/>
  <c r="AB562" i="45"/>
  <c r="AB561" i="45"/>
  <c r="AB560" i="45"/>
  <c r="P559" i="45"/>
  <c r="G559" i="45"/>
  <c r="AB558" i="45"/>
  <c r="AB557" i="45"/>
  <c r="AB556" i="45"/>
  <c r="AB554" i="45"/>
  <c r="AB553" i="45"/>
  <c r="P552" i="45"/>
  <c r="AB551" i="45"/>
  <c r="AB753" i="45" s="1"/>
  <c r="AB550" i="45"/>
  <c r="P549" i="45"/>
  <c r="P548" i="45" s="1"/>
  <c r="P547" i="45" s="1"/>
  <c r="P753" i="45" s="1"/>
  <c r="G549" i="45"/>
  <c r="AB501" i="45"/>
  <c r="P500" i="45"/>
  <c r="G500" i="45"/>
  <c r="AB489" i="45"/>
  <c r="AB488" i="45"/>
  <c r="AB486" i="45"/>
  <c r="AB485" i="45"/>
  <c r="AB484" i="45"/>
  <c r="AB482" i="45"/>
  <c r="AB477" i="45"/>
  <c r="AB475" i="45"/>
  <c r="AB474" i="45"/>
  <c r="AB473" i="45"/>
  <c r="AB472" i="45"/>
  <c r="AB471" i="45"/>
  <c r="AB467" i="45"/>
  <c r="AB466" i="45"/>
  <c r="AB464" i="45"/>
  <c r="AB463" i="45"/>
  <c r="AB462" i="45"/>
  <c r="AB461" i="45"/>
  <c r="AB458" i="45"/>
  <c r="AB456" i="45"/>
  <c r="AB455" i="45"/>
  <c r="AB454" i="45"/>
  <c r="AB453" i="45"/>
  <c r="AB446" i="45"/>
  <c r="AB445" i="45"/>
  <c r="AB440" i="45"/>
  <c r="P439" i="45"/>
  <c r="AB428" i="45"/>
  <c r="AB423" i="45"/>
  <c r="AB422" i="45"/>
  <c r="AB420" i="45"/>
  <c r="AB419" i="45"/>
  <c r="AB418" i="45"/>
  <c r="AB417" i="45"/>
  <c r="AB416" i="45"/>
  <c r="AB414" i="45"/>
  <c r="AB411" i="45"/>
  <c r="AB409" i="45"/>
  <c r="AB408" i="45"/>
  <c r="AB407" i="45"/>
  <c r="AB404" i="45"/>
  <c r="AB403" i="45"/>
  <c r="AB402" i="45"/>
  <c r="AB401" i="45"/>
  <c r="AB400" i="45"/>
  <c r="AB390" i="45"/>
  <c r="AB387" i="45"/>
  <c r="AB386" i="45"/>
  <c r="AB752" i="45" s="1"/>
  <c r="P385" i="45"/>
  <c r="G385" i="45"/>
  <c r="AB383" i="45"/>
  <c r="AB382" i="45"/>
  <c r="AB381" i="45"/>
  <c r="AB380" i="45"/>
  <c r="AB379" i="45"/>
  <c r="AB378" i="45"/>
  <c r="AB377" i="45"/>
  <c r="P375" i="45"/>
  <c r="AB374" i="45"/>
  <c r="P373" i="45"/>
  <c r="AB371" i="45"/>
  <c r="AB370" i="45"/>
  <c r="AB369" i="45"/>
  <c r="P368" i="45"/>
  <c r="AB366" i="45"/>
  <c r="AB365" i="45"/>
  <c r="P364" i="45"/>
  <c r="G364" i="45"/>
  <c r="AB363" i="45"/>
  <c r="G360" i="45"/>
  <c r="AB359" i="45"/>
  <c r="AB358" i="45"/>
  <c r="P357" i="45"/>
  <c r="G357" i="45"/>
  <c r="AB356" i="45"/>
  <c r="P355" i="45"/>
  <c r="P340" i="45" s="1"/>
  <c r="G355" i="45"/>
  <c r="AB354" i="45"/>
  <c r="P353" i="45"/>
  <c r="G353" i="45"/>
  <c r="AB352" i="45"/>
  <c r="AB351" i="45"/>
  <c r="AB350" i="45"/>
  <c r="AB349" i="45"/>
  <c r="AB348" i="45"/>
  <c r="AB347" i="45"/>
  <c r="AB345" i="45"/>
  <c r="AB344" i="45"/>
  <c r="AB343" i="45"/>
  <c r="AB342" i="45"/>
  <c r="P341" i="45"/>
  <c r="G341" i="45"/>
  <c r="G340" i="45" s="1"/>
  <c r="AB337" i="45"/>
  <c r="P336" i="45"/>
  <c r="G336" i="45"/>
  <c r="AB332" i="45"/>
  <c r="P331" i="45"/>
  <c r="G331" i="45"/>
  <c r="AB320" i="45"/>
  <c r="AB319" i="45"/>
  <c r="P318" i="45"/>
  <c r="G318" i="45"/>
  <c r="AB317" i="45"/>
  <c r="P316" i="45"/>
  <c r="G316" i="45"/>
  <c r="AB305" i="45"/>
  <c r="P304" i="45"/>
  <c r="G304" i="45"/>
  <c r="AB302" i="45"/>
  <c r="AB291" i="45"/>
  <c r="AB290" i="45"/>
  <c r="AB289" i="45"/>
  <c r="AB288" i="45"/>
  <c r="P287" i="45"/>
  <c r="G287" i="45"/>
  <c r="AB286" i="45"/>
  <c r="AB285" i="45"/>
  <c r="AB284" i="45"/>
  <c r="AB277" i="45"/>
  <c r="AB276" i="45"/>
  <c r="AB275" i="45"/>
  <c r="AB271" i="45"/>
  <c r="AB270" i="45"/>
  <c r="P269" i="45"/>
  <c r="P248" i="45" s="1"/>
  <c r="P244" i="45" s="1"/>
  <c r="P243" i="45" s="1"/>
  <c r="P751" i="45" s="1"/>
  <c r="G269" i="45"/>
  <c r="AB250" i="45"/>
  <c r="G249" i="45"/>
  <c r="G248" i="45" s="1"/>
  <c r="G244" i="45" s="1"/>
  <c r="AB247" i="45"/>
  <c r="AB246" i="45"/>
  <c r="AB751" i="45" s="1"/>
  <c r="P245" i="45"/>
  <c r="G245" i="45"/>
  <c r="AB242" i="45"/>
  <c r="AB229" i="45"/>
  <c r="G228" i="45"/>
  <c r="AB188" i="45"/>
  <c r="G187" i="45"/>
  <c r="AB183" i="45"/>
  <c r="AB178" i="45"/>
  <c r="AB174" i="45"/>
  <c r="AB170" i="45"/>
  <c r="AB167" i="45"/>
  <c r="AB163" i="45"/>
  <c r="AB159" i="45"/>
  <c r="AB157" i="45"/>
  <c r="AB147" i="45"/>
  <c r="AB146" i="45"/>
  <c r="AB139" i="45"/>
  <c r="AB136" i="45"/>
  <c r="AB128" i="45"/>
  <c r="AB118" i="45"/>
  <c r="AB117" i="45"/>
  <c r="AB115" i="45"/>
  <c r="AB104" i="45"/>
  <c r="AB103" i="45"/>
  <c r="AB101" i="45"/>
  <c r="AB100" i="45"/>
  <c r="AB97" i="45"/>
  <c r="AB94" i="45"/>
  <c r="AB92" i="45"/>
  <c r="AB91" i="45"/>
  <c r="AB90" i="45"/>
  <c r="AB75" i="45"/>
  <c r="P74" i="45"/>
  <c r="G74" i="45"/>
  <c r="AB63" i="45"/>
  <c r="P62" i="45"/>
  <c r="G62" i="45"/>
  <c r="AB61" i="45"/>
  <c r="AB60" i="45"/>
  <c r="AB59" i="45"/>
  <c r="AB58" i="45"/>
  <c r="AB57" i="45"/>
  <c r="P56" i="45"/>
  <c r="P21" i="45" s="1"/>
  <c r="G56" i="45"/>
  <c r="AB55" i="45"/>
  <c r="AB54" i="45"/>
  <c r="AB53" i="45"/>
  <c r="AB52" i="45"/>
  <c r="AB51" i="45"/>
  <c r="AB50" i="45"/>
  <c r="AB49" i="45"/>
  <c r="AB48" i="45"/>
  <c r="AB47" i="45"/>
  <c r="AB46" i="45"/>
  <c r="AB45" i="45"/>
  <c r="G43" i="45"/>
  <c r="AB42" i="45"/>
  <c r="AB41" i="45"/>
  <c r="AB40" i="45"/>
  <c r="AB39" i="45"/>
  <c r="AB38" i="45"/>
  <c r="AB37" i="45"/>
  <c r="AB36" i="45"/>
  <c r="P35" i="45"/>
  <c r="AB33" i="45"/>
  <c r="AB32" i="45"/>
  <c r="AB31" i="45"/>
  <c r="AB30" i="45"/>
  <c r="AB28" i="45"/>
  <c r="AB27" i="45"/>
  <c r="AB26" i="45"/>
  <c r="AB25" i="45"/>
  <c r="AB24" i="45"/>
  <c r="AB23" i="45"/>
  <c r="G22" i="45"/>
  <c r="G21" i="45" s="1"/>
  <c r="AB20" i="45"/>
  <c r="AB18" i="45"/>
  <c r="AB17" i="45"/>
  <c r="AB16" i="45"/>
  <c r="AB14" i="45"/>
  <c r="AB13" i="45"/>
  <c r="AB12" i="45"/>
  <c r="AB11" i="45"/>
  <c r="AB10" i="45"/>
  <c r="P9" i="45"/>
  <c r="G9" i="45"/>
  <c r="P367" i="45"/>
  <c r="G570" i="45"/>
  <c r="G303" i="45"/>
  <c r="G590" i="45"/>
  <c r="AB750" i="45"/>
  <c r="G384" i="45"/>
  <c r="P384" i="45"/>
  <c r="P752" i="45"/>
  <c r="P303" i="45"/>
  <c r="G548" i="45"/>
  <c r="G547" i="45" s="1"/>
  <c r="Q749" i="45"/>
  <c r="G8" i="45" l="1"/>
  <c r="G7" i="45" s="1"/>
  <c r="P8" i="45"/>
  <c r="P7" i="45" s="1"/>
  <c r="P750" i="45" s="1"/>
  <c r="W749" i="45"/>
  <c r="Y749" i="45"/>
  <c r="AC755" i="45"/>
  <c r="AD755" i="45"/>
  <c r="P590" i="45"/>
  <c r="AA749" i="45"/>
  <c r="U749" i="45"/>
  <c r="S749" i="45"/>
  <c r="AB749" i="45"/>
  <c r="O21" i="45"/>
  <c r="O750" i="45" s="1"/>
  <c r="O749" i="45" s="1"/>
  <c r="O751" i="45"/>
  <c r="O244" i="45"/>
  <c r="O243" i="45" s="1"/>
  <c r="P749" i="45"/>
  <c r="G243" i="45"/>
  <c r="G339" i="45"/>
  <c r="AH747" i="45"/>
  <c r="P339" i="45"/>
</calcChain>
</file>

<file path=xl/sharedStrings.xml><?xml version="1.0" encoding="utf-8"?>
<sst xmlns="http://schemas.openxmlformats.org/spreadsheetml/2006/main" count="8203" uniqueCount="1208">
  <si>
    <t>KQMĐ</t>
  </si>
  <si>
    <t>TLHD</t>
  </si>
  <si>
    <t>NDCT</t>
  </si>
  <si>
    <t>ĐP</t>
  </si>
  <si>
    <t>Đi thay đổi tốc độ theo hiệu lệnh</t>
  </si>
  <si>
    <t>1. Các bộ phận cơ thể con người</t>
  </si>
  <si>
    <t>Đặc điểm nổi bật, công dụng, cách sử dụng đồ dùng, đồ chơi</t>
  </si>
  <si>
    <t>* Phương tiện giao thông</t>
  </si>
  <si>
    <t>3. Động vật và thực vật</t>
  </si>
  <si>
    <t>* Ngày và đêm, mặt trời, mặt trăng</t>
  </si>
  <si>
    <t>*Nước</t>
  </si>
  <si>
    <t>* Không khí, ánh sáng</t>
  </si>
  <si>
    <t>* Đất, đá, cát, sỏi</t>
  </si>
  <si>
    <t>B. Làm quen với một số khái niệm sơ đẳng về toán</t>
  </si>
  <si>
    <t>C. Khám phá xã hội</t>
  </si>
  <si>
    <t>3. Nhận biết một số lễ hội và danh lam, thắng cảnh</t>
  </si>
  <si>
    <t>I. LĨNH VỰC GIÁO DỤC PHÁT TRIỂN THỂ CHẤT</t>
  </si>
  <si>
    <t>Mời cô, mời bạn khi ăn</t>
  </si>
  <si>
    <t>Một số cách bảo quản thực phẩm/ thức ăn đơn giản</t>
  </si>
  <si>
    <t>Giữ vệ sinh thân thể</t>
  </si>
  <si>
    <t>Đi vệ sinh đúng nơi quy định</t>
  </si>
  <si>
    <t>Một số khu vực nguy hiểm</t>
  </si>
  <si>
    <t>A. Khám phá khoa học</t>
  </si>
  <si>
    <t>II. LĨNH VỰC GIÁO DỤC PHÁT TRIỂN NHẬN THỨC</t>
  </si>
  <si>
    <t>III. LĨNH VỰC GIÁO DỤC PHÁT TRIỂN NGÔN NGỮ</t>
  </si>
  <si>
    <t>V. LĨNH VỰC GIÁO DỤC PHÁT TRIỂN THẨM MỸ</t>
  </si>
  <si>
    <t>Làm quen một số cách bảo quản thực phẩm/ thức ăn đơn giản.</t>
  </si>
  <si>
    <t>x</t>
  </si>
  <si>
    <t>Biết một số đặc điểm nổi bật và cách sử dụng đồ dùng, đồ chơi quen thuộc</t>
  </si>
  <si>
    <t>Các giác quan và chức năng của các giác quan</t>
  </si>
  <si>
    <t>5. Công nghệ</t>
  </si>
  <si>
    <t>Yêu mến, quan tâm đến người thân trong gia đình</t>
  </si>
  <si>
    <t>Thích thú, ngắm nhìn và biết sử dụng các từ gợi cảm nói lên cảm xúc của mình trước vẻ đẹp nổi bật (về màu sắc, hình dáng, bố cục…) của tác phẩm tạo hình</t>
  </si>
  <si>
    <t>A. Phát triển vận động</t>
  </si>
  <si>
    <t>3. Thực hiện và phối hợp được các cử động của bàn tay, ngón tay, phối hợp tay - mắt</t>
  </si>
  <si>
    <t>B. Giáo dục dinh dưỡng và sức khỏe</t>
  </si>
  <si>
    <t>2. Tập làm một số việc tự phục vụ trong sinh hoạt</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</si>
  <si>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</si>
  <si>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</si>
  <si>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</si>
  <si>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</si>
  <si>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</si>
  <si>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</si>
  <si>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</si>
  <si>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</si>
  <si>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</si>
  <si>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</si>
  <si>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</si>
  <si>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</si>
  <si>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</si>
  <si>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</si>
  <si>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</si>
  <si>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</si>
  <si>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</si>
  <si>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</si>
  <si>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 Vận động: bò, trườn, trèo</t>
  </si>
  <si>
    <t>* Vận động: tung, ném, bắt</t>
  </si>
  <si>
    <t>* Vận động: bật, nhảy</t>
  </si>
  <si>
    <t>Nội dung năm</t>
  </si>
  <si>
    <t>Nguồn</t>
  </si>
  <si>
    <t>* Vận động: đi</t>
  </si>
  <si>
    <t>* Vận động: chạy</t>
  </si>
  <si>
    <t>Biết sử dụng đúng cách một số văn phòng phẩm thông thường</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</si>
  <si>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</si>
  <si>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</si>
  <si>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</si>
  <si>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</si>
  <si>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</si>
  <si>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</si>
  <si>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 Đồ dùng, đồ chơi</t>
  </si>
  <si>
    <t>* Thời tiết, mùa</t>
  </si>
  <si>
    <t>1. Nhận biết tập hợp, số lượng, số thứ tự, đếm</t>
  </si>
  <si>
    <t>5. Hình dạng</t>
  </si>
  <si>
    <t>Một số đồ vật gây nguy hiểm</t>
  </si>
  <si>
    <t>Biết sử dụng các từ biểu thị sự lễ phép trong giao tiếp</t>
  </si>
  <si>
    <t>Thực hiện được một số quy định ở lớp, gia đình và nơi công cộng phù hợp độ tuổi</t>
  </si>
  <si>
    <t>C. Thể hiện sự sáng tạo khi tham gia các hoạt động nghệ thuật (âm nhạc, tạo hình)</t>
  </si>
  <si>
    <t>Ghi chú về các điều chỉnh khác trong năm học (nếu có)</t>
  </si>
  <si>
    <t>CỘNG TỔNG SỐ NỘI DUNG TRONG NĂM HỌC PHÂN BỔ THEO ĐỘ TUỔI</t>
  </si>
  <si>
    <t>Có khả năng đọc thuộc bài thơ, ca dao, đồng dao phù hợp độ tuổi và chủ đề thực hiện. Có khả năng đọc biểu cảm bài thơ, ca dao, đồng dao phù hợp độ tuổi</t>
  </si>
  <si>
    <t>2. Đồ vật</t>
  </si>
  <si>
    <t>Trẻ được chăm sóc sức khỏe, dinh dưỡng theo khoa học</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</si>
  <si>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</si>
  <si>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</si>
  <si>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</si>
  <si>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</si>
  <si>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T/C: Bắt vịt dưới ao, đánh pháo đất, chơi đu, đấu vật, hát đối...</t>
  </si>
  <si>
    <t>Biết một số hoạt động của các ngày lễ hội trong năm</t>
  </si>
  <si>
    <t>Một số hoạt động của di tích lịch sử đình Hà Hương.</t>
  </si>
  <si>
    <t>Biết một số hoạt động của di tích lịch sử đình Hà Hương.</t>
  </si>
  <si>
    <t xml:space="preserve"> - Làm quen cách đánh răng, lau mặt
- Tâp rửa tay bằng xà phòng
- Thể hiện bằng lời nói về nhu cầu ăn, ngủ, vệ sinh.</t>
  </si>
  <si>
    <t>TMN</t>
  </si>
  <si>
    <t>BT</t>
  </si>
  <si>
    <t>GĐ</t>
  </si>
  <si>
    <t>NN</t>
  </si>
  <si>
    <t>ĐV</t>
  </si>
  <si>
    <t>TV</t>
  </si>
  <si>
    <t>HTTN</t>
  </si>
  <si>
    <t>Tài nguyên học liệu</t>
  </si>
  <si>
    <t>Đọc bài thơ, ca dao, đồng dao phù hợp độ tuổi và chủ đề "Trường mầm non"</t>
  </si>
  <si>
    <t>Đọc bài thơ, ca dao, đồng dao phù hợp độ tuổi và chủ đề "Bản thân"</t>
  </si>
  <si>
    <t>Đọc bài thơ, ca dao, đồng dao phù hợp độ tuổi và chủ đề "Gia đình"</t>
  </si>
  <si>
    <t>Đọc bài thơ, ca dao, đồng dao phù hợp độ tuổi và chủ đề "Nghề nghiệp"</t>
  </si>
  <si>
    <t>Đọc bài thơ, ca dao, đồng dao phù hợp độ tuổi và chủ đề "Động vật"</t>
  </si>
  <si>
    <t>Đọc bài thơ, ca dao, đồng dao phù hợp độ tuổi và chủ đề "Thực vật"</t>
  </si>
  <si>
    <t>Đọc bài thơ, ca dao, đồng dao phù hợp độ tuổi và chủ đề "Giao thông"</t>
  </si>
  <si>
    <t>Làm đồ chơi chủ đề giao thông</t>
  </si>
  <si>
    <t>* Trò chơi vận động.</t>
  </si>
  <si>
    <t>Thích chơi các trò chơi vận động. Biết luật chơi, cách chơi. Phối hợp với bạn trọng khi chơi.</t>
  </si>
  <si>
    <t>Chơi trò chơi vận động</t>
  </si>
  <si>
    <t>ATGT</t>
  </si>
  <si>
    <t>Nhận biết một số tình huống nguy hiểm và cách phòng tránh</t>
  </si>
  <si>
    <t>Phân biệt hành vi đúng sai khi tham gia giao thông</t>
  </si>
  <si>
    <t>Phân biệt hành vi đúng sai khi tham gia giao thông đường sắt</t>
  </si>
  <si>
    <t>Phân biệt hành vi đúng sai khi tham gia giao thông đường bộ</t>
  </si>
  <si>
    <t>Phân biệt hành vi đúng sai khi tham gia giao thông đường thuỷ</t>
  </si>
  <si>
    <t>Phân biệt hành vi đúng sai khi tham gia giao thông đường hàng không</t>
  </si>
  <si>
    <t>Bảo vệ, chăm sóc con vật</t>
  </si>
  <si>
    <t>Bảo vệ, chăm sóc cây</t>
  </si>
  <si>
    <t>Mục tiêu năm</t>
  </si>
  <si>
    <t>Trong đó: - Lĩnh vực thể chất</t>
  </si>
  <si>
    <t>.</t>
  </si>
  <si>
    <t>Trườn thẳng hướng đích, liên tục 2m và theo khả năng</t>
  </si>
  <si>
    <t>Tung bóng thẳng lên cao và bắt bóng bằng 2 tay ở độ cao 40-50cm, không làm rơi bóng</t>
  </si>
  <si>
    <t>Biết súc miệng bằng nước muối</t>
  </si>
  <si>
    <t>Tập súc miệng bằng nước muối</t>
  </si>
  <si>
    <t>Không kén chọn thức ăn, ăn hết suất</t>
  </si>
  <si>
    <t>Biết chọn thực phẩm sạch, tươi ngon có lợi cho sức khỏe</t>
  </si>
  <si>
    <t>Lựa chọn thực phẩm sạch, tươi ngon có lợi cho sức khỏe</t>
  </si>
  <si>
    <t>Biết chấp nhận và thực hiện được một số hành vi tốt trong vệ sinh phòng bệnh khi được nhắc nhở</t>
  </si>
  <si>
    <t>Bỏ rác đúng nơi quy định</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</si>
  <si>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</si>
  <si>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</si>
  <si>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t>Có khả năng so sánh số lượng hai nhóm đối tượng trong phạm vi 5 bằng các cách khác nhau và nói được các từ: bằng nhau, nhiều hơn, ít hơn</t>
  </si>
  <si>
    <t>So sánh số lượng hai nhóm đối tượng trong phạm vi 5 bằng các cách khác nhau và nói được các từ: bằng nhau, nhiều hơn, ít hơn</t>
  </si>
  <si>
    <t xml:space="preserve"> Xếp tương ứng 1 - 1, ghép đôi</t>
  </si>
  <si>
    <t>Nhận ra một số sắc thái biểu cảm của lời nói (vui, buồn, sợ hãi)</t>
  </si>
  <si>
    <t>Một số sắc thái biểu cảm của lời nói (vui, buồn, sợ hãi)</t>
  </si>
  <si>
    <t>Biết đặt và trả lời các câu hỏi đơn giản</t>
  </si>
  <si>
    <t>Cố gắng thực hiện công việc đơn giản được giao</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</si>
  <si>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</si>
  <si>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</si>
  <si>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Hào hứng tham gia vào các hoạt động trong các ngày lễ hội (tết Trung thu, ngày hội đến trường, 22/12...</t>
  </si>
  <si>
    <t>Lời nói và cử chỉ lễ phép trong giao tiếp</t>
  </si>
  <si>
    <t>Nói cảm nhận về vẻ đẹp nổi bật của tác phẩm tạo hình</t>
  </si>
  <si>
    <t>TTHP</t>
  </si>
  <si>
    <t>TTKL</t>
  </si>
  <si>
    <t>DỰ KIẾN PHÂN PHỐI VÀ CHỦ ĐỀ/ THÁNG</t>
  </si>
  <si>
    <t>QHBH</t>
  </si>
  <si>
    <t>Thực hiện đủ các bước của động tác hô hấp trong bài tập thể dục theo hướng dẫn</t>
  </si>
  <si>
    <t>Tập kết hợp 5 động tác cơ bản trong bài tập thể dục kết hợp với nhạc bài háttheo chủ đề "Nghề nghiệp"</t>
  </si>
  <si>
    <t>Tập kết hợp 5 động tác cơ bản trong bài tập thể dục kết hợp với nhạc bài háttheo chủ đề "Thực vật"</t>
  </si>
  <si>
    <t>Tập kết hợp 5 động tác cơ bản trong bài tập thể dục kết hợp với nhạc bài háttheo chủ đề "Giao thông"</t>
  </si>
  <si>
    <t>Tập kết hợp 5 động tác cơ bản trong bài tập thể dục kết hợp với nhạc bài háttheo chủ đề "Hiện tượng tự nhiên"</t>
  </si>
  <si>
    <t>Tập kết hợp 5 động tác cơ bản trong bài tập thể dục kết hợp với nhạc bài háttheo chủ đề "Quê hương- Bác Hồ"</t>
  </si>
  <si>
    <t>Giữ được thăng bằng cơ thể khi thực hiện vận động đi kiễng gót liên tục 3m</t>
  </si>
  <si>
    <t>Đi kiễng gót liên tục 3m</t>
  </si>
  <si>
    <t>Đi kiễng gót</t>
  </si>
  <si>
    <t>Kiểm soát được vận động đi thay đổi tốc độ theo đúng hiệu lệnh khoảng 3-4 lần</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</si>
  <si>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</si>
  <si>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</si>
  <si>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</si>
  <si>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</si>
  <si>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https://drive.google.com/file/d/1Jv3hdKAhfZEisEriPLFAmY4QBSlQK5Sb/view?usp=sharing</t>
  </si>
  <si>
    <t>Giữ được thăng bằng cơ thể khi thực hiện vận động đi trong đường hẹp 3m x 0,2m, đầu đội túi cát</t>
  </si>
  <si>
    <t>Đi trong đường hẹp 3m x 0,2m, đầu đội túi cát</t>
  </si>
  <si>
    <t>Giữ được thăng bằng cơ thể khi thực hiện vận động đi bước qua vật cản.</t>
  </si>
  <si>
    <t>Đi bước qua vật cản.</t>
  </si>
  <si>
    <t>Kiểm soát được vận động chạy thay đổi tốc độ theo đúng hiệu lệnh</t>
  </si>
  <si>
    <t>Chạy thay đổi tốc độ theo hiệu lệnh</t>
  </si>
  <si>
    <t xml:space="preserve">Kiểm soát được vận động chạy liên tục trong đường rộng 50cm, có 5-6 điểm zíc zắc không chệch ra ngoài </t>
  </si>
  <si>
    <t>Chạy thay đổi hướng theo 5-6 điểm zic zắc</t>
  </si>
  <si>
    <t>Chạy được 15m liên tục theo hướng thẳng</t>
  </si>
  <si>
    <t>Chạy 15m liên tục theo hướng thẳng</t>
  </si>
  <si>
    <t xml:space="preserve">Đá được quả bóng vào đích ở khoảng cách xa 1,5 m </t>
  </si>
  <si>
    <t>Bò thẳng hướng thẳng hướng đích, liên tục 2m.</t>
  </si>
  <si>
    <t>Bò theo hướng thẳng.</t>
  </si>
  <si>
    <t xml:space="preserve">Bò trong đường hẹp (3m x 0,4m) không chệch ra ngoài </t>
  </si>
  <si>
    <t>Trườn theo hướng thẳng.</t>
  </si>
  <si>
    <t>Bò theo đường zíc zắc (rộng 50cm, có 3-4 điểm zic zắc, mỗi điểm cách nhau 2,5m) không chệch ra ngoài</t>
  </si>
  <si>
    <t>Bò theo đường zíc zắc (rộng 50cm, có 3-4 điểm zic zắc, mỗi điểm cách nhau 2,5m)</t>
  </si>
  <si>
    <t>https://drive.google.com/file/d/1fivBKNY_0gwLIGXrMxJtQoBf5c0PbbOc/view?usp=sharing</t>
  </si>
  <si>
    <t>Bò theo đường zíc zắc (rộng 50cm, có 5-6 điểm zic zắc, mỗi điểm cách nhau 2,5m) không chệch ra ngoài</t>
  </si>
  <si>
    <t>Bò theo đường zíc zắc (rộng 50cm, có 5-6 điểm zic zắc, mỗi điểm cách nhau 2,5m)</t>
  </si>
  <si>
    <t>Bò chui qua cổng (cao 40cm, rộng 40cm) không chạm cổng</t>
  </si>
  <si>
    <t xml:space="preserve">Bò chui qua cổng/dây (cao 40cm, rộng 40cm) </t>
  </si>
  <si>
    <t>Giữ được thăng bằng khi bước lên, xuống bục cao 30cm</t>
  </si>
  <si>
    <t>Bước lên, xuống bục cao 30cm</t>
  </si>
  <si>
    <t>Lăn bóng với cô/bạn ở khoảng cách 1,5m, không để bóng lăn ra ngoài.</t>
  </si>
  <si>
    <t>Lăn bóng với cô</t>
  </si>
  <si>
    <t>Tung bóng lên cao bằng 2 tay.</t>
  </si>
  <si>
    <t>Tung bắt bóng với cô 3 lần liền không rơi bóng với khoảng cách 2.5m</t>
  </si>
  <si>
    <t>Tung bóng với cô ở khoảng cách xa 2m</t>
  </si>
  <si>
    <t>Tung bóng với cô ở khoảng cách xa 2.5m</t>
  </si>
  <si>
    <t>Tung bắt bóng với cô 3 lần liền không rơi bóng với khoảng cách 3 m</t>
  </si>
  <si>
    <t>Tung bóng với cô ở khoảng cách xa 3m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</si>
  <si>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</si>
  <si>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</si>
  <si>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</si>
  <si>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</si>
  <si>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được trúng đích ngang ở khoảng cách xa 2m bằng 1 tay</t>
  </si>
  <si>
    <t>Ném trúng đích thẳng đứng (khoảng cách 0.8-1m cao 0.6-0.7m)</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</si>
  <si>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</si>
  <si>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</si>
  <si>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</si>
  <si>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</si>
  <si>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</si>
  <si>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</si>
  <si>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</si>
  <si>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</si>
  <si>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Bật nhảy tại chỗ 3-5 lần liên tiếp đúng kỹ thuật</t>
  </si>
  <si>
    <t>Bật nhảy tại chỗ</t>
  </si>
  <si>
    <t>Giữ được thăng bằng cơ thể khi thực hiện vận động bật tiến về phía trước</t>
  </si>
  <si>
    <t>Bật tiến về phía trước</t>
  </si>
  <si>
    <t xml:space="preserve">Bật liên tục qua các ô, không dẫm vạch </t>
  </si>
  <si>
    <t>Bật liên tục qua các ô.</t>
  </si>
  <si>
    <t>Giữ được thăng bằng cơ thể khi thực hiện vận động bật xa 25cm</t>
  </si>
  <si>
    <t>Bật xa 20 cm</t>
  </si>
  <si>
    <t>Bật xa 20cm</t>
  </si>
  <si>
    <t>Giữ được thăng bằng cơ thể khi thực hiện vận động bật xa 30 cm</t>
  </si>
  <si>
    <t>Bật xa 30cm</t>
  </si>
  <si>
    <t>Bật xa 30 cm</t>
  </si>
  <si>
    <t>Thực hiện được vận động xoay tròn cổ tay</t>
  </si>
  <si>
    <t>Xoay tròn cổ tay</t>
  </si>
  <si>
    <t>Thực hiện được vận động gập, đan ngón tay vào nhau</t>
  </si>
  <si>
    <t>Co duỗi các ngón tay, đan các ngón tay vào nhau</t>
  </si>
  <si>
    <t>Vẽ được hình tròn theo mẫu</t>
  </si>
  <si>
    <t>Vẽ hình tròn theo mẫu</t>
  </si>
  <si>
    <t>Bước đầu làm quen với việc sử dụng kéo cắt thẳng được một đoạn 10cm</t>
  </si>
  <si>
    <t>Cắt thẳng một đoạn thẳng 10cm chủ đề "Nghề nghiệp"</t>
  </si>
  <si>
    <t>Xếp chồng được 8-10 khối không đổ</t>
  </si>
  <si>
    <t>Xếp chồng các hình khối khác nhau</t>
  </si>
  <si>
    <t>Biết tự cài, cởi cúc to</t>
  </si>
  <si>
    <t>Cài - cởi cúc to.</t>
  </si>
  <si>
    <t>https://drive.google.com/file/d/1vXIPnGP1xay4jbzGsE0muG4gwar8LJZp/view?usp=sharing</t>
  </si>
  <si>
    <t>Bước đầu biết sử dụng bút tô vẽ nguệch ngoạc một số hình đơn giản hoặc theo ý thích</t>
  </si>
  <si>
    <t>Tập sử dụng bút tô vẽ nguệch ngoạc</t>
  </si>
  <si>
    <t>Xé - dán giấy dài khoảng 10cm</t>
  </si>
  <si>
    <t>Xé - dán giấy chủ đề "Nghề nghiệp"</t>
  </si>
  <si>
    <t>Sử dụng một số thiết bị văn phòng phẩm: : kéo, bút dạ/sáp màu, hồ dán vào chủ đề "Thực vật"</t>
  </si>
  <si>
    <t>Sử dụng một số thiết bị văn phòng phẩm: : kéo, bút dạ/sáp màu, hồ dán vào chủ đề "Giao thông"</t>
  </si>
  <si>
    <t>Nói đúng tên một số thực phẩm quen thuộc, sẵn có tại địa phương</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</si>
  <si>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</si>
  <si>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</si>
  <si>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</si>
  <si>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</si>
  <si>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</si>
  <si>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</si>
  <si>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Bước đầu làm quen với các thao tác rửa tay bằng xà phòng. Biết rửa tay với sự giúp đỡ của người lớn</t>
  </si>
  <si>
    <t>Tập rửa tay bằng xà phòng</t>
  </si>
  <si>
    <t>https://drive.google.com/file/d/1yfOSh3_4G7Rz6NxrjdUti-locleAkSWQ/view?usp=sharing</t>
  </si>
  <si>
    <t>Bước đầu làm quen với các thao tác lau mặt. Biết lau mặt với sự giúp đỡ của người lớn</t>
  </si>
  <si>
    <t>Làm quen thao tác lau mặt</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</si>
  <si>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</si>
  <si>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</si>
  <si>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</si>
  <si>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</si>
  <si>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</si>
  <si>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</si>
  <si>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</si>
  <si>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</si>
  <si>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Có một số hành vi tốt trong ăn uống khi được nhắc nhở</t>
  </si>
  <si>
    <t>Không đùa nghịch làm đổ vãi thức ăn</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</si>
  <si>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</si>
  <si>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</si>
  <si>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</si>
  <si>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</si>
  <si>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Nhận ra và biết tránh một số vật dụng nguy hiểm khi được nhắc nhở</t>
  </si>
  <si>
    <t>https://drive.google.com/file/d/13weXfgFXvVRjaGY75P7Wda-EJYW0sDho/view?usp=sharing</t>
  </si>
  <si>
    <t>Nhận ra và biết tránh nơi nguy hiểm khi được nhắc nhở</t>
  </si>
  <si>
    <t>Biết và thực hiện được một số quy tắc an toàn đơn giản</t>
  </si>
  <si>
    <t>Một số quy tắc an toàn đơn giản (quy tắc đi lên xuống cầu thang, chờ người lớn đưa sang đường,…)</t>
  </si>
  <si>
    <t>Biết một số bộ phận của cơ thể và chức năng của chúng</t>
  </si>
  <si>
    <t>Một số bộ phận cơ thể và chức năng của chúng (khám phá đôi  bàn tay, đôi bàn chân)</t>
  </si>
  <si>
    <t>Biết tên, đặc điểm, công dụng của một số PTGT quen thuộc</t>
  </si>
  <si>
    <t>Tên, đặc điểm, công dụng của một số PTGT quen thuộc</t>
  </si>
  <si>
    <t>Các tình huống nguy hiểm và cách phòng tránh (xe đang chuyển hướng, chướng ngại vật trên đường, tầm nhìn bị che khuất, vội vàng đi lên xuống xe, xe ô tô đột ngột mở cửa…)</t>
  </si>
  <si>
    <t>Biết đặc điểm nổi bật và ích lợi của con vật, quen thuộc</t>
  </si>
  <si>
    <t>Đặc điểm nổi bật và ích lợi của con vật, quen thuộc</t>
  </si>
  <si>
    <t>Biết được mối liên hệ đơn giản giữa con vật quen thuộc với môi trường sống. Cách chăm sóc bảo vệ chúng</t>
  </si>
  <si>
    <t>Mối liên hệ đơn giản giữa con vật với môi trường sống và cách chăm sóc bảo vệ</t>
  </si>
  <si>
    <t>Biết đặc điểm nổi bật và ích lợi của cây, hoa, quả quen thuộc</t>
  </si>
  <si>
    <t>Đặc điểm nổi bật và ích lợi của cây, hoa, quả quen thuộc</t>
  </si>
  <si>
    <t>Biết được mối liên hệ đơn giản giữa cây quen thuộc với môi trường sống. Cách chăm sóc bảo vệ chúng</t>
  </si>
  <si>
    <t>Mối liên hệ đơn giản giữa cây với môi trường sống và cách chăm sóc bảo vệ</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</si>
  <si>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</si>
  <si>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</si>
  <si>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Biết một số dấu hiệu nổi bật của ngày và đêm</t>
  </si>
  <si>
    <t>Một số dấu hiệu nổi bật của ngày và đêm</t>
  </si>
  <si>
    <t>Biết một số nguồn nước trong sinh hoạt hàng ngày. Ích lợi của nước với đời sống con người, con vật, cây</t>
  </si>
  <si>
    <t>Một số nguồn nước trong sinh hoạt hàng ngày.</t>
  </si>
  <si>
    <t>Ích lợi của nước với đời sống con người, con vật, cây</t>
  </si>
  <si>
    <t>Có một số hiểu biết về nguồn ánh sáng trong sinh hoạt hàng ngày</t>
  </si>
  <si>
    <t>Một số nguồn ánh sáng trong sinh hoạt hàng ngày</t>
  </si>
  <si>
    <t>Đặc điểm chung, tính chất nổi bật của đất</t>
  </si>
  <si>
    <t>Quan tâm đến số lượng và biết đếm trên các đối tượng giống nhau, đếm đến 2 và đếm theo khả năng</t>
  </si>
  <si>
    <t>Đếm trên đối tượng trong phạm vi 2 và đếm theo khả năng</t>
  </si>
  <si>
    <t>Quan tâm đến số lượng và biết đếm trên các đối tượng giống nhau, đếm đến 3 và đếm theo khả năng</t>
  </si>
  <si>
    <t>Đếm trên đối tượng trong phạm vi 3 và đếm theo khả năng</t>
  </si>
  <si>
    <t>Quan tâm đến số lượng và biết đếm trên các đối tượng giống nhau, đếm đến 4 và đếm theo khả năng</t>
  </si>
  <si>
    <t>Đếm trên đối tượng trong phạm vi 4 và đếm theo khả năng</t>
  </si>
  <si>
    <t>https://drive.google.com/file/d/10qN4sZpXjxDf_CWKLCl6nol2QblBxdpA/view?usp=sharing</t>
  </si>
  <si>
    <t>Quan tâm đến số lượng và biết đếm trên các đối tượng giống nhau, đếm đến 5 và đếm theo khả năng</t>
  </si>
  <si>
    <t>Đếm trên đối tượng trong phạm vi 5 và đếm theo khả năng</t>
  </si>
  <si>
    <t>Nhận biết, phân biệt được 1 và nhiều</t>
  </si>
  <si>
    <t>https://drive.google.com/file/d/1NFvR9icj0UFJeI-A4UtdJpAEXryhdGEB/view?usp=sharing</t>
  </si>
  <si>
    <t>Có khả năng so sánh số lượng hai nhóm đối tượng trong phạm vi 3 bằng các cách khác nhau và nói được các từ: bằng nhau, nhiều hơn, ít hơn</t>
  </si>
  <si>
    <t>So sánh số lượng hai nhóm đối tượng trong phạm vi 3 bằng các cách khác nhau và nói được các từ: bằng nhau, nhiều hơn, ít hơn</t>
  </si>
  <si>
    <t xml:space="preserve">Biết gộp, tách và đếm hai nhóm đối tượng cùng loại có tổng trong phạm vi 3. </t>
  </si>
  <si>
    <t xml:space="preserve">Gộp, tách và đếm hai nhóm đối tượng cùng loại có tổng trong phạm vi 3. </t>
  </si>
  <si>
    <t xml:space="preserve">Biết gộp, tách và đếm hai nhóm đối tượng cùng loại có tổng trong phạm vi 4. </t>
  </si>
  <si>
    <t xml:space="preserve">Gộp, tách và đếm hai nhóm đối tượng cùng loại có tổng trong phạm vi 4. </t>
  </si>
  <si>
    <t xml:space="preserve">Biết gộp, tách và đếm hai nhóm đối tượng cùng loại có tổng trong phạm vi 5. </t>
  </si>
  <si>
    <t xml:space="preserve">Gộp, tách và đếm hai nhóm đối tượng cùng loại có tổng trong phạm vi 5. </t>
  </si>
  <si>
    <t>https://drive.google.com/file/d/1eqjuZBiRpmzf8OucbhtZ983TKE6OSu8V/view?usp=sharing</t>
  </si>
  <si>
    <t>Có khả năng xếp tương ứng 1 - 1, ghép đôi</t>
  </si>
  <si>
    <t xml:space="preserve">Nhận ra được quy tắc sắp xếp của 2 đối tượng (AB) và tiếp tục thực hiện sao chép lại </t>
  </si>
  <si>
    <t>Xếp xen kẽ (AB)</t>
  </si>
  <si>
    <t>Biết so sánh 2 đối tượng về kích thước và nói được các từ: dài hơn / ngắn hơn</t>
  </si>
  <si>
    <t>So sánh dài - ngắn của 2 đối tượng</t>
  </si>
  <si>
    <t>Biết so sánh 2 đối tượng về kích thước và nói được các từ: cao hơn / thấp hơn</t>
  </si>
  <si>
    <t>So sánh cao - thấp của 2 đối tượng</t>
  </si>
  <si>
    <t>Nhận biết và gọi tên được các hình: hình vuông, hình tròn và nhận dạng các hình đó trong thực tế</t>
  </si>
  <si>
    <t>Nhận biết và gọi tên được các hình: hình tam giác, hình chữ nhậtvà nhận dạng các hình đó trong thực tế</t>
  </si>
  <si>
    <t>Có khả năng sử dụng các hình hình học để chắp ghép</t>
  </si>
  <si>
    <t>Sử dụng các hình hình học để chắp ghép</t>
  </si>
  <si>
    <t>Nhận biết được phía trên - phía dưới - phía trước - phái sau, tay phải - tay trái của bản thân</t>
  </si>
  <si>
    <t>Nhận biết  phía trên - phía dưới, phía trước - phía sau, tay phải- tay trái của bản thân chủ đề "Bản thân"</t>
  </si>
  <si>
    <t>Nhận biết được phía trên - phía dưới - phía trước - phái sau của dồ vật so với bản thân trẻ.</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</si>
  <si>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</si>
  <si>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</si>
  <si>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</si>
  <si>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</si>
  <si>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</si>
  <si>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</si>
  <si>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</si>
  <si>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Kể tên và nói được sản phẩm, ích lợi của nghề nông, nghề xây dựng,..khi được hỏi, xem tranh</t>
  </si>
  <si>
    <t>Tên gọi, sản phẩm, ích lợi của nghề nông, nghề xây dựng,..</t>
  </si>
  <si>
    <t>Kể được tên một số lễ hội: Ngày khai giảng, tết trung thu….qua trò chuyện, tranh ảnh</t>
  </si>
  <si>
    <t>Tên một số lễ hội: Trung thu</t>
  </si>
  <si>
    <t>Tên một số lễ hội: Ngày 22/12</t>
  </si>
  <si>
    <t xml:space="preserve"> + Trẻ trải nghiệm ngày 22/12:  trang trí môi trường trong lớp,  biểu diễn văn nghệ</t>
  </si>
  <si>
    <t>Tên một số lễ hội: Tết Nguyên Đán</t>
  </si>
  <si>
    <t>Tên một số lễ hội: Hội làng quê em</t>
  </si>
  <si>
    <t>Xem tranh ảnh, video hội làng quê em</t>
  </si>
  <si>
    <t>Kể được tên một vài danh lam, thắng cảnh ở địa phương</t>
  </si>
  <si>
    <t>Danh lam, thắng cảnh ở địa phương</t>
  </si>
  <si>
    <t>Đọc và kể cho trẻ các câu chuyện lịch sử, truyền thuyết.</t>
  </si>
  <si>
    <t>Trẻ biết tên, cách chơi một số trò chơi dân gian ở địa phương.</t>
  </si>
  <si>
    <t>Xem tranh ảnh, video về T/C: Bắt vịt dưới ao, đánh pháo đất, chơi đu, đấu vật, hát đối...</t>
  </si>
  <si>
    <t>Nhận biết cờ Tổ quốc</t>
  </si>
  <si>
    <t>Cờ Tổ quốc</t>
  </si>
  <si>
    <t>Trò chuyện về tên gọi, đặc điểm, màu sắc cờ tổ quốc. Xem tranh ảnh, video về cờ tổ quốc.Trò chơi: Bé trổ tài vẽ, tô màu, xé dán cờ tổ quốc</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</si>
  <si>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</si>
  <si>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</si>
  <si>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</si>
  <si>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</si>
  <si>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</si>
  <si>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</si>
  <si>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Nghe hiểu nội dung truyện kể, truyện đọc phù hợp với độ tuổi và chủ đề trường mầm non</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</si>
  <si>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</si>
  <si>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</si>
  <si>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động vật</t>
  </si>
  <si>
    <t>Nghe hiểu nội dung truyện kể, truyện đọc phù hợp với độ tuổi và chủ đề nghề nghiệp</t>
  </si>
  <si>
    <t>Nghe hiểu nội dung truyện kể, truyện đọc phù hợp với độ tuổi và chủ đề thực vật</t>
  </si>
  <si>
    <t>Nghe hiểu nội dung truyện kể, truyện đọc phù hợp với độ tuổi và chủ đề giao thông</t>
  </si>
  <si>
    <t>Nghe hiểu nội dung truyện kể, truyện đọc phù hợp với độ tuổi và chủ đề hiện tượng tự nhiên.</t>
  </si>
  <si>
    <t>Nghe hiểu nội dung truyện kể, truyện đọc phù hợp với độ tuổi và chủ đề quê hương - Bác Hồ</t>
  </si>
  <si>
    <t>Nghe các bài hát, bài thơ, ca dao, đồng dao, tục ngữ, câu đố, hò, vè về chủ đề gia đình</t>
  </si>
  <si>
    <t>Nghe các bài hát, bài thơ, ca dao, đồng dao, tục ngữ, câu đố, hò, vè về chủ đề động vật</t>
  </si>
  <si>
    <t>Nghe các bài hát, bài thơ, ca dao, đồng dao, tục ngữ, câu đố, hò, vè về chủ đề thực vật</t>
  </si>
  <si>
    <t>Nghe các bài hát, bài thơ, ca dao, đồng dao, tục ngữ, câu đố, hò, vè về chủ đề giao thông</t>
  </si>
  <si>
    <t>Nghe các bài hát, bài thơ, ca dao, đồng dao, tục ngữ, câu đố, hò, vè về chủ đề hiện tượng tự nhiên</t>
  </si>
  <si>
    <t>Nghe các bài hát, bài thơ, ca dao, đồng dao, tục ngữ, câu đố, hò, vè về chủ đề quê hương - Bác  Hồ</t>
  </si>
  <si>
    <t>Biết lắng nghe và trả lời được câu hỏi của người đối thoại</t>
  </si>
  <si>
    <t>Lắng nghe và trả lời câu hỏi của người đối thoại</t>
  </si>
  <si>
    <t>Nói rõ các tiếng trong Tiếng Việt</t>
  </si>
  <si>
    <t>Phát âm các tiếng của Tiếng Việt</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</si>
  <si>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</si>
  <si>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</si>
  <si>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 của bản thân.</t>
  </si>
  <si>
    <t>Kể lại được những sự việc đơn giản đã diễn ra của bản thân như: thăm ông bà, đi chơi, xem phim</t>
  </si>
  <si>
    <t>Kể lại sự việc đơn giản 1-2 tình tiết.</t>
  </si>
  <si>
    <t>Đọc bài thơ, ca dao, đồng dao phù hợp độ tuổi và chủ đề "Hiện tượng tự nhiên"</t>
  </si>
  <si>
    <t>Đọc bài thơ, ca dao, đồng dao phù hợp độ tuổi và chủ đề "Quê hương - Bác Hồ"</t>
  </si>
  <si>
    <t>Kể lại được chuyện đơn giản đã được nghe với sự giúp đỡ của người lớn</t>
  </si>
  <si>
    <t>Kể lại một vài tình tiết của chuyện đã được nghe chủ đề "Gia đình"</t>
  </si>
  <si>
    <t>Kể lại một vài tình tiết của chuyện đã được nghe chủ đề "Động vật"</t>
  </si>
  <si>
    <t>Kể lại một vài tình tiết của chuyện đã được nghe chủ đề "Nghề nghiệp"</t>
  </si>
  <si>
    <t>Kể lại một vài tình tiết của chuyện đã được nghe chủ đề "Thực vật"</t>
  </si>
  <si>
    <t>Kể lại một vài tình tiết của chuyện đã được nghe chủ đề "Giao thông"</t>
  </si>
  <si>
    <t>Kể lại một vài tình tiết của chuyện đã được nghe chủ đề "Hiện tượng tự nhiên"</t>
  </si>
  <si>
    <t>Kể lại một vài tình tiết của chuyện đã được nghe chủ đề "Quê hương - Bác Hồ"</t>
  </si>
  <si>
    <t>Có khả năng bắt chước giọng nói của nhân vật trong truyện</t>
  </si>
  <si>
    <t>Tập đóng vai theo lời dẫn chuyện của giáo viên chủ đề "Động vật"</t>
  </si>
  <si>
    <t>Tập đóng vai theo lời dẫn chuyện của giáo viên chủ đề "Thực vật"</t>
  </si>
  <si>
    <t>Tập đóng vai theo lời dẫn chuyện của giáo viên chủ đề "Giao thông"</t>
  </si>
  <si>
    <t>Tập đóng vai theo lời dẫn chuyện của giáo viên chủ đề "Hiện tượng tự nhiên"</t>
  </si>
  <si>
    <t>Tập đóng vai theo lời dẫn chuyện của giáo viên chủ đề "Quê hương - Đất nước"</t>
  </si>
  <si>
    <t>Biết nói đủ nghe, không nói lí nhí</t>
  </si>
  <si>
    <t>Nói đủ nghe, không nói lí nhí</t>
  </si>
  <si>
    <t>Trả lời và đặt các câu hỏi: "Ai?"; "Cái gì?"; "Ở đâu?"; "Khi nào?"</t>
  </si>
  <si>
    <t xml:space="preserve">Biết đề nghị người khác đọc sách cho nghe, tự giở sách xem tranh. </t>
  </si>
  <si>
    <t>Tiếp xúc với chữ, sách, truyện</t>
  </si>
  <si>
    <t xml:space="preserve">Biết nhìn vào tranh minh họa và gọi tên nhân vật trong tranh. Biết cầm sách đúng chiều và mở sách, xem tranh và "đọc" truyện. </t>
  </si>
  <si>
    <t xml:space="preserve">Xem và nghe đọc các loại sách khác nhau. Cầm sách đúng chiều và mở sách, xem tranh và "đọc" truyện. </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</si>
  <si>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</si>
  <si>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</si>
  <si>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</si>
  <si>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</si>
  <si>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</si>
  <si>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</si>
  <si>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tiếp xúc với chữ, sách truyện. Thích vẽ nguệch ngoạc.</t>
  </si>
  <si>
    <t>Tiếp xúc với chữ, sách truyện. Vẽ, tô màu.</t>
  </si>
  <si>
    <t>Thích vẽ, "viết" nguệch ngoạc</t>
  </si>
  <si>
    <t xml:space="preserve">Vẽ, tô màu </t>
  </si>
  <si>
    <t xml:space="preserve">Nói được tên, tuổi, giới tính của bản thân </t>
  </si>
  <si>
    <t>Nói được điều bé thích, không thích</t>
  </si>
  <si>
    <t>Những điều bé thích, không thích</t>
  </si>
  <si>
    <t>Mạnh dạn tham gia vào các hoạt động, mạnh dạn khi trả lời câu hỏi</t>
  </si>
  <si>
    <t>Kể về bản thân thông qua những câu hỏi gợi mở của cô</t>
  </si>
  <si>
    <t>Xếp dọn đồ dùng đồ chơi</t>
  </si>
  <si>
    <t>Bóc trứng chim cút</t>
  </si>
  <si>
    <t>Đi tất/ găng tay</t>
  </si>
  <si>
    <t>Lau bàn ghế</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</si>
  <si>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</si>
  <si>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</si>
  <si>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</si>
  <si>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</si>
  <si>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</si>
  <si>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</si>
  <si>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Một số quy định ở lớp và gia đình</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</si>
  <si>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</si>
  <si>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</si>
  <si>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</si>
  <si>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</si>
  <si>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 giúp đỡ bạn khi cần thiết.</t>
  </si>
  <si>
    <t>Chơi cùng bạn theo nhóm nhỏ, giúp đỡ bạn khi cần thiết.</t>
  </si>
  <si>
    <t>Có khả năng nhận biết hành vi " đúng" - " sai", " tốt" - " xấu"</t>
  </si>
  <si>
    <t>Nhận biết hành vi " đúng" - " sai", " tốt" - " xấu"</t>
  </si>
  <si>
    <t>Biết bỏ rác đúng nơi quy định khi được nhắc nhở</t>
  </si>
  <si>
    <t>Giữ gìn vệ sinh môi trường</t>
  </si>
  <si>
    <t>Nghe bài hát, bản nhạc; thơ, đồng dao, ca dao, tục ngữ; kể chuyện phù hợp với độ tuổi và chủ đề thực hiện</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</si>
  <si>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</si>
  <si>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</si>
  <si>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</si>
  <si>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Hát đúng giai điệu, lời ca bài hát chủ đề bản thân</t>
  </si>
  <si>
    <t>Hát đúng giai điệu, lời ca bài hát chủ đề nghề nghiệp</t>
  </si>
  <si>
    <t>Hát đúng giai điệu, lời ca bài hát chủ đề thực vật</t>
  </si>
  <si>
    <t>Hát đúng giai điệu, lời ca bài hát chủ đề hiện tượng tự nhiên</t>
  </si>
  <si>
    <t>Có khả năng vận động theo nhịp điệu bài hát, bản nhạc (vỗ tay theo phách, nhịp, vận động minh họa)</t>
  </si>
  <si>
    <t>Vận động đơn giản theo nhịp điệu của các bài hát, bản nhạc / Sử dụng các dụng cụ gõ đệm theo phách chủ để bản thân</t>
  </si>
  <si>
    <t>Vận động đơn giản theo nhịp điệu của các bài hát, bản nhạc / Sử dụng các dụng cụ gõ đệm theo phách chủ để gia đình</t>
  </si>
  <si>
    <t>Vận động đơn giản theo nhịp điệu của các bài hát, bản nhạc / Sử dụng các dụng cụ gõ đệm theo phách chủ đề thực vật</t>
  </si>
  <si>
    <t>Vận động đơn giản theo nhịp điệu của các bài hát, bản nhạc / Sử dụng các dụng cụ gõ đệm theo phách chủ đề giao thông</t>
  </si>
  <si>
    <t>Vận động đơn giản theo nhịp điệu của các bài hát, bản nhạc / Sử dụng các dụng cụ gõ đệm theo phách chủ đề hiện tượng tự nhiên</t>
  </si>
  <si>
    <t>Vận động đơn giản theo nhịp điệu của các bài hát, bản nhạc / Sử dụng các dụng cụ gõ đệm theo phách chủ để quê hương - đất nước</t>
  </si>
  <si>
    <t>Biết sử dụng các nguyên vật liệu tạo hình để tạo ra sản phẩm theo sự gợi ý</t>
  </si>
  <si>
    <t>Sử dụng các nguyên vật liệu tạo hình để tạo ra các sản phẩm chủ đề bản thân</t>
  </si>
  <si>
    <t>Sử dụng các nguyên vật liệu tạo hình để tạo ra các sản phẩm chủ đề động vật</t>
  </si>
  <si>
    <t>Sử dụng các nguyên vật liệu tạo hình để tạo ra các sản phẩm chủ đề gia đình</t>
  </si>
  <si>
    <t>Sử dụng các nguyên vật liệu tạo hình để tạo ra các sản phẩm chủ đề nghề nghiệp</t>
  </si>
  <si>
    <t>Sử dụng các nguyên vật liệu tạo hình để tạo ra các sản phẩm chủ đề thực vật</t>
  </si>
  <si>
    <t>Sử dụng các nguyên vật liệu tạo hình để tạo ra các sản phẩm chủ đề giao thông</t>
  </si>
  <si>
    <t>Sử dụng các nguyên vật liệu tạo hình để tạo ra các sản phẩm chủ đề quê hương - đất nước</t>
  </si>
  <si>
    <t>Biết tô màu trong hình rỗng không chờm ra ngoài</t>
  </si>
  <si>
    <t>Tô màu hình vẽ chủ đề trường mầm non</t>
  </si>
  <si>
    <t>Tô màu hình vẽ chủ đề bản thân</t>
  </si>
  <si>
    <t>Tô màu hình vẽ chủ đề gia đình</t>
  </si>
  <si>
    <t>Tô màu hình vẽ chủ đề động vật</t>
  </si>
  <si>
    <t>Tô màu hình vẽ chủ đề nghề nghiệp</t>
  </si>
  <si>
    <t>Tô màu hình vẽ chủ đề thực vật</t>
  </si>
  <si>
    <t>Tô màu hình vẽ chủ đề giao thông</t>
  </si>
  <si>
    <t>Tô màu hình vẽ chủ đề hiện tượng tự nhiên</t>
  </si>
  <si>
    <t>Biết vẽ các nét thẳng, xiên, ngang để tạo thành bức tranh đơn giản</t>
  </si>
  <si>
    <t>Sử dụng một số kỹ năng vẽ nét thẳng, xiên, ngang để tạo thành bức tranh đơn giản chủ đề bản thân.</t>
  </si>
  <si>
    <t>Sử dụng một số kỹ năng vẽ nét thẳng, xiên, ngang để tạo thành bức tranh đơn giản chủ đề nghề nghiệp</t>
  </si>
  <si>
    <t>Sử dụng một số kỹ năng vẽ nét thẳng, xiên, ngang để tạo thành bức tranh đơn giản chủ đề gia đình</t>
  </si>
  <si>
    <t>Sử dụng một số kỹ năng vẽ nét thẳng, xiên, ngang để tạo thành bức tranh đơn giản chủ đề thực vật</t>
  </si>
  <si>
    <t>Sử dụng một số kỹ năng vẽ nét thẳng, xiên, ngang để tạo thành bức tranh đơn giản chủ đề hiện tượng tự nhiên</t>
  </si>
  <si>
    <t>Biết xé theo dải, xé vụn và dán thành sản phẩm đơn giản</t>
  </si>
  <si>
    <t>Xé theo dải, xé vụn và dán thành sản phẩm đơn giản chủ đề trường mầm non</t>
  </si>
  <si>
    <t>Xé theo dải, xé vụn và dán thành sản phẩm đơn giản chủ đề nghề nghiệp</t>
  </si>
  <si>
    <t>Xé theo dải, xé vụn và dán thành sản phẩm đơn giản chủ đề thực vật</t>
  </si>
  <si>
    <t>Xé theo dải, xé vụn và dán thành sản phẩm đơn giản chủ đề giao thông</t>
  </si>
  <si>
    <t>Xé theo dải, xé vụn và dán thành sản phẩm đơn giản chủ đề quê hương - Bác Hồ</t>
  </si>
  <si>
    <t>Biết lăn dọc, xoay tròn, ấn dẹt đất nặn để tạo thành các sản phẩm có 1 khối hoặc 2 khối</t>
  </si>
  <si>
    <t xml:space="preserve"> Lăn dọc, xoay tròn, ấn dẹt đất nặn để tạo thành các sản phẩm có 1 khối hoặc 2 khối chủ đề trường mầm non.</t>
  </si>
  <si>
    <t xml:space="preserve"> Lăn dọc, xoay tròn, ấn dẹt đất nặn để tạo thành các sản phẩm có 1 khối hoặc 2 khối chủ đề bản thân</t>
  </si>
  <si>
    <t xml:space="preserve"> Lăn dọc, xoay tròn, ấn dẹt đất nặn để tạo thành các sản phẩm có 1 khối hoặc 2 khối chủ đề gia đình</t>
  </si>
  <si>
    <t xml:space="preserve"> Lăn dọc, xoay tròn, ấn dẹt đất nặn để tạo thành các sản phẩm có 1 khối hoặc 2 khối chủ đề nghề nghiệp</t>
  </si>
  <si>
    <t xml:space="preserve"> Lăn dọc, xoay tròn, ấn dẹt đất nặn để tạo thành các sản phẩm có 1 khối hoặc 2 khối chủ đề thực vật</t>
  </si>
  <si>
    <t xml:space="preserve"> Lăn dọc, xoay tròn, ấn dẹt đất nặn để tạo thành các sản phẩm có 1 khối hoặc 2 khối chủ đề giao thông</t>
  </si>
  <si>
    <t>Biết xếp chồng, xếp cạnh, xếp cách tạo thành các sản phẩm có cấu trúc đơn giản</t>
  </si>
  <si>
    <t>Xếp những sản phẩm có cấu trúc đơn giản chủ đề bản thân</t>
  </si>
  <si>
    <t>Xếp những sản phẩm có cấu trúc đơn giản chủ đề giao thông</t>
  </si>
  <si>
    <t>Xếp những sản phẩm có cấu trúc đơn giản chủ đề quê hương Bác Hồ.</t>
  </si>
  <si>
    <t>Biết và gọi tên màu sắc cơ bản (màu nước)</t>
  </si>
  <si>
    <t>Màu sắc cơ bản của màu nước chủ đề bản thân</t>
  </si>
  <si>
    <t>Nhận biết được màu sắc cơ bản: Vàng, xanh, đỏ của màu nước</t>
  </si>
  <si>
    <t>Biết nhận xét các sản phẩm tạo hình</t>
  </si>
  <si>
    <t>Nhận xét sản phẩm tạo hình</t>
  </si>
  <si>
    <t>Có khả năng vận động theo ý thích các bài hát, bản nhạc quen thuộc</t>
  </si>
  <si>
    <t>Vận động theo ý thích khi hát / nghe các bài hát, bản nhạc quen thuộc chủ đề gia đình</t>
  </si>
  <si>
    <t>Vận động theo ý thích khi hát / nghe các bài hát, bản nhạc quen thuộc chủ đề nghề nghiệp</t>
  </si>
  <si>
    <t>Vận động theo ý thích khi hát / nghe các bài hát, bản nhạc quen thuộc chủ đề thực vật</t>
  </si>
  <si>
    <t>Vận động theo ý thích khi hát / nghe các bài hát, bản nhạc quen thuộc chủ đề giao thông</t>
  </si>
  <si>
    <t>Vận động theo ý thích khi hát / nghe các bài hát, bản nhạc quen thuộc chủ đề động vật</t>
  </si>
  <si>
    <t>Vận động theo ý thích khi hát / nghe các bài hát, bản nhạc quen thuộc chủ đề quê hương- đất nước</t>
  </si>
  <si>
    <t>Vận động theo ý thích khi hát / nghe các bài hát, bản nhạc quen thuộc chủ đề bản thân</t>
  </si>
  <si>
    <t>Có khả năng tạo ra các sản phẩm tạo hình theo ý thích</t>
  </si>
  <si>
    <t>Làm đồ chơi chủ đề gia đình</t>
  </si>
  <si>
    <t>Làm đồ chơi chủ đề trường mầm non</t>
  </si>
  <si>
    <t>Làm đồ chơi chủ đề bản thân</t>
  </si>
  <si>
    <t>Làm đồ chơi chủ đề nghề nghiệp</t>
  </si>
  <si>
    <t>Có khả năng đặt tên cho sản phẩm tạo hình</t>
  </si>
  <si>
    <t>Đặt tên cho sản phẩm của mình ở chủ đề nghề nghiệp</t>
  </si>
  <si>
    <t>Đặt tên sản phẩm chủ đề nghề nghiệp theo ý thích</t>
  </si>
  <si>
    <t>1. Thực hiện các động tác phát triển các nhóm cơ và hô hấp</t>
  </si>
  <si>
    <t>1. Nhận biết bản thân, gđ, trường lớp mầm non và cộng đồng</t>
  </si>
  <si>
    <t>2. Nhận biết một số nghề phổ biến và nghề truyền thống ở đp</t>
  </si>
  <si>
    <t xml:space="preserve"> Kể tên các hoạt động, món ăn.. trong ngày tết Nguyên đán
 Xem sách, tranh ảnh về ngày tết quê em. Chơi ở các góc chơi</t>
  </si>
  <si>
    <t>Biết bộc lộ cảm xúc (vui sướng, vỗ tay) và nói lên cảm nhận của mình khi nghe âm thanh gợi cảm, các bài hát, bản nhạc gần gũi và ngắm nhìn vẻ đẹp nổi bật của các svht trong tn, cs và tpnt.</t>
  </si>
  <si>
    <t>Sử dụng một số kỹ năng vẽ nét thẳng, xiên, ngang để tạo thành bức tranh đơn giản chủ đề gt.</t>
  </si>
  <si>
    <t>https://drive.google.com/file/d/1yR4QZ2NmYgY9q430t8Y4A1k2zy8kvETM/view?usp=sharing</t>
  </si>
  <si>
    <t>https://drive.google.com/file/d/1IVlda7vgdc3eR6zUVey0cWZNVc5jP2ED/view?usp=sharing</t>
  </si>
  <si>
    <t>https://drive.google.com/file/d/11pHNBgIWiVfpdt_F6f7lpaCJClte-25d/view?usp=sharing</t>
  </si>
  <si>
    <t>https://drive.google.com/file/d/1DtfSejDqv63q7eAfXim0avK-YhJGppHV/view?usp=sharing</t>
  </si>
  <si>
    <t>https://drive.google.com/file/d/1FuKjniDt2MakoKqg6PiwG1Gn5uO-MxEn/view?usp=sharing</t>
  </si>
  <si>
    <t>https://drive.google.com/file/d/1QSDEwkVDTdUvvuoERTZHlApcRPMWPmAq/view?usp=sharing</t>
  </si>
  <si>
    <t>https://drive.google.com/file/d/1jDImRrR_YL90fHEaiICYsKcK1qYyYTQy/view?usp=sharing</t>
  </si>
  <si>
    <t>https://drive.google.com/file/d/1hFqwd39u35l4ZBSbbhxQX24mMacXVucf/view?usp=sharing</t>
  </si>
  <si>
    <t>https://drive.google.com/file/d/1ZSuTLI851i7iXyQHybPRRC3KQdXpgkco/view?usp=sharing</t>
  </si>
  <si>
    <t>https://drive.google.com/file/d/1ppSU12X0bxU8Am5jk1T_bwQMZIdLRyzO/view?usp=sharing</t>
  </si>
  <si>
    <t>https://drive.google.com/file/d/1dAuweh7bn890kFazSvB1T7JNYTrdxIQI/view?usp=sharing</t>
  </si>
  <si>
    <t>https://drive.google.com/file/d/1CRS1PjDUM2TWbccmN31JEDJqDvh09sbD/view?usp=sharing</t>
  </si>
  <si>
    <t>https://drive.google.com/file/d/1ysARoUcY8ywiG3eT2Sr76AVu9MxemRPv/view?usp=sharing</t>
  </si>
  <si>
    <t>https://drive.google.com/file/d/18tckYq2uqW6EmUtOvsCfmeGRJq3Ekj_y/view?usp=sharing</t>
  </si>
  <si>
    <t>https://drive.google.com/file/d/1l_PrL2dhHmIMTx-DvOYbW5T2_LUvqFLw/view?usp=sharing</t>
  </si>
  <si>
    <t>https://drive.google.com/file/d/12DqyqkZUzL6k8XMurNDn-5-fBvaegfEE/view?usp=sharing</t>
  </si>
  <si>
    <t>https://drive.google.com/file/d/1FlvfwzzEJ2fG0AYza3IC1iQQSSwpJ6KM/view?usp=sharing</t>
  </si>
  <si>
    <t>https://drive.google.com/file/d/1c_UVKQt9Syi3vav0BRzXGmSMIne7SQ9B/view?usp=sharing</t>
  </si>
  <si>
    <t>https://drive.google.com/file/d/1YgXabbkRYxWj3xu6H8fkSrXhwohz7ua3/view?usp=sharing</t>
  </si>
  <si>
    <t>https://drive.google.com/file/d/1RfHMamY0JPGYohYqzWaLWIgsuSVvll7O/view?usp=sharing</t>
  </si>
  <si>
    <t>https://drive.google.com/file/d/1znxTkPpbLgxyXp7yzP8WgQSGSkdxLrEJ/view?usp=sharing</t>
  </si>
  <si>
    <t>https://drive.google.com/file/d/1DaPyqTG8sj5Qs6_ByL61uFvVu9X9NIsQ/view?usp=sharing</t>
  </si>
  <si>
    <t>https://drive.google.com/file/d/1SenKDdUqtPJzsE1zHU9RbyzVF7LNTS23/view?usp=sharing</t>
  </si>
  <si>
    <t>https://drive.google.com/file/d/1AspcoGtSzZHOC3SXVSsW74-AYdeNaKfR/view?usp=sharing</t>
  </si>
  <si>
    <t>https://drive.google.com/file/d/1DHrjMSpaK-lNx6c6xJc9LLIr_pZ39QIv/view?usp=sharing</t>
  </si>
  <si>
    <t>https://drive.google.com/file/d/1c78TU2775LE9RZW2EGtVXIoB_Lxq9MTR/view?usp=sharing</t>
  </si>
  <si>
    <t>https://drive.google.com/file/d/175cxq_UCufh8RCf-QkhioRd4lczSmvFd/view?usp=sharing</t>
  </si>
  <si>
    <t>https://drive.google.com/file/d/19ORkXBc9mKSg6VWKx-BklgfT_wF-fMq5/view?usp=sharing</t>
  </si>
  <si>
    <t>https://drive.google.com/file/d/1-isJnkrh6x50S5VWqYdyOOXWacfMKHEA/view?usp=sharing</t>
  </si>
  <si>
    <t>https://drive.google.com/file/d/1exrbO9xj2gSQG9T0toIxzPEiCLUmHRov/view?usp=sharing</t>
  </si>
  <si>
    <t>https://drive.google.com/file/d/1zES5SVb3jcxGijai18EQ-q9MRgCYGgyA/view?usp=sharing</t>
  </si>
  <si>
    <t>LINH TINH\nhạc, video\TDS CĐ TMN.mp3</t>
  </si>
  <si>
    <t>LINH TINH\nhạc, video\TDS CĐBT.mp3</t>
  </si>
  <si>
    <t>LINH TINH\nhạc, video\TDSCĐ GIA ĐÌNH.mp3</t>
  </si>
  <si>
    <t>LINH TINH\nhạc, video\nhạc chủ điểm động vật.mp3</t>
  </si>
  <si>
    <t>LINH TINH\nhạc, video\TDS CĐ NGHỀ NGHIỆP.mp3</t>
  </si>
  <si>
    <t>LINH TINH\nhạc, video\nhạc chủ điểm thực vật.mp3</t>
  </si>
  <si>
    <t>LINH TINH\nhạc, video\nhạc chủ điểm PTGT.mp3</t>
  </si>
  <si>
    <t>LINH TINH\nhạc, video\TDS CHUẨN CĐ HTTN.mp3</t>
  </si>
  <si>
    <t>LINH TINH\nhạc, video\NHẠC BÀI TẬP PTC.mp3</t>
  </si>
  <si>
    <t xml:space="preserve"> Hô hấp: Thổi bóng bay
- Tay: Hai tay đưa lên cao, ra phía trước, dang ngang. 
- Lưng, bụng, lườn: Đứng nghiêng người sang bên.
Chân: Đứng, khụy gối.             </t>
  </si>
  <si>
    <t xml:space="preserve"> Hô hấp: Ngửi hoa
- Tay: Hai tay đưa lên cao, ra phía trước, dang ngang.
- Lưng, bụng, lườn: Đứng cúi về trước, ngả người ra sau.
 - Chân: Đứng, khụy gối.             </t>
  </si>
  <si>
    <t>Hô hấp: Còi ù
- Tay: Hai cánh tay đánh xoay trước ngực, đưa lên cao. 
- Lưng, bụng, lườn: Đứng cúi về phía trước
 - Chân: Bật tách- chụm chân tại chỗ.</t>
  </si>
  <si>
    <t>Hô hấp: Thổi nơ bay.
- Tay: Hai cánh tay đánh xoay trước ngực, đưa lên cao.
- Lưng, bụng, lườn: Đứng cúi về phía trước
- Chân: Từng chân đưa lên trước, ra sau, sang ngang.</t>
  </si>
  <si>
    <t xml:space="preserve"> Hô hấp: Thổi bóng bay
- Tay: Hai tay đưa lên cao, ra phía trước, dang ngang.
- Lưng, bụng, lườn: Đứng cúi về trước, ngả người ra sau.
- Chân: Đứng nâng cao chân, gập gối.         </t>
  </si>
  <si>
    <t xml:space="preserve"> Hô hấp: Thổi bóng bay
- Tay: Hai tay đưa lên cao, ra phía trước, dang ngang.
 - Lưng, bụng, lườn: Đứng cúi về phía trước
- Chân: Đứng, khụy gối.             </t>
  </si>
  <si>
    <t xml:space="preserve">Hô hấp: Thổi nơ bay.
- Tay: Hai tay đưa  sang ngang, lên cao.
- Lưng, bụng, lườn: Đứng cúi về phía trước
- Chân: Đứng, khụy gối.      </t>
  </si>
  <si>
    <t xml:space="preserve">Hô hấp: Thổi nơ bay.
- Tay: Hai cánh tay đánh xoay trước ngực, đưa lên cao.
- Lưng, bụng, lườn: Đứng cúi về phía trước
- Chân: Đứng, khụy gối.      </t>
  </si>
  <si>
    <t>Nội dung</t>
  </si>
  <si>
    <t>Mục tiêu</t>
  </si>
  <si>
    <t>Nhận biết và gọi tên được các hình: hình tam giác, hình chữ nhật và nhận dạng các hình đó trong thực tế</t>
  </si>
  <si>
    <t>PTGT</t>
  </si>
  <si>
    <t>Kể lại một vài tình tiết của chuyện đã được nghe chủ đề "Trường mầm non"</t>
  </si>
  <si>
    <t xml:space="preserve">         - Lĩnh vực nhận thức </t>
  </si>
  <si>
    <t xml:space="preserve">         - Lĩnh vực ngôn ngữ</t>
  </si>
  <si>
    <t xml:space="preserve">         - Lĩnh vực tình cảm kỹ năng xã hội</t>
  </si>
  <si>
    <t xml:space="preserve">         - Lĩnh vực thẩm mỹ</t>
  </si>
  <si>
    <t>Trò chuyện với trẻ về những hành vi văn minh khi đi cùng người lớn trên các ptgt công cộng (không nói to,không vứt rác trên các ptgt)
Chọn hành vi đúng sai khi tham giao thông đường hàng không.</t>
  </si>
  <si>
    <t>Biết môi trường sống và vận động của một số con vật gần gũi</t>
  </si>
  <si>
    <t>Môi trường sống và vận động của một số con vật</t>
  </si>
  <si>
    <t>Hát đúng giai điệu, lời ca bài hát chủ đề trường mầm non.</t>
  </si>
  <si>
    <t>Hoạt động chủ đề</t>
  </si>
  <si>
    <t>Cộng</t>
  </si>
  <si>
    <t>Vận động đơn giản theo nhịp điệu của các bài hát, bản nhạc / Sử dụng các dụng cụ gõ đệm theo phách chủ để Trường MN</t>
  </si>
  <si>
    <t>PTTC</t>
  </si>
  <si>
    <t>MT, ND cốt lõi</t>
  </si>
  <si>
    <t xml:space="preserve">Hô hấp: Gà gáy
- Tay: Hai cánh tay đưa lên cao, hai tay dang ngang.
- Lưng, bụng, lườn: Đứng cúi về phía trước 
- Chân: Đứng, khụy gối.      </t>
  </si>
  <si>
    <t>Thực hiện được một số việc đơn giản tự phục vụ trong sinh hoạt với sự giúp đỡ của người lớn: rửa tay, lau mặt, xúc miệng, tháo tất, cởi quần, áo,</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</si>
  <si>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t>
  </si>
  <si>
    <t>Nói được tên trường/ lớp,  tên và công việc của cô giáo lớp mình khi được hỏi, trò chuyện</t>
  </si>
  <si>
    <t>HIỆU PHÓ CM DUYỆT</t>
  </si>
  <si>
    <t>Lưu Thị Thắm</t>
  </si>
  <si>
    <t>TC</t>
  </si>
  <si>
    <t>MT</t>
  </si>
  <si>
    <t>Chạy được 18m liên tục theo hướng thẳng</t>
  </si>
  <si>
    <t>Chạy 18m liên tục theo hướng thẳng</t>
  </si>
  <si>
    <t>Đá được quả bóng vào đích ở khoảng cách xa 1,5m</t>
  </si>
  <si>
    <t>Đá bóng  vào đích ở khoảng cách xa 1,5m</t>
  </si>
  <si>
    <t>Một và nhiều</t>
  </si>
  <si>
    <t>Tên một số lễ hội: Ngày khai giảng</t>
  </si>
  <si>
    <t>Các hoạt động của bé trong ngày khai giảng.</t>
  </si>
  <si>
    <t>Nghe các bài hát, bài thơ, ca dao, đồng dao, tục ngữ, câu đố, hò, vè về chủ đề nghề nghiệp.</t>
  </si>
  <si>
    <t>Nghe các bài hát, bài thơ, ca dao, đồng dao, tục ngữ, câu đố, hò, vè về chủ đề môi trường.</t>
  </si>
  <si>
    <t>Nghe các bài hát, bài thơ, ca dao, đồng dao, tục ngữ, câu đố, hò, vè về chủ đề trường mầm non</t>
  </si>
  <si>
    <t>Nghe các bài hát, bài thơ, ca dao, đồng dao, tục ngữ, câu đố, hò, vè về chủ đề bản thân</t>
  </si>
  <si>
    <t>Nghe các bài hát, bài thơ, ca dao, đồng dao, tục ngữ, câu đố, hò, vè về chủ đề tái chế</t>
  </si>
  <si>
    <t xml:space="preserve"> HĐNT: Khu trải nghiệm nghề dịch vụ: Tiệm sapa; Tiệm nail; Cửa hàng may đo quần áo.                                          </t>
  </si>
  <si>
    <t>Sử dụng được các từ thông dụng chỉ sự vật, hoạt động, đặc điểm chủ đề động vật.</t>
  </si>
  <si>
    <t>Sử dụng được các từ thông dụng chỉ sự vật, hoạt động, đặc điểm chủ đề PTGT</t>
  </si>
  <si>
    <t>Kể lại một vài tình tiết của chuyện đã được nghe chủ đề "Môi trường"</t>
  </si>
  <si>
    <t>Kể lại một vài tình tiết của chuyện đã được nghe chủ đề "Tái chế"</t>
  </si>
  <si>
    <t>Đọc bài thơ, ca dao, đồng dao phù hợp độ tuổi và chủ đề "Tái chế"</t>
  </si>
  <si>
    <t>Đọc bài thơ, ca dao, đồng dao phù hợp độ tuổi và chủ đề "Môi trường"</t>
  </si>
  <si>
    <t>Kể lại một vài tình tiết của chuyện đã được nghe chủ đề "Bản thân"</t>
  </si>
  <si>
    <t>Tập đóng vai theo lời dẫn chuyện của giáo viên chủ đề "Tường mầm non"</t>
  </si>
  <si>
    <t>Tập đóng vai theo lời dẫn chuyện của giáo viên chủ đề "Bản thân"</t>
  </si>
  <si>
    <t>Tập đóng vai theo lời dẫn chuyện của giáo viên chủ đề "Gia đình"</t>
  </si>
  <si>
    <t>Tập đóng vai theo lời dẫn chuyện của giáo viên chủ đề "Môi trường"</t>
  </si>
  <si>
    <t>Tập đóng vai theo lời dẫn chuyện của giáo viên chủ đề "Nghề nghiệp"</t>
  </si>
  <si>
    <t>Tập đóng vai theo lời dẫn chuyện của giáo viên chủ đề "Tái chế"</t>
  </si>
  <si>
    <t>Thích chăm sóc con vật</t>
  </si>
  <si>
    <t>Thích chăm sóc cây</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</si>
  <si>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</si>
  <si>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8/9-26/9</t>
  </si>
  <si>
    <t>29/9-17/10</t>
  </si>
  <si>
    <t>20/10-14/11</t>
  </si>
  <si>
    <t>17/11-19/12</t>
  </si>
  <si>
    <t>22/12-09/1</t>
  </si>
  <si>
    <t>HĐH: Bé thực hiện một số nội quy lớp học</t>
  </si>
  <si>
    <t>Nội dung chủ đề</t>
  </si>
  <si>
    <t>Tập kết hợp 5 động tác cơ bản trong bài tập thể dục kết hợp với nhạc bài hát theo chủ đề "Trường mầm non"</t>
  </si>
  <si>
    <t>Tập kết hợp 5 động tác cơ bản trong bài tập thể dục kết hợp với nhạc bài hát theo chủ đề "Bản thân"</t>
  </si>
  <si>
    <t>Tập kết hợp 5 động tác cơ bản trong bài tập thể dục kết hợp với nhạc bài hát theo chủ đề "Gia đình"</t>
  </si>
  <si>
    <t>Tập kết hợp 5 động tác cơ bản trong bài tập thể dục kết hợp với nhạc bài háttheo chủ đề "Động vật"</t>
  </si>
  <si>
    <t>Tập kết hợp 5 động tác cơ bản trong bài tập thể dục kết hợp với nhạc bài háttheo chủ đề "Môi trường"</t>
  </si>
  <si>
    <t>Tập kết hợp 5 động tác cơ bản trong bài tập thể dục kết hợp với nhạc bài háttheo chủ đề "Tái chế"</t>
  </si>
  <si>
    <t>Phạm vi thực hiện</t>
  </si>
  <si>
    <t>Địa điểm tổ chức</t>
  </si>
  <si>
    <t>Thuộc lĩnh vực</t>
  </si>
  <si>
    <t>Phân bổ nguyên bản
 theo sách CT.GDMN</t>
  </si>
  <si>
    <t>Phân bổ có điều chỉnh
vào từng độ tuổi theo thực tế của NT</t>
  </si>
  <si>
    <t>Lớp</t>
  </si>
  <si>
    <t>Sân chơi</t>
  </si>
  <si>
    <t>Thể chất</t>
  </si>
  <si>
    <t>3T</t>
  </si>
  <si>
    <t>Chạy 15-18m liên tục theo hướng thẳng</t>
  </si>
  <si>
    <t>Luyện tập cử động, bàn tay, ngón tay.</t>
  </si>
  <si>
    <t>Thực hiện được một số vận động khéo léo của đôi bàn tay.</t>
  </si>
  <si>
    <t>Tập phối hợp cử động các ngón tay, bàn tay.</t>
  </si>
  <si>
    <t>Tập phối hợp cử động các ngón tay, bàn tay, tập sử dụng kéo.</t>
  </si>
  <si>
    <t>Thực hiện vận động khéo léo của bàn tay, ngón tay.</t>
  </si>
  <si>
    <t>Tập vận động khéo léo của bàn tay, ngón tay.</t>
  </si>
  <si>
    <t>Tập phối hợp cử động các ngón tay, bàn tay, tập sử dụng bút.</t>
  </si>
  <si>
    <t>HĐNT: Vẽ tự do trên sân trường</t>
  </si>
  <si>
    <t xml:space="preserve">HĐG: 
 + Góc phân vai:  Bé với búp bê (Mặc, cởi áo cho búp bê).  
 + Góc học tập; Gắn hoa băng, nút áo </t>
  </si>
  <si>
    <t xml:space="preserve">HĐG:         
+ Góc phân vai: Chơi mẹ con; chị em
+ Góc học tập; Gắn hoa băng, nút áo               </t>
  </si>
  <si>
    <t>Tập phối hợp cử động các ngón tay.</t>
  </si>
  <si>
    <t>Xé - dán giấy chủ đề "Hiện tượng tự nhiên"</t>
  </si>
  <si>
    <t>Xé - dán giấy chủ đề "Quê hương - Đất nước - Bác Hồ"</t>
  </si>
  <si>
    <t>Tập phối hợp cử động các ngón tay, bàn tay, tập sử dụng bút, kéo, hồ dan.</t>
  </si>
  <si>
    <t>Sử dụng một số thiết bị văn phòng phẩm: : kéo, bút dạ/sáp màu, hồ dán vào chủ đề "Trường mầm non"</t>
  </si>
  <si>
    <t>Sử dụng một số thiết bị văn phòng phẩm: : kéo, bút dạ/sáp màu, hồ dán vào chủ đề "Bản thân"</t>
  </si>
  <si>
    <t>Sử dụng một số thiết bị văn phòng phẩm: : kéo, bút dạ/sáp màu, hồ dán vào chủ đề "Gia đình"</t>
  </si>
  <si>
    <t>Sử dụng một số thiết bị văn phòng phẩm: : kéo, bút dạ/sáp màu, hồ dán vào chủ đề "Nghề nghiệp"</t>
  </si>
  <si>
    <t>Sử dụng một số thiết bị văn phòng phẩm: : kéo, bút dạ/sáp màu, hồ dán vào chủ đề "Động vật"</t>
  </si>
  <si>
    <t>Sử dụng một số thiết bị văn phòng phẩm: : kéo, bút dạ/sáp màu, hồ dán vào chủ đề "Môi trường"</t>
  </si>
  <si>
    <t>Sử dụng một số thiết bị văn phòng phẩm: : kéo, bút dạ/sáp màu, hồ dán vào chủ đề "Hiện tượng tự nhiên"</t>
  </si>
  <si>
    <t>Sử dụng một số thiết bị văn phòng phẩm: : kéo, bút dạ/sáp màu, hồ dán vào chủ đề "Tái chế"</t>
  </si>
  <si>
    <t>Sử dụng một số thiết bị văn phòng phẩm: : kéo, bút dạ/sáp màu, hồ dán vào chủ đề "Quê hương - Đất nước- Bác Hồ"</t>
  </si>
  <si>
    <t xml:space="preserve">Góc nghệ thuật:                               Tô màu, di màu, xé, dán, vẽ, nặn hình quả bóng, xắc xô, con lật đật..; tập sử dụng kéo.                                   </t>
  </si>
  <si>
    <t xml:space="preserve">Góc nghệ thuật:                               Tô màu, di màu, xé, dán, vẽ, nặn hình búp bê, trang phục bạn trai, bạn gái..; tập sử dụng kéo.                                   </t>
  </si>
  <si>
    <t xml:space="preserve">Góc nghệ thuật:                               Tô màu, di màu, xé, dán, vẽ, nặn hình một số đồ dùng trong gia đình (bàn ghế, tivi ….); tập sử dụng kéo.                                   </t>
  </si>
  <si>
    <t xml:space="preserve">Góc nghệ thuật:                               Tô màu, di màu, xé, dán, vẽ, nặn hình một số đồ dùng của nghề (xô, cuốc, xẻng…); tập sử dụng kéo.                                   </t>
  </si>
  <si>
    <t xml:space="preserve">Góc nghệ thuật:                                -Tô màu, di màu, xé, dán, vẽ, nặn hình các con vật tôm, cua, cá...; tập sử dụng kéo.                                   </t>
  </si>
  <si>
    <t xml:space="preserve">Góc nghệ thuật:                                -Tô màu, di màu, xé, dán, vẽ, nặn hình bông hoa, củ, quả...; làm các đồ choi bằng củ, quả ..; tập sử dụng kéo.                                   </t>
  </si>
  <si>
    <t xml:space="preserve">Góc nghệ thuật:                               Tô màu, di màu, xé, dán, vẽ, nặn các phương tiện giao thông...; tập sử dụng kéo.                                   </t>
  </si>
  <si>
    <t xml:space="preserve">Góc nghệ thuật:                               Tô màu, di màu, xé, dán, vẽ, nặn ông mặt trời, đám mây...; tập sử dụng kéo.                                   </t>
  </si>
  <si>
    <t xml:space="preserve">Góc nghệ thuật:                               Tô màu, di màu, xé, dán, vẽ, làm quả cầu, chuông gió...; tập sử dụng kéo.                                   </t>
  </si>
  <si>
    <t xml:space="preserve">Góc nghệ thuật:                      
 Tô màu, di màu, xé, dán, vẽ, nặn, làm trang phục của Bác, Lăng Bác Hồ ..; tập sử dụng kéo.                                   </t>
  </si>
  <si>
    <t>Làm quen với các món ăn trong trường mầm non và lợi ích của các món ăn đối với sức khỏe của bé.</t>
  </si>
  <si>
    <t>Nhận biết các loại thực phẩm có lợi đối với sức khỏe của bé.</t>
  </si>
  <si>
    <t xml:space="preserve"> VSĂN: Trò chuyện về lượng nước cần cung cấp cho trẻ mỗi ngày.</t>
  </si>
  <si>
    <t xml:space="preserve"> VSĂN: Trò chuyện về nguồn thực phẩm giàu vitamin và muối khoáng.
</t>
  </si>
  <si>
    <t xml:space="preserve"> VSĂN: Trò chuyện về nguồn thực phẩm giàu chất tinh bột.
</t>
  </si>
  <si>
    <t xml:space="preserve"> VSĂN: Trò chuyện về nguồn thực phẩm giàu chất béo </t>
  </si>
  <si>
    <t xml:space="preserve"> VSĂN: Trò chuyện về nguồn thực phẩm giàu chất đạm.</t>
  </si>
  <si>
    <t>VSĂN: Trò chuyện với trẻ về các thực phẩm dùng trong bữa ăn, các món ăn</t>
  </si>
  <si>
    <t>VSĂN: Nhận biết một số thực phẩm và thức ăn quen thuộc.</t>
  </si>
  <si>
    <t>VSĂN: Trò chuyện về cơ thể khỏe mạnh và tác dụng của việc ăn uống đủ chất, hợp vệ sinh.</t>
  </si>
  <si>
    <t>Các món ăn quen thuộc và tác dụng của việc ăn uống đối với cơ thể.</t>
  </si>
  <si>
    <t>Tác dụng của việc ăn uống đủ chất hợp vệ sinh.</t>
  </si>
  <si>
    <t xml:space="preserve">Hướng dẫn cách chế biến một số món ăn dành cho trẻ
</t>
  </si>
  <si>
    <t xml:space="preserve">
Một số chế độ ăn khi trẻ bị bệnh (táo bón, tiêu chảy, sốt, suy dinh dưỡng, thừa cân béo phì,…)
</t>
  </si>
  <si>
    <t>Hướng dẫn kỹ thuật sơ cứu thông thường</t>
  </si>
  <si>
    <t xml:space="preserve">ĐTT: Trò chuyện về cách nấu một số món ăn: súp bò, thịt lợn sốt cà chua; trứng chiên, thịt lợn sốt chuối đậu; tôm sốt nấu….                                                      </t>
  </si>
  <si>
    <t>ĐTT: Trò chuyện về những thực phẩm nên và không nên cho trẻ ăn khi trẻ bị táo bón; khi trẻ bị tiêu chảy;  khi trẻ bị ho sốt; khi trẻ bị suy dinh dưỡng; khi trẻ bị béo phì.</t>
  </si>
  <si>
    <t>ĐTT: Hướng dẫn cách xử lí khi trẻ bị hóc sặc; khi trẻ bị bỏng; khi trẻ bị đuối nước.</t>
  </si>
  <si>
    <t>ĐTT: Hướng dẫn cách xử lí khi trẻ bị chảy máu mũi; khi trẻ bị hóc dị vật; khi trẻ bị gãy xương.</t>
  </si>
  <si>
    <t>Tập một số thao tác vệ sinh sá nhân: rửa tay bằng xà phòng.</t>
  </si>
  <si>
    <t xml:space="preserve">VSĂN: Tập rửa tay bằng xà phòng; Rèn kĩ năng rửa tay đúng cách. Rửa tay trước và sau khi ăn. </t>
  </si>
  <si>
    <t>Tập một số thao tác vệ sinh sá nhân: lau mặt.</t>
  </si>
  <si>
    <t>VSĂN: Rèn kỹ năng rửa mặt đúng cách. Rửa mặt trước khi vào hoạt động ăn.</t>
  </si>
  <si>
    <t xml:space="preserve">VSĂN: Rèn thói quen súc miệng bằng nước muối sau khi ăn                          </t>
  </si>
  <si>
    <t>Tập luyện một số thao tác vệ sinh cá nhân: súc miệng bằng nước muối.</t>
  </si>
  <si>
    <t>Tập vận động khéo léo của bàn tay, ngón tay: tháo tất, cới mặc quần áo.</t>
  </si>
  <si>
    <t>Sủ dụng bát, thìa, cốc đúng cách.</t>
  </si>
  <si>
    <t>VSĂN: Thể hiện bằng lời nói về nhu cầu ăn, ngủ, vệ sinh</t>
  </si>
  <si>
    <t>VSĂN: Cách sử dụng bát, thìa</t>
  </si>
  <si>
    <t>SHHN: Trò chuyện về cách sử dụng một số đồ dùng cá nhân mang kí hiệu bát, thìa, cốc</t>
  </si>
  <si>
    <t>ĐTT: Cởi - mặc quần áo</t>
  </si>
  <si>
    <t xml:space="preserve"> VSĂN: Giáo dục trẻ thói quen kỹ năng mời chào khi ăn uống
</t>
  </si>
  <si>
    <t xml:space="preserve"> VSĂN: Giao dục trẻ Ăn từ tốn, không đùa nghịch làm đổ vãi thức ăn, không vừa nhai vừa nói </t>
  </si>
  <si>
    <t xml:space="preserve">VSĂN: Trò chuyện với trẻ về các món ăn, bữa ăn trong trường mầm non và lợi ích của các món ăn đối với sức khỏe của bé.                                               </t>
  </si>
  <si>
    <t>VSĂN: Nhắc trẻ không ăn đồ ăn ôi thui, không uống nước lã.</t>
  </si>
  <si>
    <t>VSĂN: Phân biệt thực phẩm/ thức ăn sạch an toàn.</t>
  </si>
  <si>
    <t>Luyện tập các thói quen trong ăn uống: chào mời khi ăn.</t>
  </si>
  <si>
    <t>Luyện tập các thói quen trong ăn uống: không đùa nghịch làm đổ vãi thức ăn.</t>
  </si>
  <si>
    <t>Cách sử dụng, bảo quản thực phẩm, thức ăn đơn giản.</t>
  </si>
  <si>
    <t>Cách phòng ngựa bệnh khi thời tiết thay đổi.</t>
  </si>
  <si>
    <t xml:space="preserve"> ĐTT: Trò chuyện với trẻ về cách giữ gìn vệ sinh thân thể
 Trò chuyện với trẻ về các dấu hiệu khị bị ốm                                             </t>
  </si>
  <si>
    <t>Giữ gìn vệ sinh cá nhân.</t>
  </si>
  <si>
    <t>Giữ gìn vệ sinh môi trường.</t>
  </si>
  <si>
    <t xml:space="preserve"> VSĂN: Thể hiện bằng lời nói về nhu cầu ăn, ngủ, vệ sinh</t>
  </si>
  <si>
    <t xml:space="preserve"> HĐNT: Thực hành thu gom rác thải trong lớp ngoài trường </t>
  </si>
  <si>
    <t>Luyện tập kĩ năng tự phục vụ: tửa tay, lau mặt, xúc miệng, tháo tất, cới quân áo.</t>
  </si>
  <si>
    <t>Sự thay đổi của thời tiết, nhận biết trang phục phù hợp.</t>
  </si>
  <si>
    <t xml:space="preserve"> SHHN: Trò chuyện với trẻ về các dấu hiệu khị bị ốm và cách phòng tránh đơn giản.</t>
  </si>
  <si>
    <t xml:space="preserve"> ĐTT: Trò chuyện với trẻ về trang phục phù hợp thời tiết.</t>
  </si>
  <si>
    <t xml:space="preserve"> VSĂN: Làm quen cách đánh răng, lau mặt. Tập rửa tay bằng xà phòng; Thể hiện bằng lời nói về nhu cầu ăn, ngủ, vệ sinh</t>
  </si>
  <si>
    <t>Một số đồ dùng, dụng cụ dễ gây nguy hiểm.</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</si>
  <si>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</si>
  <si>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SHHN: Trò chuyện với trẻ  không cười đùa khi ăn uống dễ gây sặc, ngậm hột hạt, tự ý uống thuốc/ ăn thức ăn lạ, không leo trèo bàn ghế, lan can, không theo người lạ, trêu động vật, hút thuốc lá có hại cho sức khỏe, không lại gần người đang hút thuốc lá,…</t>
  </si>
  <si>
    <t>HĐC: Trò chuyện với trẻ một số quy tắc khi tham gia giao thông, nhận biết một số biển báo nguy hiểm.</t>
  </si>
  <si>
    <t>HĐC: Trò chuyện, xem tranh ảnh về nơi nguy hiểm . Hướng dẫn trẻ biết một số biển báo gây nguy hiểm</t>
  </si>
  <si>
    <t>HĐC: Trò chuyện, xem tranh ảnh về một số đồ vật gây nguy hiểm và tác hại của chúng.
Hướng dẫn trẻ biết một số đồ vật gây nguy hiểm</t>
  </si>
  <si>
    <t xml:space="preserve">HĐC: Khám phá chức năng của các giác quan: mắt, mũi, tai, mồm                                               </t>
  </si>
  <si>
    <t>HĐH; HĐNT: Quan sát, khám phá một số đồ dùng, đồ chơi trong lớp học ((kéo, bút chì, quả bóng,...); Đồ chơi ngoài trời (đu quay, cầu trượt…)</t>
  </si>
  <si>
    <t>HĐH; HĐNT: Quan sát, khám phá đèn lồng, đèn ông sao; Phân biệt trang phục bạn trai - bạn gái</t>
  </si>
  <si>
    <t>HĐH, HĐNT: Quan sát, khám phá một số đồ dùng trong gia đình</t>
  </si>
  <si>
    <t>HĐH, HĐNT: Quan sát, khám phá một số đồ dùng của nghề (nghề nông, bác sĩ, giáo viên….)</t>
  </si>
  <si>
    <t>HĐH: Khám phá đôi bàn tay của bé; Khám phá đôi bàn chân của bé.
HĐG: Đếm các ngón tay/ngón chân.
Nối số lượng các ngon tay/ ngón chân với số chấm tròn.
Phân biệt tay phải tay trái/ chân phải chân trái.
Gộp các ngón tay/ngón chân của 2 bàn tay/bàn chân nhận biết kết quả.
Ghép hình bàn tay trái, phải/ chân trái, phải từ tranh cắt rời......</t>
  </si>
  <si>
    <t>HĐH, HĐNT: Quan sát, khám phá một số đồ dùng khi đi tắm biển (phao bơi….)</t>
  </si>
  <si>
    <t>HĐH, HĐNT: Quan sát, khám phá một số chai, lọ nhựa….</t>
  </si>
  <si>
    <t>HĐH, HĐNT: Quan sát, khám phá một số đồ dùng, trang phục của Bác Hồ.</t>
  </si>
  <si>
    <t>HĐG:  Phân biệt hình; Xếp xen kẽ; Bé đếm giỏi; Gạch bỏ đối tượng không cùng loại; Hình nào bóng đấy; Phân loại các đồ dùng, đồ chơi an toàn - không an toàn; Xếp hình; Ghép tranh;</t>
  </si>
  <si>
    <t>Tên, đặc điểm, công dụng của một số PTGT quen thuộc, đèn tín hiệu giao thông.</t>
  </si>
  <si>
    <t>HĐH, HĐNT: Quan sát, khám phá một số phương tiện giao thông (xe đẹp, ô tô, tàu hỏa, máy bay…), đèn tín hiệu giao thông.</t>
  </si>
  <si>
    <t>Chấp hành một số luật lệ giao thông đường bộ, không chơi đùa trên đường.</t>
  </si>
  <si>
    <t>ĐTT: Quan sát một số biển báo, đèn tín hiệu giao thông đường bộ và trò chuyện về một số quy định của luật giao thông đường bộ.</t>
  </si>
  <si>
    <t>ĐTT: Trò chuyện về những tình huống nguy hiểm và cách phòng tránh (xe đang chuyển hướng, chướng ngại vật trên đường, tầm nhìn bị che khuất, vội vàng đi lên xuống xe, xe ô tô đột ngột mở cửa)</t>
  </si>
  <si>
    <t>HĐG: Phân biệt hành vi đúng sai khi ngồi trên xe ô tô; xe máy; tín hiệu  giao thông.</t>
  </si>
  <si>
    <t>Những hành vi đúng sai khi tham gia giao thông đường sắt</t>
  </si>
  <si>
    <t>Những hành vi đúng sai khi tham gia giao thông đường bộ</t>
  </si>
  <si>
    <t>HĐG: Phân biệt hành vi đúng sai khi ngồi trên tàu hỏa.</t>
  </si>
  <si>
    <t>HĐG: Chọn hành vi đúng sai khi ngồi trên thuyền buồm; tàu thủy…</t>
  </si>
  <si>
    <t>Những hành vi đúng sai khi tham gia giao thông đường thuỷ</t>
  </si>
  <si>
    <t>Những hành vi đúng sai khi tham gia giao thông đường hàng không</t>
  </si>
  <si>
    <t>Những tình huống nguy hiểm khi ngồi trên xe và phòng tránh.</t>
  </si>
  <si>
    <t>Đội mũ bảo hiểm khi ngồi trên xe máy</t>
  </si>
  <si>
    <t>HĐH: Dạy trẻ đội mũ bảo hiểm đúng cách.</t>
  </si>
  <si>
    <t>Những bộ phận chính, đặc điểm nổi bật của các con vật quen thuộc.</t>
  </si>
  <si>
    <t>HĐH; HĐNT: Quan sát; Khám phá: con gà, con cá, con mèo, con ốc, con kiến, con ong, con khỉ..</t>
  </si>
  <si>
    <t>Môi trường sống, cách chăm sóc và bảo vệ con vật.</t>
  </si>
  <si>
    <t>HĐG: Nối thức ăn cho gà; nối gà với môi trường sống.
Phân biệt cá nước ngọt, cá nước mặn.
Chọn thứ ăn cho mèo
Nối số lượng mèo với số lượng thức ăn.</t>
  </si>
  <si>
    <t>HĐH: Khám phá một số loại hoa (hoa cúc, hoa hồng, hoa đào…)
Khám phá một số loại quả (quả cam, quả mít, quả dưa hấu..)
Khám phá hạt đỗ</t>
  </si>
  <si>
    <t>Điều kiện sống của cây, hoa, rau, quả quen thuộc.</t>
  </si>
  <si>
    <t xml:space="preserve">HĐNT: Quan sát, theo dõi sự lớn lên của cây: nảy mầm, ra lá và lớn lên.
Sự chuyển màu của: hoa, lá, thân cây….. 
Cách chăm sóc cây, hoa...    </t>
  </si>
  <si>
    <t>Môi trường sống, cách kiếm mồi, thức ăn, tập tính, thói quen của con vật.</t>
  </si>
  <si>
    <t>HĐC: Trò chuyện về môi trường sống, cách kiếm mồi, thức ăn, tập tính, thói quen của con vật.</t>
  </si>
  <si>
    <t>HĐNT: Quan sát: Đám mây; Ông mặt trời; Sự thay đổi của thời tiết; Trời mưa, …</t>
  </si>
  <si>
    <t>Các nguồn nước trong sinh hoạt hàng ngày.</t>
  </si>
  <si>
    <t>HĐH: Khám phá một số nguồn nước; Khám phá quy trình pha nước muối (5E)
HĐNT: Quan sát một số nguồn nước, quan sát vật chìm vật nổi tronng nước, sự đổi màu của nước</t>
  </si>
  <si>
    <t>HĐNT: Trò chơi: Hành vi đúng sai đối với nguồn nước
Quan sát: Vật gì nổi vật gì chìm? Mưa to mưa nhỏ; Thổi bong bóng xà phòng; Sự bốc hơi của nước; Nước đi đường nào; Hoa nở trong nước; Nước giúp hoa tươi tốt.</t>
  </si>
  <si>
    <t>SHHN: Trò chuyện, thảo luận về đặc điểm, ích lợi của ánh sáng với đời sống con người, cây cối, con vật.</t>
  </si>
  <si>
    <t>Biết một vài đặc điểm, tính chất của đất, đá, cát, sỏi</t>
  </si>
  <si>
    <t>HĐNT: Cây cần gì lớn lên và phát triển</t>
  </si>
  <si>
    <t xml:space="preserve">HĐH: Đếm đến 2, nhận biết số lượng trong phạm vi 2. </t>
  </si>
  <si>
    <t xml:space="preserve">HĐH: Đếm đến 3, nhận biết số lượng trong phạm vi 3. </t>
  </si>
  <si>
    <t xml:space="preserve">HĐH: Đếm đến 4, nhận biết số lượng trong phạm vi 4. </t>
  </si>
  <si>
    <t xml:space="preserve">HĐH: Đếm đến 5, nhận biết số lượng trong phạm vi 5. </t>
  </si>
  <si>
    <r>
      <t xml:space="preserve">HĐH: Nhận biết một và nhiều                                                                                         </t>
    </r>
    <r>
      <rPr>
        <b/>
        <sz val="14"/>
        <rFont val="Times New Roman"/>
        <family val="1"/>
      </rPr>
      <t/>
    </r>
  </si>
  <si>
    <t>HĐH: So sánh 2 nhóm đối tượng trong phạm vi 3.</t>
  </si>
  <si>
    <t>HĐH: So sánh 2 nhóm đối tượng trong phạm vi 5.</t>
  </si>
  <si>
    <t xml:space="preserve">HĐH: Gộp và đếm hai nhóm đối tượng cùng loại có tổng trong phạm vi 3.
Tách và đếm hai nhóm đối tượng cùng loại có tổng trong phạm vi 3.  </t>
  </si>
  <si>
    <t xml:space="preserve">HĐH: Gộp và đếm hai nhóm đối tượng cùng loại có tổng trong phạm vi 4. 
Tách và đếm hai nhóm đối tượng cùng loại có tổng trong phạm vi 4. </t>
  </si>
  <si>
    <t xml:space="preserve">HĐH: Gộp và đếm hai nhóm đối tượng cùng loại có tổng trong phạm vi 5. 
Tách và đếm hai nhóm đối tượng cùng loại có tổng trong phạm vi 5. </t>
  </si>
  <si>
    <t xml:space="preserve"> HĐH: Xếp tương ứng 1 - 1, ghép đôi</t>
  </si>
  <si>
    <t>HĐH: Xếp xen kẽ (AB)</t>
  </si>
  <si>
    <t>HĐH: So sánh dài - ngắn của 2 đối tượng</t>
  </si>
  <si>
    <t>HĐH: So sánh cao - thấp của 2 đối tượng</t>
  </si>
  <si>
    <t>HĐC: Chắp ghép các hình</t>
  </si>
  <si>
    <t>HĐH (5E):
 - PB hình tròn - hình vuông.</t>
  </si>
  <si>
    <t>HĐH (5E):
 - PB hình tam giác - hình chữ nhật.</t>
  </si>
  <si>
    <t>HĐH: Nhận biết được phía trên - phía dưới - phía trước - phái sau của dồ vật so với bản thân trẻ.</t>
  </si>
  <si>
    <t xml:space="preserve">Nhận biết được phía trên - phía dưới - phía trước - phái sau của dồ vật so với bản thân trẻ </t>
  </si>
  <si>
    <t>HĐH:
NB phía trên - phía dưới của bản thân
NB phía trước - phía sau của bản thân
NB tay phải- tay trái của bản thân</t>
  </si>
  <si>
    <t>HĐH: Nhận biết, phân biệt bạn trai - bạn gái.
HĐNT: Quan sát bạn trai, bạn gái.</t>
  </si>
  <si>
    <t>HĐH: Khám phá lớp học 3 tuổi của bé.
HĐNT: Quan sát lớp học, quan sát các khu vực trong lớp học …
HĐG:  Góc phân vai: Cô giáo và học sinh
Chơi mẹ con (mẹ đưa con đi học.</t>
  </si>
  <si>
    <t>HĐH: Những người thân trong gia đình bé. Những ngày vui của gia đình bé.
HĐNT: Quan sát những người thân trong gia đình bé.
HĐG: Bữa tiệc sinh nhật, Gia đình bé đi du lịch.</t>
  </si>
  <si>
    <t>HĐC: Trò chuyện về tên lớp học, các bạn trong lớp và đồ dùng đồ chơi trong lớp.
 Cho trẻ xem video các hoạt động của bé trong trường mầm non</t>
  </si>
  <si>
    <t xml:space="preserve"> HĐH: Khám phá khoa học: Bác nông dân, chú thợ xây , nghề thợ may…    
HĐNT: Quan sát hình ảnh về các nghề phổ biến, các nghề sản xuất và các nghề khác quen thuộc.                                    </t>
  </si>
  <si>
    <t xml:space="preserve">  HĐH (5E): KP đèn ông sao 
+ Trẻ trải nghiệm ngày tết trung thu: Đón tết trung thu, trang trí môi trường trong lớp về ngày tết trung thu, múa sư tử, múa lân, kể tên các hoạt động, món ăn.. trong ngày tết trung thu.
+ Xem sách tranh về ngày hội trung thu.</t>
  </si>
  <si>
    <t>HĐC: Trò chuyện cùng trẻ về các loại đồ dùng trong gia đình</t>
  </si>
  <si>
    <r>
      <t xml:space="preserve">SHHN:  Hướng dẫn trẻ cất lấy dồ dùng cá nhân.
Yêu cầu trẻ thực hiện 1 số việc đơn giản.
Khuyến khích trẻ thực hiện các yêu cầu của cô, trong hoạt động học, hoạt động chơi, hoạt động ăn…
</t>
    </r>
    <r>
      <rPr>
        <b/>
        <sz val="14"/>
        <rFont val="Times New Roman"/>
        <family val="1"/>
      </rPr>
      <t/>
    </r>
  </si>
  <si>
    <t>HĐG: Chơi
 Bán hàng.
 Nấu ăn
 Bác sĩ…..</t>
  </si>
  <si>
    <t>Nghe hiểu nội dung truyện kể, truyện đọc phù hợp với độ tuổi và chủ đề môi trường</t>
  </si>
  <si>
    <t>Nghe hiểu nội dung truyện kể, truyện đọc phù hợp với độ tuổi và chủ đề tái chế.</t>
  </si>
  <si>
    <t>Nghe hiểu nội dung truyện kể, truyện đọc phù hợp với độ tuổi và chủ đề tái chế</t>
  </si>
  <si>
    <t>Những trạng thái cảm xúc vui buồn, sợ hãi.</t>
  </si>
  <si>
    <t>ĐTT: Trò chuyện về những trạng thái cảm xúc vui buồn, sợ hãi.</t>
  </si>
  <si>
    <t xml:space="preserve"> HĐNT: Cho trẻ quan sát, kể tên một số con vật gần gữi mà trẻ biết, ích lợi và đặc điểm nổi bật của chúng.</t>
  </si>
  <si>
    <t xml:space="preserve"> SHHN: Cô trò chuyện với trẻ và yêu cầu trẻ nói rõ tiếng</t>
  </si>
  <si>
    <t xml:space="preserve"> HĐNT: Cho trẻ quan sát, kể tên một số phương tiện giao thông mà trẻ biết, ích lợi và đặc điểm nổi bật của chúng.</t>
  </si>
  <si>
    <t xml:space="preserve"> SHHN: Khuyến khích trẻ bày tỏ tình cảm và hiểu biết về bản thân qua giao tiếp với cô, với bạn, bố mẹ và những người thân xung quanh…</t>
  </si>
  <si>
    <t>HĐC: Kể lại một buổi đi chơi cùng nhau của gia đình bé.</t>
  </si>
  <si>
    <t>HĐH: Bài thơ: 
Mẹ và cô; Lời chào; Bập bênh; Bạn mới đến trường; Đi học đúng giờ; ….</t>
  </si>
  <si>
    <t>HĐH: Bài thơ: 
Đôi mắt của em; Cái lưỡi; Tay làm đồ chơi; Cô dạy; Tâm sự của cái mũi; Lời chào; Bé ơi; Tập rửa mặt; Tập đánh răng….</t>
  </si>
  <si>
    <t xml:space="preserve"> HĐH: Bài thơ: 
 Đến thăm bà; Giúp mẹ; Yêu mẹ; Lấy tăm cho bà; Em vẽ; Bé ngoan.        </t>
  </si>
  <si>
    <t xml:space="preserve"> HĐH: Bài thơ: 
 Chiếc cầu mới; Chú giải phóng quân; Đi bừa; Thỏ bông bị ốm; Em làm thợ xây; Các cô thợ;  Bác nông dân; Bé làm bao nhiêu nghề; Làm bác sĩ.                                                     </t>
  </si>
  <si>
    <t xml:space="preserve"> HĐH: Bài thơ: 
 Đàn gà con; Ếch con học bài; Ong và bướm; Rong và cá; Gấu qua cầu; Ông cháu nhà vịt; Thỏ trắng.                                                             </t>
  </si>
  <si>
    <t xml:space="preserve"> HĐH: Bài thơ:  
 Cây đào; Hoa kết trái; Hồ sen; Tết đang vào nhà; Mùa xuân; Hoa cúc vàng; Chùm quả ngọt.                            </t>
  </si>
  <si>
    <t xml:space="preserve">HĐH: Bài thơ: 
 Khuyên bạn; Đèn giao thông; Đoàn tàu; Đi xe đạp; Đi dường em nhớ; Khuyên bạn.                            </t>
  </si>
  <si>
    <t xml:space="preserve"> HĐH: Bài thư: 
 Cầu vồng; Trưa hè; Đi nắng; Mưa; Mùa hạ tuyệt vời; Mưa rơi; Mây và gió.                         </t>
  </si>
  <si>
    <t>HĐH: Bài thơ: 
Cái chai thành con vật; Vỏ hộp thành nhà; Giấy vụn thành hoa; Tái chế bảo vệ môi trường</t>
  </si>
  <si>
    <t xml:space="preserve">HĐH:  Bài thơ: 
 Em vẽ Bác Hồ; Bác Hồ của em; Đi nắng; Thăm nhà bác; Bé tập nói.    </t>
  </si>
  <si>
    <t>SHHN: Giáo dục trẻ, rèn kỹ năng cho trẻ nói to, rõ ràng khi trả lời câu hỏi của cô</t>
  </si>
  <si>
    <t xml:space="preserve"> HĐH/HĐG/HĐC:
Truyện: Tình bạn; Thỏ con đi học; Bạn mới; Mèo con và quyển sách; Chú vịt khàn; Bài học đầu năm; Vịt con đi học.</t>
  </si>
  <si>
    <t xml:space="preserve"> HĐH/HĐG/HĐC:
Truyện: Món quà của cô giáo; Mỗi người một việc; Chiếc áo ấm; Ba người bạn.</t>
  </si>
  <si>
    <t xml:space="preserve"> HĐH/HĐG/HĐC:
Truyện: Nhổ củ cải; Bông hoa cúc trắng; Ba điều ước; Anh em nhà thỏ; Làm cách nào dễ hơn; Bồ nông có hiếu.</t>
  </si>
  <si>
    <t xml:space="preserve"> HĐH/HĐG/HĐC:
Truyện: Ba chú heo nhỏ; Cây rau của thỏ út; Gấu con bị sâu răng; Gà trống choai và hạt đậu; Chim con, gà con; Ba gấu con; Bác Rùa tốt bụng; Chuyện bầy chim.</t>
  </si>
  <si>
    <t xml:space="preserve"> HĐH/HĐG/HĐC:
Truyện: Gà trống choai yêu cái đẹp; Rùa con tìm nhà; Ba người bạn; Bác sĩ chim; Chim con, gà con; Ba gấu con; Bác Rùa tốt bụng; Chuyện bầy chim.</t>
  </si>
  <si>
    <t xml:space="preserve"> HĐH/HĐG/HĐC:
Truyện: Chú đỗ con; Hoa mào gà; Bí con thoát nạn; Niềm vui từ bát canh cải; Qủa táo này của ai; Hạt giống nhỏ; Chuyện trong vườn.                                            </t>
  </si>
  <si>
    <t xml:space="preserve"> HĐH/HĐG/HĐC:
Truyện: Kiến con đi xe ô tô; Qua đường; Vì sao thỏ cụt đuôi; Xe đạp con trên đường phố; Ba ngọn đèn giao thông; Ô tô con học bài.                                             </t>
  </si>
  <si>
    <t xml:space="preserve"> HĐH/HĐG/HĐC:
Truyện: Chiếc hộp kỳ diệu; Cái chai biết hát; Vòng tay từ vỏ chai…..</t>
  </si>
  <si>
    <t xml:space="preserve"> HĐH/HĐG/HĐC:
Truyện: Cô mây; Giot nước tý xíu; Sự tích ngày và đêm; Mây và hồ nước; Cóc kiện trời  .</t>
  </si>
  <si>
    <t xml:space="preserve"> HĐH/HĐG/HĐC:
Truyện: Thế là ngoan; Ai ngoan sẽ được thưởng; Được gặp Bác Hồ; Thời gian quý báu.</t>
  </si>
  <si>
    <t>ĐTT/HĐC:
Bài thơ: Mẹ và cô; Lời chào; Bập bênh; Bạn mới đến trường; Đi học đúng giờ; ….</t>
  </si>
  <si>
    <t>ĐTT/HĐC:
Bài thơ: Đôi mắt của em; Cái lưỡi; Tay làm đồ chơi; Cô dạy; Tâm sự của cái mũi; Lời chào; Bé ơi; Tập rửa mặt; Tập đánh răng….</t>
  </si>
  <si>
    <t xml:space="preserve">ĐTT/HĐC:
 Bài thơ: Đến thăm bà; Giúp mẹ; Yêu mẹ; Lấy tăm cho bà; Em vẽ; Bé ngoan.        </t>
  </si>
  <si>
    <t xml:space="preserve"> ĐTT/HĐC:
Bài thơ: Chiếc cầu mới; Chú giải phóng quân; Đi bừa; Thỏ bông bị ốm; Em làm thợ xây; Các cô thợ;  Bác nông dân; Bé làm bao nhiêu nghề; Làm bác sĩ.                                                     </t>
  </si>
  <si>
    <t xml:space="preserve">ĐTT/HĐC:
 Bài thơ: Đàn gà con; Ếch con học bài; Ong và bướm; Rong và cá; Gấu qua cầu; Ông cháu nhà vịt; Thỏ trắng.                                                             </t>
  </si>
  <si>
    <t xml:space="preserve"> ĐTT/HĐC:
Bài thơ: Cây đào; Hoa kết trái; Hồ sen; Tết đang vào nhà; Mùa xuân; Hoa cúc vàng; Chùm quả ngọt.                            </t>
  </si>
  <si>
    <t xml:space="preserve">ĐTT/HĐC:
Bài thơ: Khuyên bạn; Đèn giao thông; Đoàn tàu; Đi xe đạp; Đi dường em nhớ; Khuyên bạn.                            </t>
  </si>
  <si>
    <t xml:space="preserve">ĐTT/HĐC:
 Bài thơ: Cầu vồng; Trưa hè; Đi nắng; Mưa; Mùa hạ tuyệt vời; Mưa rơi; Mây và gió.                         </t>
  </si>
  <si>
    <t>ĐTT/HĐC:
Bài thơ: Cái chai thành con vật; Vỏ hộp thành nhà; Giấy vụn thành hoa; Tái chế bảo vệ môi trường</t>
  </si>
  <si>
    <t xml:space="preserve">ĐTT/HĐC:
 Bài thơ: Em vẽ Bác Hồ; Bác Hồ của em; Đi nắng; Thăm nhà bác; Bé tập nói.    </t>
  </si>
  <si>
    <t>HĐG: Xem sách, tranh truyện, tranh ảnh, xem album về chủ đề.</t>
  </si>
  <si>
    <t>HĐG: Hướng dẫn cách giở vở trong giờ học
 Chơi, hoạt động ở các góc: Xem sách tranh</t>
  </si>
  <si>
    <t>HĐG: Hướng dẫn trẻ cầm sách đúng chiều, mở sách, xem tranh, "đọc" truyện.</t>
  </si>
  <si>
    <t>HĐG: Hướng dẫn trẻ không được xé sách, làm nhàu nát sách, vẽ bẩn lên sách.</t>
  </si>
  <si>
    <t>Một số kí hiệu thông thường ở gia đình, trường lớp</t>
  </si>
  <si>
    <t>ĐTT: Quan sát một  kí hiệu thông thường ở gia đình, trường lớp và một số quy định của trường lớp.</t>
  </si>
  <si>
    <t>HĐH/HĐC: Dạy trẻ nhận biết một số ký hiệu trong nhà vệ sinh</t>
  </si>
  <si>
    <t>Tiếp xúc với chữ, sách truyện</t>
  </si>
  <si>
    <t>HĐG: Xem album về chủ đề và tô, vẽ theo ý thích về chủ đề.</t>
  </si>
  <si>
    <t>Vẽ, tô màu chủ đề.</t>
  </si>
  <si>
    <t>HĐG: Vẽ tô màu tranh rỗng về chủ đề</t>
  </si>
  <si>
    <t>HĐH:  Bạn của bé.
 Món quà tặng bạn.</t>
  </si>
  <si>
    <t>HĐH/HĐC: Cảm xúc của bé</t>
  </si>
  <si>
    <t>HĐH/HĐC: Đôi bàn tay xinh</t>
  </si>
  <si>
    <t>Sắp xếp đồ dùng, đồ chơi gọn gàng, ngăn nắp.</t>
  </si>
  <si>
    <t>HĐH: Bé biết sắp xếp đồ dùng đồ chơi đúng nơi quy định.</t>
  </si>
  <si>
    <t>HĐH: Dạy trẻ kỹ năng gấp quần áo.</t>
  </si>
  <si>
    <t>HĐH: Dạy trẻ cách bóc trứng cút</t>
  </si>
  <si>
    <t>HĐH: Bé xỏ, cởi và gấp tất</t>
  </si>
  <si>
    <t>Những trạng thái cảm xúc: vui, buồn, sợ hãi, tức giận, ngạc nhiên.</t>
  </si>
  <si>
    <t>HĐH/HĐC: 
Cảm xúc của bé
Dạy trẻ kỹ năng nhận biết cảm xúc vui- buồn</t>
  </si>
  <si>
    <t xml:space="preserve"> TQDN: Thăm quan di tích lịch sử đình Hà Hương.</t>
  </si>
  <si>
    <t xml:space="preserve"> HĐH/HĐC: Bé vui hay buồn
+ Tô màu tranh những khuôn mặt biểu cảm (Vui, buồn, tức giận..)</t>
  </si>
  <si>
    <t>HĐH: Bác Hồ kính yêu</t>
  </si>
  <si>
    <t>HĐH: 
 + Quê hương của bé
 + Đất nước Việt Nam của bé</t>
  </si>
  <si>
    <t>Hào hứng tham gia vào các hoạt động trong ngày lễ tết Trung thu</t>
  </si>
  <si>
    <t>HĐH: Bé vui tết trung thu.</t>
  </si>
  <si>
    <t>Hào hứng tham gia vào các hoạt động trong ngàyNhà giáo Việt Nam 20/11</t>
  </si>
  <si>
    <t>HĐH:  Cô giáo của con</t>
  </si>
  <si>
    <t>Hào hứng tham gia vào các hoạt động trong ngày lễ hội 22/12</t>
  </si>
  <si>
    <t xml:space="preserve"> HĐH: Cháu yêu chú Bộ đội. </t>
  </si>
  <si>
    <t>Hào hứng tham gia vào các hoạt động trong ngày lễ tết nguyên đán.</t>
  </si>
  <si>
    <t>HĐH: Bé vui đón tết.</t>
  </si>
  <si>
    <t>Hào hứng tham gia vào các hoạt động trong ngày sinh nhật Bác.</t>
  </si>
  <si>
    <t>HĐH: Mừng sinh nhật Bác</t>
  </si>
  <si>
    <t xml:space="preserve">Một số quy định ở trường lớp </t>
  </si>
  <si>
    <t>HĐH/HĐC: Bé nói lời cảm ơn.
Nói lời cảm ơn, xin lỗi.
Dạy trẻ KN chào hỏi, cảm ơn và xin lỗi.</t>
  </si>
  <si>
    <t>SHHN: Lắng nghe và trả lời câu hỏi của cô và bạn trong giao tiếp.</t>
  </si>
  <si>
    <t>HĐH/HĐC: Kỹ năng phối hợp với bạn trong khi chơi 
Bé hợp tác với bạn khi chơi</t>
  </si>
  <si>
    <t>Nhận biết hành vi "đúng" - "sai", "tốt" - "xấu"</t>
  </si>
  <si>
    <t>HĐG: Trẻ chọn hành vi đúng - sai trong bảo vệ nguồn nước</t>
  </si>
  <si>
    <t>HĐH: Nhận biết hành vi "đúng - sai" khi tham gia giao thông.
HĐG: Trẻ chọn hành vi đúng - sai khi tham gia giao thông</t>
  </si>
  <si>
    <t>HĐH: Nhận biết hành vi tốt - xấu, đúng - sai.
HĐG: Trẻ chọn hành vi đúng - sai trong bảo vệ con vật</t>
  </si>
  <si>
    <t xml:space="preserve"> HĐH: Mẹ yêu của bé
Bà của bé
Gia đình thân yêu của bé</t>
  </si>
  <si>
    <t>HĐH: Bé chăm sóc vật nuôi
Gà con đáng yêu
Chăm sóc bạn cá nhỏ
 Cách chơi cùng cá an toàn.
Dạy trẻ chăm sóc chú mèo con.
 Bé chơi cùng mèo an toàn</t>
  </si>
  <si>
    <t>HĐH: Bé chăm sóc một số loại hoa (hoa cúc, hoa hồng, hoa đồng tiền…) 
Bé chăm sóc, bảo vệ cây cối</t>
  </si>
  <si>
    <t>HĐH: 
 Dạy trẻ kỹ năng tiết kiệm và bảo vệ nguồn nước</t>
  </si>
  <si>
    <t>Nghe âm thanh, các bài hát, bản nhạc gần gũi về chủ đề "Trường mầm non"</t>
  </si>
  <si>
    <t xml:space="preserve"> ĐTT: Thể hiện tình cảm vui vẻ và cảm xúc khi nghe những bài hát vui nhộn về chủ đề </t>
  </si>
  <si>
    <t>Nghe âm thanh, các bài hát, bản nhạc gần gũi về chủ đề "Quê hương - Đất nước - Bác Hồ"</t>
  </si>
  <si>
    <t>Nghe âm thanh, các bài hát, bản nhạc gần gũi về chủ đề "Tái chế"</t>
  </si>
  <si>
    <t>Nghe âm thanh, các bài hát, bản nhạc gần gũi về chủ đề "Phương tiện giao thông"</t>
  </si>
  <si>
    <t>Nghe âm thanh, các bài hát, bản nhạc gần gũi về chủ đề "Môi trường"</t>
  </si>
  <si>
    <t>Nghe âm thanh, các bài hát, bản nhạc gần gũi về chủ đề "Động vật"</t>
  </si>
  <si>
    <t>Nghe âm thanh, các bài hát, bản nhạc gần gũi về chủ đề "Nghề nghiệp"</t>
  </si>
  <si>
    <t>Nghe bài hát, bản nhạc; thơ, đồng dao, ca dao, tục ngữ; kể chuyện phù hợp với chủ đề "Hiện tượng tự nhiên"</t>
  </si>
  <si>
    <t>ĐTT: Chăm chú lắng nghe, và hưởng ứng cảm xúc theo bài hát, bản nhạc về chủ đề</t>
  </si>
  <si>
    <t>Nghe bài hát, bản nhạc; thơ, đồng dao, ca dao, tục ngữ; kể chuyện phù hợp với chủ đề "Bản thân"</t>
  </si>
  <si>
    <t>Nghe bài hát, bản nhạc; thơ, đồng dao, ca dao, tục ngữ; kể chuyện phù hợp với chủ đề "Gia đình"</t>
  </si>
  <si>
    <t>Nghe bài hát, bản nhạc; thơ, đồng dao, ca dao, tục ngữ; kể chuyện phù hợp với chủ đề "Thực vật"</t>
  </si>
  <si>
    <t xml:space="preserve">SHHN: Thích được ngắn nhìn vẻ đẹp của các sản phẩm tạo hình </t>
  </si>
  <si>
    <t>HĐC: Nghe hát: Ngày đầu tiên đi học, Bụi phấn, bông hồng tặng cô, cô giáo em là hoa Eban. Bài ca người chiến sĩ áo trắng, em muốn làm. Cô thợ dệt. Nơi đảo xa; Tâm tình người thợ xây</t>
  </si>
  <si>
    <t xml:space="preserve">HĐC: Nghe hát: Em là hoa hồng nhỏ; Hoa của mẹ; Suối hoa.; Sống như những đóa hoa.; Hoa bé ngoan.; Ra chơi vườn hoa. Tết đến rồi; Ngày Tết quê em;  Tết ơi là Tết; Xúc xắc xúc xẻ; Bao lì xì đỏ. Vườn cây của ba; Sắc màu trái cây; Vườn cây nhà bé. </t>
  </si>
  <si>
    <t>HĐC: Nghe hát: "Chiếc khăn tay", Mẹ đi vắng. Tình thương bà cháu, Bà và cháu, Cháu yêu bà, Bé quét nhà; "Dạy bé mặc quần áo",Chiếc áo mùa đông; Chiếc áo mới; Ba ngọn nến lung linh; Tổ ấm gia đình, Cả nhà thương nhau; Bữa cơm gia đình</t>
  </si>
  <si>
    <t xml:space="preserve">HĐC: Nghe hát: Kun bảo vệ môi trường; Siêu nhân xanh. </t>
  </si>
  <si>
    <t>HĐC: Nghe hát: Vui đến trường; Cô giáo; Đi học về; Cô giáo em; Ngày đầu tiên đi học; Cô giáo em là hoa Ê-Ban. Lý cây kéo; An toàn hằng ngày.</t>
  </si>
  <si>
    <t xml:space="preserve">HĐC: Nghe hát: Rước đèn dưới ánh trăng; Chiếc đèn ông sao; Bài ca trung thu; Trung thu xuống phố; Tình bạn tuổi thơ; Ánh trăng tình bạn; Hồn nhiên tình bạn.Tia nắng hạt mưa; Đôi bàn chân;  Năm ngón tay ngoan; Khúc hát đôi bàn tay. Dạy bé mặc quần áo </t>
  </si>
  <si>
    <t>Nghe các bài hát, bản nhạc (nhạc thiếu nhi, dân ca) chủ đề trường mầm non</t>
  </si>
  <si>
    <t>Nghe các bài hát, bản nhạc (nhạc thiếu nhi, dân ca) chủ đề bản thân</t>
  </si>
  <si>
    <t>HĐC: Nghe hát: Đường em đi; Bạn ơi có biết; Đi đường em nhớ; Em đi qua ngã tư đường phố; Đèn xanh đèn đỏ; Đường em đi; Lời cô dặn; Đèn đỏ đèn xanh.; An toàn giao thông; Em là công an tí hon; Lá thuyền ước mơ.</t>
  </si>
  <si>
    <t>Nghe các bài hát, bản nhạc (nhạc thiếu nhi, dân ca) chủ đề gia đình</t>
  </si>
  <si>
    <t>Nghe các bài hát, bản nhạc (nhạc thiếu nhi, dân ca) chủ đề nghề nghiệp</t>
  </si>
  <si>
    <t>Nghe các bài hát, bản nhạc (nhạc thiếu nhi, dân ca) chủ đề động vật</t>
  </si>
  <si>
    <t>Nghe các bài hát, bản nhạc (nhạc thiếu nhi, dân ca) chủ đề môi trường</t>
  </si>
  <si>
    <t>Nghe các bài hát, bản nhạc (nhạc thiếu nhi, dân ca) chủ đề thực vật</t>
  </si>
  <si>
    <t>Nghe các bài hát, bản nhạc (nhạc thiếu nhi, dân ca) chủ đề phương tiện giao thông</t>
  </si>
  <si>
    <t>Nghe các bài hát, bản nhạc (nhạc thiếu nhi, dân ca) chủ đề hiện tượng tự nhiên</t>
  </si>
  <si>
    <t>Nghe các bài hát, bản nhạc (nhạc thiếu nhi, dân ca) chủ đề tái chế</t>
  </si>
  <si>
    <t>Nghe các bài hát, bản nhạc (nhạc thiếu nhi, dân ca) chủ đề quê hương - đất nước - Bác Hồ</t>
  </si>
  <si>
    <t>Hát đúng giai điệu, lời ca bài hát chủ đề trường gia đình.</t>
  </si>
  <si>
    <t>Hát đúng giai điệu, lời ca bài hát chủ đề động vật.</t>
  </si>
  <si>
    <t>Hát đúng giai điệu, lời ca bài hát chủ đề môi trường.</t>
  </si>
  <si>
    <t>Hát đúng giai điệu, lời ca bài hát chủ đề giao thông.</t>
  </si>
  <si>
    <t>Hát đúng giai điệu, lời ca bài hát chủ đề tái chế</t>
  </si>
  <si>
    <t>Hát đúng giai điệu, lời ca bài hát chủ đềtái chế</t>
  </si>
  <si>
    <t>Hát đúng giai điệu, lời ca bài hát chủ đề Quê hương - Đất nước - Bác Hồ.</t>
  </si>
  <si>
    <t xml:space="preserve"> HĐH: Bài hát: Em mơ  gặp Bác Hồ, Bé em tập nói.....                    - Hát nghe: Nhớ ơn Bác, Lý cây bông....                                          - Hát theo ý thích các bài hát về chủ đề</t>
  </si>
  <si>
    <t xml:space="preserve"> HĐH: Bài hát: Dạy trẻ hát bài hát: Lái ô tô, Em đi chơi thuyền, Đoàn tàu nhỏ xíu....                     
- Hát nghe: Bài học sang đường, Lời cô dạy, Đèn xanh đèn đỏ..
  - Hát theo ý thích các bài hát về chủ đề</t>
  </si>
  <si>
    <t xml:space="preserve">  HĐH: Bài hát: Em yêu cấy xanh, Sắp đến têt rồi, Bầu bí, Màu hoa…
 - Hát nghe: Em là bông hồng nhỏ, em là chim bồ câu trắng....
 - Hát theo ý thích các bài hát về chủ đề</t>
  </si>
  <si>
    <t xml:space="preserve"> HĐH: Bài hát: Dạy trẻ hát bài hát: Con chim non, Cá vàng bơi, Đàn gà con, Gà trồng thổi kèn.....
- Hát nghe: Cò lả, gà gáy le té…
- Hát theo ý thích các bài hát về chủ đề</t>
  </si>
  <si>
    <t xml:space="preserve"> HĐH: Bài hát: Dạy trẻ hát bài hát: Nhà của tôi, Chiếc khăn tay, Mẹ đi vắng, Cô giáo….
 - Hát nghe: Ru em, Lòng mẹ, Ru con….
- Hát theo ý thích các bài hát về chủ đề</t>
  </si>
  <si>
    <t xml:space="preserve"> HĐH: Bài hát: Dạy trẻ hát bài hát: Lớn lên cháu lái máy cày, Chú bộ đội, Cháu yêu cô chú công nhân... 
- Hát nghe: Đi cấy, ngày mùa vui….
- Hát theo ý thích các bài hát về chủ đề</t>
  </si>
  <si>
    <t xml:space="preserve"> HĐH: Bài hát: Dạy trẻ hát bài hát: Mùa hè đến, Cho tôi đi làm mưa với, Trời nắng trời mưa       - Hát nghe: Mưa rơi, Tia nắng hạt mưa.....
- Hát theo ý thích các bài hát về chủ đề</t>
  </si>
  <si>
    <t xml:space="preserve"> HĐH: Bài hát: Kun bảo vệ môi trường; Siêu nhân xanh. </t>
  </si>
  <si>
    <t>Vận động đơn giản theo nhịp điệu của các bài hát, bản nhạc / Sử dụng các dụng cụ gõ đệm theo phách chủ đề tái chế</t>
  </si>
  <si>
    <t>Vận động đơn giản theo nhịp điệu của các bài hát, bản nhạc / Sử dụng các dụng cụ gõ đệm theo phách chủ để nghề nghiệp</t>
  </si>
  <si>
    <t>Vận động đơn giản theo nhịp điệu của các bài hát, bản nhạc/ Sử dụng các dụng cụ gõ đệm theo phách chủ đề động vật</t>
  </si>
  <si>
    <t>Vận động đơn giản theo nhịp điệu của các bài hát, bản nhạc/ Sử dụng các dụng cụ gõ đệm theo phách chủ đề môi trường.</t>
  </si>
  <si>
    <t xml:space="preserve">HĐH: Bài hát: Trường chúng cháu là trường mầm non; Vui dến trường;  
- Hát nghe: Cô giáo, Chào năm học mới                             </t>
  </si>
  <si>
    <t>HĐH: Bài hát: Mời bạn ăn, Tay thơm tay ngoan; Rước đèn dưới trăng. Đêm trung thu; Rước đèn tháng 8...
- Hát nghe: Em là bông hồng nhỏ, em là chim bồ câu trắng….</t>
  </si>
  <si>
    <t xml:space="preserve">HĐH: Bài hát: Trường chúng cháu là trường mầm non; Vui dến trường;                          </t>
  </si>
  <si>
    <t>HĐH: Bài hát: Mời bạn ăn, Tay thơm tay ngoan; Rước đèn dưới trăng. Đêm trung thu; Rước đèn tháng 8…</t>
  </si>
  <si>
    <t xml:space="preserve"> HĐH: Bài hát: Dạy trẻ hát bài hát: Nhà của tôi, Chiếc khăn tay, Mẹ đi vắng, Cô giáo….</t>
  </si>
  <si>
    <t xml:space="preserve"> HĐH: Bài hát: Dạy trẻ hát bài hát: Lớn lên cháu lái máy cày, Chú bộ đội, Cháu yêu cô chú công nhân... </t>
  </si>
  <si>
    <t xml:space="preserve"> HĐH: Bài hát: Dạy trẻ hát bài hát: Con chim non, Cá vàng bơi, Đàn gà con, Gà trồng thổi kèn.....</t>
  </si>
  <si>
    <t xml:space="preserve">  HĐH: Bài hát: Em yêu cây xanh, Sắp đến têt rồi, Bầu bí, Màu hoa…</t>
  </si>
  <si>
    <t xml:space="preserve"> HĐH: Bài hát: Dạy trẻ hát bài hát: Lái ô tô, Em đi chơi thuyền, Đoàn tàu nhỏ xíu....                     </t>
  </si>
  <si>
    <t xml:space="preserve"> HĐH: Bài hát: Dạy trẻ hát bài hát: Mùa hè đến, Cho tôi đi làm mưa với, Trời nắng trời mưa…</t>
  </si>
  <si>
    <t xml:space="preserve"> HĐH: Bài hát: Em mơ  gặp Bác Hồ, Bé em tập nói.....                   </t>
  </si>
  <si>
    <t>Sử dụng các nguyên vật liệu tạo hình để tạo ra các sản phẩm chủ đề trường mầm non</t>
  </si>
  <si>
    <t>Sử dụng các nguyên vật liệu tạo hình để tạo ra các sản phẩm chủ đề môi trường</t>
  </si>
  <si>
    <t>Sử dụng các nguyên vật liệu tạo hình để tạo ra các sản phẩm chủ đề tái chế</t>
  </si>
  <si>
    <t>Sử dụng các nguyên vật liệu tạo hình để tạo ra các sản phẩm chủ đề hiện tượng tự nhiên</t>
  </si>
  <si>
    <t>Steam:
Làm con lật đật.
Làm hộp đựng bút</t>
  </si>
  <si>
    <t>Steam:
Làm đèn lồng
Làm đèn ông sao
Làm trang phục bạn gái, bạn trai.
Làm đồ dùng bạn gái (Vòng, dây buộc tóc, khuyên tai...)
Làm cái nón bằng bìa
Làm đôi dép.</t>
  </si>
  <si>
    <t>Steam:
 Làm vòng tặng mẹ
Trang trí bưu thiếp tặng người thân
 Làm ngôi nhà</t>
  </si>
  <si>
    <t>Steam:
 Làm bưu thiếp tặng cô; 
 Làm bưu thiếp tặng chú bộ đội.
 Làm mũ từ các nguyên vật liệu.
 Gấp váy, áo, quần từ giấy
 Thiết kế trang phục 
Làm cái liềm từ bìa cát tông
Làm bay xây</t>
  </si>
  <si>
    <t>Steam:
 Làm tranh gà từ nắp chai; 
 Làm tranh cá từ các hình học; 
Làm con cá từ chai lọ
Làm con mèo từ lõi giấy, chai lọ…</t>
  </si>
  <si>
    <t>Steam:
Làm tranh hoa cúc từ các nguyện vật liệu : tăm bông, lá khô, bẹ ngô, xốp bọc hoa quả...
 Làm khuôn gói bánh chưng</t>
  </si>
  <si>
    <t>Steam:
 Làm ô tô từ các nguyên vật liệu phế thải
Làm mũ bảo hiểm.
Làm tàu hỏa từ các nguyên vật liệu.
Làm bè nổi
Làm cột đèn giao thông</t>
  </si>
  <si>
    <t>Steam:
Làm hoa từ các loại giấy.
Làm lọ hoa từ chai, lọ nhựa</t>
  </si>
  <si>
    <t>Steam: 
Làm ông mặt trời, làm đám mây từ các nguyên vật liệu phế thải
Làm chuông gió</t>
  </si>
  <si>
    <t xml:space="preserve"> Steam:
 Làm đôi dép Bác Hồ
Làm khung ảnh Bác Hồ</t>
  </si>
  <si>
    <t>Tô màu hình vẽ chủ đề môi trường</t>
  </si>
  <si>
    <t>Tô màu hình vẽ chủ đề tái chế</t>
  </si>
  <si>
    <t>Tô màu hình vẽ chủ đề Quê hương - Đất nước - Bác Hồ</t>
  </si>
  <si>
    <t>HĐH/HĐG: 
Tô màu hình ảnh mẹ
Tô màu hình ảnh bà
Tô màu mái tóc bà
Tô màu cái áo 
Tô màu ti vi
Tô màu điện thoại
Tô màu cái ấm
Tô màu ngôi nhà</t>
  </si>
  <si>
    <t>HĐH/HĐG: 
Tô màu trường mầm non.
Tô màu lớp học của bé
Tô màu bút chì, cái kéo, quả bóng…</t>
  </si>
  <si>
    <t>HĐH/HĐG: 
Tô màu bạn trai, bạn gái.
Tô màu trang phục bạn trai, bạn gái.
Tô màu đôi bàn tay.
Tô màu đôi bàn chân.
Tô màu đèn lồng.
Tô màu đèn ông sao</t>
  </si>
  <si>
    <t>HĐH/HĐG: 
Tô màu chân dung cô giáo.
Tô màu tranh cô giáo.
Tô màu đồ dùng bác sĩ, đồ dùng nghề nông….
Tô màu váy, áo, quần, mũ…
Tô màu chân dung chân dung chú bộ đội.
Tô màu trang phuc chú bộ đội</t>
  </si>
  <si>
    <t>HĐH/HĐG: 
Tô màu con gà, con cá, con mèo, con voi, con khỉ, con ong, con bướm….</t>
  </si>
  <si>
    <t>HĐH/HĐG: 
Tô màu ô tô, xe máy, máy bay, tàu hỏa, thuyền buồm….
Tô màu đèn giao thông.</t>
  </si>
  <si>
    <t>HĐH/HĐG: 
Tô màu hoa cúc, hoa hồng, hoa đào….
Tô màu bánh chưng
Tô màu vườn cây ăn quả</t>
  </si>
  <si>
    <t>HĐH/HĐG: 
Tô màu chuông gió
Tô màu ông mặt trời, đám mây</t>
  </si>
  <si>
    <t>HĐH/HĐG: 
Tô màu bức tranh quê hương, Tô màu lăng Bác, Nhà sàn.</t>
  </si>
  <si>
    <t>HĐH/HĐG: 
Tô màu chai lọ nhựa</t>
  </si>
  <si>
    <t>Sử dụng một số kỹ năng vẽ nét thẳng, xiên, ngang để tạo thành bức tranh đơn giản chủ đề động vật</t>
  </si>
  <si>
    <t>Sử dụng một số kỹ năng vẽ nét thẳng, xiên, ngang để tạo thành bức tranh đơn giản chủ đề môi trường</t>
  </si>
  <si>
    <t>Sử dụng một số kỹ năng vẽ nét thẳng, xiên, ngang để tạo thành bức tranh đơn giản chủ đề trường mầm non</t>
  </si>
  <si>
    <t>Sử dụng một số kỹ năng vẽ nét thẳng, xiên, ngang để tạo thành bức tranh đơn giản chủ đề tái chế</t>
  </si>
  <si>
    <t>HĐH/HĐG: 
Vẽ đường đi đến lớp, vẽ quả bóng, vẽ chùm bóng bay.
Vẽ chiếc kéo, bút chì, quả bóng…</t>
  </si>
  <si>
    <t>HĐH/HĐG: 
Vẽ tóc bạn trai.
Vẽ tóc bạn gái.
Vẽ đôi bàn tay
Vẽ đèn lồng; đèn ông sao.</t>
  </si>
  <si>
    <t>HĐH/HĐG: 
 Vẽ con gà, con cá, con mèo, con ong, con bướm….</t>
  </si>
  <si>
    <t>HĐH/HĐG: 
Vẽ đồ dùng dạy học
Vẽ dụng cụ đồ dùng bác sĩ
Vẽ trang phục (váy, áo, quần, mũ…)
 Vẽ đồ dùng chú bộ đội.
Vẽ chiếc bay.</t>
  </si>
  <si>
    <t>HĐH/HĐG: 
Vẽ cái áo.
Vẽ ngôi nhà.
Vẽ một số đồ dùng trong gia đình (tivi, bàn, tủ quần áo…)</t>
  </si>
  <si>
    <t>HĐH/HĐG: 
Vẽ ô tô
Vẽ bánh xe
Vẽ thuyền buồm
Vẽ đèn giao thông</t>
  </si>
  <si>
    <t>HĐH/HĐG: 
Vẽ quả chuông gió
 Vẽ mưa
Vẽ mặt trời
Vẽ mặt trăng</t>
  </si>
  <si>
    <t>HĐH/HĐG: 
Vẽ hoa cúc
Vẽ quả cam, quả bưởi, quả táo...
Vẽ bánh chưng</t>
  </si>
  <si>
    <t>HĐH/HĐG: 
Vẽ chai, lọ nhụa</t>
  </si>
  <si>
    <t>Sử dụng một số kỹ năng vẽ nét thẳng, xiên, ngang để tạo thành bức tranh đơn giản chủ đề quê hương - đất nước - Bác Hồ</t>
  </si>
  <si>
    <t>Sử dụng một số kỹ năng vẽ nét thẳng, xiên, ngang để tạo thành bức tranh đơn giản chủ đề quê hương  - đất nước - Bác Hồ</t>
  </si>
  <si>
    <t>HĐH/HĐG: 
Vẽ ao cá Bác Hồ
Vẽ trang phục Bác Hồ
Vẽ dòng sông</t>
  </si>
  <si>
    <t>Xé theo dải, xé vụn và dán thành sản phẩm đơn giản chủ đề tái chế</t>
  </si>
  <si>
    <t>Xé theo dải, xé vụn và dán thành sản phẩm đơn giản chủ đề hiện tượng tự nhiên</t>
  </si>
  <si>
    <t>Xé theo dải, xé vụn và dán thành sản phẩm đơn giản chủ đề động vật</t>
  </si>
  <si>
    <t>Xé theo dải, xé vụn và dán thành sản phẩm đơn giản chủ đề môi trường</t>
  </si>
  <si>
    <t>Xé theo dải, xé vụn và dán thành sản phẩm đơn giản chủ đề bản thân</t>
  </si>
  <si>
    <t>Xé theo dải, xé vụn và dán thành sản phẩm đơn giản chủ đề gia đình</t>
  </si>
  <si>
    <t>HĐH/HĐG: 
Xé, dán trang trí trường mầm non, lớp học của bé, bút chì, cái kéo, quả bóng…</t>
  </si>
  <si>
    <t>HĐH/HĐG: 
Xé, dán trang trí trang phục bạn trai, bạn gái, đèn lồng, đèn ông sao</t>
  </si>
  <si>
    <t>HĐH/HĐG: 
Xé, dán trang trí trang phục cho người thân trong gia đình, ti vi, tủ đựng quần áo, ngôi nhà</t>
  </si>
  <si>
    <t>HĐH/HĐG: 
Xé, dán trang trí đồ dùng, trang phục bác sĩ, cô giáo, chú bộ đội, đồ dùng nghề nông….</t>
  </si>
  <si>
    <t>HĐH/HĐG: 
Xé, dán trang trí  con gà, con cá, con mèo, con voi, con khỉ, con ong, con bướm….</t>
  </si>
  <si>
    <t>HĐH/HĐG: 
Xé, dán  hoa cúc, hoa hồng, hoa đào, vườn cây ăn quả….
Xé, dán trang trí  bánh chưng</t>
  </si>
  <si>
    <t>HĐH/HĐG: 
Xé, dán trang trí ô tô, xe máy, máy bay, tàu hỏa, thuyền buồm….
Xé, dán đèn giao thông.</t>
  </si>
  <si>
    <t>HĐH/HĐG: 
Xé, dán ông mặt trời, đám mây</t>
  </si>
  <si>
    <t>HĐH/HĐG: 
Xé, dán trang trí chai lọ nhựa</t>
  </si>
  <si>
    <t>HĐH/HĐG: 
Xé, dán trang trí bức tranh quê hương, lăng Bác, Nhà sàn.</t>
  </si>
  <si>
    <t xml:space="preserve"> Lăn dọc, xoay tròn, ấn dẹt đất nặn để tạo thành các sản phẩm có 1 khối hoặc 2 khối chủ đề động vật</t>
  </si>
  <si>
    <t xml:space="preserve"> Lăn dọc, xoay tròn, ấn dẹt đất nặn để tạo thành các sản phẩm có 1 khối hoặc 2 khối chủ đề môi trường</t>
  </si>
  <si>
    <t xml:space="preserve">HĐH/HĐG: 
Nặn quả bóng, con lật đật, 
</t>
  </si>
  <si>
    <t xml:space="preserve"> Lăn dọc, xoay tròn, ấn dẹt đất nặn để tạo thành các sản phẩm có 1 khối hoặc 2 khối chủ đề hiện tượng tự nhiên</t>
  </si>
  <si>
    <t xml:space="preserve"> HĐH/HĐG: 
Nặn củ cà rốt, nặn các loại quả, nặn đồ dùng, sản phẩm các nghề.</t>
  </si>
  <si>
    <t>HĐH/HĐG: 
Nặn bánh trung thu, nặn hình bạn trai, bạn gái, nặn những chiếc vòng to, nhỏ…</t>
  </si>
  <si>
    <t>HĐH/HĐG: 
Nặn con gà
Nặn con cá.
Nặn con mèo</t>
  </si>
  <si>
    <t xml:space="preserve"> HĐH/HĐG: 
Nặn cái đĩa, nặn những cái bát, thìa, đôi đũa, ngôi nhà….</t>
  </si>
  <si>
    <t>HĐH/HĐG: 
 Nặn bánh chưng
Nặn một số loại quả (cam, bưởi, quất…..)</t>
  </si>
  <si>
    <t>HĐH/HĐG: 
Nặn ô tô
Nặn bánh xe
Nặn tàu hỏa</t>
  </si>
  <si>
    <t>HĐH/HĐG: 
Nặn đám mây
Nặn ông mặt trời
Nặn mặt trăng</t>
  </si>
  <si>
    <t>HĐH/HĐG: 
Nặn các đồ dùng vệ sinh (thùng đựng rác, gầu hót, chổi…)</t>
  </si>
  <si>
    <t>Xếp những sản phẩm có cấu trúc đơn giản chủ đề trường mầm non</t>
  </si>
  <si>
    <t>Xếp những sản phẩm có cấu trúc đơn giản chủ đề gia đình</t>
  </si>
  <si>
    <t>Xếp những sản phẩm có cấu trúc đơn giản chủ đề nghề nghiệp</t>
  </si>
  <si>
    <t>Xếp những sản phẩm có cấu trúc đơn giản chủ đề động vật</t>
  </si>
  <si>
    <t>Xếp những sản phẩm có cấu trúc đơn giản chủ đề môi trường</t>
  </si>
  <si>
    <t>Xếp những sản phẩm có cấu trúc đơn giản chủ đề thực vật</t>
  </si>
  <si>
    <t>Xếp những sản phẩm có cấu trúc đơn giản chủ đề hiện tượng tự nhiên</t>
  </si>
  <si>
    <t>Xếp những sản phẩm có cấu trúc đơn giản chủ đề tái chế</t>
  </si>
  <si>
    <t>HĐG:
Xây dựng khuôn viên ngôi nhà, lắp nghép ngôi nhà.
Xây khuôn viên, lắp ghép ngôi nhà của bà
Xây khuôn viên ngôi nhà của bé. 
Xây ngôi nhà của bé
Lắp ghép các kiểu nhà
 Xây, lắp ghép sân vườn, hàng rào, ao cá,..</t>
  </si>
  <si>
    <t>HĐG:
Xây trang trại gà, lắp ghép chuồng gà.
Xây bể cá, ao cá..., lắp ráp, xếp hình con cá.
Xây nhà cho mèo</t>
  </si>
  <si>
    <t>HĐG:
Xây dựng lớp học
Xây phòng y tế, xây bệnh viện 
Xây dựng xưởng may, xây khu công nghiệp may.
Xây doanh trại bộ đội, lắp ghép cây, chú bộ đội.
Xây nhà máy, xây xí nghiệp, xây dựng các công trình</t>
  </si>
  <si>
    <t>HĐG: 
Xây trường mầm non xanh
Xây dựng nhà máy nước</t>
  </si>
  <si>
    <t>HĐG:
Xây dựng ga ra ô tô, bến xe
Xây ngã tư đường phố
Xây bến thuyền, lắp ráp tàu, thuyền.</t>
  </si>
  <si>
    <t>HĐG:
Xếp cửa hàng bán các loại chuông gió.
 Xếp công viên nước.
 Xây khuôn viên nhà bé bằng sỏi
Xếp ngôi nhà</t>
  </si>
  <si>
    <t xml:space="preserve">HĐG: 
Xây dựng xưởng tái chế </t>
  </si>
  <si>
    <t>HĐG: 
Xếp lăng Bác Hồ, xếp nhà sàn, ao cá, vườn cây của Bác Hồ.</t>
  </si>
  <si>
    <t>HĐG:
Xây vườn hoa, chợ hoa, xếp chồng, chơi với các hình vuông, hình tròn
Xây vườn cây ăn quả</t>
  </si>
  <si>
    <t>HĐG: 
Xếp lớp học của tôi.
 Xếp con đường đến lớp.
 Xếp khu chơi của lớp.
 Xếp ngôi, xếp lớp học.
 Xếp con đường đến lớp.</t>
  </si>
  <si>
    <t>HĐG:
 Xếp hình bé và bạn,
 Xây nhà cho bạn;
Xây khuôn viên, lắp ghép ngôi nhà của bé
Xếp trại trung thu.
 Xếp con đường đến trại trung thu
 Xếp mâm ngũ quả, bánh vuông bánh tròn.</t>
  </si>
  <si>
    <t xml:space="preserve">HĐG: Nói lên cảm nhận của mình trước vẻ đẹp nổi bật về màu sắc hình dáng …của các tác phẩm tạo hình. </t>
  </si>
  <si>
    <t>Vận động theo ý thích khi hát / nghe các bài hát, bản nhạc quen thuộc chủ đề trường mầm non</t>
  </si>
  <si>
    <t>Vận động theo ý thích khi hát / nghe các bài hát, bản nhạc quen thuộc chủ đề môi trường</t>
  </si>
  <si>
    <t>Vận động theo ý thích khi hát / nghe các bài hát, bản nhạc quen thuộc chủ đề tái chế</t>
  </si>
  <si>
    <t>Vận động theo ý thích khi hát / nghe các bài hát, bản nhạc quen thuộc chủ đề hiện tượng tự nhiên</t>
  </si>
  <si>
    <t>HĐC: Nghe hát:  Em mơ gặp Bác Hồ; Nhớ ơn Bác; Ai Yêu Bác Hồ Chí Minh (Phong Nhã); Bác Hồ Người Cho Em Tất Cả ; Tiếng Chim Trong Vườn Bác</t>
  </si>
  <si>
    <t>HĐC: Nghe hát: Chuông gió. "Mưa rơi" – (Dân ca xá); Bé yêu biển lắm; Cháu vẽ ông mặt trởi. Chào buổi sáng;</t>
  </si>
  <si>
    <t>HĐC: Nghe hát: Gà gáy le te, Gà trống thổi kèn; Tôm, cá, cua thi tài. Chú voi con; Vảo rừng xanh; Dạy vận động : Baby shark. Hn: Cá voi xanh; Mèo Con Đi Học; Chú Mèo Trèo Cây Cao; Mèo Đuổi Chuột….</t>
  </si>
  <si>
    <t>HĐNT: VĐ sáng tạo theo ý thích bài hát:  Em mơ gặp Bác Hồ; Nhớ ơn Bác; Ai Yêu Bác Hồ Chí Minh (Phong Nhã); Bác Hồ Người Cho Em Tất Cả ; Tiếng Chim Trong Vườn Bác</t>
  </si>
  <si>
    <t xml:space="preserve">HĐNT: VĐ sáng tạo theo ý thích bài hát: Kun bảo vệ môi trường; Siêu nhân xanh. </t>
  </si>
  <si>
    <t>HĐNT: VĐ sáng tạo theo ý thích bài hát:  Chuông gió. "Mưa rơi" – (Dân ca xá); Bé yêu biển lắm; Cháu vẽ ông mặt trởi. Chào buổi sáng;</t>
  </si>
  <si>
    <t>HĐNT: VĐ sáng tạo theo ý thích bài hát:  Đường em đi; Bạn ơi có biết; Đi đường em nhớ; Em đi qua ngã tư đường phố; Đèn xanh đèn đỏ; Đường em đi; Lời cô dặn; Đèn đỏ đèn xanh.; An toàn giao thông; Em là công an tí hon; Lá thuyền ước mơ.</t>
  </si>
  <si>
    <t xml:space="preserve">HĐNT: VĐ sáng tạo theo ý thích bài hát:  Em là hoa hồng nhỏ; Hoa của mẹ; Suối hoa.; Sống như những đóa hoa.; Hoa bé ngoan.; Ra chơi vườn hoa. Tết đến rồi; Ngày Tết quê em;  Tết ơi là Tết; Xúc xắc xúc xẻ; Bao lì xì đỏ. Vườn cây của ba; Sắc màu trái cây; Vườn cây nhà bé. </t>
  </si>
  <si>
    <t>HĐNT: VĐ sáng tạo theo ý thích bài hát: Chung tay bảo vệ môi trường; Không xả rác; Vì cuộc sống tươi đẹp; Mưa rơi</t>
  </si>
  <si>
    <t>HĐNT: VĐ sáng tạo theo ý thích bài hát: : Gà gáy le te, Gà trống thổi kèn; Tôm, cá, cua thi tài. Chú voi con; Vảo rừng xanh; Dạy vận động : Baby shark. Hn: Cá voi xanh; Mèo Con Đi Học; Chú Mèo Trèo Cây Cao; Mèo Đuổi Chuột….</t>
  </si>
  <si>
    <t>HĐNT: VĐ sáng tạo theo ý thích bài hát: Ngày đầu tiên đi học, Bụi phấn, bông hồng tặng cô, cô giáo em là hoa Eban. Bài ca người chiến sĩ áo trắng, em muốn làm. Cô thợ dệt. Nơi đảo xa; Tâm tình người thợ xây</t>
  </si>
  <si>
    <t>HĐNT: VĐ sáng tạo theo ý thích bài hát: Chiếc khăn tay, Múa cho mẹ xem, Mẹ đi vắng. Tình thương bà cháu, Bà và cháu, Cháu yêu bà, Bé quét nhà; Ba ngọn nến lung linh; Tổ ấm gia đình, Cả nhà thương nhau; Bữa cơm gia đình</t>
  </si>
  <si>
    <t xml:space="preserve">HĐNT: VĐ sáng tạo theo ý thích bài hát:  Rước đèn dưới ánh trăng; Chiếc đèn ông sao; Bài ca trung thu; Trung thu xuống phố; Tình bạn tuổi thơ; Ánh trăng tình bạn; Hồn nhiên tình bạn.Tia nắng hạt mưa; Đôi bàn chân;  Năm ngón tay ngoan; Khúc hát đôi bàn tay. Dạy bé mặc quần áo </t>
  </si>
  <si>
    <t>HĐNT: VĐ sáng tạo theo ý thích bài hát: Vui đến trường; Cô giáo; Đi học về; Cô giáo em; Ngày đầu tiên đi học; Cô giáo em là hoa Ê-Ban. Lý cây kéo; An toàn hằng ngày.</t>
  </si>
  <si>
    <t>Làm đồ chơi chủ đề động vật</t>
  </si>
  <si>
    <t>Làm đồ chơi chủ đề môi trường</t>
  </si>
  <si>
    <t>Làm đồ chơi chủ đề thực vật</t>
  </si>
  <si>
    <t>Làm đồ chơi chủ đề hiện tượng tự nhiên</t>
  </si>
  <si>
    <t>Làm đồ chơi chủ đề tái chế</t>
  </si>
  <si>
    <t>Làm đồ chơi chủ đề Quê hương- Đất nước - Bác Hồ</t>
  </si>
  <si>
    <t>HĐG:
Làm con lật đật.
Làm hộp đựng bút</t>
  </si>
  <si>
    <t>HĐG:
Làm đèn lồng
Làm đèn ông sao
Làm trang phục bạn gái, bạn trai.
Làm đồ dùng bạn gái (Vòng, dây buộc tóc, khuyên tai...)
Làm cái nón bằng bìa
Làm đôi dép.</t>
  </si>
  <si>
    <t>HĐG:
 Làm đôi dép Bác Hồ
Làm khung ảnh Bác Hồ</t>
  </si>
  <si>
    <t>HĐG:
Làm hoa từ các loại giấy.
Làm lọ hoa từ chai, lọ nhựa</t>
  </si>
  <si>
    <t>HĐG:
Làm ông mặt trời, làm đám mây từ các nguyên vật liệu phế thải
Làm chuông gió</t>
  </si>
  <si>
    <t>HĐG:
 Làm ô tô từ các nguyên vật liệu phế thải
Làm mũ bảo hiểm.
Làm tàu hỏa từ các nguyên vật liệu.
Làm bè nổi
Làm cột đèn giao thông</t>
  </si>
  <si>
    <t>HĐG:
Làm tranh hoa cúc từ các nguyện vật liệu : tăm bông, lá khô, bẹ ngô, xốp bọc hoa quả...
 Làm khuôn gói bánh chưng</t>
  </si>
  <si>
    <t>HĐG:
Làm thùng đựng rác.
Làm gầu hót rác
Làm chổi</t>
  </si>
  <si>
    <t>HĐG:
 Làm tranh gà từ nắp chai; 
 Làm tranh cá từ các hình học; 
Làm con cá từ chai lọ
Làm con mèo từ lõi giấy, chai lọ…</t>
  </si>
  <si>
    <t>HĐG:
 Làm bưu thiếp tặng cô; 
 Làm bưu thiếp tặng chú bộ đội.
 Làm mũ từ các nguyên vật liệu.
 Gấp váy, áo, quần từ giấy
 Thiết kế trang phục 
Làm cái liềm từ bìa cát tông
Làm bay xây</t>
  </si>
  <si>
    <t>HĐG:
 Làm vòng tặng mẹ
Trang trí bưu thiếp tặng người thân
 Làm ngôi nhà</t>
  </si>
  <si>
    <t>Lớp học</t>
  </si>
  <si>
    <t>Tổ</t>
  </si>
  <si>
    <t>Cắt thẳng một đoạn thẳng 10cm chủ đề "Gia đình"</t>
  </si>
  <si>
    <t>Cắt thẳng một đoạn thẳng 10cm chủ đề "Tái chế"</t>
  </si>
  <si>
    <t>Cắt thẳng một đoạn thẳng 10cm chủ đề "Quê hương - Đất nước - Bác Hồ"</t>
  </si>
  <si>
    <t xml:space="preserve"> HĐNT: Cuộn - xoay tròn cổ tay, vo, xoáy, xoắn.</t>
  </si>
  <si>
    <t>HĐNT: Rồng rắn lên mây; Trồng nụ trồng hoa; Gánh gánh gồng gồng; Đá bóng vào gôn; Nhảy lò cò; Mèo đuổi chuột; Đá cầu; Nhảy dây, Ném vòng cổ chai; Nhảy bao bố; Quạt bóng vào gôn; Chuyển bóng bằng dép; Đập chuột; Xay lúa giã gạo; Đánh bắt cá; Tát nước.</t>
  </si>
  <si>
    <t>HĐNT: Trò chơi vận động: Đôi bàn tay khéo</t>
  </si>
  <si>
    <t>HĐG: Tô vẽ hình theo mẫu</t>
  </si>
  <si>
    <t>HĐG: Cắt, xé đường thẳng dài hơn 10cm</t>
  </si>
  <si>
    <t>HĐG: Xếp lớp học của bé, xếp khuôn viên trường MN</t>
  </si>
  <si>
    <t>HĐG: Xếp trại trung thu, xếp khu vui chơi trẻ em (nhà bóng…)</t>
  </si>
  <si>
    <t>HĐG: Xếp ngôi nhà, xếp vườn hoa, xếp đường về nhà bé</t>
  </si>
  <si>
    <t>HĐG: Xếp mô hình vườn rau sạch….</t>
  </si>
  <si>
    <t>HĐG: Xây bể cá, xây trại chăn nuôi, xây vườn bách thú.</t>
  </si>
  <si>
    <t>HĐG: Xây phân xưởng thu gom rác thải...</t>
  </si>
  <si>
    <t>HĐG: Xây chợ hoa, xây tường bao vườn cây ăn quả, vườn hoa…..</t>
  </si>
  <si>
    <t>HĐG: Góc xây dựng: Xếp hình các phương tiện giao thông, xếp gara ô tô, ga tàu hỏa, xây nhà ga, lắp ráp ô tô, máy bay</t>
  </si>
  <si>
    <t>HĐG: Xây bể bơi, bãi tắm…..</t>
  </si>
  <si>
    <t>HĐG: Xây phân xưởng tái chế.</t>
  </si>
  <si>
    <t>HĐG: Xếp lăng Bác, nhà sàn</t>
  </si>
  <si>
    <t>HĐG: Xé, dán đồ dùng, sản phẩm của các nghề.</t>
  </si>
  <si>
    <t>HĐG: Xé, dán đuôi diều, tía nắng…</t>
  </si>
  <si>
    <t>HĐG: Xé, dán xúc xích</t>
  </si>
  <si>
    <t>3+4+5T</t>
  </si>
  <si>
    <t>3+4T</t>
  </si>
  <si>
    <t>Nhận thức</t>
  </si>
  <si>
    <t>HĐH:  Khám phá một số dấu hiệu nổi bật của ngày và đêm.
HĐNT: Quan sát: Chiếc bóng ngộ nghĩnh; Nhận xét cảnh vật ngày và đêm.</t>
  </si>
  <si>
    <t>Ngôn ngữ</t>
  </si>
  <si>
    <t>TCKNXH</t>
  </si>
  <si>
    <t>Thẩm mỹ</t>
  </si>
  <si>
    <t>p</t>
  </si>
  <si>
    <t>12/1-23/1</t>
  </si>
  <si>
    <t>26/1-06/3</t>
  </si>
  <si>
    <t>09/3-27/3</t>
  </si>
  <si>
    <t>30/3-17/4</t>
  </si>
  <si>
    <t>20/4-01/5</t>
  </si>
  <si>
    <t>04/5-15/5</t>
  </si>
  <si>
    <t>TỔ TRƯỞNG CM DUYỆT</t>
  </si>
  <si>
    <t>Bùi Thị Mến</t>
  </si>
  <si>
    <t>KẾ HOẠCH CSGD TRẺ CHỦ ĐỀ: MÔI TRƯỜNG
LỚP 3TC2. Thời gian thực hiện 2 tuần( Từ 12/01-23/01/2026)</t>
  </si>
  <si>
    <t>Nhánh 1</t>
  </si>
  <si>
    <t>Nhánh 2</t>
  </si>
  <si>
    <t>Trường lớp bé sạch sẽ</t>
  </si>
  <si>
    <t>Bé tiết kiệm điện nước</t>
  </si>
  <si>
    <t>CHỦ ĐỀ
 "MÔI TRƯỜNG"</t>
  </si>
  <si>
    <t>TDS</t>
  </si>
  <si>
    <t>HĐH</t>
  </si>
  <si>
    <t>HĐNT</t>
  </si>
  <si>
    <t>HĐG</t>
  </si>
  <si>
    <t xml:space="preserve">Góc nghệ thuật: -Tô màu, di màu, xé, dán, vẽ, nặn thùng đựng rác, hộp đựng bút, gầu hót...; tập sử dụng kéo.                                   </t>
  </si>
  <si>
    <t>VS-AN</t>
  </si>
  <si>
    <t>ĐTT</t>
  </si>
  <si>
    <t>SHHN</t>
  </si>
  <si>
    <t>HĐC</t>
  </si>
  <si>
    <t>HĐG:
Truyện: Bé bỏ rác vào thùng; Chú thỏ nhặt rác; Cây xanh và rác thải Cây xanh của bé….</t>
  </si>
  <si>
    <t>HĐH: Dạy trẻ đọc thuộc thơ "Bé giữ vệ sinh môi trường"</t>
  </si>
  <si>
    <t>HĐH: Dạy trẻ đọc thuộc thơ "Tiết kiệm nước"</t>
  </si>
  <si>
    <t>VS-AN Dạy trẻ lau bàn ghế</t>
  </si>
  <si>
    <t>HĐC: Bỏ rác đúng nơi quy định</t>
  </si>
  <si>
    <t>ĐTT: 
Trò chuyện về giữ gìn vệ sinh lớp học</t>
  </si>
  <si>
    <t>Biết bộc lộ cảm xúc (vui sướng, vỗ tay) và nói lên cảm nhận của mình khi nghe âm thanh gợi cảm, các bài hát, bản nhạc gần gũi và ngắm nhìn vẻ đẹp nổi bật của tự nhiên.</t>
  </si>
  <si>
    <t>Dạy trẻ hát bài "Giữ gìn vệ sinh trường lớp"</t>
  </si>
  <si>
    <t xml:space="preserve"> HĐC: Bài hát: Chung tay bảo vệ môi trường; Không xả rác; Vì cuộc sống tươi đẹp; Mưa rơi</t>
  </si>
  <si>
    <t xml:space="preserve"> HĐNT: Bài hát:Chung tay bảo vệ môi trường; Không xả rác; Vì cuộc sống tươi đẹp; Mưa rơi</t>
  </si>
  <si>
    <t xml:space="preserve">HĐH Steam:
Làm thùng đựng rác.
</t>
  </si>
  <si>
    <t>HĐG: 
Tô màu ngôi trường
Tô màu thùng đựng rác</t>
  </si>
  <si>
    <t>HĐH: 
Vẽ mưa</t>
  </si>
  <si>
    <t>HĐG: 
Xé, dán trang trí ngôi trường, thùng đựng rác, gầu hót…</t>
  </si>
  <si>
    <t xml:space="preserve">HĐC: Nói lên cảm nhận của mình trước vẻ đẹp nổi bật về màu sắc hình dáng …của các tác phẩm tạo hình. </t>
  </si>
  <si>
    <t>Cộng tổng số nội dung phân bổ vào chủ đề</t>
  </si>
  <si>
    <t xml:space="preserve">Trong đó: </t>
  </si>
  <si>
    <t xml:space="preserve"> - Đón trả trẻ</t>
  </si>
  <si>
    <t xml:space="preserve"> - Thể dục sáng</t>
  </si>
  <si>
    <t xml:space="preserve"> - Hoạt động góc</t>
  </si>
  <si>
    <t xml:space="preserve"> - Hoạt động ngoài trời</t>
  </si>
  <si>
    <t xml:space="preserve"> - Vệ sinh- ăn ngủ</t>
  </si>
  <si>
    <t xml:space="preserve"> - Hoạt động chiều</t>
  </si>
  <si>
    <t xml:space="preserve"> - Sinh hoạt hàng ngày</t>
  </si>
  <si>
    <t xml:space="preserve"> - Thăm quan dã ngoại</t>
  </si>
  <si>
    <t xml:space="preserve"> - Lễ hội</t>
  </si>
  <si>
    <t xml:space="preserve"> - Hoạt động học</t>
  </si>
  <si>
    <t xml:space="preserve">Chia ra: </t>
  </si>
  <si>
    <t xml:space="preserve"> + Giờ thể chất</t>
  </si>
  <si>
    <t xml:space="preserve"> + Giờ nhận thức</t>
  </si>
  <si>
    <t xml:space="preserve"> + Giờ ngôn ngữ</t>
  </si>
  <si>
    <t xml:space="preserve"> + Giờ TCKNXH</t>
  </si>
  <si>
    <t xml:space="preserve"> + Giờ thẩm mỹ</t>
  </si>
  <si>
    <t>Nguyễn Thị Mai</t>
  </si>
  <si>
    <t>GIÁO VIÊN CHỦ NHIỆM</t>
  </si>
  <si>
    <t>HĐH: Bé biết tiết kiệm nước</t>
  </si>
  <si>
    <t>HĐG: Nhận biết hành vi "đúng" - "sai" đối với bảo vệ môi trường</t>
  </si>
  <si>
    <t xml:space="preserve">HĐC:
Bài thơ: Bé bảo vệ môi trường; Vứt rác đúng chỗ; Tập quét nhà; Bé tiết kiệm nước,... </t>
  </si>
  <si>
    <t xml:space="preserve"> HĐC:
Truyện: Bé bỏ rác vào thùng; Chú thỏ nhặt rác, Làm thế nào để tiết kiệm điện.</t>
  </si>
  <si>
    <t>HĐC:
Bài thơ: Bé bảo vệ môi trường; Vứt rác đúng chỗ; Tập quét nhà; Bé tiết kiệm nước, Tiết kiệm điện</t>
  </si>
  <si>
    <t>HĐH: Thêm bớt, so sánh 2 nhóm đối tượng trong phạm vi 4.</t>
  </si>
  <si>
    <t>2. Thể hiện kỹ năng vận động cơ bản và các tố chất trong vận động.</t>
  </si>
  <si>
    <t>HĐNT: Rồng rắn lên mây; Trồng nụ trồng hoa; Gánh gánh gồng gồng; Đá bóng vào gôn; Nhảy lò cò; Mèo đuổi chuột; Đá cầu; Nhảy dây, Ném vòng cổ chai; Nhảy bao bố;...</t>
  </si>
  <si>
    <t>3. Hành vi và thói quen tốt trong sinh hoạt, giữ gìn sk</t>
  </si>
  <si>
    <t xml:space="preserve"> VSĂN: GD trẻ Ăn chậm, không đùa nghịch làm đổ vãi thức ăn.</t>
  </si>
  <si>
    <t>HĐNT: Quan sát, khám phá một số đồ dùng: thùng đựng rác, gầu hót…..</t>
  </si>
  <si>
    <t>HĐG:  Phân biệt hình; Xếp xen kẽ; Bé tập đếm ; Gạch bỏ đối tượng không cùng loại;Tìm bóng cho tôi; Phân loại các đồ dùng; Xếp hình; Ghép tranh;</t>
  </si>
  <si>
    <t>ĐTT: TC về những tình huống nguy hiểm và cách phòng tránh (xe đang chuyển hướng, chướng ngại vật trên đường, tầm nhìn bị che khuất,...)</t>
  </si>
  <si>
    <t>Các tình huống nguy hiểm và cách phòng tránh (xe đang chuyển hướng, chướng ngại vật trên đường, tầm nhìn bị che khuất,…)</t>
  </si>
  <si>
    <t>4. Một số hiện tượng tự nhiên</t>
  </si>
  <si>
    <t>,</t>
  </si>
  <si>
    <t>HĐNT: Trò chơi: Hành vi đúng sai đối với nguồn nước
Quan sát: Vật nổi vật chìm; Mưa to mưa nhỏ; Thổi bong bóng xà phòng; Sự bốc hơi của nước; Nước đi đường nào;....</t>
  </si>
  <si>
    <t>1. Nhận biết một số món ăn, thực phẩm thông thường và ích lợi của chúng đối với sk</t>
  </si>
  <si>
    <t>HĐC: Nghe hát: Chung tay bảo vệ môi trường;Không xả rác;Giọt mưa và em bé; Mưa rơi</t>
  </si>
  <si>
    <t>Thích nghe các bài hát, bản nhạc (nhạc thiếu nhi, dân ca) theo chủ đề</t>
  </si>
  <si>
    <t>Vận động đơn giản theo nhịp điệu của các bài hát, bản nhạc/ Sử dụng các dụng cụ gõ đệm theo phách.</t>
  </si>
  <si>
    <t>https://www.youtube.com/watch?v=lnXT_pzi30c</t>
  </si>
  <si>
    <t xml:space="preserve"> HĐG: Truyện: Hãy bỏ rác vào thùng; Chú thỏ nhặt rác; Cây xanh và rác thải,…</t>
  </si>
  <si>
    <t>https://www.youtube.com/watch?v=aTnM8bW5jAc</t>
  </si>
  <si>
    <t>https://www.youtube.com/watch?v=mtNTUvCBXyo</t>
  </si>
  <si>
    <t>https://www.youtube.com/watch?v=UvXT9AkFej8</t>
  </si>
  <si>
    <t>https://www.youtube.com/watch?v=7-CIPa1-8kY</t>
  </si>
  <si>
    <t>https://www.youtube.com/watch?v=a845ZBIf8Lo</t>
  </si>
  <si>
    <t>https://www.youtube.com/watch?v=ATFZRphaVsI</t>
  </si>
  <si>
    <t>https://www.youtube.com/watch?v=CsjfzftIMN8</t>
  </si>
  <si>
    <t>https://www.youtube.com/watch?v=naO-cYCPNfE</t>
  </si>
  <si>
    <t>https://www.youtube.com/watch?v=LElvkvISfDE</t>
  </si>
  <si>
    <t>https://www.youtube.com/watch?v=xeIRx5Uvy6I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</si>
</sst>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7">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u/>
      <sz val="11"/>
      <color theme="10"/>
      <name val="Calibri"/>
      <family val="2"/>
      <scheme val="minor"/>
    </font>
    <font>
      <b/>
      <sz val="14"/>
      <color theme="1"/>
      <name val="Times New Roman"/>
      <family val="1"/>
    </font>
    <font>
      <sz val="14"/>
      <color theme="1"/>
      <name val="Times New Roman"/>
      <family val="1"/>
    </font>
    <font>
      <b/>
      <sz val="14"/>
      <name val="Times New Roman"/>
      <family val="1"/>
    </font>
    <font>
      <b/>
      <sz val="12"/>
      <color rgb="FFFF0000"/>
      <name val="Times New Roman"/>
      <family val="1"/>
    </font>
    <font>
      <sz val="12"/>
      <name val="Times New Roman"/>
      <family val="1"/>
    </font>
    <font>
      <b/>
      <sz val="14"/>
      <color theme="1"/>
      <name val="Times New Roman"/>
      <family val="1"/>
      <charset val="163"/>
    </font>
    <font>
      <sz val="8"/>
      <name val="Calibri"/>
      <family val="2"/>
      <scheme val="minor"/>
    </font>
    <font>
      <sz val="14"/>
      <color rgb="FFFF0000"/>
      <name val="Times New Roman"/>
      <family val="1"/>
    </font>
    <font>
      <sz val="14"/>
      <name val="Times New Roman"/>
      <family val="1"/>
    </font>
    <font>
      <b/>
      <sz val="12"/>
      <color theme="1"/>
      <name val="Times New Roman"/>
      <family val="1"/>
      <charset val="163"/>
    </font>
    <font>
      <b/>
      <sz val="12"/>
      <color theme="1"/>
      <name val="Calibri"/>
      <family val="2"/>
      <charset val="163"/>
      <scheme val="minor"/>
    </font>
    <font>
      <sz val="12"/>
      <color theme="1"/>
      <name val="Times New Roman"/>
      <family val="1"/>
    </font>
    <font>
      <b/>
      <sz val="12"/>
      <color theme="1"/>
      <name val="Times New Roman"/>
      <family val="1"/>
    </font>
    <font>
      <u/>
      <sz val="12"/>
      <color theme="10"/>
      <name val="Calibri"/>
      <family val="2"/>
      <scheme val="minor"/>
    </font>
    <font>
      <u/>
      <sz val="12"/>
      <color theme="1"/>
      <name val="Times New Roman"/>
      <family val="1"/>
    </font>
    <font>
      <b/>
      <i/>
      <sz val="12"/>
      <color theme="1"/>
      <name val="Times New Roman"/>
      <family val="1"/>
    </font>
    <font>
      <i/>
      <sz val="12"/>
      <color theme="1"/>
      <name val="Times New Roman"/>
      <family val="1"/>
    </font>
    <font>
      <sz val="12"/>
      <color rgb="FFFF0000"/>
      <name val="Times New Roman"/>
      <family val="1"/>
    </font>
    <font>
      <b/>
      <sz val="12"/>
      <name val="Times New Roman"/>
      <family val="1"/>
    </font>
    <font>
      <b/>
      <i/>
      <sz val="12"/>
      <name val="Times New Roman"/>
      <family val="1"/>
    </font>
    <font>
      <b/>
      <sz val="14"/>
      <color rgb="FFFF0000"/>
      <name val="Times New Roman"/>
      <family val="1"/>
    </font>
    <font>
      <b/>
      <sz val="12"/>
      <name val="Times New Roman"/>
      <family val="1"/>
      <charset val="163"/>
    </font>
    <font>
      <b/>
      <sz val="12"/>
      <name val="Calibri"/>
      <family val="2"/>
      <charset val="163"/>
      <scheme val="minor"/>
    </font>
    <font>
      <b/>
      <sz val="11"/>
      <name val="Times New Roman"/>
      <family val="1"/>
    </font>
    <font>
      <b/>
      <sz val="11"/>
      <color theme="1"/>
      <name val="Times New Roman"/>
      <family val="1"/>
      <charset val="163"/>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1" fillId="0" borderId="0" applyNumberFormat="0" applyFill="0" applyBorder="0" applyAlignment="0" applyProtection="0"/>
  </cellStyleXfs>
  <cellXfs count="349">
    <xf numFmtId="0" fontId="0" fillId="0" borderId="0" xfId="0"/>
    <xf numFmtId="0" fontId="13" fillId="2" borderId="0" xfId="0" applyNumberFormat="1" applyFont="1" applyFill="1" applyAlignment="1">
      <alignment horizontal="center" vertical="center" wrapText="1"/>
    </xf>
    <xf numFmtId="1" fontId="13" fillId="2" borderId="0" xfId="0" applyNumberFormat="1" applyFont="1" applyFill="1" applyAlignment="1">
      <alignment horizontal="center" vertical="center" wrapText="1"/>
    </xf>
    <xf numFmtId="49" fontId="12" fillId="2" borderId="0" xfId="0" applyNumberFormat="1" applyFont="1" applyFill="1" applyAlignment="1">
      <alignment vertical="center" wrapText="1"/>
    </xf>
    <xf numFmtId="49" fontId="12" fillId="2" borderId="0" xfId="0" applyNumberFormat="1" applyFont="1" applyFill="1" applyBorder="1" applyAlignment="1">
      <alignment vertical="center" wrapText="1"/>
    </xf>
    <xf numFmtId="49" fontId="12" fillId="2" borderId="0" xfId="0" applyNumberFormat="1" applyFont="1" applyFill="1" applyBorder="1" applyAlignment="1">
      <alignment horizontal="center" vertical="center" wrapText="1"/>
    </xf>
    <xf numFmtId="49" fontId="13" fillId="2" borderId="0" xfId="0" applyNumberFormat="1" applyFont="1" applyFill="1" applyAlignment="1">
      <alignment horizontal="center" vertical="center" wrapText="1"/>
    </xf>
    <xf numFmtId="0" fontId="17" fillId="2" borderId="0" xfId="0" applyNumberFormat="1" applyFont="1" applyFill="1" applyAlignment="1">
      <alignment horizontal="center" vertical="center" wrapText="1"/>
    </xf>
    <xf numFmtId="0" fontId="20" fillId="2" borderId="0" xfId="0" applyNumberFormat="1" applyFont="1" applyFill="1" applyAlignment="1">
      <alignment horizontal="center" vertical="center" wrapText="1"/>
    </xf>
    <xf numFmtId="0" fontId="19" fillId="2" borderId="0" xfId="0" applyNumberFormat="1" applyFont="1" applyFill="1" applyAlignment="1">
      <alignment horizontal="center" vertical="center" wrapText="1"/>
    </xf>
    <xf numFmtId="0" fontId="13" fillId="2" borderId="0" xfId="0" applyNumberFormat="1" applyFont="1" applyFill="1" applyAlignment="1">
      <alignment horizontal="left" vertical="center" wrapText="1"/>
    </xf>
    <xf numFmtId="0" fontId="13" fillId="3" borderId="0" xfId="0" applyNumberFormat="1" applyFont="1" applyFill="1" applyAlignment="1">
      <alignment horizontal="center" vertical="center" wrapText="1"/>
    </xf>
    <xf numFmtId="1" fontId="24" fillId="2" borderId="3" xfId="0" applyNumberFormat="1" applyFont="1" applyFill="1" applyBorder="1" applyAlignment="1">
      <alignment horizontal="center" vertical="center" wrapText="1"/>
    </xf>
    <xf numFmtId="0" fontId="24"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49" fontId="23" fillId="2" borderId="3" xfId="0" applyNumberFormat="1" applyFont="1" applyFill="1" applyBorder="1" applyAlignment="1">
      <alignment vertical="center" wrapText="1"/>
    </xf>
    <xf numFmtId="0" fontId="23" fillId="2" borderId="3" xfId="0" applyNumberFormat="1" applyFont="1" applyFill="1" applyBorder="1" applyAlignment="1">
      <alignment vertical="center" wrapText="1"/>
    </xf>
    <xf numFmtId="1" fontId="25" fillId="2" borderId="3" xfId="30" applyNumberFormat="1" applyFont="1" applyFill="1" applyBorder="1" applyAlignment="1">
      <alignment horizontal="center" vertical="center" wrapText="1"/>
    </xf>
    <xf numFmtId="1" fontId="26" fillId="2" borderId="3" xfId="30" applyNumberFormat="1" applyFont="1" applyFill="1" applyBorder="1" applyAlignment="1">
      <alignment horizontal="center" vertical="center" wrapText="1"/>
    </xf>
    <xf numFmtId="49" fontId="27" fillId="2" borderId="3" xfId="0" applyNumberFormat="1" applyFont="1" applyFill="1" applyBorder="1" applyAlignment="1">
      <alignment vertical="center" wrapText="1"/>
    </xf>
    <xf numFmtId="49" fontId="28" fillId="2" borderId="3"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1" fontId="29"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1" fontId="15" fillId="2" borderId="3" xfId="0" applyNumberFormat="1" applyFont="1" applyFill="1" applyBorder="1" applyAlignment="1">
      <alignment horizontal="center" vertical="center" wrapText="1"/>
    </xf>
    <xf numFmtId="1" fontId="23" fillId="2" borderId="3" xfId="0" applyNumberFormat="1" applyFont="1" applyFill="1" applyBorder="1" applyAlignment="1">
      <alignment vertical="center" wrapText="1"/>
    </xf>
    <xf numFmtId="0" fontId="23" fillId="2" borderId="3" xfId="0" applyNumberFormat="1" applyFont="1" applyFill="1" applyBorder="1" applyAlignment="1">
      <alignment horizontal="left" vertical="center" wrapText="1"/>
    </xf>
    <xf numFmtId="0" fontId="16"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1" fontId="16" fillId="2" borderId="3" xfId="0" applyNumberFormat="1" applyFont="1" applyFill="1" applyBorder="1" applyAlignment="1">
      <alignment horizontal="center" vertical="center" wrapText="1"/>
    </xf>
    <xf numFmtId="1" fontId="30" fillId="2" borderId="3" xfId="0" applyNumberFormat="1" applyFont="1" applyFill="1" applyBorder="1" applyAlignment="1">
      <alignment horizontal="center" vertical="center" wrapText="1"/>
    </xf>
    <xf numFmtId="49" fontId="30" fillId="2" borderId="3" xfId="0" applyNumberFormat="1" applyFont="1" applyFill="1" applyBorder="1" applyAlignment="1">
      <alignment horizontal="center" vertical="center" wrapText="1"/>
    </xf>
    <xf numFmtId="49" fontId="16" fillId="2" borderId="3" xfId="0" applyNumberFormat="1" applyFont="1" applyFill="1" applyBorder="1" applyAlignment="1">
      <alignment vertical="center" wrapText="1"/>
    </xf>
    <xf numFmtId="1" fontId="16" fillId="2" borderId="3" xfId="0" applyNumberFormat="1" applyFont="1" applyFill="1" applyBorder="1" applyAlignment="1">
      <alignment vertical="center" wrapText="1"/>
    </xf>
    <xf numFmtId="49" fontId="27" fillId="2" borderId="3" xfId="0" applyNumberFormat="1" applyFont="1" applyFill="1" applyBorder="1" applyAlignment="1">
      <alignment horizontal="left" vertical="center" wrapText="1"/>
    </xf>
    <xf numFmtId="1" fontId="23" fillId="2" borderId="3" xfId="0" applyNumberFormat="1" applyFont="1" applyFill="1" applyBorder="1" applyAlignment="1">
      <alignment horizontal="left" vertical="center" wrapText="1"/>
    </xf>
    <xf numFmtId="0" fontId="30" fillId="2" borderId="3" xfId="0" applyNumberFormat="1" applyFont="1" applyFill="1" applyBorder="1" applyAlignment="1">
      <alignment horizontal="center" vertical="center" wrapText="1"/>
    </xf>
    <xf numFmtId="49" fontId="30" fillId="2" borderId="3" xfId="0" applyNumberFormat="1" applyFont="1" applyFill="1" applyBorder="1" applyAlignment="1">
      <alignment horizontal="left" vertical="center" wrapText="1"/>
    </xf>
    <xf numFmtId="0" fontId="27" fillId="2" borderId="3" xfId="0" applyNumberFormat="1" applyFont="1" applyFill="1" applyBorder="1" applyAlignment="1">
      <alignment vertical="center" wrapText="1"/>
    </xf>
    <xf numFmtId="49" fontId="27" fillId="2" borderId="3" xfId="0" applyNumberFormat="1" applyFont="1" applyFill="1" applyBorder="1" applyAlignment="1" applyProtection="1">
      <alignment vertical="center" wrapText="1"/>
      <protection locked="0"/>
    </xf>
    <xf numFmtId="49" fontId="28" fillId="2" borderId="3" xfId="0" applyNumberFormat="1" applyFont="1" applyFill="1" applyBorder="1" applyAlignment="1" applyProtection="1">
      <alignment horizontal="center" vertical="center" wrapText="1"/>
      <protection locked="0"/>
    </xf>
    <xf numFmtId="0" fontId="29" fillId="2" borderId="3" xfId="0" applyNumberFormat="1" applyFont="1" applyFill="1" applyBorder="1" applyAlignment="1">
      <alignment horizontal="center" vertical="center" wrapText="1"/>
    </xf>
    <xf numFmtId="49" fontId="29"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31" fillId="2" borderId="3" xfId="0" applyFont="1" applyFill="1" applyBorder="1" applyAlignment="1">
      <alignment horizontal="center" vertical="center"/>
    </xf>
    <xf numFmtId="0" fontId="30" fillId="2" borderId="3" xfId="0" applyNumberFormat="1" applyFont="1" applyFill="1" applyBorder="1" applyAlignment="1">
      <alignment horizontal="left" vertical="center" wrapText="1"/>
    </xf>
    <xf numFmtId="1" fontId="31" fillId="2" borderId="3" xfId="0" applyNumberFormat="1" applyFont="1" applyFill="1" applyBorder="1" applyAlignment="1">
      <alignment horizontal="center" vertical="center"/>
    </xf>
    <xf numFmtId="0" fontId="16" fillId="2" borderId="3" xfId="0" applyNumberFormat="1" applyFont="1" applyFill="1" applyBorder="1" applyAlignment="1">
      <alignment vertical="center" wrapText="1"/>
    </xf>
    <xf numFmtId="49" fontId="15" fillId="2" borderId="3" xfId="0" applyNumberFormat="1" applyFont="1" applyFill="1" applyBorder="1" applyAlignment="1">
      <alignment horizontal="left" vertical="center" wrapText="1"/>
    </xf>
    <xf numFmtId="0" fontId="23" fillId="2" borderId="3" xfId="0" applyNumberFormat="1" applyFont="1" applyFill="1" applyBorder="1" applyAlignment="1">
      <alignment horizontal="center" vertical="center" wrapText="1"/>
    </xf>
    <xf numFmtId="49" fontId="24" fillId="2" borderId="3" xfId="0" applyNumberFormat="1" applyFont="1" applyFill="1" applyBorder="1" applyAlignment="1">
      <alignment vertical="center" wrapText="1"/>
    </xf>
    <xf numFmtId="1" fontId="23"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left" vertical="center" wrapText="1"/>
    </xf>
    <xf numFmtId="49" fontId="12" fillId="2" borderId="0" xfId="0" applyNumberFormat="1" applyFont="1" applyFill="1" applyAlignment="1">
      <alignment horizontal="center" vertical="center" wrapText="1"/>
    </xf>
    <xf numFmtId="1" fontId="16" fillId="2" borderId="3" xfId="0" applyNumberFormat="1" applyFont="1" applyFill="1" applyBorder="1" applyAlignment="1">
      <alignment horizontal="left" vertical="center" wrapText="1"/>
    </xf>
    <xf numFmtId="0" fontId="16" fillId="2" borderId="3" xfId="0" applyFont="1" applyFill="1" applyBorder="1" applyAlignment="1">
      <alignment vertical="center" wrapText="1"/>
    </xf>
    <xf numFmtId="1"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49" fontId="28"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1" fontId="23" fillId="2" borderId="3" xfId="0" applyNumberFormat="1" applyFont="1" applyFill="1" applyBorder="1" applyAlignment="1">
      <alignment horizontal="center" vertical="center" wrapText="1"/>
    </xf>
    <xf numFmtId="1" fontId="23" fillId="2" borderId="5"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1" fontId="23" fillId="2" borderId="5" xfId="0" applyNumberFormat="1" applyFont="1" applyFill="1" applyBorder="1" applyAlignment="1">
      <alignment horizontal="center" vertical="center" wrapText="1"/>
    </xf>
    <xf numFmtId="49" fontId="24" fillId="2" borderId="0" xfId="0" applyNumberFormat="1" applyFont="1" applyFill="1" applyAlignment="1">
      <alignment horizontal="center" vertical="center" wrapText="1"/>
    </xf>
    <xf numFmtId="0" fontId="23" fillId="2" borderId="0" xfId="0" applyNumberFormat="1" applyFont="1" applyFill="1" applyAlignment="1">
      <alignment horizontal="center" vertical="center" wrapText="1"/>
    </xf>
    <xf numFmtId="49" fontId="32" fillId="2" borderId="0" xfId="0" applyNumberFormat="1" applyFont="1" applyFill="1" applyAlignment="1">
      <alignment horizontal="center" vertical="center" wrapText="1"/>
    </xf>
    <xf numFmtId="0" fontId="29" fillId="2" borderId="3" xfId="0" applyFont="1" applyFill="1" applyBorder="1" applyAlignment="1">
      <alignment horizontal="center" vertical="center" wrapText="1"/>
    </xf>
    <xf numFmtId="49" fontId="16" fillId="2" borderId="3" xfId="0" applyNumberFormat="1" applyFont="1" applyFill="1" applyBorder="1" applyAlignment="1">
      <alignment horizontal="left" vertical="center" wrapText="1"/>
    </xf>
    <xf numFmtId="49" fontId="14" fillId="2" borderId="0" xfId="0" applyNumberFormat="1" applyFont="1" applyFill="1" applyBorder="1" applyAlignment="1">
      <alignment vertical="center" wrapText="1"/>
    </xf>
    <xf numFmtId="49" fontId="24" fillId="2" borderId="0" xfId="0" applyNumberFormat="1" applyFont="1" applyFill="1" applyAlignment="1">
      <alignment vertical="center" wrapText="1"/>
    </xf>
    <xf numFmtId="1"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49" fontId="31" fillId="2" borderId="3" xfId="0" applyNumberFormat="1" applyFont="1" applyFill="1" applyBorder="1" applyAlignment="1">
      <alignment vertical="center" wrapText="1"/>
    </xf>
    <xf numFmtId="0" fontId="16" fillId="2" borderId="3" xfId="0" applyFont="1" applyFill="1" applyBorder="1" applyAlignment="1">
      <alignment horizontal="center" vertical="center" wrapText="1"/>
    </xf>
    <xf numFmtId="49" fontId="31"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1" fontId="23" fillId="2" borderId="3" xfId="0" applyNumberFormat="1" applyFont="1" applyFill="1" applyBorder="1" applyAlignment="1">
      <alignment horizontal="center" vertical="center" wrapText="1"/>
    </xf>
    <xf numFmtId="0" fontId="16" fillId="2" borderId="3" xfId="0" applyNumberFormat="1" applyFont="1" applyFill="1" applyBorder="1" applyAlignment="1">
      <alignment horizontal="left" vertical="center" wrapText="1"/>
    </xf>
    <xf numFmtId="0" fontId="16" fillId="2" borderId="3" xfId="0" applyNumberFormat="1" applyFont="1" applyFill="1" applyBorder="1" applyAlignment="1">
      <alignment vertical="top" wrapText="1"/>
    </xf>
    <xf numFmtId="49" fontId="31" fillId="2" borderId="3" xfId="0" applyNumberFormat="1" applyFont="1" applyFill="1" applyBorder="1" applyAlignment="1" applyProtection="1">
      <alignment horizontal="left" vertical="center" wrapText="1"/>
      <protection locked="0"/>
    </xf>
    <xf numFmtId="49" fontId="16" fillId="2" borderId="3" xfId="0" applyNumberFormat="1" applyFont="1" applyFill="1" applyBorder="1" applyAlignment="1" applyProtection="1">
      <alignment horizontal="left" vertical="center" wrapText="1"/>
      <protection locked="0"/>
    </xf>
    <xf numFmtId="1"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1" fontId="30" fillId="2" borderId="3"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1" fontId="30" fillId="2" borderId="3" xfId="6" applyNumberFormat="1" applyFont="1" applyFill="1" applyBorder="1" applyAlignment="1">
      <alignment horizontal="center" vertical="center" wrapText="1"/>
    </xf>
    <xf numFmtId="0" fontId="14" fillId="2" borderId="0" xfId="0" applyFont="1" applyFill="1" applyAlignment="1">
      <alignment vertical="center" wrapText="1"/>
    </xf>
    <xf numFmtId="0" fontId="20" fillId="2" borderId="0" xfId="0" applyNumberFormat="1" applyFont="1" applyFill="1" applyAlignment="1">
      <alignment horizontal="left" vertical="center" wrapText="1"/>
    </xf>
    <xf numFmtId="1" fontId="20" fillId="2" borderId="0" xfId="0" applyNumberFormat="1" applyFont="1" applyFill="1" applyAlignment="1">
      <alignment horizontal="center" vertical="center" wrapText="1"/>
    </xf>
    <xf numFmtId="1" fontId="23" fillId="2" borderId="5" xfId="0" applyNumberFormat="1" applyFont="1" applyFill="1" applyBorder="1" applyAlignment="1">
      <alignment vertical="center" wrapText="1"/>
    </xf>
    <xf numFmtId="1" fontId="23" fillId="2" borderId="4" xfId="0" applyNumberFormat="1" applyFont="1" applyFill="1" applyBorder="1" applyAlignment="1">
      <alignment vertical="center" wrapText="1"/>
    </xf>
    <xf numFmtId="0" fontId="30" fillId="4"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1" fontId="30" fillId="2" borderId="3" xfId="0" applyNumberFormat="1" applyFont="1" applyFill="1" applyBorder="1" applyAlignment="1">
      <alignment horizontal="center" vertical="center" wrapText="1"/>
    </xf>
    <xf numFmtId="0" fontId="12" fillId="2" borderId="0" xfId="0" applyNumberFormat="1" applyFont="1" applyFill="1" applyAlignment="1">
      <alignment vertical="center" wrapText="1"/>
    </xf>
    <xf numFmtId="1" fontId="23" fillId="2" borderId="3" xfId="0" applyNumberFormat="1" applyFont="1" applyFill="1" applyBorder="1" applyAlignment="1">
      <alignment horizontal="center" vertical="center" wrapText="1"/>
    </xf>
    <xf numFmtId="0" fontId="16"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4" fillId="2" borderId="0" xfId="0" applyFont="1" applyFill="1" applyAlignment="1">
      <alignment horizontal="center" vertical="center" wrapText="1"/>
    </xf>
    <xf numFmtId="1" fontId="30" fillId="2" borderId="3" xfId="0" applyNumberFormat="1" applyFont="1" applyFill="1" applyBorder="1" applyAlignment="1">
      <alignment horizontal="center" vertical="center" wrapText="1"/>
    </xf>
    <xf numFmtId="0" fontId="30" fillId="2" borderId="3" xfId="0" applyFont="1" applyFill="1" applyBorder="1" applyAlignment="1">
      <alignment horizontal="center" vertical="center" wrapText="1"/>
    </xf>
    <xf numFmtId="0" fontId="31" fillId="2" borderId="0" xfId="0"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30" fillId="2" borderId="3" xfId="0" applyFont="1" applyFill="1" applyBorder="1" applyAlignment="1">
      <alignment horizontal="center" vertical="center"/>
    </xf>
    <xf numFmtId="0" fontId="16" fillId="2" borderId="3" xfId="0" applyFont="1" applyFill="1" applyBorder="1" applyAlignment="1">
      <alignment horizontal="center" vertical="center"/>
    </xf>
    <xf numFmtId="49" fontId="14" fillId="2" borderId="0" xfId="0" applyNumberFormat="1" applyFont="1" applyFill="1" applyBorder="1" applyAlignment="1">
      <alignment horizontal="center" vertical="center" wrapText="1"/>
    </xf>
    <xf numFmtId="0" fontId="13" fillId="2" borderId="0" xfId="0" applyNumberFormat="1" applyFont="1" applyFill="1" applyBorder="1" applyAlignment="1">
      <alignment horizontal="center" vertical="center" wrapText="1"/>
    </xf>
    <xf numFmtId="0" fontId="20" fillId="2" borderId="0" xfId="0" applyNumberFormat="1" applyFont="1" applyFill="1" applyBorder="1" applyAlignment="1">
      <alignment horizontal="center" vertical="center" wrapText="1"/>
    </xf>
    <xf numFmtId="0" fontId="30" fillId="4" borderId="0" xfId="0" applyFont="1" applyFill="1" applyBorder="1" applyAlignment="1">
      <alignment horizontal="center" vertical="center" wrapText="1"/>
    </xf>
    <xf numFmtId="0" fontId="31" fillId="2" borderId="7" xfId="0" applyFont="1" applyFill="1" applyBorder="1" applyAlignment="1">
      <alignment horizontal="center" vertical="center"/>
    </xf>
    <xf numFmtId="0" fontId="23" fillId="2" borderId="0" xfId="0" applyNumberFormat="1" applyFont="1" applyFill="1" applyAlignment="1">
      <alignment horizontal="center" wrapText="1"/>
    </xf>
    <xf numFmtId="0" fontId="12" fillId="2" borderId="0" xfId="0" applyNumberFormat="1" applyFont="1" applyFill="1" applyAlignment="1">
      <alignment horizontal="center" wrapText="1"/>
    </xf>
    <xf numFmtId="0" fontId="16" fillId="2" borderId="7" xfId="0" applyFont="1" applyFill="1" applyBorder="1" applyAlignment="1">
      <alignment horizontal="center" vertical="center" wrapText="1"/>
    </xf>
    <xf numFmtId="0" fontId="16" fillId="2" borderId="7" xfId="0" applyFont="1" applyFill="1" applyBorder="1" applyAlignment="1">
      <alignment horizontal="left" vertical="center" wrapText="1"/>
    </xf>
    <xf numFmtId="49" fontId="16" fillId="2" borderId="5" xfId="0" applyNumberFormat="1" applyFont="1" applyFill="1" applyBorder="1" applyAlignment="1">
      <alignment horizontal="center" vertical="center" wrapText="1"/>
    </xf>
    <xf numFmtId="49" fontId="16" fillId="2" borderId="4" xfId="0" applyNumberFormat="1" applyFont="1" applyFill="1" applyBorder="1" applyAlignment="1">
      <alignment horizontal="center" vertical="center" wrapText="1"/>
    </xf>
    <xf numFmtId="49" fontId="23" fillId="2" borderId="5"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0" fontId="23" fillId="2" borderId="5" xfId="0" applyNumberFormat="1" applyFont="1" applyFill="1" applyBorder="1" applyAlignment="1">
      <alignment horizontal="center" vertical="center" wrapText="1"/>
    </xf>
    <xf numFmtId="0" fontId="23" fillId="2" borderId="4" xfId="0" applyNumberFormat="1" applyFont="1" applyFill="1" applyBorder="1" applyAlignment="1">
      <alignment horizontal="center" vertical="center" wrapText="1"/>
    </xf>
    <xf numFmtId="1" fontId="23" fillId="2" borderId="5" xfId="0" applyNumberFormat="1" applyFont="1" applyFill="1" applyBorder="1" applyAlignment="1">
      <alignment horizontal="center" vertical="center" wrapText="1"/>
    </xf>
    <xf numFmtId="1" fontId="23" fillId="2" borderId="6" xfId="0" applyNumberFormat="1" applyFont="1" applyFill="1" applyBorder="1" applyAlignment="1">
      <alignment horizontal="center" vertical="center" wrapText="1"/>
    </xf>
    <xf numFmtId="1" fontId="23" fillId="2" borderId="4"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0" fontId="23" fillId="2" borderId="6" xfId="0" applyNumberFormat="1" applyFont="1" applyFill="1" applyBorder="1" applyAlignment="1">
      <alignment horizontal="center" vertical="center" wrapText="1"/>
    </xf>
    <xf numFmtId="0" fontId="16" fillId="2" borderId="5" xfId="0" applyNumberFormat="1" applyFont="1" applyFill="1" applyBorder="1" applyAlignment="1">
      <alignment horizontal="center" vertical="center" wrapText="1"/>
    </xf>
    <xf numFmtId="0" fontId="16" fillId="2" borderId="4" xfId="0" applyNumberFormat="1"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1" fontId="16" fillId="2" borderId="4" xfId="0" applyNumberFormat="1" applyFont="1" applyFill="1" applyBorder="1" applyAlignment="1">
      <alignment horizontal="center" vertical="center" wrapText="1"/>
    </xf>
    <xf numFmtId="1" fontId="16" fillId="2" borderId="6" xfId="0" applyNumberFormat="1" applyFont="1" applyFill="1" applyBorder="1" applyAlignment="1">
      <alignment horizontal="center" vertical="center" wrapText="1"/>
    </xf>
    <xf numFmtId="49" fontId="24" fillId="2" borderId="3" xfId="0" applyNumberFormat="1" applyFont="1" applyFill="1" applyBorder="1" applyAlignment="1">
      <alignment vertical="center" wrapText="1"/>
    </xf>
    <xf numFmtId="0" fontId="16" fillId="2" borderId="3" xfId="0" applyNumberFormat="1" applyFont="1" applyFill="1" applyBorder="1" applyAlignment="1">
      <alignment horizontal="center" vertical="center" wrapText="1"/>
    </xf>
    <xf numFmtId="49" fontId="30" fillId="2" borderId="3" xfId="0" applyNumberFormat="1" applyFont="1" applyFill="1" applyBorder="1" applyAlignment="1">
      <alignment vertical="center" wrapText="1"/>
    </xf>
    <xf numFmtId="0" fontId="23" fillId="2" borderId="3"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1" fontId="30" fillId="2" borderId="3" xfId="0" applyNumberFormat="1" applyFont="1" applyFill="1" applyBorder="1" applyAlignment="1">
      <alignment horizontal="center" vertical="center" wrapText="1"/>
    </xf>
    <xf numFmtId="0" fontId="16" fillId="2" borderId="9" xfId="0" applyNumberFormat="1" applyFont="1" applyFill="1" applyBorder="1" applyAlignment="1">
      <alignment vertical="center" wrapText="1"/>
    </xf>
    <xf numFmtId="0" fontId="16" fillId="2" borderId="10" xfId="0" applyNumberFormat="1" applyFont="1" applyFill="1" applyBorder="1" applyAlignment="1">
      <alignment vertical="center" wrapText="1"/>
    </xf>
    <xf numFmtId="0" fontId="16" fillId="2" borderId="11" xfId="0" applyNumberFormat="1" applyFont="1" applyFill="1" applyBorder="1" applyAlignment="1">
      <alignment vertical="center" wrapText="1"/>
    </xf>
    <xf numFmtId="0" fontId="16" fillId="2" borderId="12" xfId="0" applyNumberFormat="1" applyFont="1" applyFill="1" applyBorder="1" applyAlignment="1">
      <alignment vertical="center" wrapText="1"/>
    </xf>
    <xf numFmtId="0" fontId="16" fillId="2" borderId="13" xfId="0" applyNumberFormat="1" applyFont="1" applyFill="1" applyBorder="1" applyAlignment="1">
      <alignment vertical="center" wrapText="1"/>
    </xf>
    <xf numFmtId="0" fontId="16" fillId="2" borderId="14" xfId="0" applyNumberFormat="1" applyFont="1" applyFill="1" applyBorder="1" applyAlignment="1">
      <alignment vertical="center" wrapText="1"/>
    </xf>
    <xf numFmtId="0" fontId="29" fillId="2" borderId="7" xfId="0" applyNumberFormat="1"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 fontId="30" fillId="2" borderId="7" xfId="0" applyNumberFormat="1" applyFont="1" applyFill="1" applyBorder="1" applyAlignment="1">
      <alignment horizontal="center" vertical="center" wrapText="1"/>
    </xf>
    <xf numFmtId="1" fontId="16" fillId="2" borderId="7" xfId="0" applyNumberFormat="1" applyFont="1" applyFill="1" applyBorder="1" applyAlignment="1">
      <alignment horizontal="center" vertical="center" wrapText="1"/>
    </xf>
    <xf numFmtId="0" fontId="29" fillId="2" borderId="7" xfId="0" applyFont="1" applyFill="1" applyBorder="1" applyAlignment="1">
      <alignment horizontal="center" vertical="center" wrapText="1"/>
    </xf>
    <xf numFmtId="0" fontId="16" fillId="2" borderId="7" xfId="0" applyNumberFormat="1" applyFont="1" applyFill="1" applyBorder="1" applyAlignment="1">
      <alignment horizontal="center" vertical="center" wrapText="1"/>
    </xf>
    <xf numFmtId="49" fontId="16" fillId="2" borderId="7" xfId="0" applyNumberFormat="1" applyFont="1" applyFill="1" applyBorder="1" applyAlignment="1">
      <alignment horizontal="center" vertical="center" wrapText="1"/>
    </xf>
    <xf numFmtId="0" fontId="30" fillId="2" borderId="7" xfId="0" applyNumberFormat="1" applyFont="1" applyFill="1" applyBorder="1" applyAlignment="1">
      <alignment horizontal="center" vertical="center" wrapText="1"/>
    </xf>
    <xf numFmtId="49" fontId="16" fillId="2" borderId="9" xfId="0" applyNumberFormat="1" applyFont="1" applyFill="1" applyBorder="1" applyAlignment="1">
      <alignment horizontal="center" vertical="center" wrapText="1"/>
    </xf>
    <xf numFmtId="49" fontId="29" fillId="2" borderId="7" xfId="0" applyNumberFormat="1" applyFont="1" applyFill="1" applyBorder="1" applyAlignment="1">
      <alignment horizontal="center" vertical="center" wrapText="1"/>
    </xf>
    <xf numFmtId="1" fontId="31" fillId="2" borderId="7" xfId="0" applyNumberFormat="1" applyFont="1" applyFill="1" applyBorder="1" applyAlignment="1">
      <alignment horizontal="center" vertical="center"/>
    </xf>
    <xf numFmtId="0" fontId="24" fillId="2" borderId="8"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49" fontId="23" fillId="2" borderId="8" xfId="0" applyNumberFormat="1" applyFont="1" applyFill="1" applyBorder="1" applyAlignment="1">
      <alignment vertical="center" wrapText="1"/>
    </xf>
    <xf numFmtId="49" fontId="16" fillId="2" borderId="8" xfId="0" applyNumberFormat="1" applyFont="1" applyFill="1" applyBorder="1" applyAlignment="1">
      <alignment horizontal="center" vertical="center" wrapText="1"/>
    </xf>
    <xf numFmtId="1" fontId="23" fillId="2" borderId="8" xfId="0" applyNumberFormat="1" applyFont="1" applyFill="1" applyBorder="1" applyAlignment="1">
      <alignment horizontal="center" vertical="center" wrapText="1"/>
    </xf>
    <xf numFmtId="49" fontId="27" fillId="2" borderId="8" xfId="0" applyNumberFormat="1" applyFont="1" applyFill="1" applyBorder="1" applyAlignment="1">
      <alignment vertical="center" wrapText="1"/>
    </xf>
    <xf numFmtId="49" fontId="23" fillId="2" borderId="8" xfId="0" applyNumberFormat="1" applyFont="1" applyFill="1" applyBorder="1" applyAlignment="1">
      <alignment horizontal="left" vertical="center" wrapText="1"/>
    </xf>
    <xf numFmtId="1" fontId="16" fillId="2" borderId="8" xfId="0" applyNumberFormat="1" applyFont="1" applyFill="1" applyBorder="1" applyAlignment="1">
      <alignment horizontal="center" vertical="center" wrapText="1"/>
    </xf>
    <xf numFmtId="49" fontId="16" fillId="2" borderId="8" xfId="0" applyNumberFormat="1" applyFont="1" applyFill="1" applyBorder="1" applyAlignment="1">
      <alignment vertical="center" wrapText="1"/>
    </xf>
    <xf numFmtId="49" fontId="27" fillId="2" borderId="8" xfId="0" applyNumberFormat="1" applyFont="1" applyFill="1" applyBorder="1" applyAlignment="1">
      <alignment horizontal="left" vertical="center" wrapText="1"/>
    </xf>
    <xf numFmtId="49" fontId="16" fillId="2" borderId="8" xfId="0" applyNumberFormat="1" applyFont="1" applyFill="1" applyBorder="1" applyAlignment="1">
      <alignment horizontal="left" vertical="center" wrapText="1"/>
    </xf>
    <xf numFmtId="1" fontId="29" fillId="2"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0" fontId="30" fillId="2" borderId="8" xfId="0" applyNumberFormat="1" applyFont="1" applyFill="1" applyBorder="1" applyAlignment="1">
      <alignment horizontal="center" vertical="center" wrapText="1"/>
    </xf>
    <xf numFmtId="0" fontId="30" fillId="2" borderId="8" xfId="0" applyNumberFormat="1" applyFont="1" applyFill="1" applyBorder="1" applyAlignment="1">
      <alignment horizontal="left" vertical="center" wrapText="1"/>
    </xf>
    <xf numFmtId="49" fontId="23" fillId="2" borderId="5" xfId="0" applyNumberFormat="1" applyFont="1" applyFill="1" applyBorder="1" applyAlignment="1">
      <alignment vertical="center" wrapText="1"/>
    </xf>
    <xf numFmtId="0" fontId="23" fillId="2" borderId="5" xfId="0" applyNumberFormat="1" applyFont="1" applyFill="1" applyBorder="1" applyAlignment="1">
      <alignment vertical="center" wrapText="1"/>
    </xf>
    <xf numFmtId="1" fontId="25" fillId="2" borderId="5" xfId="30" applyNumberFormat="1" applyFont="1" applyFill="1" applyBorder="1" applyAlignment="1">
      <alignment horizontal="center" vertical="center" wrapText="1"/>
    </xf>
    <xf numFmtId="49" fontId="16" fillId="2" borderId="5" xfId="0" applyNumberFormat="1" applyFont="1" applyFill="1" applyBorder="1" applyAlignment="1">
      <alignment horizontal="left" vertical="center" wrapText="1"/>
    </xf>
    <xf numFmtId="49" fontId="27" fillId="2" borderId="5" xfId="0" applyNumberFormat="1" applyFont="1" applyFill="1" applyBorder="1" applyAlignment="1">
      <alignment vertical="center" wrapText="1"/>
    </xf>
    <xf numFmtId="49" fontId="28" fillId="2" borderId="5" xfId="0" applyNumberFormat="1" applyFont="1" applyFill="1" applyBorder="1" applyAlignment="1">
      <alignment horizontal="center" vertical="center" wrapText="1"/>
    </xf>
    <xf numFmtId="0" fontId="16" fillId="2" borderId="5" xfId="0" applyFont="1" applyFill="1" applyBorder="1" applyAlignment="1">
      <alignment vertical="center" wrapText="1"/>
    </xf>
    <xf numFmtId="49" fontId="23" fillId="2" borderId="5" xfId="0" applyNumberFormat="1" applyFont="1" applyFill="1" applyBorder="1" applyAlignment="1">
      <alignment horizontal="left" vertical="center" wrapText="1"/>
    </xf>
    <xf numFmtId="0" fontId="23" fillId="2" borderId="5" xfId="0" applyNumberFormat="1" applyFont="1" applyFill="1" applyBorder="1" applyAlignment="1">
      <alignment horizontal="left" vertical="center" wrapText="1"/>
    </xf>
    <xf numFmtId="49" fontId="16" fillId="2" borderId="5" xfId="0" applyNumberFormat="1" applyFont="1" applyFill="1" applyBorder="1" applyAlignment="1">
      <alignment vertical="center" wrapText="1"/>
    </xf>
    <xf numFmtId="49" fontId="31" fillId="2" borderId="5" xfId="0" applyNumberFormat="1" applyFont="1" applyFill="1" applyBorder="1" applyAlignment="1">
      <alignment vertical="center" wrapText="1"/>
    </xf>
    <xf numFmtId="1" fontId="15" fillId="2" borderId="5" xfId="0" applyNumberFormat="1" applyFont="1" applyFill="1" applyBorder="1" applyAlignment="1">
      <alignment horizontal="center" vertical="center" wrapText="1"/>
    </xf>
    <xf numFmtId="1" fontId="24" fillId="2" borderId="5" xfId="0" applyNumberFormat="1" applyFont="1" applyFill="1" applyBorder="1" applyAlignment="1">
      <alignment horizontal="center" vertical="center" wrapText="1"/>
    </xf>
    <xf numFmtId="49" fontId="24" fillId="2" borderId="5" xfId="0" applyNumberFormat="1" applyFont="1" applyFill="1" applyBorder="1" applyAlignment="1">
      <alignment horizontal="center" vertical="center" wrapText="1"/>
    </xf>
    <xf numFmtId="0" fontId="23" fillId="2" borderId="5" xfId="0" applyFont="1" applyFill="1" applyBorder="1" applyAlignment="1">
      <alignment horizontal="center" vertical="center" wrapText="1"/>
    </xf>
    <xf numFmtId="49" fontId="27" fillId="2" borderId="5" xfId="0" applyNumberFormat="1" applyFont="1" applyFill="1" applyBorder="1" applyAlignment="1">
      <alignment horizontal="left" vertical="center" wrapText="1"/>
    </xf>
    <xf numFmtId="49" fontId="31" fillId="2" borderId="5" xfId="0" applyNumberFormat="1" applyFont="1" applyFill="1" applyBorder="1" applyAlignment="1">
      <alignment horizontal="left" vertical="center" wrapText="1"/>
    </xf>
    <xf numFmtId="1" fontId="16" fillId="2" borderId="5" xfId="0" applyNumberFormat="1" applyFont="1" applyFill="1" applyBorder="1" applyAlignment="1">
      <alignment vertical="center" wrapText="1"/>
    </xf>
    <xf numFmtId="0" fontId="16" fillId="2" borderId="5" xfId="0" applyNumberFormat="1" applyFont="1" applyFill="1" applyBorder="1" applyAlignment="1">
      <alignment vertical="center" wrapText="1"/>
    </xf>
    <xf numFmtId="0" fontId="24" fillId="2" borderId="5" xfId="0" applyNumberFormat="1" applyFont="1" applyFill="1" applyBorder="1" applyAlignment="1">
      <alignment horizontal="center" vertical="center" wrapText="1"/>
    </xf>
    <xf numFmtId="0" fontId="27" fillId="2" borderId="5" xfId="0" applyNumberFormat="1" applyFont="1" applyFill="1" applyBorder="1" applyAlignment="1">
      <alignment vertical="center" wrapText="1"/>
    </xf>
    <xf numFmtId="1" fontId="23" fillId="2" borderId="5" xfId="0" applyNumberFormat="1" applyFont="1" applyFill="1" applyBorder="1" applyAlignment="1">
      <alignment horizontal="left" vertical="center" wrapText="1"/>
    </xf>
    <xf numFmtId="0" fontId="16" fillId="2" borderId="5" xfId="0" applyNumberFormat="1" applyFont="1" applyFill="1" applyBorder="1" applyAlignment="1">
      <alignment horizontal="left" vertical="center" wrapText="1"/>
    </xf>
    <xf numFmtId="1" fontId="16" fillId="2" borderId="5" xfId="0" applyNumberFormat="1" applyFont="1" applyFill="1" applyBorder="1" applyAlignment="1">
      <alignment horizontal="left" vertical="center" wrapText="1"/>
    </xf>
    <xf numFmtId="49" fontId="23" fillId="2" borderId="4" xfId="0" applyNumberFormat="1" applyFont="1" applyFill="1" applyBorder="1" applyAlignment="1">
      <alignment vertical="center" wrapText="1"/>
    </xf>
    <xf numFmtId="0" fontId="23" fillId="2" borderId="4" xfId="0" applyNumberFormat="1" applyFont="1" applyFill="1" applyBorder="1" applyAlignment="1">
      <alignment vertical="center" wrapText="1"/>
    </xf>
    <xf numFmtId="1" fontId="25" fillId="2" borderId="4" xfId="30" applyNumberFormat="1" applyFont="1" applyFill="1" applyBorder="1" applyAlignment="1">
      <alignment horizontal="center" vertical="center" wrapText="1"/>
    </xf>
    <xf numFmtId="1" fontId="15" fillId="2" borderId="4" xfId="0" applyNumberFormat="1" applyFont="1" applyFill="1" applyBorder="1" applyAlignment="1">
      <alignment horizontal="center" vertical="center" wrapText="1"/>
    </xf>
    <xf numFmtId="1" fontId="24" fillId="2" borderId="4" xfId="0" applyNumberFormat="1" applyFont="1" applyFill="1" applyBorder="1" applyAlignment="1">
      <alignment horizontal="center" vertical="center" wrapText="1"/>
    </xf>
    <xf numFmtId="49" fontId="24" fillId="2" borderId="4" xfId="0" applyNumberFormat="1" applyFont="1" applyFill="1" applyBorder="1" applyAlignment="1">
      <alignment vertical="center" wrapText="1"/>
    </xf>
    <xf numFmtId="49" fontId="24" fillId="2" borderId="4" xfId="0" applyNumberFormat="1" applyFont="1" applyFill="1" applyBorder="1" applyAlignment="1">
      <alignment horizontal="center" vertical="center" wrapText="1"/>
    </xf>
    <xf numFmtId="49" fontId="16" fillId="2" borderId="4" xfId="0" applyNumberFormat="1" applyFont="1" applyFill="1" applyBorder="1" applyAlignment="1">
      <alignment horizontal="left" vertical="center" wrapText="1"/>
    </xf>
    <xf numFmtId="49" fontId="27" fillId="2" borderId="4" xfId="0" applyNumberFormat="1" applyFont="1" applyFill="1" applyBorder="1" applyAlignment="1">
      <alignment vertical="center" wrapText="1"/>
    </xf>
    <xf numFmtId="0" fontId="16" fillId="2" borderId="4" xfId="0" applyFont="1" applyFill="1" applyBorder="1" applyAlignment="1">
      <alignment vertical="center" wrapText="1"/>
    </xf>
    <xf numFmtId="49" fontId="23" fillId="2" borderId="4" xfId="0" applyNumberFormat="1" applyFont="1" applyFill="1" applyBorder="1" applyAlignment="1">
      <alignment horizontal="left" vertical="center" wrapText="1"/>
    </xf>
    <xf numFmtId="0" fontId="23" fillId="2" borderId="4" xfId="0" applyNumberFormat="1" applyFont="1" applyFill="1" applyBorder="1" applyAlignment="1">
      <alignment horizontal="left" vertical="center" wrapText="1"/>
    </xf>
    <xf numFmtId="49" fontId="16" fillId="2" borderId="4" xfId="0" applyNumberFormat="1" applyFont="1" applyFill="1" applyBorder="1" applyAlignment="1">
      <alignment vertical="center" wrapText="1"/>
    </xf>
    <xf numFmtId="49" fontId="28" fillId="2" borderId="4" xfId="0" applyNumberFormat="1" applyFont="1" applyFill="1" applyBorder="1" applyAlignment="1">
      <alignment horizontal="center" vertical="center" wrapText="1"/>
    </xf>
    <xf numFmtId="49" fontId="31" fillId="2" borderId="4" xfId="0" applyNumberFormat="1" applyFont="1" applyFill="1" applyBorder="1" applyAlignment="1">
      <alignment vertical="center" wrapText="1"/>
    </xf>
    <xf numFmtId="0" fontId="23" fillId="2" borderId="4" xfId="0" applyFont="1" applyFill="1" applyBorder="1" applyAlignment="1">
      <alignment horizontal="center" vertical="center" wrapText="1"/>
    </xf>
    <xf numFmtId="49" fontId="27" fillId="2" borderId="4" xfId="0" applyNumberFormat="1" applyFont="1" applyFill="1" applyBorder="1" applyAlignment="1">
      <alignment horizontal="left" vertical="center" wrapText="1"/>
    </xf>
    <xf numFmtId="49" fontId="31" fillId="2" borderId="4" xfId="0" applyNumberFormat="1" applyFont="1" applyFill="1" applyBorder="1" applyAlignment="1">
      <alignment horizontal="left" vertical="center" wrapText="1"/>
    </xf>
    <xf numFmtId="1" fontId="16" fillId="2" borderId="4" xfId="0" applyNumberFormat="1" applyFont="1" applyFill="1" applyBorder="1" applyAlignment="1">
      <alignment vertical="center" wrapText="1"/>
    </xf>
    <xf numFmtId="0" fontId="16" fillId="2" borderId="4" xfId="0" applyNumberFormat="1" applyFont="1" applyFill="1" applyBorder="1" applyAlignment="1">
      <alignment vertical="center" wrapText="1"/>
    </xf>
    <xf numFmtId="49" fontId="23" fillId="2" borderId="6" xfId="0" applyNumberFormat="1" applyFont="1" applyFill="1" applyBorder="1" applyAlignment="1">
      <alignment vertical="center" wrapText="1"/>
    </xf>
    <xf numFmtId="0" fontId="16" fillId="2" borderId="6" xfId="0" applyNumberFormat="1" applyFont="1" applyFill="1" applyBorder="1" applyAlignment="1">
      <alignment vertical="center" wrapText="1"/>
    </xf>
    <xf numFmtId="49" fontId="24" fillId="2" borderId="6" xfId="0" applyNumberFormat="1" applyFont="1" applyFill="1" applyBorder="1" applyAlignment="1">
      <alignment horizontal="center" vertical="center" wrapText="1"/>
    </xf>
    <xf numFmtId="49" fontId="23" fillId="2" borderId="6" xfId="0" applyNumberFormat="1" applyFont="1" applyFill="1" applyBorder="1" applyAlignment="1">
      <alignment horizontal="left" vertical="center" wrapText="1"/>
    </xf>
    <xf numFmtId="1" fontId="16" fillId="2" borderId="6" xfId="0" applyNumberFormat="1" applyFont="1" applyFill="1" applyBorder="1" applyAlignment="1">
      <alignment vertical="center" wrapText="1"/>
    </xf>
    <xf numFmtId="0" fontId="24" fillId="2" borderId="4" xfId="0" applyNumberFormat="1" applyFont="1" applyFill="1" applyBorder="1" applyAlignment="1">
      <alignment horizontal="center" vertical="center" wrapText="1"/>
    </xf>
    <xf numFmtId="49" fontId="24" fillId="2" borderId="4" xfId="0" applyNumberFormat="1" applyFont="1" applyFill="1" applyBorder="1" applyAlignment="1">
      <alignment horizontal="left" vertical="center" wrapText="1"/>
    </xf>
    <xf numFmtId="0" fontId="16" fillId="2" borderId="4" xfId="0" applyNumberFormat="1" applyFont="1" applyFill="1" applyBorder="1" applyAlignment="1">
      <alignment horizontal="left" vertical="center" wrapText="1"/>
    </xf>
    <xf numFmtId="49" fontId="16" fillId="2" borderId="6" xfId="0" applyNumberFormat="1" applyFont="1" applyFill="1" applyBorder="1" applyAlignment="1">
      <alignment horizontal="left" vertical="center" wrapText="1"/>
    </xf>
    <xf numFmtId="1" fontId="16" fillId="2" borderId="6" xfId="0" applyNumberFormat="1" applyFont="1" applyFill="1" applyBorder="1" applyAlignment="1">
      <alignment horizontal="left" vertical="center" wrapText="1"/>
    </xf>
    <xf numFmtId="1" fontId="16" fillId="2" borderId="4" xfId="0" applyNumberFormat="1" applyFont="1" applyFill="1" applyBorder="1" applyAlignment="1">
      <alignment horizontal="left" vertical="center" wrapText="1"/>
    </xf>
    <xf numFmtId="1" fontId="23" fillId="2" borderId="4" xfId="0" applyNumberFormat="1" applyFont="1" applyFill="1" applyBorder="1" applyAlignment="1">
      <alignment horizontal="left"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3" xfId="0" applyFont="1" applyFill="1" applyBorder="1" applyAlignment="1">
      <alignment horizontal="center" vertical="center" wrapText="1"/>
    </xf>
    <xf numFmtId="0" fontId="30" fillId="2" borderId="3" xfId="0" applyNumberFormat="1" applyFont="1" applyFill="1" applyBorder="1" applyAlignment="1">
      <alignment horizontal="center" vertical="top" wrapText="1"/>
    </xf>
    <xf numFmtId="0" fontId="30" fillId="2" borderId="3"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30" fillId="2" borderId="3"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30" fillId="2" borderId="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wrapText="1"/>
    </xf>
    <xf numFmtId="0" fontId="12" fillId="2" borderId="0" xfId="0" applyNumberFormat="1" applyFont="1" applyFill="1" applyAlignment="1">
      <alignment horizontal="center" vertical="center" wrapText="1"/>
    </xf>
    <xf numFmtId="49" fontId="16"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1" fontId="23" fillId="2" borderId="5" xfId="0" applyNumberFormat="1" applyFont="1" applyFill="1" applyBorder="1" applyAlignment="1">
      <alignment horizontal="center" vertical="center" wrapText="1"/>
    </xf>
    <xf numFmtId="1" fontId="23" fillId="2" borderId="6" xfId="0" applyNumberFormat="1" applyFont="1" applyFill="1" applyBorder="1" applyAlignment="1">
      <alignment horizontal="center" vertical="center" wrapText="1"/>
    </xf>
    <xf numFmtId="1" fontId="23" fillId="2" borderId="4"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0" fontId="16" fillId="2" borderId="5" xfId="0" applyNumberFormat="1" applyFont="1" applyFill="1" applyBorder="1" applyAlignment="1">
      <alignment horizontal="center" vertical="center" wrapText="1"/>
    </xf>
    <xf numFmtId="0" fontId="16" fillId="2" borderId="6" xfId="0" applyNumberFormat="1" applyFont="1" applyFill="1" applyBorder="1" applyAlignment="1">
      <alignment horizontal="center" vertical="center" wrapText="1"/>
    </xf>
    <xf numFmtId="0" fontId="16" fillId="2" borderId="11" xfId="0" applyNumberFormat="1" applyFont="1" applyFill="1" applyBorder="1" applyAlignment="1">
      <alignment horizontal="center" vertical="center" wrapText="1"/>
    </xf>
    <xf numFmtId="0" fontId="16" fillId="2" borderId="4" xfId="0" applyNumberFormat="1" applyFont="1" applyFill="1" applyBorder="1" applyAlignment="1">
      <alignment horizontal="center" vertical="center" wrapText="1"/>
    </xf>
    <xf numFmtId="49" fontId="23" fillId="2" borderId="5" xfId="0" applyNumberFormat="1"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1" fontId="16" fillId="2" borderId="4" xfId="0" applyNumberFormat="1" applyFont="1" applyFill="1" applyBorder="1" applyAlignment="1">
      <alignment horizontal="center" vertical="center" wrapText="1"/>
    </xf>
    <xf numFmtId="49" fontId="24" fillId="2" borderId="3" xfId="0" applyNumberFormat="1" applyFont="1" applyFill="1" applyBorder="1" applyAlignment="1">
      <alignment vertical="center" wrapText="1"/>
    </xf>
    <xf numFmtId="49" fontId="24" fillId="2" borderId="8" xfId="0" applyNumberFormat="1" applyFont="1" applyFill="1" applyBorder="1" applyAlignment="1">
      <alignment vertical="center" wrapText="1"/>
    </xf>
    <xf numFmtId="49" fontId="24" fillId="2" borderId="5" xfId="0" applyNumberFormat="1" applyFont="1" applyFill="1" applyBorder="1" applyAlignment="1">
      <alignment vertical="center" wrapText="1"/>
    </xf>
    <xf numFmtId="0" fontId="20" fillId="2" borderId="5" xfId="0" applyNumberFormat="1" applyFont="1" applyFill="1" applyBorder="1" applyAlignment="1">
      <alignment horizontal="center" vertical="center" wrapText="1"/>
    </xf>
    <xf numFmtId="0" fontId="20" fillId="2" borderId="6"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xf>
    <xf numFmtId="1" fontId="16" fillId="2" borderId="6" xfId="0" applyNumberFormat="1" applyFont="1" applyFill="1" applyBorder="1" applyAlignment="1">
      <alignment horizontal="center" vertical="center" wrapText="1"/>
    </xf>
    <xf numFmtId="49" fontId="24" fillId="2" borderId="3" xfId="0" applyNumberFormat="1" applyFont="1" applyFill="1" applyBorder="1" applyAlignment="1">
      <alignment vertical="top" wrapText="1"/>
    </xf>
    <xf numFmtId="49" fontId="24" fillId="2" borderId="8" xfId="0" applyNumberFormat="1" applyFont="1" applyFill="1" applyBorder="1" applyAlignment="1">
      <alignment vertical="top" wrapText="1"/>
    </xf>
    <xf numFmtId="0" fontId="16" fillId="2" borderId="3" xfId="0" applyNumberFormat="1" applyFont="1" applyFill="1" applyBorder="1" applyAlignment="1">
      <alignment horizontal="center" vertical="center" wrapText="1"/>
    </xf>
    <xf numFmtId="0" fontId="16" fillId="2" borderId="7" xfId="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3" fillId="2" borderId="6" xfId="0" applyNumberFormat="1" applyFont="1" applyFill="1" applyBorder="1" applyAlignment="1">
      <alignment horizontal="center" vertical="center" wrapText="1"/>
    </xf>
    <xf numFmtId="0" fontId="23" fillId="2" borderId="4" xfId="0" applyNumberFormat="1" applyFont="1" applyFill="1" applyBorder="1" applyAlignment="1">
      <alignment horizontal="center" vertical="center" wrapText="1"/>
    </xf>
    <xf numFmtId="0" fontId="23" fillId="2" borderId="5" xfId="0" applyNumberFormat="1" applyFont="1" applyFill="1" applyBorder="1" applyAlignment="1">
      <alignment horizontal="center" vertical="center" wrapText="1"/>
    </xf>
    <xf numFmtId="49" fontId="24" fillId="2" borderId="4" xfId="0" applyNumberFormat="1" applyFont="1" applyFill="1" applyBorder="1" applyAlignment="1">
      <alignment vertical="center" wrapText="1"/>
    </xf>
    <xf numFmtId="49" fontId="30" fillId="2" borderId="3" xfId="0" applyNumberFormat="1" applyFont="1" applyFill="1" applyBorder="1" applyAlignment="1">
      <alignment vertical="center" wrapText="1"/>
    </xf>
    <xf numFmtId="49" fontId="24" fillId="2" borderId="4" xfId="0" applyNumberFormat="1" applyFont="1" applyFill="1" applyBorder="1" applyAlignment="1">
      <alignment vertical="top" wrapText="1"/>
    </xf>
    <xf numFmtId="49" fontId="12" fillId="2" borderId="0" xfId="0" applyNumberFormat="1" applyFont="1" applyFill="1" applyAlignment="1">
      <alignment horizontal="center" vertical="center" wrapText="1"/>
    </xf>
    <xf numFmtId="1" fontId="33" fillId="2" borderId="3" xfId="0" applyNumberFormat="1" applyFont="1" applyFill="1" applyBorder="1" applyAlignment="1">
      <alignment horizontal="center" vertical="center" wrapText="1"/>
    </xf>
    <xf numFmtId="0" fontId="30" fillId="2" borderId="3" xfId="0" applyFont="1" applyFill="1" applyBorder="1" applyAlignment="1">
      <alignment horizontal="center" vertical="top" wrapText="1"/>
    </xf>
    <xf numFmtId="0" fontId="36" fillId="2" borderId="3" xfId="0" applyNumberFormat="1" applyFont="1" applyFill="1" applyBorder="1" applyAlignment="1">
      <alignment horizontal="center" vertical="top" wrapText="1"/>
    </xf>
    <xf numFmtId="49" fontId="30" fillId="2" borderId="8" xfId="0" applyNumberFormat="1" applyFont="1" applyFill="1" applyBorder="1" applyAlignment="1">
      <alignment vertical="center" wrapText="1"/>
    </xf>
    <xf numFmtId="0" fontId="15" fillId="2" borderId="7"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0" fontId="22" fillId="2" borderId="3" xfId="0" applyFont="1" applyFill="1" applyBorder="1" applyAlignment="1">
      <alignment horizontal="center"/>
    </xf>
    <xf numFmtId="49" fontId="24" fillId="2" borderId="3" xfId="0" applyNumberFormat="1" applyFont="1" applyFill="1" applyBorder="1" applyAlignment="1">
      <alignment horizontal="left" vertical="center" wrapText="1"/>
    </xf>
    <xf numFmtId="49" fontId="24" fillId="2" borderId="8" xfId="0" applyNumberFormat="1" applyFont="1" applyFill="1" applyBorder="1" applyAlignment="1">
      <alignment horizontal="left" vertical="center" wrapText="1"/>
    </xf>
    <xf numFmtId="0" fontId="29" fillId="2" borderId="5" xfId="0" applyNumberFormat="1" applyFont="1" applyFill="1" applyBorder="1" applyAlignment="1">
      <alignment horizontal="center" vertical="center" wrapText="1"/>
    </xf>
    <xf numFmtId="0" fontId="29" fillId="2" borderId="6" xfId="0" applyNumberFormat="1" applyFont="1" applyFill="1" applyBorder="1" applyAlignment="1">
      <alignment horizontal="center" vertical="center" wrapText="1"/>
    </xf>
    <xf numFmtId="0" fontId="29" fillId="2" borderId="11" xfId="0" applyNumberFormat="1" applyFont="1" applyFill="1" applyBorder="1" applyAlignment="1">
      <alignment horizontal="center" vertical="center" wrapText="1"/>
    </xf>
    <xf numFmtId="0" fontId="29" fillId="2" borderId="4"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top" wrapText="1"/>
    </xf>
    <xf numFmtId="0" fontId="21" fillId="2" borderId="8" xfId="0" applyNumberFormat="1" applyFont="1" applyFill="1" applyBorder="1" applyAlignment="1">
      <alignment horizontal="center" vertical="center" wrapText="1"/>
    </xf>
    <xf numFmtId="0" fontId="21" fillId="2" borderId="7" xfId="0" applyNumberFormat="1" applyFont="1" applyFill="1" applyBorder="1" applyAlignment="1">
      <alignment horizontal="center" vertical="center" wrapText="1"/>
    </xf>
    <xf numFmtId="0" fontId="21" fillId="2" borderId="3" xfId="0" applyFont="1" applyFill="1" applyBorder="1" applyAlignment="1">
      <alignment horizontal="center" vertical="top"/>
    </xf>
    <xf numFmtId="0" fontId="21" fillId="2" borderId="8" xfId="0" applyNumberFormat="1" applyFont="1" applyFill="1" applyBorder="1" applyAlignment="1">
      <alignment horizontal="center" vertical="top" wrapText="1"/>
    </xf>
    <xf numFmtId="0" fontId="21" fillId="2" borderId="7" xfId="0" applyNumberFormat="1" applyFont="1" applyFill="1" applyBorder="1" applyAlignment="1">
      <alignment horizontal="center" vertical="top" wrapText="1"/>
    </xf>
    <xf numFmtId="0" fontId="30" fillId="2" borderId="3" xfId="0" applyNumberFormat="1" applyFont="1" applyFill="1" applyBorder="1" applyAlignment="1">
      <alignment horizontal="center" vertical="center" wrapText="1"/>
    </xf>
    <xf numFmtId="0" fontId="16" fillId="2" borderId="3" xfId="0" applyNumberFormat="1" applyFont="1" applyFill="1" applyBorder="1" applyAlignment="1">
      <alignment horizontal="center" vertical="center"/>
    </xf>
    <xf numFmtId="0" fontId="16" fillId="2" borderId="7" xfId="0" applyNumberFormat="1"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1" xfId="0" applyFont="1" applyFill="1" applyBorder="1" applyAlignment="1">
      <alignment horizontal="center" vertical="center" wrapText="1"/>
    </xf>
    <xf numFmtId="49" fontId="30" fillId="2" borderId="3" xfId="0" applyNumberFormat="1" applyFont="1" applyFill="1" applyBorder="1" applyAlignment="1">
      <alignment vertical="top" wrapText="1"/>
    </xf>
    <xf numFmtId="0" fontId="12" fillId="2" borderId="0" xfId="0" applyNumberFormat="1" applyFont="1" applyFill="1" applyAlignment="1">
      <alignment horizontal="center" wrapText="1"/>
    </xf>
    <xf numFmtId="0" fontId="14" fillId="2" borderId="0" xfId="0" applyFont="1" applyFill="1" applyAlignment="1">
      <alignment horizontal="center" vertical="center" wrapText="1"/>
    </xf>
    <xf numFmtId="49" fontId="30" fillId="2" borderId="3" xfId="0" applyNumberFormat="1" applyFont="1" applyFill="1" applyBorder="1" applyAlignment="1">
      <alignment horizontal="left" vertical="center" wrapText="1"/>
    </xf>
    <xf numFmtId="49" fontId="30" fillId="2" borderId="8" xfId="0" applyNumberFormat="1" applyFont="1" applyFill="1" applyBorder="1" applyAlignment="1">
      <alignment horizontal="left" vertical="center" wrapText="1"/>
    </xf>
    <xf numFmtId="0" fontId="12" fillId="2" borderId="0" xfId="0" applyNumberFormat="1" applyFont="1" applyFill="1" applyAlignment="1">
      <alignment horizontal="left" wrapText="1"/>
    </xf>
    <xf numFmtId="0" fontId="12" fillId="2" borderId="0" xfId="0" applyNumberFormat="1" applyFont="1" applyFill="1" applyAlignment="1">
      <alignment horizontal="left" vertical="center" wrapText="1"/>
    </xf>
    <xf numFmtId="0" fontId="30" fillId="2" borderId="10" xfId="6" applyFont="1" applyFill="1" applyBorder="1" applyAlignment="1">
      <alignment horizontal="center" vertical="top" wrapText="1"/>
    </xf>
    <xf numFmtId="0" fontId="30" fillId="2" borderId="12" xfId="6" applyFont="1" applyFill="1" applyBorder="1" applyAlignment="1">
      <alignment horizontal="center" vertical="top" wrapText="1"/>
    </xf>
    <xf numFmtId="0" fontId="30" fillId="2" borderId="14" xfId="6" applyFont="1" applyFill="1" applyBorder="1" applyAlignment="1">
      <alignment horizontal="center" vertical="top" wrapText="1"/>
    </xf>
    <xf numFmtId="0" fontId="35" fillId="2" borderId="3" xfId="6" applyFont="1" applyFill="1" applyBorder="1" applyAlignment="1">
      <alignment horizontal="center" vertical="top" wrapText="1"/>
    </xf>
    <xf numFmtId="0" fontId="35" fillId="2" borderId="3" xfId="0" applyNumberFormat="1" applyFont="1" applyFill="1" applyBorder="1" applyAlignment="1">
      <alignment horizontal="center" vertical="top" wrapText="1"/>
    </xf>
    <xf numFmtId="1" fontId="21" fillId="2" borderId="3" xfId="0" applyNumberFormat="1" applyFont="1" applyFill="1" applyBorder="1" applyAlignment="1">
      <alignment horizontal="center" vertical="center" wrapText="1"/>
    </xf>
    <xf numFmtId="1" fontId="30" fillId="2" borderId="3" xfId="0" applyNumberFormat="1" applyFont="1" applyFill="1" applyBorder="1" applyAlignment="1">
      <alignment horizontal="center" vertical="center" wrapText="1"/>
    </xf>
    <xf numFmtId="1" fontId="33" fillId="2" borderId="7" xfId="0" applyNumberFormat="1" applyFont="1" applyFill="1" applyBorder="1" applyAlignment="1">
      <alignment horizontal="center" vertical="center" wrapText="1"/>
    </xf>
    <xf numFmtId="0" fontId="34" fillId="2" borderId="7" xfId="0" applyFont="1" applyFill="1" applyBorder="1"/>
    <xf numFmtId="0" fontId="16" fillId="2" borderId="9"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FFCC"/>
      <color rgb="FFFFCCCC"/>
      <color rgb="FFFFFF00"/>
      <color rgb="FF66FFFF"/>
      <color rgb="FF00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K&#7870;%20HO&#7840;CH%20CSGD%20KH&#7888;I%20MG%203T%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T"/>
    </sheetNames>
    <sheetDataSet>
      <sheetData sheetId="0">
        <row r="166">
          <cell r="I166" t="str">
            <v>x</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AppData/Local/Temp/3TC1%202023%20-2024/1.%20Soan%20bai%202023%20-%202024/2.%20KH%20-%20&#272;&#225;nh%20gi&#225;/1.%20K&#7871;%20ho&#7841;ch%20ch&#7911;%20&#273;&#7873;/excell/LINH%20TINH/nh&#7841;c,%20video/nh&#7841;c%20ch&#7911;%20&#273;i&#7875;m%20PTGT.mp3" TargetMode="External"/><Relationship Id="rId13" Type="http://schemas.openxmlformats.org/officeDocument/2006/relationships/printerSettings" Target="../printerSettings/printerSettings1.bin"/><Relationship Id="rId3" Type="http://schemas.openxmlformats.org/officeDocument/2006/relationships/hyperlink" Target="../AppData/Local/Temp/3TC1%202023%20-2024/1.%20Soan%20bai%202023%20-%202024/2.%20KH%20-%20&#272;&#225;nh%20gi&#225;/1.%20K&#7871;%20ho&#7841;ch%20ch&#7911;%20&#273;&#7873;/excell/LINH%20TINH/nh&#7841;c,%20video/TDS%20C&#272;BT.mp3" TargetMode="External"/><Relationship Id="rId7" Type="http://schemas.openxmlformats.org/officeDocument/2006/relationships/hyperlink" Target="../AppData/Local/Temp/3TC1%202023%20-2024/1.%20Soan%20bai%202023%20-%202024/2.%20KH%20-%20&#272;&#225;nh%20gi&#225;/1.%20K&#7871;%20ho&#7841;ch%20ch&#7911;%20&#273;&#7873;/excell/LINH%20TINH/nh&#7841;c,%20video/nh&#7841;c%20ch&#7911;%20&#273;i&#7875;m%20th&#7921;c%20v&#7853;t.mp3" TargetMode="External"/><Relationship Id="rId12" Type="http://schemas.openxmlformats.org/officeDocument/2006/relationships/hyperlink" Target="../AppData/Local/Temp/3TC1%202023%20-2024/1.%20Soan%20bai%202023%20-%202024/2.%20KH%20-%20&#272;&#225;nh%20gi&#225;/1.%20K&#7871;%20ho&#7841;ch%20ch&#7911;%20&#273;&#7873;/excell/LINH%20TINH/nh&#7841;c,%20video/NH&#7840;C%20B&#192;I%20T&#7852;P%20PTC.mp3" TargetMode="External"/><Relationship Id="rId2" Type="http://schemas.openxmlformats.org/officeDocument/2006/relationships/hyperlink" Target="..\AppData\Local\Temp\3TC1%202023%20-2024\1.%20Soan%20bai%202023%20-%202024\2.%20KH%20-%20&#272;&#225;nh%20gi&#225;\1.%20K&#7871;%20ho&#7841;ch%20ch&#7911;%20&#273;&#7873;\excell\LINH%20TINH\nh&#7841;c,%20video\TDS%20C&#272;%20TMN.mp3" TargetMode="External"/><Relationship Id="rId1" Type="http://schemas.openxmlformats.org/officeDocument/2006/relationships/hyperlink" Target="https://drive.google.com/file/d/1yR4QZ2NmYgY9q430t8Y4A1k2zy8kvETM/view?usp=sharing" TargetMode="External"/><Relationship Id="rId6" Type="http://schemas.openxmlformats.org/officeDocument/2006/relationships/hyperlink" Target="../AppData/Local/Temp/3TC1%202023%20-2024/1.%20Soan%20bai%202023%20-%202024/2.%20KH%20-%20&#272;&#225;nh%20gi&#225;/1.%20K&#7871;%20ho&#7841;ch%20ch&#7911;%20&#273;&#7873;/excell/LINH%20TINH/nh&#7841;c,%20video/TDS%20C&#272;%20NGHE&#770;&#768;%20NGHIE&#803;&#770;P.mp3" TargetMode="External"/><Relationship Id="rId11" Type="http://schemas.openxmlformats.org/officeDocument/2006/relationships/hyperlink" Target="../AppData/Local/Temp/3TC1%202023%20-2024/1.%20Soan%20bai%202023%20-%202024/2.%20KH%20-%20&#272;&#225;nh%20gi&#225;/1.%20K&#7871;%20ho&#7841;ch%20ch&#7911;%20&#273;&#7873;/excell/LINH%20TINH/nh&#7841;c,%20video/TDS%20C&#272;%20NGHE&#770;&#768;%20NGHIE&#803;&#770;P.mp3" TargetMode="External"/><Relationship Id="rId5" Type="http://schemas.openxmlformats.org/officeDocument/2006/relationships/hyperlink" Target="../AppData/Local/Temp/3TC1%202023%20-2024/1.%20Soan%20bai%202023%20-%202024/2.%20KH%20-%20&#272;&#225;nh%20gi&#225;/1.%20K&#7871;%20ho&#7841;ch%20ch&#7911;%20&#273;&#7873;/excell/LINH%20TINH/nh&#7841;c,%20video/nh&#7841;c%20ch&#7911;%20&#273;i&#7875;m%20&#273;&#7897;ng%20v&#7853;t.mp3" TargetMode="External"/><Relationship Id="rId10" Type="http://schemas.openxmlformats.org/officeDocument/2006/relationships/hyperlink" Target="../AppData/Local/Temp/3TC1%202023%20-2024/1.%20Soan%20bai%202023%20-%202024/2.%20KH%20-%20&#272;&#225;nh%20gi&#225;/1.%20K&#7871;%20ho&#7841;ch%20ch&#7911;%20&#273;&#7873;/excell/LINH%20TINH/nh&#7841;c,%20video/NH&#7840;C%20B&#192;I%20T&#7852;P%20PTC.mp3" TargetMode="External"/><Relationship Id="rId4" Type="http://schemas.openxmlformats.org/officeDocument/2006/relationships/hyperlink" Target="../AppData/Local/Temp/3TC1%202023%20-2024/1.%20Soan%20bai%202023%20-%202024/2.%20KH%20-%20&#272;&#225;nh%20gi&#225;/1.%20K&#7871;%20ho&#7841;ch%20ch&#7911;%20&#273;&#7873;/excell/LINH%20TINH/nh&#7841;c,%20video/TDSC&#272;%20GIA%20&#272;I&#768;NH.mp3" TargetMode="External"/><Relationship Id="rId9" Type="http://schemas.openxmlformats.org/officeDocument/2006/relationships/hyperlink" Target="../AppData/Local/Temp/3TC1%202023%20-2024/1.%20Soan%20bai%202023%20-%202024/2.%20KH%20-%20&#272;&#225;nh%20gi&#225;/1.%20K&#7871;%20ho&#7841;ch%20ch&#7911;%20&#273;&#7873;/excell/LINH%20TINH/nh&#7841;c,%20video/TDS%20CHU&#7848;N%20C&#272;%20HTTN.mp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J776"/>
  <sheetViews>
    <sheetView tabSelected="1" view="pageBreakPreview" topLeftCell="B3" zoomScale="60" zoomScaleNormal="62" workbookViewId="0">
      <pane xSplit="6" ySplit="3" topLeftCell="H441" activePane="bottomRight" state="frozen"/>
      <selection activeCell="B3" sqref="B3"/>
      <selection pane="topRight" activeCell="H3" sqref="H3"/>
      <selection pane="bottomLeft" activeCell="B6" sqref="B6"/>
      <selection pane="bottomRight" activeCell="H459" sqref="H459:H461"/>
    </sheetView>
  </sheetViews>
  <sheetFormatPr defaultRowHeight="18.75"/>
  <cols>
    <col min="1" max="1" width="6.42578125" style="9" hidden="1" customWidth="1"/>
    <col min="2" max="2" width="5" style="1" customWidth="1"/>
    <col min="3" max="3" width="19.140625" style="10" customWidth="1"/>
    <col min="4" max="4" width="6.85546875" style="1" customWidth="1"/>
    <col min="5" max="5" width="28.140625" style="10" hidden="1" customWidth="1"/>
    <col min="6" max="6" width="8.42578125" style="1" hidden="1" customWidth="1"/>
    <col min="7" max="7" width="4.42578125" style="1" customWidth="1"/>
    <col min="8" max="8" width="17.28515625" style="83" customWidth="1"/>
    <col min="9" max="9" width="18.85546875" style="1" customWidth="1"/>
    <col min="10" max="10" width="7.28515625" style="1" customWidth="1"/>
    <col min="11" max="11" width="6" style="83" customWidth="1"/>
    <col min="12" max="12" width="6.140625" style="83" customWidth="1"/>
    <col min="13" max="13" width="7.5703125" style="83" hidden="1" customWidth="1"/>
    <col min="14" max="14" width="9.85546875" style="83" hidden="1" customWidth="1"/>
    <col min="15" max="15" width="10.5703125" style="83" hidden="1" customWidth="1"/>
    <col min="16" max="16" width="6" style="2" hidden="1" customWidth="1"/>
    <col min="17" max="27" width="8.5703125" style="110" hidden="1" customWidth="1"/>
    <col min="28" max="28" width="6.7109375" style="110" hidden="1" customWidth="1"/>
    <col min="29" max="30" width="12.7109375" style="110" customWidth="1"/>
    <col min="31" max="31" width="11.140625" style="1" customWidth="1"/>
    <col min="32" max="119" width="9.140625" style="1"/>
    <col min="120" max="120" width="20.140625" style="1" customWidth="1"/>
    <col min="121" max="121" width="4.28515625" style="1" customWidth="1"/>
    <col min="122" max="122" width="39" style="1" customWidth="1"/>
    <col min="123" max="123" width="53.5703125" style="1" customWidth="1"/>
    <col min="124" max="127" width="7.7109375" style="1" customWidth="1"/>
    <col min="128" max="128" width="10" style="1" customWidth="1"/>
    <col min="129" max="130" width="9.28515625" style="1" customWidth="1"/>
    <col min="131" max="131" width="8" style="1" customWidth="1"/>
    <col min="132" max="375" width="9.140625" style="1"/>
    <col min="376" max="376" width="20.140625" style="1" customWidth="1"/>
    <col min="377" max="377" width="4.28515625" style="1" customWidth="1"/>
    <col min="378" max="378" width="39" style="1" customWidth="1"/>
    <col min="379" max="379" width="53.5703125" style="1" customWidth="1"/>
    <col min="380" max="383" width="7.7109375" style="1" customWidth="1"/>
    <col min="384" max="384" width="10" style="1" customWidth="1"/>
    <col min="385" max="386" width="9.28515625" style="1" customWidth="1"/>
    <col min="387" max="387" width="8" style="1" customWidth="1"/>
    <col min="388" max="631" width="9.140625" style="1"/>
    <col min="632" max="632" width="20.140625" style="1" customWidth="1"/>
    <col min="633" max="633" width="4.28515625" style="1" customWidth="1"/>
    <col min="634" max="634" width="39" style="1" customWidth="1"/>
    <col min="635" max="635" width="53.5703125" style="1" customWidth="1"/>
    <col min="636" max="639" width="7.7109375" style="1" customWidth="1"/>
    <col min="640" max="640" width="10" style="1" customWidth="1"/>
    <col min="641" max="642" width="9.28515625" style="1" customWidth="1"/>
    <col min="643" max="643" width="8" style="1" customWidth="1"/>
    <col min="644" max="887" width="9.140625" style="1"/>
    <col min="888" max="888" width="20.140625" style="1" customWidth="1"/>
    <col min="889" max="889" width="4.28515625" style="1" customWidth="1"/>
    <col min="890" max="890" width="39" style="1" customWidth="1"/>
    <col min="891" max="891" width="53.5703125" style="1" customWidth="1"/>
    <col min="892" max="895" width="7.7109375" style="1" customWidth="1"/>
    <col min="896" max="896" width="10" style="1" customWidth="1"/>
    <col min="897" max="898" width="9.28515625" style="1" customWidth="1"/>
    <col min="899" max="899" width="8" style="1" customWidth="1"/>
    <col min="900" max="1143" width="9.140625" style="1"/>
    <col min="1144" max="1144" width="20.140625" style="1" customWidth="1"/>
    <col min="1145" max="1145" width="4.28515625" style="1" customWidth="1"/>
    <col min="1146" max="1146" width="39" style="1" customWidth="1"/>
    <col min="1147" max="1147" width="53.5703125" style="1" customWidth="1"/>
    <col min="1148" max="1151" width="7.7109375" style="1" customWidth="1"/>
    <col min="1152" max="1152" width="10" style="1" customWidth="1"/>
    <col min="1153" max="1154" width="9.28515625" style="1" customWidth="1"/>
    <col min="1155" max="1155" width="8" style="1" customWidth="1"/>
    <col min="1156" max="1399" width="9.140625" style="1"/>
    <col min="1400" max="1400" width="20.140625" style="1" customWidth="1"/>
    <col min="1401" max="1401" width="4.28515625" style="1" customWidth="1"/>
    <col min="1402" max="1402" width="39" style="1" customWidth="1"/>
    <col min="1403" max="1403" width="53.5703125" style="1" customWidth="1"/>
    <col min="1404" max="1407" width="7.7109375" style="1" customWidth="1"/>
    <col min="1408" max="1408" width="10" style="1" customWidth="1"/>
    <col min="1409" max="1410" width="9.28515625" style="1" customWidth="1"/>
    <col min="1411" max="1411" width="8" style="1" customWidth="1"/>
    <col min="1412" max="1655" width="9.140625" style="1"/>
    <col min="1656" max="1656" width="20.140625" style="1" customWidth="1"/>
    <col min="1657" max="1657" width="4.28515625" style="1" customWidth="1"/>
    <col min="1658" max="1658" width="39" style="1" customWidth="1"/>
    <col min="1659" max="1659" width="53.5703125" style="1" customWidth="1"/>
    <col min="1660" max="1663" width="7.7109375" style="1" customWidth="1"/>
    <col min="1664" max="1664" width="10" style="1" customWidth="1"/>
    <col min="1665" max="1666" width="9.28515625" style="1" customWidth="1"/>
    <col min="1667" max="1667" width="8" style="1" customWidth="1"/>
    <col min="1668" max="1911" width="9.140625" style="1"/>
    <col min="1912" max="1912" width="20.140625" style="1" customWidth="1"/>
    <col min="1913" max="1913" width="4.28515625" style="1" customWidth="1"/>
    <col min="1914" max="1914" width="39" style="1" customWidth="1"/>
    <col min="1915" max="1915" width="53.5703125" style="1" customWidth="1"/>
    <col min="1916" max="1919" width="7.7109375" style="1" customWidth="1"/>
    <col min="1920" max="1920" width="10" style="1" customWidth="1"/>
    <col min="1921" max="1922" width="9.28515625" style="1" customWidth="1"/>
    <col min="1923" max="1923" width="8" style="1" customWidth="1"/>
    <col min="1924" max="2167" width="9.140625" style="1"/>
    <col min="2168" max="2168" width="20.140625" style="1" customWidth="1"/>
    <col min="2169" max="2169" width="4.28515625" style="1" customWidth="1"/>
    <col min="2170" max="2170" width="39" style="1" customWidth="1"/>
    <col min="2171" max="2171" width="53.5703125" style="1" customWidth="1"/>
    <col min="2172" max="2175" width="7.7109375" style="1" customWidth="1"/>
    <col min="2176" max="2176" width="10" style="1" customWidth="1"/>
    <col min="2177" max="2178" width="9.28515625" style="1" customWidth="1"/>
    <col min="2179" max="2179" width="8" style="1" customWidth="1"/>
    <col min="2180" max="2423" width="9.140625" style="1"/>
    <col min="2424" max="2424" width="20.140625" style="1" customWidth="1"/>
    <col min="2425" max="2425" width="4.28515625" style="1" customWidth="1"/>
    <col min="2426" max="2426" width="39" style="1" customWidth="1"/>
    <col min="2427" max="2427" width="53.5703125" style="1" customWidth="1"/>
    <col min="2428" max="2431" width="7.7109375" style="1" customWidth="1"/>
    <col min="2432" max="2432" width="10" style="1" customWidth="1"/>
    <col min="2433" max="2434" width="9.28515625" style="1" customWidth="1"/>
    <col min="2435" max="2435" width="8" style="1" customWidth="1"/>
    <col min="2436" max="2679" width="9.140625" style="1"/>
    <col min="2680" max="2680" width="20.140625" style="1" customWidth="1"/>
    <col min="2681" max="2681" width="4.28515625" style="1" customWidth="1"/>
    <col min="2682" max="2682" width="39" style="1" customWidth="1"/>
    <col min="2683" max="2683" width="53.5703125" style="1" customWidth="1"/>
    <col min="2684" max="2687" width="7.7109375" style="1" customWidth="1"/>
    <col min="2688" max="2688" width="10" style="1" customWidth="1"/>
    <col min="2689" max="2690" width="9.28515625" style="1" customWidth="1"/>
    <col min="2691" max="2691" width="8" style="1" customWidth="1"/>
    <col min="2692" max="2935" width="9.140625" style="1"/>
    <col min="2936" max="2936" width="20.140625" style="1" customWidth="1"/>
    <col min="2937" max="2937" width="4.28515625" style="1" customWidth="1"/>
    <col min="2938" max="2938" width="39" style="1" customWidth="1"/>
    <col min="2939" max="2939" width="53.5703125" style="1" customWidth="1"/>
    <col min="2940" max="2943" width="7.7109375" style="1" customWidth="1"/>
    <col min="2944" max="2944" width="10" style="1" customWidth="1"/>
    <col min="2945" max="2946" width="9.28515625" style="1" customWidth="1"/>
    <col min="2947" max="2947" width="8" style="1" customWidth="1"/>
    <col min="2948" max="3191" width="9.140625" style="1"/>
    <col min="3192" max="3192" width="20.140625" style="1" customWidth="1"/>
    <col min="3193" max="3193" width="4.28515625" style="1" customWidth="1"/>
    <col min="3194" max="3194" width="39" style="1" customWidth="1"/>
    <col min="3195" max="3195" width="53.5703125" style="1" customWidth="1"/>
    <col min="3196" max="3199" width="7.7109375" style="1" customWidth="1"/>
    <col min="3200" max="3200" width="10" style="1" customWidth="1"/>
    <col min="3201" max="3202" width="9.28515625" style="1" customWidth="1"/>
    <col min="3203" max="3203" width="8" style="1" customWidth="1"/>
    <col min="3204" max="3447" width="9.140625" style="1"/>
    <col min="3448" max="3448" width="20.140625" style="1" customWidth="1"/>
    <col min="3449" max="3449" width="4.28515625" style="1" customWidth="1"/>
    <col min="3450" max="3450" width="39" style="1" customWidth="1"/>
    <col min="3451" max="3451" width="53.5703125" style="1" customWidth="1"/>
    <col min="3452" max="3455" width="7.7109375" style="1" customWidth="1"/>
    <col min="3456" max="3456" width="10" style="1" customWidth="1"/>
    <col min="3457" max="3458" width="9.28515625" style="1" customWidth="1"/>
    <col min="3459" max="3459" width="8" style="1" customWidth="1"/>
    <col min="3460" max="3703" width="9.140625" style="1"/>
    <col min="3704" max="3704" width="20.140625" style="1" customWidth="1"/>
    <col min="3705" max="3705" width="4.28515625" style="1" customWidth="1"/>
    <col min="3706" max="3706" width="39" style="1" customWidth="1"/>
    <col min="3707" max="3707" width="53.5703125" style="1" customWidth="1"/>
    <col min="3708" max="3711" width="7.7109375" style="1" customWidth="1"/>
    <col min="3712" max="3712" width="10" style="1" customWidth="1"/>
    <col min="3713" max="3714" width="9.28515625" style="1" customWidth="1"/>
    <col min="3715" max="3715" width="8" style="1" customWidth="1"/>
    <col min="3716" max="3959" width="9.140625" style="1"/>
    <col min="3960" max="3960" width="20.140625" style="1" customWidth="1"/>
    <col min="3961" max="3961" width="4.28515625" style="1" customWidth="1"/>
    <col min="3962" max="3962" width="39" style="1" customWidth="1"/>
    <col min="3963" max="3963" width="53.5703125" style="1" customWidth="1"/>
    <col min="3964" max="3967" width="7.7109375" style="1" customWidth="1"/>
    <col min="3968" max="3968" width="10" style="1" customWidth="1"/>
    <col min="3969" max="3970" width="9.28515625" style="1" customWidth="1"/>
    <col min="3971" max="3971" width="8" style="1" customWidth="1"/>
    <col min="3972" max="4215" width="9.140625" style="1"/>
    <col min="4216" max="4216" width="20.140625" style="1" customWidth="1"/>
    <col min="4217" max="4217" width="4.28515625" style="1" customWidth="1"/>
    <col min="4218" max="4218" width="39" style="1" customWidth="1"/>
    <col min="4219" max="4219" width="53.5703125" style="1" customWidth="1"/>
    <col min="4220" max="4223" width="7.7109375" style="1" customWidth="1"/>
    <col min="4224" max="4224" width="10" style="1" customWidth="1"/>
    <col min="4225" max="4226" width="9.28515625" style="1" customWidth="1"/>
    <col min="4227" max="4227" width="8" style="1" customWidth="1"/>
    <col min="4228" max="4471" width="9.140625" style="1"/>
    <col min="4472" max="4472" width="20.140625" style="1" customWidth="1"/>
    <col min="4473" max="4473" width="4.28515625" style="1" customWidth="1"/>
    <col min="4474" max="4474" width="39" style="1" customWidth="1"/>
    <col min="4475" max="4475" width="53.5703125" style="1" customWidth="1"/>
    <col min="4476" max="4479" width="7.7109375" style="1" customWidth="1"/>
    <col min="4480" max="4480" width="10" style="1" customWidth="1"/>
    <col min="4481" max="4482" width="9.28515625" style="1" customWidth="1"/>
    <col min="4483" max="4483" width="8" style="1" customWidth="1"/>
    <col min="4484" max="4727" width="9.140625" style="1"/>
    <col min="4728" max="4728" width="20.140625" style="1" customWidth="1"/>
    <col min="4729" max="4729" width="4.28515625" style="1" customWidth="1"/>
    <col min="4730" max="4730" width="39" style="1" customWidth="1"/>
    <col min="4731" max="4731" width="53.5703125" style="1" customWidth="1"/>
    <col min="4732" max="4735" width="7.7109375" style="1" customWidth="1"/>
    <col min="4736" max="4736" width="10" style="1" customWidth="1"/>
    <col min="4737" max="4738" width="9.28515625" style="1" customWidth="1"/>
    <col min="4739" max="4739" width="8" style="1" customWidth="1"/>
    <col min="4740" max="4983" width="9.140625" style="1"/>
    <col min="4984" max="4984" width="20.140625" style="1" customWidth="1"/>
    <col min="4985" max="4985" width="4.28515625" style="1" customWidth="1"/>
    <col min="4986" max="4986" width="39" style="1" customWidth="1"/>
    <col min="4987" max="4987" width="53.5703125" style="1" customWidth="1"/>
    <col min="4988" max="4991" width="7.7109375" style="1" customWidth="1"/>
    <col min="4992" max="4992" width="10" style="1" customWidth="1"/>
    <col min="4993" max="4994" width="9.28515625" style="1" customWidth="1"/>
    <col min="4995" max="4995" width="8" style="1" customWidth="1"/>
    <col min="4996" max="5239" width="9.140625" style="1"/>
    <col min="5240" max="5240" width="20.140625" style="1" customWidth="1"/>
    <col min="5241" max="5241" width="4.28515625" style="1" customWidth="1"/>
    <col min="5242" max="5242" width="39" style="1" customWidth="1"/>
    <col min="5243" max="5243" width="53.5703125" style="1" customWidth="1"/>
    <col min="5244" max="5247" width="7.7109375" style="1" customWidth="1"/>
    <col min="5248" max="5248" width="10" style="1" customWidth="1"/>
    <col min="5249" max="5250" width="9.28515625" style="1" customWidth="1"/>
    <col min="5251" max="5251" width="8" style="1" customWidth="1"/>
    <col min="5252" max="5495" width="9.140625" style="1"/>
    <col min="5496" max="5496" width="20.140625" style="1" customWidth="1"/>
    <col min="5497" max="5497" width="4.28515625" style="1" customWidth="1"/>
    <col min="5498" max="5498" width="39" style="1" customWidth="1"/>
    <col min="5499" max="5499" width="53.5703125" style="1" customWidth="1"/>
    <col min="5500" max="5503" width="7.7109375" style="1" customWidth="1"/>
    <col min="5504" max="5504" width="10" style="1" customWidth="1"/>
    <col min="5505" max="5506" width="9.28515625" style="1" customWidth="1"/>
    <col min="5507" max="5507" width="8" style="1" customWidth="1"/>
    <col min="5508" max="5751" width="9.140625" style="1"/>
    <col min="5752" max="5752" width="20.140625" style="1" customWidth="1"/>
    <col min="5753" max="5753" width="4.28515625" style="1" customWidth="1"/>
    <col min="5754" max="5754" width="39" style="1" customWidth="1"/>
    <col min="5755" max="5755" width="53.5703125" style="1" customWidth="1"/>
    <col min="5756" max="5759" width="7.7109375" style="1" customWidth="1"/>
    <col min="5760" max="5760" width="10" style="1" customWidth="1"/>
    <col min="5761" max="5762" width="9.28515625" style="1" customWidth="1"/>
    <col min="5763" max="5763" width="8" style="1" customWidth="1"/>
    <col min="5764" max="6007" width="9.140625" style="1"/>
    <col min="6008" max="6008" width="20.140625" style="1" customWidth="1"/>
    <col min="6009" max="6009" width="4.28515625" style="1" customWidth="1"/>
    <col min="6010" max="6010" width="39" style="1" customWidth="1"/>
    <col min="6011" max="6011" width="53.5703125" style="1" customWidth="1"/>
    <col min="6012" max="6015" width="7.7109375" style="1" customWidth="1"/>
    <col min="6016" max="6016" width="10" style="1" customWidth="1"/>
    <col min="6017" max="6018" width="9.28515625" style="1" customWidth="1"/>
    <col min="6019" max="6019" width="8" style="1" customWidth="1"/>
    <col min="6020" max="6263" width="9.140625" style="1"/>
    <col min="6264" max="6264" width="20.140625" style="1" customWidth="1"/>
    <col min="6265" max="6265" width="4.28515625" style="1" customWidth="1"/>
    <col min="6266" max="6266" width="39" style="1" customWidth="1"/>
    <col min="6267" max="6267" width="53.5703125" style="1" customWidth="1"/>
    <col min="6268" max="6271" width="7.7109375" style="1" customWidth="1"/>
    <col min="6272" max="6272" width="10" style="1" customWidth="1"/>
    <col min="6273" max="6274" width="9.28515625" style="1" customWidth="1"/>
    <col min="6275" max="6275" width="8" style="1" customWidth="1"/>
    <col min="6276" max="6519" width="9.140625" style="1"/>
    <col min="6520" max="6520" width="20.140625" style="1" customWidth="1"/>
    <col min="6521" max="6521" width="4.28515625" style="1" customWidth="1"/>
    <col min="6522" max="6522" width="39" style="1" customWidth="1"/>
    <col min="6523" max="6523" width="53.5703125" style="1" customWidth="1"/>
    <col min="6524" max="6527" width="7.7109375" style="1" customWidth="1"/>
    <col min="6528" max="6528" width="10" style="1" customWidth="1"/>
    <col min="6529" max="6530" width="9.28515625" style="1" customWidth="1"/>
    <col min="6531" max="6531" width="8" style="1" customWidth="1"/>
    <col min="6532" max="6775" width="9.140625" style="1"/>
    <col min="6776" max="6776" width="20.140625" style="1" customWidth="1"/>
    <col min="6777" max="6777" width="4.28515625" style="1" customWidth="1"/>
    <col min="6778" max="6778" width="39" style="1" customWidth="1"/>
    <col min="6779" max="6779" width="53.5703125" style="1" customWidth="1"/>
    <col min="6780" max="6783" width="7.7109375" style="1" customWidth="1"/>
    <col min="6784" max="6784" width="10" style="1" customWidth="1"/>
    <col min="6785" max="6786" width="9.28515625" style="1" customWidth="1"/>
    <col min="6787" max="6787" width="8" style="1" customWidth="1"/>
    <col min="6788" max="7031" width="9.140625" style="1"/>
    <col min="7032" max="7032" width="20.140625" style="1" customWidth="1"/>
    <col min="7033" max="7033" width="4.28515625" style="1" customWidth="1"/>
    <col min="7034" max="7034" width="39" style="1" customWidth="1"/>
    <col min="7035" max="7035" width="53.5703125" style="1" customWidth="1"/>
    <col min="7036" max="7039" width="7.7109375" style="1" customWidth="1"/>
    <col min="7040" max="7040" width="10" style="1" customWidth="1"/>
    <col min="7041" max="7042" width="9.28515625" style="1" customWidth="1"/>
    <col min="7043" max="7043" width="8" style="1" customWidth="1"/>
    <col min="7044" max="7287" width="9.140625" style="1"/>
    <col min="7288" max="7288" width="20.140625" style="1" customWidth="1"/>
    <col min="7289" max="7289" width="4.28515625" style="1" customWidth="1"/>
    <col min="7290" max="7290" width="39" style="1" customWidth="1"/>
    <col min="7291" max="7291" width="53.5703125" style="1" customWidth="1"/>
    <col min="7292" max="7295" width="7.7109375" style="1" customWidth="1"/>
    <col min="7296" max="7296" width="10" style="1" customWidth="1"/>
    <col min="7297" max="7298" width="9.28515625" style="1" customWidth="1"/>
    <col min="7299" max="7299" width="8" style="1" customWidth="1"/>
    <col min="7300" max="7543" width="9.140625" style="1"/>
    <col min="7544" max="7544" width="20.140625" style="1" customWidth="1"/>
    <col min="7545" max="7545" width="4.28515625" style="1" customWidth="1"/>
    <col min="7546" max="7546" width="39" style="1" customWidth="1"/>
    <col min="7547" max="7547" width="53.5703125" style="1" customWidth="1"/>
    <col min="7548" max="7551" width="7.7109375" style="1" customWidth="1"/>
    <col min="7552" max="7552" width="10" style="1" customWidth="1"/>
    <col min="7553" max="7554" width="9.28515625" style="1" customWidth="1"/>
    <col min="7555" max="7555" width="8" style="1" customWidth="1"/>
    <col min="7556" max="7799" width="9.140625" style="1"/>
    <col min="7800" max="7800" width="20.140625" style="1" customWidth="1"/>
    <col min="7801" max="7801" width="4.28515625" style="1" customWidth="1"/>
    <col min="7802" max="7802" width="39" style="1" customWidth="1"/>
    <col min="7803" max="7803" width="53.5703125" style="1" customWidth="1"/>
    <col min="7804" max="7807" width="7.7109375" style="1" customWidth="1"/>
    <col min="7808" max="7808" width="10" style="1" customWidth="1"/>
    <col min="7809" max="7810" width="9.28515625" style="1" customWidth="1"/>
    <col min="7811" max="7811" width="8" style="1" customWidth="1"/>
    <col min="7812" max="8055" width="9.140625" style="1"/>
    <col min="8056" max="8056" width="20.140625" style="1" customWidth="1"/>
    <col min="8057" max="8057" width="4.28515625" style="1" customWidth="1"/>
    <col min="8058" max="8058" width="39" style="1" customWidth="1"/>
    <col min="8059" max="8059" width="53.5703125" style="1" customWidth="1"/>
    <col min="8060" max="8063" width="7.7109375" style="1" customWidth="1"/>
    <col min="8064" max="8064" width="10" style="1" customWidth="1"/>
    <col min="8065" max="8066" width="9.28515625" style="1" customWidth="1"/>
    <col min="8067" max="8067" width="8" style="1" customWidth="1"/>
    <col min="8068" max="8311" width="9.140625" style="1"/>
    <col min="8312" max="8312" width="20.140625" style="1" customWidth="1"/>
    <col min="8313" max="8313" width="4.28515625" style="1" customWidth="1"/>
    <col min="8314" max="8314" width="39" style="1" customWidth="1"/>
    <col min="8315" max="8315" width="53.5703125" style="1" customWidth="1"/>
    <col min="8316" max="8319" width="7.7109375" style="1" customWidth="1"/>
    <col min="8320" max="8320" width="10" style="1" customWidth="1"/>
    <col min="8321" max="8322" width="9.28515625" style="1" customWidth="1"/>
    <col min="8323" max="8323" width="8" style="1" customWidth="1"/>
    <col min="8324" max="8567" width="9.140625" style="1"/>
    <col min="8568" max="8568" width="20.140625" style="1" customWidth="1"/>
    <col min="8569" max="8569" width="4.28515625" style="1" customWidth="1"/>
    <col min="8570" max="8570" width="39" style="1" customWidth="1"/>
    <col min="8571" max="8571" width="53.5703125" style="1" customWidth="1"/>
    <col min="8572" max="8575" width="7.7109375" style="1" customWidth="1"/>
    <col min="8576" max="8576" width="10" style="1" customWidth="1"/>
    <col min="8577" max="8578" width="9.28515625" style="1" customWidth="1"/>
    <col min="8579" max="8579" width="8" style="1" customWidth="1"/>
    <col min="8580" max="8823" width="9.140625" style="1"/>
    <col min="8824" max="8824" width="20.140625" style="1" customWidth="1"/>
    <col min="8825" max="8825" width="4.28515625" style="1" customWidth="1"/>
    <col min="8826" max="8826" width="39" style="1" customWidth="1"/>
    <col min="8827" max="8827" width="53.5703125" style="1" customWidth="1"/>
    <col min="8828" max="8831" width="7.7109375" style="1" customWidth="1"/>
    <col min="8832" max="8832" width="10" style="1" customWidth="1"/>
    <col min="8833" max="8834" width="9.28515625" style="1" customWidth="1"/>
    <col min="8835" max="8835" width="8" style="1" customWidth="1"/>
    <col min="8836" max="9079" width="9.140625" style="1"/>
    <col min="9080" max="9080" width="20.140625" style="1" customWidth="1"/>
    <col min="9081" max="9081" width="4.28515625" style="1" customWidth="1"/>
    <col min="9082" max="9082" width="39" style="1" customWidth="1"/>
    <col min="9083" max="9083" width="53.5703125" style="1" customWidth="1"/>
    <col min="9084" max="9087" width="7.7109375" style="1" customWidth="1"/>
    <col min="9088" max="9088" width="10" style="1" customWidth="1"/>
    <col min="9089" max="9090" width="9.28515625" style="1" customWidth="1"/>
    <col min="9091" max="9091" width="8" style="1" customWidth="1"/>
    <col min="9092" max="9335" width="9.140625" style="1"/>
    <col min="9336" max="9336" width="20.140625" style="1" customWidth="1"/>
    <col min="9337" max="9337" width="4.28515625" style="1" customWidth="1"/>
    <col min="9338" max="9338" width="39" style="1" customWidth="1"/>
    <col min="9339" max="9339" width="53.5703125" style="1" customWidth="1"/>
    <col min="9340" max="9343" width="7.7109375" style="1" customWidth="1"/>
    <col min="9344" max="9344" width="10" style="1" customWidth="1"/>
    <col min="9345" max="9346" width="9.28515625" style="1" customWidth="1"/>
    <col min="9347" max="9347" width="8" style="1" customWidth="1"/>
    <col min="9348" max="9591" width="9.140625" style="1"/>
    <col min="9592" max="9592" width="20.140625" style="1" customWidth="1"/>
    <col min="9593" max="9593" width="4.28515625" style="1" customWidth="1"/>
    <col min="9594" max="9594" width="39" style="1" customWidth="1"/>
    <col min="9595" max="9595" width="53.5703125" style="1" customWidth="1"/>
    <col min="9596" max="9599" width="7.7109375" style="1" customWidth="1"/>
    <col min="9600" max="9600" width="10" style="1" customWidth="1"/>
    <col min="9601" max="9602" width="9.28515625" style="1" customWidth="1"/>
    <col min="9603" max="9603" width="8" style="1" customWidth="1"/>
    <col min="9604" max="9847" width="9.140625" style="1"/>
    <col min="9848" max="9848" width="20.140625" style="1" customWidth="1"/>
    <col min="9849" max="9849" width="4.28515625" style="1" customWidth="1"/>
    <col min="9850" max="9850" width="39" style="1" customWidth="1"/>
    <col min="9851" max="9851" width="53.5703125" style="1" customWidth="1"/>
    <col min="9852" max="9855" width="7.7109375" style="1" customWidth="1"/>
    <col min="9856" max="9856" width="10" style="1" customWidth="1"/>
    <col min="9857" max="9858" width="9.28515625" style="1" customWidth="1"/>
    <col min="9859" max="9859" width="8" style="1" customWidth="1"/>
    <col min="9860" max="10103" width="9.140625" style="1"/>
    <col min="10104" max="10104" width="20.140625" style="1" customWidth="1"/>
    <col min="10105" max="10105" width="4.28515625" style="1" customWidth="1"/>
    <col min="10106" max="10106" width="39" style="1" customWidth="1"/>
    <col min="10107" max="10107" width="53.5703125" style="1" customWidth="1"/>
    <col min="10108" max="10111" width="7.7109375" style="1" customWidth="1"/>
    <col min="10112" max="10112" width="10" style="1" customWidth="1"/>
    <col min="10113" max="10114" width="9.28515625" style="1" customWidth="1"/>
    <col min="10115" max="10115" width="8" style="1" customWidth="1"/>
    <col min="10116" max="10359" width="9.140625" style="1"/>
    <col min="10360" max="10360" width="20.140625" style="1" customWidth="1"/>
    <col min="10361" max="10361" width="4.28515625" style="1" customWidth="1"/>
    <col min="10362" max="10362" width="39" style="1" customWidth="1"/>
    <col min="10363" max="10363" width="53.5703125" style="1" customWidth="1"/>
    <col min="10364" max="10367" width="7.7109375" style="1" customWidth="1"/>
    <col min="10368" max="10368" width="10" style="1" customWidth="1"/>
    <col min="10369" max="10370" width="9.28515625" style="1" customWidth="1"/>
    <col min="10371" max="10371" width="8" style="1" customWidth="1"/>
    <col min="10372" max="10615" width="9.140625" style="1"/>
    <col min="10616" max="10616" width="20.140625" style="1" customWidth="1"/>
    <col min="10617" max="10617" width="4.28515625" style="1" customWidth="1"/>
    <col min="10618" max="10618" width="39" style="1" customWidth="1"/>
    <col min="10619" max="10619" width="53.5703125" style="1" customWidth="1"/>
    <col min="10620" max="10623" width="7.7109375" style="1" customWidth="1"/>
    <col min="10624" max="10624" width="10" style="1" customWidth="1"/>
    <col min="10625" max="10626" width="9.28515625" style="1" customWidth="1"/>
    <col min="10627" max="10627" width="8" style="1" customWidth="1"/>
    <col min="10628" max="10871" width="9.140625" style="1"/>
    <col min="10872" max="10872" width="20.140625" style="1" customWidth="1"/>
    <col min="10873" max="10873" width="4.28515625" style="1" customWidth="1"/>
    <col min="10874" max="10874" width="39" style="1" customWidth="1"/>
    <col min="10875" max="10875" width="53.5703125" style="1" customWidth="1"/>
    <col min="10876" max="10879" width="7.7109375" style="1" customWidth="1"/>
    <col min="10880" max="10880" width="10" style="1" customWidth="1"/>
    <col min="10881" max="10882" width="9.28515625" style="1" customWidth="1"/>
    <col min="10883" max="10883" width="8" style="1" customWidth="1"/>
    <col min="10884" max="11127" width="9.140625" style="1"/>
    <col min="11128" max="11128" width="20.140625" style="1" customWidth="1"/>
    <col min="11129" max="11129" width="4.28515625" style="1" customWidth="1"/>
    <col min="11130" max="11130" width="39" style="1" customWidth="1"/>
    <col min="11131" max="11131" width="53.5703125" style="1" customWidth="1"/>
    <col min="11132" max="11135" width="7.7109375" style="1" customWidth="1"/>
    <col min="11136" max="11136" width="10" style="1" customWidth="1"/>
    <col min="11137" max="11138" width="9.28515625" style="1" customWidth="1"/>
    <col min="11139" max="11139" width="8" style="1" customWidth="1"/>
    <col min="11140" max="11383" width="9.140625" style="1"/>
    <col min="11384" max="11384" width="20.140625" style="1" customWidth="1"/>
    <col min="11385" max="11385" width="4.28515625" style="1" customWidth="1"/>
    <col min="11386" max="11386" width="39" style="1" customWidth="1"/>
    <col min="11387" max="11387" width="53.5703125" style="1" customWidth="1"/>
    <col min="11388" max="11391" width="7.7109375" style="1" customWidth="1"/>
    <col min="11392" max="11392" width="10" style="1" customWidth="1"/>
    <col min="11393" max="11394" width="9.28515625" style="1" customWidth="1"/>
    <col min="11395" max="11395" width="8" style="1" customWidth="1"/>
    <col min="11396" max="11639" width="9.140625" style="1"/>
    <col min="11640" max="11640" width="20.140625" style="1" customWidth="1"/>
    <col min="11641" max="11641" width="4.28515625" style="1" customWidth="1"/>
    <col min="11642" max="11642" width="39" style="1" customWidth="1"/>
    <col min="11643" max="11643" width="53.5703125" style="1" customWidth="1"/>
    <col min="11644" max="11647" width="7.7109375" style="1" customWidth="1"/>
    <col min="11648" max="11648" width="10" style="1" customWidth="1"/>
    <col min="11649" max="11650" width="9.28515625" style="1" customWidth="1"/>
    <col min="11651" max="11651" width="8" style="1" customWidth="1"/>
    <col min="11652" max="11895" width="9.140625" style="1"/>
    <col min="11896" max="11896" width="20.140625" style="1" customWidth="1"/>
    <col min="11897" max="11897" width="4.28515625" style="1" customWidth="1"/>
    <col min="11898" max="11898" width="39" style="1" customWidth="1"/>
    <col min="11899" max="11899" width="53.5703125" style="1" customWidth="1"/>
    <col min="11900" max="11903" width="7.7109375" style="1" customWidth="1"/>
    <col min="11904" max="11904" width="10" style="1" customWidth="1"/>
    <col min="11905" max="11906" width="9.28515625" style="1" customWidth="1"/>
    <col min="11907" max="11907" width="8" style="1" customWidth="1"/>
    <col min="11908" max="12151" width="9.140625" style="1"/>
    <col min="12152" max="12152" width="20.140625" style="1" customWidth="1"/>
    <col min="12153" max="12153" width="4.28515625" style="1" customWidth="1"/>
    <col min="12154" max="12154" width="39" style="1" customWidth="1"/>
    <col min="12155" max="12155" width="53.5703125" style="1" customWidth="1"/>
    <col min="12156" max="12159" width="7.7109375" style="1" customWidth="1"/>
    <col min="12160" max="12160" width="10" style="1" customWidth="1"/>
    <col min="12161" max="12162" width="9.28515625" style="1" customWidth="1"/>
    <col min="12163" max="12163" width="8" style="1" customWidth="1"/>
    <col min="12164" max="12407" width="9.140625" style="1"/>
    <col min="12408" max="12408" width="20.140625" style="1" customWidth="1"/>
    <col min="12409" max="12409" width="4.28515625" style="1" customWidth="1"/>
    <col min="12410" max="12410" width="39" style="1" customWidth="1"/>
    <col min="12411" max="12411" width="53.5703125" style="1" customWidth="1"/>
    <col min="12412" max="12415" width="7.7109375" style="1" customWidth="1"/>
    <col min="12416" max="12416" width="10" style="1" customWidth="1"/>
    <col min="12417" max="12418" width="9.28515625" style="1" customWidth="1"/>
    <col min="12419" max="12419" width="8" style="1" customWidth="1"/>
    <col min="12420" max="12663" width="9.140625" style="1"/>
    <col min="12664" max="12664" width="20.140625" style="1" customWidth="1"/>
    <col min="12665" max="12665" width="4.28515625" style="1" customWidth="1"/>
    <col min="12666" max="12666" width="39" style="1" customWidth="1"/>
    <col min="12667" max="12667" width="53.5703125" style="1" customWidth="1"/>
    <col min="12668" max="12671" width="7.7109375" style="1" customWidth="1"/>
    <col min="12672" max="12672" width="10" style="1" customWidth="1"/>
    <col min="12673" max="12674" width="9.28515625" style="1" customWidth="1"/>
    <col min="12675" max="12675" width="8" style="1" customWidth="1"/>
    <col min="12676" max="12919" width="9.140625" style="1"/>
    <col min="12920" max="12920" width="20.140625" style="1" customWidth="1"/>
    <col min="12921" max="12921" width="4.28515625" style="1" customWidth="1"/>
    <col min="12922" max="12922" width="39" style="1" customWidth="1"/>
    <col min="12923" max="12923" width="53.5703125" style="1" customWidth="1"/>
    <col min="12924" max="12927" width="7.7109375" style="1" customWidth="1"/>
    <col min="12928" max="12928" width="10" style="1" customWidth="1"/>
    <col min="12929" max="12930" width="9.28515625" style="1" customWidth="1"/>
    <col min="12931" max="12931" width="8" style="1" customWidth="1"/>
    <col min="12932" max="13175" width="9.140625" style="1"/>
    <col min="13176" max="13176" width="20.140625" style="1" customWidth="1"/>
    <col min="13177" max="13177" width="4.28515625" style="1" customWidth="1"/>
    <col min="13178" max="13178" width="39" style="1" customWidth="1"/>
    <col min="13179" max="13179" width="53.5703125" style="1" customWidth="1"/>
    <col min="13180" max="13183" width="7.7109375" style="1" customWidth="1"/>
    <col min="13184" max="13184" width="10" style="1" customWidth="1"/>
    <col min="13185" max="13186" width="9.28515625" style="1" customWidth="1"/>
    <col min="13187" max="13187" width="8" style="1" customWidth="1"/>
    <col min="13188" max="13431" width="9.140625" style="1"/>
    <col min="13432" max="13432" width="20.140625" style="1" customWidth="1"/>
    <col min="13433" max="13433" width="4.28515625" style="1" customWidth="1"/>
    <col min="13434" max="13434" width="39" style="1" customWidth="1"/>
    <col min="13435" max="13435" width="53.5703125" style="1" customWidth="1"/>
    <col min="13436" max="13439" width="7.7109375" style="1" customWidth="1"/>
    <col min="13440" max="13440" width="10" style="1" customWidth="1"/>
    <col min="13441" max="13442" width="9.28515625" style="1" customWidth="1"/>
    <col min="13443" max="13443" width="8" style="1" customWidth="1"/>
    <col min="13444" max="13687" width="9.140625" style="1"/>
    <col min="13688" max="13688" width="20.140625" style="1" customWidth="1"/>
    <col min="13689" max="13689" width="4.28515625" style="1" customWidth="1"/>
    <col min="13690" max="13690" width="39" style="1" customWidth="1"/>
    <col min="13691" max="13691" width="53.5703125" style="1" customWidth="1"/>
    <col min="13692" max="13695" width="7.7109375" style="1" customWidth="1"/>
    <col min="13696" max="13696" width="10" style="1" customWidth="1"/>
    <col min="13697" max="13698" width="9.28515625" style="1" customWidth="1"/>
    <col min="13699" max="13699" width="8" style="1" customWidth="1"/>
    <col min="13700" max="13943" width="9.140625" style="1"/>
    <col min="13944" max="13944" width="20.140625" style="1" customWidth="1"/>
    <col min="13945" max="13945" width="4.28515625" style="1" customWidth="1"/>
    <col min="13946" max="13946" width="39" style="1" customWidth="1"/>
    <col min="13947" max="13947" width="53.5703125" style="1" customWidth="1"/>
    <col min="13948" max="13951" width="7.7109375" style="1" customWidth="1"/>
    <col min="13952" max="13952" width="10" style="1" customWidth="1"/>
    <col min="13953" max="13954" width="9.28515625" style="1" customWidth="1"/>
    <col min="13955" max="13955" width="8" style="1" customWidth="1"/>
    <col min="13956" max="14199" width="9.140625" style="1"/>
    <col min="14200" max="14200" width="20.140625" style="1" customWidth="1"/>
    <col min="14201" max="14201" width="4.28515625" style="1" customWidth="1"/>
    <col min="14202" max="14202" width="39" style="1" customWidth="1"/>
    <col min="14203" max="14203" width="53.5703125" style="1" customWidth="1"/>
    <col min="14204" max="14207" width="7.7109375" style="1" customWidth="1"/>
    <col min="14208" max="14208" width="10" style="1" customWidth="1"/>
    <col min="14209" max="14210" width="9.28515625" style="1" customWidth="1"/>
    <col min="14211" max="14211" width="8" style="1" customWidth="1"/>
    <col min="14212" max="14455" width="9.140625" style="1"/>
    <col min="14456" max="14456" width="20.140625" style="1" customWidth="1"/>
    <col min="14457" max="14457" width="4.28515625" style="1" customWidth="1"/>
    <col min="14458" max="14458" width="39" style="1" customWidth="1"/>
    <col min="14459" max="14459" width="53.5703125" style="1" customWidth="1"/>
    <col min="14460" max="14463" width="7.7109375" style="1" customWidth="1"/>
    <col min="14464" max="14464" width="10" style="1" customWidth="1"/>
    <col min="14465" max="14466" width="9.28515625" style="1" customWidth="1"/>
    <col min="14467" max="14467" width="8" style="1" customWidth="1"/>
    <col min="14468" max="14711" width="9.140625" style="1"/>
    <col min="14712" max="14712" width="20.140625" style="1" customWidth="1"/>
    <col min="14713" max="14713" width="4.28515625" style="1" customWidth="1"/>
    <col min="14714" max="14714" width="39" style="1" customWidth="1"/>
    <col min="14715" max="14715" width="53.5703125" style="1" customWidth="1"/>
    <col min="14716" max="14719" width="7.7109375" style="1" customWidth="1"/>
    <col min="14720" max="14720" width="10" style="1" customWidth="1"/>
    <col min="14721" max="14722" width="9.28515625" style="1" customWidth="1"/>
    <col min="14723" max="14723" width="8" style="1" customWidth="1"/>
    <col min="14724" max="14967" width="9.140625" style="1"/>
    <col min="14968" max="14968" width="20.140625" style="1" customWidth="1"/>
    <col min="14969" max="14969" width="4.28515625" style="1" customWidth="1"/>
    <col min="14970" max="14970" width="39" style="1" customWidth="1"/>
    <col min="14971" max="14971" width="53.5703125" style="1" customWidth="1"/>
    <col min="14972" max="14975" width="7.7109375" style="1" customWidth="1"/>
    <col min="14976" max="14976" width="10" style="1" customWidth="1"/>
    <col min="14977" max="14978" width="9.28515625" style="1" customWidth="1"/>
    <col min="14979" max="14979" width="8" style="1" customWidth="1"/>
    <col min="14980" max="15223" width="9.140625" style="1"/>
    <col min="15224" max="15224" width="20.140625" style="1" customWidth="1"/>
    <col min="15225" max="15225" width="4.28515625" style="1" customWidth="1"/>
    <col min="15226" max="15226" width="39" style="1" customWidth="1"/>
    <col min="15227" max="15227" width="53.5703125" style="1" customWidth="1"/>
    <col min="15228" max="15231" width="7.7109375" style="1" customWidth="1"/>
    <col min="15232" max="15232" width="10" style="1" customWidth="1"/>
    <col min="15233" max="15234" width="9.28515625" style="1" customWidth="1"/>
    <col min="15235" max="15235" width="8" style="1" customWidth="1"/>
    <col min="15236" max="15479" width="9.140625" style="1"/>
    <col min="15480" max="15480" width="20.140625" style="1" customWidth="1"/>
    <col min="15481" max="15481" width="4.28515625" style="1" customWidth="1"/>
    <col min="15482" max="15482" width="39" style="1" customWidth="1"/>
    <col min="15483" max="15483" width="53.5703125" style="1" customWidth="1"/>
    <col min="15484" max="15487" width="7.7109375" style="1" customWidth="1"/>
    <col min="15488" max="15488" width="10" style="1" customWidth="1"/>
    <col min="15489" max="15490" width="9.28515625" style="1" customWidth="1"/>
    <col min="15491" max="15491" width="8" style="1" customWidth="1"/>
    <col min="15492" max="15735" width="9.140625" style="1"/>
    <col min="15736" max="15736" width="20.140625" style="1" customWidth="1"/>
    <col min="15737" max="15737" width="4.28515625" style="1" customWidth="1"/>
    <col min="15738" max="15738" width="39" style="1" customWidth="1"/>
    <col min="15739" max="15739" width="53.5703125" style="1" customWidth="1"/>
    <col min="15740" max="15743" width="7.7109375" style="1" customWidth="1"/>
    <col min="15744" max="15744" width="10" style="1" customWidth="1"/>
    <col min="15745" max="15746" width="9.28515625" style="1" customWidth="1"/>
    <col min="15747" max="15747" width="8" style="1" customWidth="1"/>
    <col min="15748" max="15991" width="9.140625" style="1"/>
    <col min="15992" max="15992" width="20.140625" style="1" customWidth="1"/>
    <col min="15993" max="15993" width="4.28515625" style="1" customWidth="1"/>
    <col min="15994" max="15994" width="39" style="1" customWidth="1"/>
    <col min="15995" max="15995" width="53.5703125" style="1" customWidth="1"/>
    <col min="15996" max="15999" width="7.7109375" style="1" customWidth="1"/>
    <col min="16000" max="16000" width="10" style="1" customWidth="1"/>
    <col min="16001" max="16002" width="9.28515625" style="1" customWidth="1"/>
    <col min="16003" max="16003" width="8" style="1" customWidth="1"/>
    <col min="16004" max="16384" width="9.140625" style="1"/>
  </cols>
  <sheetData>
    <row r="1" spans="1:31" ht="42" customHeight="1">
      <c r="A1" s="305" t="s">
        <v>1125</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row>
    <row r="2" spans="1:31" ht="14.25" hidden="1" customHeight="1">
      <c r="A2" s="84"/>
      <c r="B2" s="54"/>
      <c r="C2" s="54"/>
      <c r="D2" s="6"/>
      <c r="E2" s="54"/>
      <c r="F2" s="6"/>
      <c r="G2" s="54"/>
      <c r="H2" s="82"/>
      <c r="I2" s="54"/>
      <c r="J2" s="3"/>
      <c r="K2" s="88"/>
      <c r="L2" s="88"/>
      <c r="M2" s="88"/>
      <c r="N2" s="88"/>
      <c r="O2" s="88"/>
      <c r="P2" s="5"/>
      <c r="Q2" s="87"/>
      <c r="R2" s="87"/>
      <c r="S2" s="87"/>
      <c r="T2" s="87"/>
      <c r="U2" s="87"/>
      <c r="V2" s="131"/>
      <c r="W2" s="87"/>
      <c r="X2" s="87"/>
      <c r="Y2" s="87"/>
      <c r="Z2" s="87"/>
      <c r="AA2" s="87"/>
      <c r="AB2" s="87"/>
      <c r="AC2" s="87"/>
      <c r="AD2" s="87"/>
      <c r="AE2" s="4"/>
    </row>
    <row r="3" spans="1:31" s="7" customFormat="1" ht="33" customHeight="1">
      <c r="A3" s="310" t="s">
        <v>145</v>
      </c>
      <c r="B3" s="311" t="s">
        <v>146</v>
      </c>
      <c r="C3" s="311" t="s">
        <v>119</v>
      </c>
      <c r="D3" s="311"/>
      <c r="E3" s="320" t="s">
        <v>58</v>
      </c>
      <c r="F3" s="321"/>
      <c r="G3" s="311" t="s">
        <v>588</v>
      </c>
      <c r="H3" s="325" t="s">
        <v>633</v>
      </c>
      <c r="I3" s="311" t="s">
        <v>585</v>
      </c>
      <c r="J3" s="319" t="s">
        <v>98</v>
      </c>
      <c r="K3" s="259" t="s">
        <v>640</v>
      </c>
      <c r="L3" s="259" t="s">
        <v>641</v>
      </c>
      <c r="M3" s="338" t="s">
        <v>642</v>
      </c>
      <c r="N3" s="341" t="s">
        <v>643</v>
      </c>
      <c r="O3" s="342" t="s">
        <v>644</v>
      </c>
      <c r="P3" s="343" t="s">
        <v>589</v>
      </c>
      <c r="Q3" s="344" t="s">
        <v>147</v>
      </c>
      <c r="R3" s="344"/>
      <c r="S3" s="344"/>
      <c r="T3" s="344"/>
      <c r="U3" s="344"/>
      <c r="V3" s="344"/>
      <c r="W3" s="344"/>
      <c r="X3" s="344"/>
      <c r="Y3" s="344"/>
      <c r="Z3" s="344"/>
      <c r="AA3" s="344"/>
      <c r="AB3" s="345" t="s">
        <v>586</v>
      </c>
      <c r="AC3" s="306" t="s">
        <v>1130</v>
      </c>
      <c r="AD3" s="306"/>
      <c r="AE3" s="308" t="s">
        <v>77</v>
      </c>
    </row>
    <row r="4" spans="1:31" s="7" customFormat="1" ht="33" customHeight="1">
      <c r="A4" s="310"/>
      <c r="B4" s="312"/>
      <c r="C4" s="311"/>
      <c r="D4" s="311"/>
      <c r="E4" s="320"/>
      <c r="F4" s="321"/>
      <c r="G4" s="311"/>
      <c r="H4" s="325"/>
      <c r="I4" s="311"/>
      <c r="J4" s="319"/>
      <c r="K4" s="259"/>
      <c r="L4" s="259"/>
      <c r="M4" s="339"/>
      <c r="N4" s="341"/>
      <c r="O4" s="342"/>
      <c r="P4" s="343"/>
      <c r="Q4" s="105" t="s">
        <v>91</v>
      </c>
      <c r="R4" s="105" t="s">
        <v>92</v>
      </c>
      <c r="S4" s="105" t="s">
        <v>93</v>
      </c>
      <c r="T4" s="105" t="s">
        <v>94</v>
      </c>
      <c r="U4" s="105" t="s">
        <v>95</v>
      </c>
      <c r="V4" s="123" t="s">
        <v>597</v>
      </c>
      <c r="W4" s="105" t="s">
        <v>96</v>
      </c>
      <c r="X4" s="105" t="s">
        <v>575</v>
      </c>
      <c r="Y4" s="105" t="s">
        <v>97</v>
      </c>
      <c r="Z4" s="105" t="s">
        <v>596</v>
      </c>
      <c r="AA4" s="105" t="s">
        <v>148</v>
      </c>
      <c r="AB4" s="346"/>
      <c r="AC4" s="124" t="s">
        <v>1126</v>
      </c>
      <c r="AD4" s="124" t="s">
        <v>1127</v>
      </c>
      <c r="AE4" s="308"/>
    </row>
    <row r="5" spans="1:31" s="7" customFormat="1" ht="34.5" customHeight="1">
      <c r="A5" s="310"/>
      <c r="B5" s="312"/>
      <c r="C5" s="322" t="s">
        <v>573</v>
      </c>
      <c r="D5" s="319" t="s">
        <v>59</v>
      </c>
      <c r="E5" s="323" t="s">
        <v>572</v>
      </c>
      <c r="F5" s="324" t="s">
        <v>59</v>
      </c>
      <c r="G5" s="311"/>
      <c r="H5" s="325"/>
      <c r="I5" s="311"/>
      <c r="J5" s="319"/>
      <c r="K5" s="259"/>
      <c r="L5" s="259"/>
      <c r="M5" s="340"/>
      <c r="N5" s="341"/>
      <c r="O5" s="342"/>
      <c r="P5" s="343"/>
      <c r="Q5" s="37">
        <v>3</v>
      </c>
      <c r="R5" s="37">
        <v>3</v>
      </c>
      <c r="S5" s="37">
        <v>4</v>
      </c>
      <c r="T5" s="37">
        <v>5</v>
      </c>
      <c r="U5" s="37">
        <v>3</v>
      </c>
      <c r="V5" s="37">
        <v>2</v>
      </c>
      <c r="W5" s="37">
        <v>4</v>
      </c>
      <c r="X5" s="37">
        <v>4</v>
      </c>
      <c r="Y5" s="37">
        <v>3</v>
      </c>
      <c r="Z5" s="37">
        <v>2</v>
      </c>
      <c r="AA5" s="37">
        <v>2</v>
      </c>
      <c r="AB5" s="346"/>
      <c r="AC5" s="307" t="s">
        <v>1128</v>
      </c>
      <c r="AD5" s="307" t="s">
        <v>1129</v>
      </c>
      <c r="AE5" s="308"/>
    </row>
    <row r="6" spans="1:31" s="7" customFormat="1" ht="9.75" customHeight="1">
      <c r="A6" s="310"/>
      <c r="B6" s="312"/>
      <c r="C6" s="322"/>
      <c r="D6" s="319"/>
      <c r="E6" s="323"/>
      <c r="F6" s="324"/>
      <c r="G6" s="311"/>
      <c r="H6" s="325"/>
      <c r="I6" s="311"/>
      <c r="J6" s="319"/>
      <c r="K6" s="259"/>
      <c r="L6" s="259"/>
      <c r="M6" s="182"/>
      <c r="N6" s="13"/>
      <c r="O6" s="13"/>
      <c r="P6" s="343"/>
      <c r="Q6" s="107" t="s">
        <v>627</v>
      </c>
      <c r="R6" s="107" t="s">
        <v>628</v>
      </c>
      <c r="S6" s="107" t="s">
        <v>629</v>
      </c>
      <c r="T6" s="107" t="s">
        <v>630</v>
      </c>
      <c r="U6" s="107" t="s">
        <v>631</v>
      </c>
      <c r="V6" s="107" t="s">
        <v>1117</v>
      </c>
      <c r="W6" s="107" t="s">
        <v>1118</v>
      </c>
      <c r="X6" s="107" t="s">
        <v>1119</v>
      </c>
      <c r="Y6" s="107" t="s">
        <v>1120</v>
      </c>
      <c r="Z6" s="107" t="s">
        <v>1121</v>
      </c>
      <c r="AA6" s="107" t="s">
        <v>1122</v>
      </c>
      <c r="AB6" s="346"/>
      <c r="AC6" s="307"/>
      <c r="AD6" s="307"/>
      <c r="AE6" s="308"/>
    </row>
    <row r="7" spans="1:31" s="11" customFormat="1" ht="44.25" customHeight="1">
      <c r="A7" s="171"/>
      <c r="B7" s="13"/>
      <c r="C7" s="313" t="s">
        <v>16</v>
      </c>
      <c r="D7" s="313"/>
      <c r="E7" s="314"/>
      <c r="F7" s="172"/>
      <c r="G7" s="25">
        <f>G8+G129</f>
        <v>18</v>
      </c>
      <c r="H7" s="12"/>
      <c r="I7" s="15"/>
      <c r="J7" s="15"/>
      <c r="K7" s="15"/>
      <c r="L7" s="15"/>
      <c r="M7" s="183"/>
      <c r="N7" s="15"/>
      <c r="O7" s="25">
        <f>O8+O129</f>
        <v>73</v>
      </c>
      <c r="P7" s="12">
        <f>P8+P129</f>
        <v>77</v>
      </c>
      <c r="Q7" s="105"/>
      <c r="R7" s="105"/>
      <c r="S7" s="105"/>
      <c r="T7" s="105"/>
      <c r="U7" s="105"/>
      <c r="V7" s="123" t="s">
        <v>121</v>
      </c>
      <c r="W7" s="105"/>
      <c r="X7" s="105"/>
      <c r="Y7" s="105"/>
      <c r="Z7" s="105"/>
      <c r="AA7" s="105"/>
      <c r="AB7" s="173"/>
      <c r="AC7" s="164"/>
      <c r="AD7" s="164"/>
      <c r="AE7" s="15"/>
    </row>
    <row r="8" spans="1:31" ht="21" customHeight="1">
      <c r="A8" s="171"/>
      <c r="B8" s="13"/>
      <c r="C8" s="313" t="s">
        <v>33</v>
      </c>
      <c r="D8" s="313"/>
      <c r="E8" s="314"/>
      <c r="F8" s="172"/>
      <c r="G8" s="25">
        <f>G9+G21+G74</f>
        <v>13</v>
      </c>
      <c r="H8" s="12"/>
      <c r="I8" s="15"/>
      <c r="J8" s="15"/>
      <c r="K8" s="15"/>
      <c r="L8" s="15"/>
      <c r="M8" s="183"/>
      <c r="N8" s="15"/>
      <c r="O8" s="44">
        <v>46</v>
      </c>
      <c r="P8" s="12">
        <f>P9+P21+P74</f>
        <v>32</v>
      </c>
      <c r="Q8" s="105"/>
      <c r="R8" s="105"/>
      <c r="S8" s="105"/>
      <c r="T8" s="105"/>
      <c r="U8" s="105"/>
      <c r="V8" s="123" t="s">
        <v>121</v>
      </c>
      <c r="W8" s="105"/>
      <c r="X8" s="105"/>
      <c r="Y8" s="105"/>
      <c r="Z8" s="105"/>
      <c r="AA8" s="105"/>
      <c r="AB8" s="173"/>
      <c r="AC8" s="164"/>
      <c r="AD8" s="164"/>
      <c r="AE8" s="15"/>
    </row>
    <row r="9" spans="1:31" ht="47.25" customHeight="1">
      <c r="A9" s="171"/>
      <c r="B9" s="160"/>
      <c r="C9" s="313" t="s">
        <v>518</v>
      </c>
      <c r="D9" s="313"/>
      <c r="E9" s="314"/>
      <c r="F9" s="172"/>
      <c r="G9" s="25">
        <f>COUNTIF(G10:G20,"x")</f>
        <v>0</v>
      </c>
      <c r="H9" s="12"/>
      <c r="I9" s="15"/>
      <c r="J9" s="15"/>
      <c r="K9" s="15"/>
      <c r="L9" s="15"/>
      <c r="M9" s="183"/>
      <c r="N9" s="15"/>
      <c r="O9" s="25">
        <f>COUNTIF(O10,"x")</f>
        <v>1</v>
      </c>
      <c r="P9" s="12">
        <f>SUM(P10:P20)</f>
        <v>11</v>
      </c>
      <c r="Q9" s="105"/>
      <c r="R9" s="105"/>
      <c r="S9" s="105"/>
      <c r="T9" s="105"/>
      <c r="U9" s="105"/>
      <c r="V9" s="123" t="s">
        <v>121</v>
      </c>
      <c r="W9" s="105"/>
      <c r="X9" s="105"/>
      <c r="Y9" s="105"/>
      <c r="Z9" s="105"/>
      <c r="AA9" s="105"/>
      <c r="AB9" s="173"/>
      <c r="AC9" s="164"/>
      <c r="AD9" s="164"/>
      <c r="AE9" s="15"/>
    </row>
    <row r="10" spans="1:31" ht="157.5" hidden="1">
      <c r="A10" s="315">
        <v>1</v>
      </c>
      <c r="B10" s="145">
        <v>1</v>
      </c>
      <c r="C10" s="221" t="s">
        <v>149</v>
      </c>
      <c r="D10" s="143" t="s">
        <v>0</v>
      </c>
      <c r="E10" s="16" t="s">
        <v>634</v>
      </c>
      <c r="F10" s="80" t="s">
        <v>1</v>
      </c>
      <c r="G10" s="143"/>
      <c r="H10" s="221" t="s">
        <v>634</v>
      </c>
      <c r="I10" s="222" t="s">
        <v>569</v>
      </c>
      <c r="J10" s="223" t="s">
        <v>555</v>
      </c>
      <c r="K10" s="155" t="s">
        <v>645</v>
      </c>
      <c r="L10" s="155" t="s">
        <v>646</v>
      </c>
      <c r="M10" s="29" t="s">
        <v>647</v>
      </c>
      <c r="N10" s="28" t="s">
        <v>648</v>
      </c>
      <c r="O10" s="277" t="s">
        <v>27</v>
      </c>
      <c r="P10" s="89">
        <v>1</v>
      </c>
      <c r="Q10" s="30" t="s">
        <v>27</v>
      </c>
      <c r="R10" s="30"/>
      <c r="S10" s="30"/>
      <c r="T10" s="30"/>
      <c r="U10" s="30"/>
      <c r="V10" s="30"/>
      <c r="W10" s="30"/>
      <c r="X10" s="30"/>
      <c r="Y10" s="30"/>
      <c r="Z10" s="30"/>
      <c r="AA10" s="30"/>
      <c r="AB10" s="30">
        <f t="shared" ref="AB10:AB20" si="0">COUNTIF(Q10:AA10,"x")</f>
        <v>1</v>
      </c>
      <c r="AC10" s="155"/>
      <c r="AD10" s="155"/>
      <c r="AE10" s="145"/>
    </row>
    <row r="11" spans="1:31" ht="141.75" hidden="1">
      <c r="A11" s="316"/>
      <c r="B11" s="59">
        <v>1</v>
      </c>
      <c r="C11" s="16" t="s">
        <v>149</v>
      </c>
      <c r="D11" s="14" t="s">
        <v>0</v>
      </c>
      <c r="E11" s="16" t="s">
        <v>635</v>
      </c>
      <c r="F11" s="80" t="s">
        <v>1</v>
      </c>
      <c r="G11" s="14"/>
      <c r="H11" s="16" t="s">
        <v>635</v>
      </c>
      <c r="I11" s="17" t="s">
        <v>570</v>
      </c>
      <c r="J11" s="18" t="s">
        <v>556</v>
      </c>
      <c r="K11" s="30" t="s">
        <v>645</v>
      </c>
      <c r="L11" s="30" t="s">
        <v>646</v>
      </c>
      <c r="M11" s="29" t="s">
        <v>647</v>
      </c>
      <c r="N11" s="28" t="s">
        <v>648</v>
      </c>
      <c r="O11" s="278"/>
      <c r="P11" s="57">
        <v>1</v>
      </c>
      <c r="Q11" s="30"/>
      <c r="R11" s="30" t="s">
        <v>27</v>
      </c>
      <c r="S11" s="30"/>
      <c r="T11" s="30"/>
      <c r="U11" s="30"/>
      <c r="V11" s="30"/>
      <c r="W11" s="30"/>
      <c r="X11" s="30"/>
      <c r="Y11" s="30"/>
      <c r="Z11" s="30"/>
      <c r="AA11" s="30"/>
      <c r="AB11" s="30">
        <f t="shared" si="0"/>
        <v>1</v>
      </c>
      <c r="AC11" s="30"/>
      <c r="AD11" s="30"/>
      <c r="AE11" s="50"/>
    </row>
    <row r="12" spans="1:31" ht="157.5" hidden="1">
      <c r="A12" s="316"/>
      <c r="B12" s="59">
        <v>1</v>
      </c>
      <c r="C12" s="16" t="s">
        <v>149</v>
      </c>
      <c r="D12" s="14" t="s">
        <v>0</v>
      </c>
      <c r="E12" s="16" t="s">
        <v>636</v>
      </c>
      <c r="F12" s="80" t="s">
        <v>1</v>
      </c>
      <c r="G12" s="14"/>
      <c r="H12" s="16" t="s">
        <v>636</v>
      </c>
      <c r="I12" s="17" t="s">
        <v>571</v>
      </c>
      <c r="J12" s="18" t="s">
        <v>557</v>
      </c>
      <c r="K12" s="30" t="s">
        <v>645</v>
      </c>
      <c r="L12" s="30" t="s">
        <v>646</v>
      </c>
      <c r="M12" s="29" t="s">
        <v>647</v>
      </c>
      <c r="N12" s="28" t="s">
        <v>648</v>
      </c>
      <c r="O12" s="278"/>
      <c r="P12" s="57">
        <v>1</v>
      </c>
      <c r="Q12" s="30"/>
      <c r="R12" s="30"/>
      <c r="S12" s="30" t="s">
        <v>27</v>
      </c>
      <c r="T12" s="30"/>
      <c r="U12" s="30"/>
      <c r="V12" s="30"/>
      <c r="W12" s="30"/>
      <c r="X12" s="30"/>
      <c r="Y12" s="30"/>
      <c r="Z12" s="30"/>
      <c r="AA12" s="30"/>
      <c r="AB12" s="30">
        <f t="shared" si="0"/>
        <v>1</v>
      </c>
      <c r="AC12" s="30"/>
      <c r="AD12" s="30"/>
      <c r="AE12" s="50"/>
    </row>
    <row r="13" spans="1:31" ht="157.5" hidden="1">
      <c r="A13" s="316"/>
      <c r="B13" s="59">
        <v>1</v>
      </c>
      <c r="C13" s="16" t="s">
        <v>149</v>
      </c>
      <c r="D13" s="14" t="s">
        <v>0</v>
      </c>
      <c r="E13" s="16" t="s">
        <v>150</v>
      </c>
      <c r="F13" s="80" t="s">
        <v>1</v>
      </c>
      <c r="G13" s="14"/>
      <c r="H13" s="16" t="s">
        <v>150</v>
      </c>
      <c r="I13" s="17" t="s">
        <v>590</v>
      </c>
      <c r="J13" s="18" t="s">
        <v>558</v>
      </c>
      <c r="K13" s="30" t="s">
        <v>645</v>
      </c>
      <c r="L13" s="30" t="s">
        <v>646</v>
      </c>
      <c r="M13" s="29" t="s">
        <v>647</v>
      </c>
      <c r="N13" s="28" t="s">
        <v>648</v>
      </c>
      <c r="O13" s="278"/>
      <c r="P13" s="57">
        <v>1</v>
      </c>
      <c r="Q13" s="30"/>
      <c r="R13" s="30"/>
      <c r="S13" s="30"/>
      <c r="T13" s="30" t="s">
        <v>27</v>
      </c>
      <c r="U13" s="30"/>
      <c r="V13" s="30"/>
      <c r="W13" s="30"/>
      <c r="X13" s="30"/>
      <c r="Y13" s="30"/>
      <c r="Z13" s="30"/>
      <c r="AA13" s="30"/>
      <c r="AB13" s="30">
        <f t="shared" si="0"/>
        <v>1</v>
      </c>
      <c r="AC13" s="30"/>
      <c r="AD13" s="30"/>
      <c r="AE13" s="50"/>
    </row>
    <row r="14" spans="1:31" ht="157.5" hidden="1">
      <c r="A14" s="316"/>
      <c r="B14" s="144">
        <v>1</v>
      </c>
      <c r="C14" s="197" t="s">
        <v>149</v>
      </c>
      <c r="D14" s="142" t="s">
        <v>0</v>
      </c>
      <c r="E14" s="16" t="s">
        <v>637</v>
      </c>
      <c r="F14" s="80" t="s">
        <v>1</v>
      </c>
      <c r="G14" s="142"/>
      <c r="H14" s="197" t="s">
        <v>637</v>
      </c>
      <c r="I14" s="198" t="s">
        <v>564</v>
      </c>
      <c r="J14" s="199" t="s">
        <v>559</v>
      </c>
      <c r="K14" s="154" t="s">
        <v>645</v>
      </c>
      <c r="L14" s="154" t="s">
        <v>646</v>
      </c>
      <c r="M14" s="29" t="s">
        <v>647</v>
      </c>
      <c r="N14" s="28" t="s">
        <v>648</v>
      </c>
      <c r="O14" s="278"/>
      <c r="P14" s="57">
        <v>1</v>
      </c>
      <c r="Q14" s="30"/>
      <c r="R14" s="30"/>
      <c r="S14" s="30"/>
      <c r="T14" s="30"/>
      <c r="U14" s="30" t="s">
        <v>27</v>
      </c>
      <c r="V14" s="30"/>
      <c r="W14" s="30"/>
      <c r="X14" s="30"/>
      <c r="Y14" s="30"/>
      <c r="Z14" s="30"/>
      <c r="AA14" s="30"/>
      <c r="AB14" s="30">
        <f t="shared" si="0"/>
        <v>1</v>
      </c>
      <c r="AC14" s="154"/>
      <c r="AD14" s="154"/>
      <c r="AE14" s="144"/>
    </row>
    <row r="15" spans="1:31" ht="177.75" customHeight="1">
      <c r="A15" s="317"/>
      <c r="B15" s="160">
        <v>1</v>
      </c>
      <c r="C15" s="16" t="s">
        <v>149</v>
      </c>
      <c r="D15" s="163" t="s">
        <v>0</v>
      </c>
      <c r="E15" s="184" t="s">
        <v>638</v>
      </c>
      <c r="F15" s="172" t="s">
        <v>1</v>
      </c>
      <c r="G15" s="163"/>
      <c r="H15" s="16" t="s">
        <v>638</v>
      </c>
      <c r="I15" s="17" t="s">
        <v>564</v>
      </c>
      <c r="J15" s="18" t="s">
        <v>559</v>
      </c>
      <c r="K15" s="30" t="s">
        <v>645</v>
      </c>
      <c r="L15" s="30" t="s">
        <v>646</v>
      </c>
      <c r="M15" s="185" t="s">
        <v>647</v>
      </c>
      <c r="N15" s="28" t="s">
        <v>648</v>
      </c>
      <c r="O15" s="278"/>
      <c r="P15" s="57">
        <v>1</v>
      </c>
      <c r="Q15" s="30"/>
      <c r="R15" s="30"/>
      <c r="S15" s="30"/>
      <c r="T15" s="30"/>
      <c r="U15" s="30"/>
      <c r="V15" s="30" t="s">
        <v>27</v>
      </c>
      <c r="W15" s="30"/>
      <c r="X15" s="30"/>
      <c r="Y15" s="30"/>
      <c r="Z15" s="30"/>
      <c r="AA15" s="30"/>
      <c r="AB15" s="174">
        <v>1</v>
      </c>
      <c r="AC15" s="30" t="s">
        <v>1131</v>
      </c>
      <c r="AD15" s="30" t="s">
        <v>1131</v>
      </c>
      <c r="AE15" s="160"/>
    </row>
    <row r="16" spans="1:31" ht="120.75" hidden="1" customHeight="1">
      <c r="A16" s="316"/>
      <c r="B16" s="145">
        <v>1</v>
      </c>
      <c r="C16" s="221" t="s">
        <v>149</v>
      </c>
      <c r="D16" s="143" t="s">
        <v>0</v>
      </c>
      <c r="E16" s="16" t="s">
        <v>151</v>
      </c>
      <c r="F16" s="80" t="s">
        <v>1</v>
      </c>
      <c r="G16" s="143"/>
      <c r="H16" s="221" t="s">
        <v>151</v>
      </c>
      <c r="I16" s="222" t="s">
        <v>565</v>
      </c>
      <c r="J16" s="223" t="s">
        <v>560</v>
      </c>
      <c r="K16" s="155" t="s">
        <v>645</v>
      </c>
      <c r="L16" s="155" t="s">
        <v>646</v>
      </c>
      <c r="M16" s="29" t="s">
        <v>647</v>
      </c>
      <c r="N16" s="28" t="s">
        <v>648</v>
      </c>
      <c r="O16" s="278"/>
      <c r="P16" s="57">
        <v>1</v>
      </c>
      <c r="Q16" s="30"/>
      <c r="R16" s="30"/>
      <c r="S16" s="30"/>
      <c r="T16" s="30"/>
      <c r="U16" s="30"/>
      <c r="V16" s="30"/>
      <c r="W16" s="30" t="s">
        <v>27</v>
      </c>
      <c r="X16" s="30"/>
      <c r="Y16" s="30"/>
      <c r="Z16" s="30"/>
      <c r="AA16" s="30"/>
      <c r="AB16" s="30">
        <f t="shared" si="0"/>
        <v>1</v>
      </c>
      <c r="AC16" s="155"/>
      <c r="AD16" s="155"/>
      <c r="AE16" s="145"/>
    </row>
    <row r="17" spans="1:31" ht="119.25" hidden="1" customHeight="1">
      <c r="A17" s="316"/>
      <c r="B17" s="59">
        <v>1</v>
      </c>
      <c r="C17" s="16" t="s">
        <v>149</v>
      </c>
      <c r="D17" s="14" t="s">
        <v>0</v>
      </c>
      <c r="E17" s="16" t="s">
        <v>152</v>
      </c>
      <c r="F17" s="80" t="s">
        <v>1</v>
      </c>
      <c r="G17" s="14"/>
      <c r="H17" s="16" t="s">
        <v>152</v>
      </c>
      <c r="I17" s="17" t="s">
        <v>566</v>
      </c>
      <c r="J17" s="18" t="s">
        <v>561</v>
      </c>
      <c r="K17" s="30" t="s">
        <v>645</v>
      </c>
      <c r="L17" s="30" t="s">
        <v>646</v>
      </c>
      <c r="M17" s="29" t="s">
        <v>647</v>
      </c>
      <c r="N17" s="28" t="s">
        <v>648</v>
      </c>
      <c r="O17" s="278"/>
      <c r="P17" s="57">
        <v>1</v>
      </c>
      <c r="Q17" s="30"/>
      <c r="R17" s="30"/>
      <c r="S17" s="30"/>
      <c r="T17" s="30"/>
      <c r="U17" s="30"/>
      <c r="V17" s="30"/>
      <c r="W17" s="30"/>
      <c r="X17" s="30" t="s">
        <v>27</v>
      </c>
      <c r="Y17" s="30"/>
      <c r="Z17" s="30"/>
      <c r="AA17" s="30"/>
      <c r="AB17" s="30">
        <f t="shared" si="0"/>
        <v>1</v>
      </c>
      <c r="AC17" s="30"/>
      <c r="AD17" s="30"/>
      <c r="AE17" s="50"/>
    </row>
    <row r="18" spans="1:31" ht="118.5" hidden="1" customHeight="1">
      <c r="A18" s="316"/>
      <c r="B18" s="59">
        <v>1</v>
      </c>
      <c r="C18" s="16" t="s">
        <v>149</v>
      </c>
      <c r="D18" s="14" t="s">
        <v>0</v>
      </c>
      <c r="E18" s="16" t="s">
        <v>153</v>
      </c>
      <c r="F18" s="80" t="s">
        <v>1</v>
      </c>
      <c r="G18" s="14"/>
      <c r="H18" s="16" t="s">
        <v>153</v>
      </c>
      <c r="I18" s="17" t="s">
        <v>567</v>
      </c>
      <c r="J18" s="18" t="s">
        <v>562</v>
      </c>
      <c r="K18" s="30" t="s">
        <v>645</v>
      </c>
      <c r="L18" s="30" t="s">
        <v>646</v>
      </c>
      <c r="M18" s="29" t="s">
        <v>647</v>
      </c>
      <c r="N18" s="28" t="s">
        <v>648</v>
      </c>
      <c r="O18" s="278"/>
      <c r="P18" s="57">
        <v>1</v>
      </c>
      <c r="Q18" s="30"/>
      <c r="R18" s="30"/>
      <c r="S18" s="30"/>
      <c r="T18" s="30"/>
      <c r="U18" s="30"/>
      <c r="V18" s="30"/>
      <c r="W18" s="30"/>
      <c r="X18" s="30"/>
      <c r="Y18" s="30" t="s">
        <v>27</v>
      </c>
      <c r="Z18" s="30"/>
      <c r="AA18" s="30"/>
      <c r="AB18" s="30">
        <f t="shared" si="0"/>
        <v>1</v>
      </c>
      <c r="AC18" s="30"/>
      <c r="AD18" s="30"/>
      <c r="AE18" s="50"/>
    </row>
    <row r="19" spans="1:31" ht="123" hidden="1" customHeight="1">
      <c r="A19" s="316"/>
      <c r="B19" s="28">
        <v>1</v>
      </c>
      <c r="C19" s="33" t="s">
        <v>149</v>
      </c>
      <c r="D19" s="29" t="s">
        <v>0</v>
      </c>
      <c r="E19" s="33" t="s">
        <v>639</v>
      </c>
      <c r="F19" s="29" t="s">
        <v>1</v>
      </c>
      <c r="G19" s="29"/>
      <c r="H19" s="33" t="s">
        <v>639</v>
      </c>
      <c r="I19" s="48" t="s">
        <v>567</v>
      </c>
      <c r="J19" s="18" t="s">
        <v>563</v>
      </c>
      <c r="K19" s="30" t="s">
        <v>645</v>
      </c>
      <c r="L19" s="30" t="s">
        <v>646</v>
      </c>
      <c r="M19" s="29" t="s">
        <v>647</v>
      </c>
      <c r="N19" s="28" t="s">
        <v>648</v>
      </c>
      <c r="O19" s="278"/>
      <c r="P19" s="57">
        <v>1</v>
      </c>
      <c r="Q19" s="30"/>
      <c r="R19" s="30"/>
      <c r="S19" s="30"/>
      <c r="T19" s="30"/>
      <c r="U19" s="30"/>
      <c r="V19" s="30"/>
      <c r="W19" s="30"/>
      <c r="X19" s="30"/>
      <c r="Y19" s="30"/>
      <c r="Z19" s="30" t="s">
        <v>27</v>
      </c>
      <c r="AA19" s="30"/>
      <c r="AB19" s="30">
        <v>1</v>
      </c>
      <c r="AC19" s="30"/>
      <c r="AD19" s="30"/>
      <c r="AE19" s="59"/>
    </row>
    <row r="20" spans="1:31" ht="115.5" hidden="1" customHeight="1">
      <c r="A20" s="318"/>
      <c r="B20" s="144">
        <v>1</v>
      </c>
      <c r="C20" s="197" t="s">
        <v>149</v>
      </c>
      <c r="D20" s="142" t="s">
        <v>0</v>
      </c>
      <c r="E20" s="16" t="s">
        <v>154</v>
      </c>
      <c r="F20" s="80" t="s">
        <v>1</v>
      </c>
      <c r="G20" s="142"/>
      <c r="H20" s="197" t="s">
        <v>154</v>
      </c>
      <c r="I20" s="198" t="s">
        <v>568</v>
      </c>
      <c r="J20" s="199" t="s">
        <v>563</v>
      </c>
      <c r="K20" s="154" t="s">
        <v>645</v>
      </c>
      <c r="L20" s="154" t="s">
        <v>646</v>
      </c>
      <c r="M20" s="29" t="s">
        <v>647</v>
      </c>
      <c r="N20" s="28" t="s">
        <v>648</v>
      </c>
      <c r="O20" s="280"/>
      <c r="P20" s="57">
        <v>1</v>
      </c>
      <c r="Q20" s="30"/>
      <c r="R20" s="30"/>
      <c r="S20" s="30"/>
      <c r="T20" s="30"/>
      <c r="U20" s="30"/>
      <c r="V20" s="30"/>
      <c r="W20" s="30"/>
      <c r="X20" s="30"/>
      <c r="Y20" s="30"/>
      <c r="Z20" s="30"/>
      <c r="AA20" s="30" t="s">
        <v>27</v>
      </c>
      <c r="AB20" s="30">
        <f t="shared" si="0"/>
        <v>1</v>
      </c>
      <c r="AC20" s="154"/>
      <c r="AD20" s="154"/>
      <c r="AE20" s="144"/>
    </row>
    <row r="21" spans="1:31" ht="62.25" customHeight="1">
      <c r="A21" s="171"/>
      <c r="B21" s="160"/>
      <c r="C21" s="286" t="s">
        <v>1181</v>
      </c>
      <c r="D21" s="286"/>
      <c r="E21" s="287"/>
      <c r="F21" s="172"/>
      <c r="G21" s="25">
        <f>G22+G29+G35+G43+G56+G62</f>
        <v>13</v>
      </c>
      <c r="H21" s="12"/>
      <c r="I21" s="157"/>
      <c r="J21" s="149"/>
      <c r="K21" s="149"/>
      <c r="L21" s="149"/>
      <c r="M21" s="186"/>
      <c r="N21" s="102"/>
      <c r="O21" s="25">
        <f>O22+O29+O35+O43+O56+O62</f>
        <v>36</v>
      </c>
      <c r="P21" s="12">
        <f>P22+P29+P35+P43+P56+P62</f>
        <v>18</v>
      </c>
      <c r="Q21" s="105"/>
      <c r="R21" s="105"/>
      <c r="S21" s="105"/>
      <c r="T21" s="105"/>
      <c r="U21" s="105"/>
      <c r="V21" s="123" t="s">
        <v>121</v>
      </c>
      <c r="W21" s="105"/>
      <c r="X21" s="105"/>
      <c r="Y21" s="105"/>
      <c r="Z21" s="105"/>
      <c r="AA21" s="105"/>
      <c r="AB21" s="174"/>
      <c r="AC21" s="30"/>
      <c r="AD21" s="30"/>
      <c r="AE21" s="15"/>
    </row>
    <row r="22" spans="1:31" ht="16.5" hidden="1" customHeight="1">
      <c r="A22" s="42"/>
      <c r="B22" s="145"/>
      <c r="C22" s="302" t="s">
        <v>60</v>
      </c>
      <c r="D22" s="302"/>
      <c r="E22" s="286"/>
      <c r="F22" s="80"/>
      <c r="G22" s="224">
        <f>COUNTIF(G23:G28,"x")</f>
        <v>1</v>
      </c>
      <c r="H22" s="225"/>
      <c r="I22" s="226"/>
      <c r="J22" s="148"/>
      <c r="K22" s="148"/>
      <c r="L22" s="148"/>
      <c r="M22" s="102"/>
      <c r="N22" s="102"/>
      <c r="O22" s="25">
        <f>COUNTIF(O23:O28,"x")</f>
        <v>6</v>
      </c>
      <c r="P22" s="25">
        <f>SUM(P23:P28)</f>
        <v>4</v>
      </c>
      <c r="Q22" s="105"/>
      <c r="R22" s="105"/>
      <c r="S22" s="105"/>
      <c r="T22" s="105"/>
      <c r="U22" s="105"/>
      <c r="V22" s="123"/>
      <c r="W22" s="105"/>
      <c r="X22" s="105"/>
      <c r="Y22" s="105"/>
      <c r="Z22" s="105"/>
      <c r="AA22" s="105"/>
      <c r="AB22" s="30"/>
      <c r="AC22" s="155"/>
      <c r="AD22" s="155"/>
      <c r="AE22" s="227"/>
    </row>
    <row r="23" spans="1:31" ht="74.25" hidden="1" customHeight="1">
      <c r="A23" s="42">
        <v>4</v>
      </c>
      <c r="B23" s="50">
        <v>2</v>
      </c>
      <c r="C23" s="16" t="s">
        <v>155</v>
      </c>
      <c r="D23" s="14" t="s">
        <v>0</v>
      </c>
      <c r="E23" s="16" t="s">
        <v>156</v>
      </c>
      <c r="F23" s="80" t="s">
        <v>2</v>
      </c>
      <c r="G23" s="14"/>
      <c r="H23" s="86" t="s">
        <v>156</v>
      </c>
      <c r="I23" s="17" t="s">
        <v>157</v>
      </c>
      <c r="J23" s="52"/>
      <c r="K23" s="30" t="s">
        <v>645</v>
      </c>
      <c r="L23" s="30" t="s">
        <v>646</v>
      </c>
      <c r="M23" s="29" t="s">
        <v>647</v>
      </c>
      <c r="N23" s="90" t="s">
        <v>648</v>
      </c>
      <c r="O23" s="90" t="s">
        <v>27</v>
      </c>
      <c r="P23" s="52">
        <v>1</v>
      </c>
      <c r="Q23" s="30" t="s">
        <v>27</v>
      </c>
      <c r="R23" s="30"/>
      <c r="S23" s="30"/>
      <c r="T23" s="30"/>
      <c r="U23" s="30"/>
      <c r="V23" s="30"/>
      <c r="W23" s="30"/>
      <c r="X23" s="30"/>
      <c r="Y23" s="30"/>
      <c r="Z23" s="30"/>
      <c r="AA23" s="30"/>
      <c r="AB23" s="30">
        <f t="shared" ref="AB23:AB28" si="1">COUNTIF(Q23:AA23,"x")</f>
        <v>1</v>
      </c>
      <c r="AC23" s="30"/>
      <c r="AD23" s="30"/>
      <c r="AE23" s="50"/>
    </row>
    <row r="24" spans="1:31" ht="75" hidden="1" customHeight="1">
      <c r="A24" s="42">
        <v>5</v>
      </c>
      <c r="B24" s="50">
        <v>3</v>
      </c>
      <c r="C24" s="16" t="s">
        <v>158</v>
      </c>
      <c r="D24" s="14" t="s">
        <v>0</v>
      </c>
      <c r="E24" s="16" t="s">
        <v>4</v>
      </c>
      <c r="F24" s="80" t="s">
        <v>2</v>
      </c>
      <c r="G24" s="14"/>
      <c r="H24" s="86" t="s">
        <v>4</v>
      </c>
      <c r="I24" s="16" t="s">
        <v>4</v>
      </c>
      <c r="J24" s="19" t="s">
        <v>524</v>
      </c>
      <c r="K24" s="30" t="s">
        <v>645</v>
      </c>
      <c r="L24" s="30" t="s">
        <v>646</v>
      </c>
      <c r="M24" s="29" t="s">
        <v>647</v>
      </c>
      <c r="N24" s="90" t="s">
        <v>648</v>
      </c>
      <c r="O24" s="90" t="s">
        <v>27</v>
      </c>
      <c r="P24" s="52">
        <v>1</v>
      </c>
      <c r="Q24" s="30" t="s">
        <v>27</v>
      </c>
      <c r="R24" s="30"/>
      <c r="S24" s="30"/>
      <c r="T24" s="30"/>
      <c r="U24" s="30"/>
      <c r="V24" s="30"/>
      <c r="W24" s="30"/>
      <c r="X24" s="30"/>
      <c r="Y24" s="30"/>
      <c r="Z24" s="30"/>
      <c r="AA24" s="30"/>
      <c r="AB24" s="30">
        <f t="shared" si="1"/>
        <v>1</v>
      </c>
      <c r="AC24" s="30"/>
      <c r="AD24" s="30"/>
      <c r="AE24" s="50"/>
    </row>
    <row r="25" spans="1:31" ht="92.25" hidden="1" customHeight="1">
      <c r="A25" s="42">
        <v>6</v>
      </c>
      <c r="B25" s="50">
        <v>4</v>
      </c>
      <c r="C25" s="16" t="s">
        <v>159</v>
      </c>
      <c r="D25" s="14" t="s">
        <v>2</v>
      </c>
      <c r="E25" s="16" t="s">
        <v>160</v>
      </c>
      <c r="F25" s="80" t="s">
        <v>2</v>
      </c>
      <c r="G25" s="14"/>
      <c r="H25" s="86" t="s">
        <v>160</v>
      </c>
      <c r="I25" s="16" t="s">
        <v>160</v>
      </c>
      <c r="J25" s="52" t="s">
        <v>525</v>
      </c>
      <c r="K25" s="30" t="s">
        <v>645</v>
      </c>
      <c r="L25" s="30" t="s">
        <v>646</v>
      </c>
      <c r="M25" s="29" t="s">
        <v>647</v>
      </c>
      <c r="N25" s="90" t="s">
        <v>648</v>
      </c>
      <c r="O25" s="90" t="s">
        <v>27</v>
      </c>
      <c r="P25" s="52">
        <v>1</v>
      </c>
      <c r="Q25" s="30" t="s">
        <v>27</v>
      </c>
      <c r="R25" s="30"/>
      <c r="S25" s="30"/>
      <c r="T25" s="30"/>
      <c r="U25" s="30"/>
      <c r="V25" s="30"/>
      <c r="W25" s="30"/>
      <c r="X25" s="30"/>
      <c r="Y25" s="30"/>
      <c r="Z25" s="30"/>
      <c r="AA25" s="30"/>
      <c r="AB25" s="30">
        <f t="shared" si="1"/>
        <v>1</v>
      </c>
      <c r="AC25" s="30"/>
      <c r="AD25" s="30"/>
      <c r="AE25" s="50"/>
    </row>
    <row r="26" spans="1:31" ht="72.75" hidden="1" customHeight="1">
      <c r="A26" s="42">
        <v>7</v>
      </c>
      <c r="B26" s="50">
        <v>5</v>
      </c>
      <c r="C26" s="16" t="s">
        <v>161</v>
      </c>
      <c r="D26" s="14" t="s">
        <v>0</v>
      </c>
      <c r="E26" s="16" t="s">
        <v>162</v>
      </c>
      <c r="F26" s="80" t="s">
        <v>2</v>
      </c>
      <c r="G26" s="14"/>
      <c r="H26" s="86" t="s">
        <v>162</v>
      </c>
      <c r="I26" s="16" t="s">
        <v>162</v>
      </c>
      <c r="J26" s="52" t="s">
        <v>163</v>
      </c>
      <c r="K26" s="30" t="s">
        <v>645</v>
      </c>
      <c r="L26" s="30" t="s">
        <v>646</v>
      </c>
      <c r="M26" s="29" t="s">
        <v>647</v>
      </c>
      <c r="N26" s="90" t="s">
        <v>648</v>
      </c>
      <c r="O26" s="90" t="s">
        <v>27</v>
      </c>
      <c r="P26" s="52">
        <v>1</v>
      </c>
      <c r="Q26" s="30"/>
      <c r="R26" s="30" t="s">
        <v>27</v>
      </c>
      <c r="S26" s="30"/>
      <c r="T26" s="30"/>
      <c r="U26" s="30"/>
      <c r="V26" s="30"/>
      <c r="W26" s="30"/>
      <c r="X26" s="30"/>
      <c r="Y26" s="30"/>
      <c r="Z26" s="30"/>
      <c r="AA26" s="30"/>
      <c r="AB26" s="30">
        <f t="shared" si="1"/>
        <v>1</v>
      </c>
      <c r="AC26" s="30"/>
      <c r="AD26" s="30"/>
      <c r="AE26" s="50"/>
    </row>
    <row r="27" spans="1:31" ht="81" hidden="1" customHeight="1">
      <c r="A27" s="42">
        <v>8</v>
      </c>
      <c r="B27" s="50">
        <v>6</v>
      </c>
      <c r="C27" s="16" t="s">
        <v>164</v>
      </c>
      <c r="D27" s="14" t="s">
        <v>0</v>
      </c>
      <c r="E27" s="16" t="s">
        <v>165</v>
      </c>
      <c r="F27" s="80" t="s">
        <v>1</v>
      </c>
      <c r="G27" s="14"/>
      <c r="H27" s="86" t="s">
        <v>165</v>
      </c>
      <c r="I27" s="16" t="s">
        <v>165</v>
      </c>
      <c r="J27" s="52"/>
      <c r="K27" s="30" t="s">
        <v>645</v>
      </c>
      <c r="L27" s="30" t="s">
        <v>646</v>
      </c>
      <c r="M27" s="29" t="s">
        <v>647</v>
      </c>
      <c r="N27" s="90" t="s">
        <v>648</v>
      </c>
      <c r="O27" s="90" t="s">
        <v>27</v>
      </c>
      <c r="P27" s="52"/>
      <c r="Q27" s="30"/>
      <c r="R27" s="30" t="s">
        <v>27</v>
      </c>
      <c r="S27" s="30"/>
      <c r="T27" s="30"/>
      <c r="U27" s="30"/>
      <c r="V27" s="30"/>
      <c r="W27" s="30"/>
      <c r="X27" s="30"/>
      <c r="Y27" s="30"/>
      <c r="Z27" s="30"/>
      <c r="AA27" s="30"/>
      <c r="AB27" s="30">
        <f t="shared" si="1"/>
        <v>1</v>
      </c>
      <c r="AC27" s="30"/>
      <c r="AD27" s="30"/>
      <c r="AE27" s="50"/>
    </row>
    <row r="28" spans="1:31" ht="88.5" hidden="1" customHeight="1">
      <c r="A28" s="42">
        <v>9</v>
      </c>
      <c r="B28" s="50">
        <v>7</v>
      </c>
      <c r="C28" s="20" t="s">
        <v>166</v>
      </c>
      <c r="D28" s="21" t="s">
        <v>0</v>
      </c>
      <c r="E28" s="20" t="s">
        <v>167</v>
      </c>
      <c r="F28" s="69" t="s">
        <v>0</v>
      </c>
      <c r="G28" s="52" t="s">
        <v>27</v>
      </c>
      <c r="H28" s="86" t="s">
        <v>167</v>
      </c>
      <c r="I28" s="16" t="s">
        <v>167</v>
      </c>
      <c r="J28" s="52"/>
      <c r="K28" s="30" t="s">
        <v>645</v>
      </c>
      <c r="L28" s="30" t="s">
        <v>646</v>
      </c>
      <c r="M28" s="29" t="s">
        <v>647</v>
      </c>
      <c r="N28" s="90" t="s">
        <v>648</v>
      </c>
      <c r="O28" s="90" t="s">
        <v>27</v>
      </c>
      <c r="P28" s="52"/>
      <c r="Q28" s="30"/>
      <c r="R28" s="30" t="s">
        <v>27</v>
      </c>
      <c r="S28" s="30"/>
      <c r="T28" s="30"/>
      <c r="U28" s="30"/>
      <c r="V28" s="30"/>
      <c r="W28" s="30"/>
      <c r="X28" s="30"/>
      <c r="Y28" s="30"/>
      <c r="Z28" s="30"/>
      <c r="AA28" s="30"/>
      <c r="AB28" s="30">
        <f t="shared" si="1"/>
        <v>1</v>
      </c>
      <c r="AC28" s="30"/>
      <c r="AD28" s="30"/>
      <c r="AE28" s="50"/>
    </row>
    <row r="29" spans="1:31" ht="22.5" hidden="1" customHeight="1">
      <c r="A29" s="42"/>
      <c r="B29" s="50"/>
      <c r="C29" s="286" t="s">
        <v>61</v>
      </c>
      <c r="D29" s="286"/>
      <c r="E29" s="286"/>
      <c r="F29" s="80"/>
      <c r="G29" s="25">
        <f>COUNTIF(G30:G34,"x")</f>
        <v>2</v>
      </c>
      <c r="H29" s="12"/>
      <c r="I29" s="51"/>
      <c r="J29" s="52"/>
      <c r="K29" s="102"/>
      <c r="L29" s="102"/>
      <c r="M29" s="102"/>
      <c r="N29" s="102"/>
      <c r="O29" s="25">
        <f>COUNTIF(O30:O34,"x")</f>
        <v>5</v>
      </c>
      <c r="P29" s="12">
        <f>SUM(P30:P34)</f>
        <v>2</v>
      </c>
      <c r="Q29" s="105"/>
      <c r="R29" s="105"/>
      <c r="S29" s="105"/>
      <c r="T29" s="105"/>
      <c r="U29" s="105"/>
      <c r="V29" s="123"/>
      <c r="W29" s="105"/>
      <c r="X29" s="105"/>
      <c r="Y29" s="105"/>
      <c r="Z29" s="105"/>
      <c r="AA29" s="105"/>
      <c r="AB29" s="30"/>
      <c r="AC29" s="30"/>
      <c r="AD29" s="30"/>
      <c r="AE29" s="15"/>
    </row>
    <row r="30" spans="1:31" ht="57" hidden="1" customHeight="1">
      <c r="A30" s="85">
        <v>32</v>
      </c>
      <c r="B30" s="50">
        <v>8</v>
      </c>
      <c r="C30" s="16" t="s">
        <v>168</v>
      </c>
      <c r="D30" s="14" t="s">
        <v>0</v>
      </c>
      <c r="E30" s="16" t="s">
        <v>169</v>
      </c>
      <c r="F30" s="80" t="s">
        <v>2</v>
      </c>
      <c r="G30" s="14"/>
      <c r="H30" s="86" t="s">
        <v>169</v>
      </c>
      <c r="I30" s="16" t="s">
        <v>169</v>
      </c>
      <c r="J30" s="52"/>
      <c r="K30" s="30" t="s">
        <v>645</v>
      </c>
      <c r="L30" s="30" t="s">
        <v>646</v>
      </c>
      <c r="M30" s="29" t="s">
        <v>647</v>
      </c>
      <c r="N30" s="90" t="s">
        <v>648</v>
      </c>
      <c r="O30" s="90" t="s">
        <v>27</v>
      </c>
      <c r="P30" s="52"/>
      <c r="Q30" s="30"/>
      <c r="R30" s="30"/>
      <c r="S30" s="30" t="s">
        <v>27</v>
      </c>
      <c r="T30" s="30"/>
      <c r="U30" s="30"/>
      <c r="V30" s="30"/>
      <c r="W30" s="30"/>
      <c r="X30" s="30"/>
      <c r="Y30" s="30"/>
      <c r="Z30" s="30"/>
      <c r="AA30" s="30"/>
      <c r="AB30" s="30">
        <f>COUNTIF(Q30:AA30,"x")</f>
        <v>1</v>
      </c>
      <c r="AC30" s="30"/>
      <c r="AD30" s="30"/>
      <c r="AE30" s="50"/>
    </row>
    <row r="31" spans="1:31" ht="106.5" hidden="1" customHeight="1">
      <c r="A31" s="85">
        <v>33</v>
      </c>
      <c r="B31" s="50">
        <v>9</v>
      </c>
      <c r="C31" s="20" t="s">
        <v>170</v>
      </c>
      <c r="D31" s="21" t="s">
        <v>0</v>
      </c>
      <c r="E31" s="20" t="s">
        <v>171</v>
      </c>
      <c r="F31" s="69" t="s">
        <v>2</v>
      </c>
      <c r="G31" s="52" t="s">
        <v>27</v>
      </c>
      <c r="H31" s="86" t="s">
        <v>171</v>
      </c>
      <c r="I31" s="16" t="s">
        <v>171</v>
      </c>
      <c r="J31" s="52"/>
      <c r="K31" s="30" t="s">
        <v>645</v>
      </c>
      <c r="L31" s="30" t="s">
        <v>646</v>
      </c>
      <c r="M31" s="29" t="s">
        <v>647</v>
      </c>
      <c r="N31" s="90" t="s">
        <v>648</v>
      </c>
      <c r="O31" s="90" t="s">
        <v>27</v>
      </c>
      <c r="P31" s="52">
        <v>1</v>
      </c>
      <c r="Q31" s="30"/>
      <c r="R31" s="30"/>
      <c r="S31" s="30" t="s">
        <v>27</v>
      </c>
      <c r="T31" s="30"/>
      <c r="U31" s="30"/>
      <c r="V31" s="30"/>
      <c r="W31" s="30"/>
      <c r="X31" s="30"/>
      <c r="Y31" s="30"/>
      <c r="Z31" s="30"/>
      <c r="AA31" s="30"/>
      <c r="AB31" s="30">
        <f>COUNTIF(Q31:AA31,"x")</f>
        <v>1</v>
      </c>
      <c r="AC31" s="30"/>
      <c r="AD31" s="30"/>
      <c r="AE31" s="50"/>
    </row>
    <row r="32" spans="1:31" ht="42.75" hidden="1" customHeight="1">
      <c r="A32" s="85">
        <v>34</v>
      </c>
      <c r="B32" s="50">
        <v>10</v>
      </c>
      <c r="C32" s="16" t="s">
        <v>172</v>
      </c>
      <c r="D32" s="14" t="s">
        <v>0</v>
      </c>
      <c r="E32" s="16" t="s">
        <v>173</v>
      </c>
      <c r="F32" s="80" t="s">
        <v>0</v>
      </c>
      <c r="G32" s="14"/>
      <c r="H32" s="86" t="s">
        <v>173</v>
      </c>
      <c r="I32" s="16" t="s">
        <v>173</v>
      </c>
      <c r="J32" s="52" t="s">
        <v>526</v>
      </c>
      <c r="K32" s="30" t="s">
        <v>645</v>
      </c>
      <c r="L32" s="30" t="s">
        <v>646</v>
      </c>
      <c r="M32" s="29" t="s">
        <v>647</v>
      </c>
      <c r="N32" s="90" t="s">
        <v>648</v>
      </c>
      <c r="O32" s="90" t="s">
        <v>27</v>
      </c>
      <c r="P32" s="52">
        <v>1</v>
      </c>
      <c r="Q32" s="30"/>
      <c r="R32" s="30"/>
      <c r="S32" s="30" t="s">
        <v>27</v>
      </c>
      <c r="T32" s="30"/>
      <c r="U32" s="30"/>
      <c r="V32" s="30"/>
      <c r="W32" s="30"/>
      <c r="X32" s="30"/>
      <c r="Y32" s="30"/>
      <c r="Z32" s="30"/>
      <c r="AA32" s="30"/>
      <c r="AB32" s="30">
        <f>COUNTIF(Q32:AA32,"x")</f>
        <v>1</v>
      </c>
      <c r="AC32" s="30"/>
      <c r="AD32" s="30"/>
      <c r="AE32" s="50"/>
    </row>
    <row r="33" spans="1:31" ht="51.75" hidden="1" customHeight="1">
      <c r="A33" s="85">
        <v>35</v>
      </c>
      <c r="B33" s="50">
        <v>11</v>
      </c>
      <c r="C33" s="20" t="s">
        <v>598</v>
      </c>
      <c r="D33" s="21" t="s">
        <v>0</v>
      </c>
      <c r="E33" s="20" t="s">
        <v>599</v>
      </c>
      <c r="F33" s="69" t="s">
        <v>0</v>
      </c>
      <c r="G33" s="52"/>
      <c r="H33" s="86" t="s">
        <v>649</v>
      </c>
      <c r="I33" s="16" t="s">
        <v>599</v>
      </c>
      <c r="J33" s="52"/>
      <c r="K33" s="30" t="s">
        <v>645</v>
      </c>
      <c r="L33" s="30" t="s">
        <v>646</v>
      </c>
      <c r="M33" s="29" t="s">
        <v>647</v>
      </c>
      <c r="N33" s="90" t="s">
        <v>648</v>
      </c>
      <c r="O33" s="90" t="s">
        <v>27</v>
      </c>
      <c r="P33" s="52"/>
      <c r="Q33" s="30"/>
      <c r="R33" s="30"/>
      <c r="S33" s="30" t="s">
        <v>27</v>
      </c>
      <c r="T33" s="30"/>
      <c r="U33" s="30"/>
      <c r="V33" s="30"/>
      <c r="W33" s="30"/>
      <c r="X33" s="30"/>
      <c r="Y33" s="30"/>
      <c r="Z33" s="30"/>
      <c r="AA33" s="30"/>
      <c r="AB33" s="30">
        <f>COUNTIF(Q33:AA33,"x")</f>
        <v>1</v>
      </c>
      <c r="AC33" s="30"/>
      <c r="AD33" s="30"/>
      <c r="AE33" s="50"/>
    </row>
    <row r="34" spans="1:31" ht="50.25" hidden="1" customHeight="1">
      <c r="A34" s="85">
        <v>36</v>
      </c>
      <c r="B34" s="50">
        <v>12</v>
      </c>
      <c r="C34" s="20" t="s">
        <v>174</v>
      </c>
      <c r="D34" s="21" t="s">
        <v>3</v>
      </c>
      <c r="E34" s="20" t="s">
        <v>600</v>
      </c>
      <c r="F34" s="80" t="s">
        <v>3</v>
      </c>
      <c r="G34" s="14" t="s">
        <v>27</v>
      </c>
      <c r="H34" s="91" t="s">
        <v>174</v>
      </c>
      <c r="I34" s="20" t="s">
        <v>601</v>
      </c>
      <c r="J34" s="52"/>
      <c r="K34" s="30" t="s">
        <v>645</v>
      </c>
      <c r="L34" s="30" t="s">
        <v>646</v>
      </c>
      <c r="M34" s="29" t="s">
        <v>647</v>
      </c>
      <c r="N34" s="90" t="s">
        <v>648</v>
      </c>
      <c r="O34" s="90" t="s">
        <v>27</v>
      </c>
      <c r="P34" s="52"/>
      <c r="Q34" s="30"/>
      <c r="R34" s="30"/>
      <c r="S34" s="30"/>
      <c r="T34" s="30" t="s">
        <v>27</v>
      </c>
      <c r="U34" s="30"/>
      <c r="V34" s="30"/>
      <c r="W34" s="30"/>
      <c r="X34" s="30"/>
      <c r="Y34" s="30"/>
      <c r="Z34" s="30"/>
      <c r="AA34" s="30"/>
      <c r="AB34" s="30">
        <f>COUNTIF(Q34:AA34,"x")</f>
        <v>1</v>
      </c>
      <c r="AC34" s="30"/>
      <c r="AD34" s="30"/>
      <c r="AE34" s="50"/>
    </row>
    <row r="35" spans="1:31" ht="26.25" hidden="1" customHeight="1">
      <c r="A35" s="42"/>
      <c r="B35" s="50"/>
      <c r="C35" s="286" t="s">
        <v>55</v>
      </c>
      <c r="D35" s="286"/>
      <c r="E35" s="286"/>
      <c r="F35" s="80"/>
      <c r="G35" s="25">
        <f>COUNTIF(G36:G42,"x")</f>
        <v>3</v>
      </c>
      <c r="H35" s="12"/>
      <c r="I35" s="51"/>
      <c r="J35" s="52"/>
      <c r="K35" s="102"/>
      <c r="L35" s="102"/>
      <c r="M35" s="102"/>
      <c r="N35" s="102"/>
      <c r="O35" s="25">
        <f>COUNTIF(O36:O42,"x")</f>
        <v>7</v>
      </c>
      <c r="P35" s="12">
        <f>SUM(P36:P42)</f>
        <v>4</v>
      </c>
      <c r="Q35" s="105"/>
      <c r="R35" s="105"/>
      <c r="S35" s="105"/>
      <c r="T35" s="105"/>
      <c r="U35" s="105"/>
      <c r="V35" s="123"/>
      <c r="W35" s="105"/>
      <c r="X35" s="105"/>
      <c r="Y35" s="105"/>
      <c r="Z35" s="105"/>
      <c r="AA35" s="105"/>
      <c r="AB35" s="30"/>
      <c r="AC35" s="30"/>
      <c r="AD35" s="30"/>
      <c r="AE35" s="15"/>
    </row>
    <row r="36" spans="1:31" ht="61.5" hidden="1" customHeight="1">
      <c r="A36" s="85">
        <v>50</v>
      </c>
      <c r="B36" s="50">
        <v>13</v>
      </c>
      <c r="C36" s="20" t="s">
        <v>175</v>
      </c>
      <c r="D36" s="21" t="s">
        <v>0</v>
      </c>
      <c r="E36" s="20" t="s">
        <v>176</v>
      </c>
      <c r="F36" s="80" t="s">
        <v>0</v>
      </c>
      <c r="G36" s="52" t="s">
        <v>27</v>
      </c>
      <c r="H36" s="86" t="s">
        <v>176</v>
      </c>
      <c r="I36" s="16" t="s">
        <v>176</v>
      </c>
      <c r="J36" s="52"/>
      <c r="K36" s="30" t="s">
        <v>645</v>
      </c>
      <c r="L36" s="30" t="s">
        <v>1085</v>
      </c>
      <c r="M36" s="29" t="s">
        <v>647</v>
      </c>
      <c r="N36" s="90" t="s">
        <v>648</v>
      </c>
      <c r="O36" s="90" t="s">
        <v>27</v>
      </c>
      <c r="P36" s="52">
        <v>1</v>
      </c>
      <c r="Q36" s="30"/>
      <c r="R36" s="30"/>
      <c r="S36" s="30"/>
      <c r="T36" s="30" t="s">
        <v>27</v>
      </c>
      <c r="U36" s="30"/>
      <c r="V36" s="30"/>
      <c r="W36" s="30"/>
      <c r="X36" s="30"/>
      <c r="Y36" s="30"/>
      <c r="Z36" s="30"/>
      <c r="AA36" s="30"/>
      <c r="AB36" s="30">
        <f t="shared" ref="AB36:AB44" si="2">COUNTIF(Q36:AA36,"x")</f>
        <v>1</v>
      </c>
      <c r="AC36" s="30"/>
      <c r="AD36" s="30"/>
      <c r="AE36" s="50"/>
    </row>
    <row r="37" spans="1:31" ht="68.25" hidden="1" customHeight="1">
      <c r="A37" s="114">
        <v>51</v>
      </c>
      <c r="B37" s="50">
        <v>14</v>
      </c>
      <c r="C37" s="20" t="s">
        <v>177</v>
      </c>
      <c r="D37" s="21" t="s">
        <v>0</v>
      </c>
      <c r="E37" s="20" t="s">
        <v>177</v>
      </c>
      <c r="F37" s="80" t="s">
        <v>0</v>
      </c>
      <c r="G37" s="52" t="s">
        <v>27</v>
      </c>
      <c r="H37" s="86" t="s">
        <v>177</v>
      </c>
      <c r="I37" s="16" t="s">
        <v>177</v>
      </c>
      <c r="J37" s="52" t="s">
        <v>527</v>
      </c>
      <c r="K37" s="30" t="s">
        <v>645</v>
      </c>
      <c r="L37" s="30" t="s">
        <v>1085</v>
      </c>
      <c r="M37" s="29" t="s">
        <v>647</v>
      </c>
      <c r="N37" s="90" t="s">
        <v>648</v>
      </c>
      <c r="O37" s="90" t="s">
        <v>27</v>
      </c>
      <c r="P37" s="52">
        <v>1</v>
      </c>
      <c r="Q37" s="30"/>
      <c r="R37" s="30"/>
      <c r="S37" s="30"/>
      <c r="T37" s="30" t="s">
        <v>27</v>
      </c>
      <c r="U37" s="30"/>
      <c r="V37" s="30"/>
      <c r="W37" s="30"/>
      <c r="X37" s="30"/>
      <c r="Y37" s="30"/>
      <c r="Z37" s="30"/>
      <c r="AA37" s="30"/>
      <c r="AB37" s="30">
        <f t="shared" si="2"/>
        <v>1</v>
      </c>
      <c r="AC37" s="30"/>
      <c r="AD37" s="30"/>
      <c r="AE37" s="50"/>
    </row>
    <row r="38" spans="1:31" ht="58.5" hidden="1" customHeight="1">
      <c r="A38" s="114">
        <v>52</v>
      </c>
      <c r="B38" s="50">
        <v>15</v>
      </c>
      <c r="C38" s="20" t="s">
        <v>122</v>
      </c>
      <c r="D38" s="21" t="s">
        <v>0</v>
      </c>
      <c r="E38" s="20" t="s">
        <v>178</v>
      </c>
      <c r="F38" s="80" t="s">
        <v>0</v>
      </c>
      <c r="G38" s="52" t="s">
        <v>27</v>
      </c>
      <c r="H38" s="86" t="s">
        <v>178</v>
      </c>
      <c r="I38" s="16" t="s">
        <v>178</v>
      </c>
      <c r="J38" s="52"/>
      <c r="K38" s="30" t="s">
        <v>645</v>
      </c>
      <c r="L38" s="30" t="s">
        <v>1085</v>
      </c>
      <c r="M38" s="29" t="s">
        <v>647</v>
      </c>
      <c r="N38" s="90" t="s">
        <v>648</v>
      </c>
      <c r="O38" s="90" t="s">
        <v>27</v>
      </c>
      <c r="P38" s="52"/>
      <c r="Q38" s="30"/>
      <c r="R38" s="30"/>
      <c r="S38" s="30"/>
      <c r="T38" s="30" t="s">
        <v>27</v>
      </c>
      <c r="U38" s="30"/>
      <c r="V38" s="30"/>
      <c r="W38" s="30"/>
      <c r="X38" s="30"/>
      <c r="Y38" s="30"/>
      <c r="Z38" s="30"/>
      <c r="AA38" s="30"/>
      <c r="AB38" s="30">
        <f t="shared" si="2"/>
        <v>1</v>
      </c>
      <c r="AC38" s="30"/>
      <c r="AD38" s="30"/>
      <c r="AE38" s="50"/>
    </row>
    <row r="39" spans="1:31" ht="78.75" hidden="1" customHeight="1">
      <c r="A39" s="114">
        <v>53</v>
      </c>
      <c r="B39" s="50">
        <v>16</v>
      </c>
      <c r="C39" s="16" t="s">
        <v>179</v>
      </c>
      <c r="D39" s="14" t="s">
        <v>2</v>
      </c>
      <c r="E39" s="16" t="s">
        <v>180</v>
      </c>
      <c r="F39" s="80" t="s">
        <v>1</v>
      </c>
      <c r="G39" s="14"/>
      <c r="H39" s="86" t="s">
        <v>180</v>
      </c>
      <c r="I39" s="16" t="s">
        <v>180</v>
      </c>
      <c r="J39" s="52" t="s">
        <v>181</v>
      </c>
      <c r="K39" s="30" t="s">
        <v>645</v>
      </c>
      <c r="L39" s="30" t="s">
        <v>1085</v>
      </c>
      <c r="M39" s="29" t="s">
        <v>647</v>
      </c>
      <c r="N39" s="90" t="s">
        <v>648</v>
      </c>
      <c r="O39" s="90" t="s">
        <v>27</v>
      </c>
      <c r="P39" s="52"/>
      <c r="Q39" s="30"/>
      <c r="R39" s="30"/>
      <c r="S39" s="30"/>
      <c r="T39" s="30" t="s">
        <v>27</v>
      </c>
      <c r="U39" s="30"/>
      <c r="V39" s="30"/>
      <c r="W39" s="30"/>
      <c r="X39" s="30"/>
      <c r="Y39" s="30"/>
      <c r="Z39" s="30"/>
      <c r="AA39" s="30"/>
      <c r="AB39" s="30">
        <f t="shared" si="2"/>
        <v>1</v>
      </c>
      <c r="AC39" s="30"/>
      <c r="AD39" s="30"/>
      <c r="AE39" s="50"/>
    </row>
    <row r="40" spans="1:31" ht="78.75" hidden="1" customHeight="1">
      <c r="A40" s="114">
        <v>54</v>
      </c>
      <c r="B40" s="50">
        <v>17</v>
      </c>
      <c r="C40" s="20" t="s">
        <v>182</v>
      </c>
      <c r="D40" s="21" t="s">
        <v>2</v>
      </c>
      <c r="E40" s="20" t="s">
        <v>183</v>
      </c>
      <c r="F40" s="80" t="s">
        <v>1</v>
      </c>
      <c r="G40" s="52"/>
      <c r="H40" s="86" t="s">
        <v>180</v>
      </c>
      <c r="I40" s="16" t="s">
        <v>183</v>
      </c>
      <c r="J40" s="52"/>
      <c r="K40" s="30" t="s">
        <v>645</v>
      </c>
      <c r="L40" s="30" t="s">
        <v>1085</v>
      </c>
      <c r="M40" s="29" t="s">
        <v>647</v>
      </c>
      <c r="N40" s="90" t="s">
        <v>648</v>
      </c>
      <c r="O40" s="90" t="s">
        <v>27</v>
      </c>
      <c r="P40" s="52">
        <v>1</v>
      </c>
      <c r="Q40" s="30"/>
      <c r="R40" s="30"/>
      <c r="S40" s="30"/>
      <c r="T40" s="30"/>
      <c r="U40" s="30" t="s">
        <v>27</v>
      </c>
      <c r="V40" s="30"/>
      <c r="W40" s="30"/>
      <c r="X40" s="30"/>
      <c r="Y40" s="30"/>
      <c r="Z40" s="30"/>
      <c r="AA40" s="30"/>
      <c r="AB40" s="30">
        <f t="shared" si="2"/>
        <v>1</v>
      </c>
      <c r="AC40" s="30"/>
      <c r="AD40" s="30"/>
      <c r="AE40" s="50"/>
    </row>
    <row r="41" spans="1:31" ht="48.75" hidden="1" customHeight="1">
      <c r="A41" s="85">
        <v>57</v>
      </c>
      <c r="B41" s="50">
        <v>18</v>
      </c>
      <c r="C41" s="16" t="s">
        <v>184</v>
      </c>
      <c r="D41" s="14" t="s">
        <v>2</v>
      </c>
      <c r="E41" s="16" t="s">
        <v>185</v>
      </c>
      <c r="F41" s="80" t="s">
        <v>1</v>
      </c>
      <c r="G41" s="14"/>
      <c r="H41" s="86" t="s">
        <v>185</v>
      </c>
      <c r="I41" s="16" t="s">
        <v>185</v>
      </c>
      <c r="J41" s="52" t="s">
        <v>528</v>
      </c>
      <c r="K41" s="30" t="s">
        <v>645</v>
      </c>
      <c r="L41" s="30" t="s">
        <v>1085</v>
      </c>
      <c r="M41" s="29" t="s">
        <v>647</v>
      </c>
      <c r="N41" s="90" t="s">
        <v>648</v>
      </c>
      <c r="O41" s="90" t="s">
        <v>27</v>
      </c>
      <c r="P41" s="52">
        <v>1</v>
      </c>
      <c r="Q41" s="30"/>
      <c r="R41" s="30"/>
      <c r="S41" s="30"/>
      <c r="T41" s="30"/>
      <c r="U41" s="30" t="s">
        <v>27</v>
      </c>
      <c r="V41" s="30"/>
      <c r="W41" s="30"/>
      <c r="X41" s="30"/>
      <c r="Y41" s="30"/>
      <c r="Z41" s="30"/>
      <c r="AA41" s="30"/>
      <c r="AB41" s="30">
        <f t="shared" si="2"/>
        <v>1</v>
      </c>
      <c r="AC41" s="30"/>
      <c r="AD41" s="30"/>
      <c r="AE41" s="50"/>
    </row>
    <row r="42" spans="1:31" ht="51.75" hidden="1" customHeight="1">
      <c r="A42" s="85">
        <v>60</v>
      </c>
      <c r="B42" s="144">
        <v>19</v>
      </c>
      <c r="C42" s="197" t="s">
        <v>186</v>
      </c>
      <c r="D42" s="142" t="s">
        <v>2</v>
      </c>
      <c r="E42" s="16" t="s">
        <v>187</v>
      </c>
      <c r="F42" s="80" t="s">
        <v>2</v>
      </c>
      <c r="G42" s="142"/>
      <c r="H42" s="200" t="s">
        <v>187</v>
      </c>
      <c r="I42" s="197" t="s">
        <v>187</v>
      </c>
      <c r="J42" s="146"/>
      <c r="K42" s="154" t="s">
        <v>645</v>
      </c>
      <c r="L42" s="154" t="s">
        <v>1085</v>
      </c>
      <c r="M42" s="29" t="s">
        <v>647</v>
      </c>
      <c r="N42" s="90" t="s">
        <v>648</v>
      </c>
      <c r="O42" s="90" t="s">
        <v>27</v>
      </c>
      <c r="P42" s="52"/>
      <c r="Q42" s="30"/>
      <c r="R42" s="30"/>
      <c r="S42" s="30"/>
      <c r="T42" s="30"/>
      <c r="U42" s="30" t="s">
        <v>27</v>
      </c>
      <c r="V42" s="30"/>
      <c r="W42" s="30"/>
      <c r="X42" s="30"/>
      <c r="Y42" s="30"/>
      <c r="Z42" s="30"/>
      <c r="AA42" s="30"/>
      <c r="AB42" s="30">
        <f t="shared" si="2"/>
        <v>1</v>
      </c>
      <c r="AC42" s="154"/>
      <c r="AD42" s="154"/>
      <c r="AE42" s="144"/>
    </row>
    <row r="43" spans="1:31" ht="36" customHeight="1">
      <c r="A43" s="171"/>
      <c r="B43" s="160"/>
      <c r="C43" s="286" t="s">
        <v>56</v>
      </c>
      <c r="D43" s="286"/>
      <c r="E43" s="287"/>
      <c r="F43" s="172"/>
      <c r="G43" s="25">
        <f>COUNTIF(G44:G55,"x")</f>
        <v>5</v>
      </c>
      <c r="H43" s="12"/>
      <c r="I43" s="157"/>
      <c r="J43" s="149"/>
      <c r="K43" s="149"/>
      <c r="L43" s="149"/>
      <c r="M43" s="186"/>
      <c r="N43" s="102"/>
      <c r="O43" s="25">
        <f>COUNTIF(O44:O55,"x")</f>
        <v>12</v>
      </c>
      <c r="P43" s="12">
        <f>COUNTIF(P44:P55,"1")</f>
        <v>5</v>
      </c>
      <c r="Q43" s="105"/>
      <c r="R43" s="105" t="s">
        <v>121</v>
      </c>
      <c r="S43" s="105" t="s">
        <v>121</v>
      </c>
      <c r="T43" s="105" t="s">
        <v>121</v>
      </c>
      <c r="U43" s="105" t="s">
        <v>121</v>
      </c>
      <c r="V43" s="123" t="s">
        <v>121</v>
      </c>
      <c r="W43" s="105" t="s">
        <v>121</v>
      </c>
      <c r="X43" s="105" t="s">
        <v>121</v>
      </c>
      <c r="Y43" s="105" t="s">
        <v>121</v>
      </c>
      <c r="Z43" s="105"/>
      <c r="AA43" s="105" t="s">
        <v>121</v>
      </c>
      <c r="AB43" s="174"/>
      <c r="AC43" s="30"/>
      <c r="AD43" s="30"/>
      <c r="AE43" s="15"/>
    </row>
    <row r="44" spans="1:31" ht="78.75" customHeight="1">
      <c r="A44" s="175">
        <v>66</v>
      </c>
      <c r="B44" s="160">
        <v>20</v>
      </c>
      <c r="C44" s="20" t="s">
        <v>188</v>
      </c>
      <c r="D44" s="69" t="s">
        <v>2</v>
      </c>
      <c r="E44" s="187" t="s">
        <v>189</v>
      </c>
      <c r="F44" s="172" t="s">
        <v>2</v>
      </c>
      <c r="G44" s="149" t="s">
        <v>27</v>
      </c>
      <c r="H44" s="86" t="s">
        <v>189</v>
      </c>
      <c r="I44" s="16" t="s">
        <v>189</v>
      </c>
      <c r="J44" s="149" t="s">
        <v>1205</v>
      </c>
      <c r="K44" s="30" t="s">
        <v>645</v>
      </c>
      <c r="L44" s="30" t="s">
        <v>1085</v>
      </c>
      <c r="M44" s="185" t="s">
        <v>647</v>
      </c>
      <c r="N44" s="90" t="s">
        <v>648</v>
      </c>
      <c r="O44" s="90" t="s">
        <v>27</v>
      </c>
      <c r="P44" s="52"/>
      <c r="Q44" s="30"/>
      <c r="R44" s="30"/>
      <c r="S44" s="30"/>
      <c r="T44" s="30"/>
      <c r="U44" s="30"/>
      <c r="V44" s="30" t="s">
        <v>27</v>
      </c>
      <c r="W44" s="30"/>
      <c r="X44" s="30"/>
      <c r="Y44" s="105"/>
      <c r="Z44" s="105"/>
      <c r="AA44" s="105"/>
      <c r="AB44" s="174">
        <f t="shared" si="2"/>
        <v>1</v>
      </c>
      <c r="AC44" s="30" t="s">
        <v>1132</v>
      </c>
      <c r="AD44" s="30"/>
      <c r="AE44" s="15"/>
    </row>
    <row r="45" spans="1:31" ht="96.75" customHeight="1">
      <c r="A45" s="175">
        <v>67</v>
      </c>
      <c r="B45" s="160">
        <v>21</v>
      </c>
      <c r="C45" s="20" t="s">
        <v>123</v>
      </c>
      <c r="D45" s="69" t="s">
        <v>2</v>
      </c>
      <c r="E45" s="187" t="s">
        <v>190</v>
      </c>
      <c r="F45" s="172" t="s">
        <v>2</v>
      </c>
      <c r="G45" s="149" t="s">
        <v>27</v>
      </c>
      <c r="H45" s="86" t="s">
        <v>190</v>
      </c>
      <c r="I45" s="16" t="s">
        <v>190</v>
      </c>
      <c r="J45" s="149" t="s">
        <v>1206</v>
      </c>
      <c r="K45" s="30" t="s">
        <v>645</v>
      </c>
      <c r="L45" s="30" t="s">
        <v>1085</v>
      </c>
      <c r="M45" s="185" t="s">
        <v>647</v>
      </c>
      <c r="N45" s="90" t="s">
        <v>648</v>
      </c>
      <c r="O45" s="90" t="s">
        <v>27</v>
      </c>
      <c r="P45" s="52"/>
      <c r="Q45" s="105"/>
      <c r="R45" s="105"/>
      <c r="S45" s="105"/>
      <c r="T45" s="105"/>
      <c r="U45" s="105"/>
      <c r="V45" s="30" t="s">
        <v>27</v>
      </c>
      <c r="W45" s="30"/>
      <c r="X45" s="105"/>
      <c r="Y45" s="105"/>
      <c r="Z45" s="105"/>
      <c r="AA45" s="105"/>
      <c r="AB45" s="174">
        <f t="shared" ref="AB45:AB55" si="3">COUNTIF(Q45:AA45,"x")</f>
        <v>1</v>
      </c>
      <c r="AC45" s="30"/>
      <c r="AD45" s="30" t="s">
        <v>1132</v>
      </c>
      <c r="AE45" s="15"/>
    </row>
    <row r="46" spans="1:31" ht="51" hidden="1" customHeight="1">
      <c r="A46" s="85">
        <v>68</v>
      </c>
      <c r="B46" s="145">
        <v>22</v>
      </c>
      <c r="C46" s="221" t="s">
        <v>191</v>
      </c>
      <c r="D46" s="143" t="s">
        <v>0</v>
      </c>
      <c r="E46" s="16" t="s">
        <v>192</v>
      </c>
      <c r="F46" s="80" t="s">
        <v>2</v>
      </c>
      <c r="G46" s="143"/>
      <c r="H46" s="228" t="s">
        <v>192</v>
      </c>
      <c r="I46" s="221" t="s">
        <v>193</v>
      </c>
      <c r="J46" s="148" t="s">
        <v>529</v>
      </c>
      <c r="K46" s="155" t="s">
        <v>645</v>
      </c>
      <c r="L46" s="155" t="s">
        <v>1085</v>
      </c>
      <c r="M46" s="29" t="s">
        <v>647</v>
      </c>
      <c r="N46" s="90" t="s">
        <v>648</v>
      </c>
      <c r="O46" s="90" t="s">
        <v>27</v>
      </c>
      <c r="P46" s="52">
        <v>1</v>
      </c>
      <c r="Q46" s="30"/>
      <c r="R46" s="30"/>
      <c r="S46" s="30"/>
      <c r="T46" s="30"/>
      <c r="U46" s="30"/>
      <c r="V46" s="30"/>
      <c r="W46" s="30" t="s">
        <v>27</v>
      </c>
      <c r="X46" s="30"/>
      <c r="Y46" s="30"/>
      <c r="Z46" s="30"/>
      <c r="AA46" s="30"/>
      <c r="AB46" s="30">
        <f t="shared" si="3"/>
        <v>1</v>
      </c>
      <c r="AC46" s="155"/>
      <c r="AD46" s="155"/>
      <c r="AE46" s="145"/>
    </row>
    <row r="47" spans="1:31" ht="48" hidden="1" customHeight="1">
      <c r="A47" s="85">
        <v>69</v>
      </c>
      <c r="B47" s="50">
        <v>23</v>
      </c>
      <c r="C47" s="20" t="s">
        <v>194</v>
      </c>
      <c r="D47" s="21" t="s">
        <v>0</v>
      </c>
      <c r="E47" s="20" t="s">
        <v>195</v>
      </c>
      <c r="F47" s="80" t="s">
        <v>2</v>
      </c>
      <c r="G47" s="52" t="s">
        <v>27</v>
      </c>
      <c r="H47" s="86" t="s">
        <v>195</v>
      </c>
      <c r="I47" s="16" t="s">
        <v>195</v>
      </c>
      <c r="J47" s="52"/>
      <c r="K47" s="30" t="s">
        <v>645</v>
      </c>
      <c r="L47" s="30" t="s">
        <v>1085</v>
      </c>
      <c r="M47" s="29" t="s">
        <v>647</v>
      </c>
      <c r="N47" s="90" t="s">
        <v>648</v>
      </c>
      <c r="O47" s="90" t="s">
        <v>27</v>
      </c>
      <c r="P47" s="52"/>
      <c r="Q47" s="30"/>
      <c r="R47" s="30"/>
      <c r="S47" s="30"/>
      <c r="T47" s="30"/>
      <c r="U47" s="30"/>
      <c r="V47" s="30"/>
      <c r="W47" s="30" t="s">
        <v>27</v>
      </c>
      <c r="X47" s="30"/>
      <c r="Y47" s="30"/>
      <c r="Z47" s="30"/>
      <c r="AA47" s="30"/>
      <c r="AB47" s="30">
        <f t="shared" si="3"/>
        <v>1</v>
      </c>
      <c r="AC47" s="30"/>
      <c r="AD47" s="30"/>
      <c r="AE47" s="50"/>
    </row>
    <row r="48" spans="1:31" ht="55.5" hidden="1" customHeight="1">
      <c r="A48" s="114">
        <v>72</v>
      </c>
      <c r="B48" s="50">
        <v>24</v>
      </c>
      <c r="C48" s="16" t="s">
        <v>196</v>
      </c>
      <c r="D48" s="14" t="s">
        <v>0</v>
      </c>
      <c r="E48" s="16" t="s">
        <v>197</v>
      </c>
      <c r="F48" s="80" t="s">
        <v>2</v>
      </c>
      <c r="G48" s="14"/>
      <c r="H48" s="86" t="s">
        <v>197</v>
      </c>
      <c r="I48" s="16" t="s">
        <v>197</v>
      </c>
      <c r="J48" s="52"/>
      <c r="K48" s="30" t="s">
        <v>645</v>
      </c>
      <c r="L48" s="30" t="s">
        <v>1085</v>
      </c>
      <c r="M48" s="29" t="s">
        <v>647</v>
      </c>
      <c r="N48" s="90" t="s">
        <v>648</v>
      </c>
      <c r="O48" s="90" t="s">
        <v>27</v>
      </c>
      <c r="P48" s="52"/>
      <c r="Q48" s="30"/>
      <c r="R48" s="30"/>
      <c r="S48" s="30"/>
      <c r="T48" s="30"/>
      <c r="U48" s="30"/>
      <c r="V48" s="30"/>
      <c r="W48" s="30" t="s">
        <v>27</v>
      </c>
      <c r="X48" s="30"/>
      <c r="Y48" s="30"/>
      <c r="Z48" s="30"/>
      <c r="AA48" s="30"/>
      <c r="AB48" s="30">
        <f t="shared" si="3"/>
        <v>1</v>
      </c>
      <c r="AC48" s="30"/>
      <c r="AD48" s="30"/>
      <c r="AE48" s="50"/>
    </row>
    <row r="49" spans="1:31" ht="55.5" hidden="1" customHeight="1">
      <c r="A49" s="114">
        <v>75</v>
      </c>
      <c r="B49" s="50">
        <v>25</v>
      </c>
      <c r="C49" s="16" t="s">
        <v>198</v>
      </c>
      <c r="D49" s="14" t="s">
        <v>0</v>
      </c>
      <c r="E49" s="16" t="s">
        <v>199</v>
      </c>
      <c r="F49" s="80" t="s">
        <v>2</v>
      </c>
      <c r="G49" s="14"/>
      <c r="H49" s="86" t="s">
        <v>199</v>
      </c>
      <c r="I49" s="16" t="s">
        <v>199</v>
      </c>
      <c r="J49" s="52" t="s">
        <v>530</v>
      </c>
      <c r="K49" s="30" t="s">
        <v>645</v>
      </c>
      <c r="L49" s="30" t="s">
        <v>1085</v>
      </c>
      <c r="M49" s="29" t="s">
        <v>647</v>
      </c>
      <c r="N49" s="90" t="s">
        <v>648</v>
      </c>
      <c r="O49" s="90" t="s">
        <v>27</v>
      </c>
      <c r="P49" s="52">
        <v>1</v>
      </c>
      <c r="Q49" s="30"/>
      <c r="R49" s="30"/>
      <c r="S49" s="30"/>
      <c r="T49" s="30"/>
      <c r="U49" s="30"/>
      <c r="V49" s="30"/>
      <c r="W49" s="30" t="s">
        <v>27</v>
      </c>
      <c r="X49" s="30"/>
      <c r="Y49" s="30"/>
      <c r="Z49" s="30"/>
      <c r="AA49" s="30"/>
      <c r="AB49" s="30">
        <f t="shared" si="3"/>
        <v>1</v>
      </c>
      <c r="AC49" s="30"/>
      <c r="AD49" s="30"/>
      <c r="AE49" s="50"/>
    </row>
    <row r="50" spans="1:31" ht="67.5" hidden="1" customHeight="1">
      <c r="A50" s="114">
        <v>76</v>
      </c>
      <c r="B50" s="50">
        <v>26</v>
      </c>
      <c r="C50" s="20" t="s">
        <v>200</v>
      </c>
      <c r="D50" s="21" t="s">
        <v>0</v>
      </c>
      <c r="E50" s="20" t="s">
        <v>200</v>
      </c>
      <c r="F50" s="80" t="s">
        <v>0</v>
      </c>
      <c r="G50" s="52" t="s">
        <v>27</v>
      </c>
      <c r="H50" s="86" t="s">
        <v>200</v>
      </c>
      <c r="I50" s="16" t="s">
        <v>200</v>
      </c>
      <c r="J50" s="52"/>
      <c r="K50" s="30" t="s">
        <v>645</v>
      </c>
      <c r="L50" s="30" t="s">
        <v>1085</v>
      </c>
      <c r="M50" s="29" t="s">
        <v>647</v>
      </c>
      <c r="N50" s="90" t="s">
        <v>648</v>
      </c>
      <c r="O50" s="90" t="s">
        <v>27</v>
      </c>
      <c r="P50" s="52"/>
      <c r="Q50" s="30"/>
      <c r="R50" s="30"/>
      <c r="S50" s="30"/>
      <c r="T50" s="30"/>
      <c r="U50" s="30"/>
      <c r="V50" s="30"/>
      <c r="W50" s="30"/>
      <c r="X50" s="30" t="s">
        <v>27</v>
      </c>
      <c r="Y50" s="30"/>
      <c r="Z50" s="30"/>
      <c r="AA50" s="30"/>
      <c r="AB50" s="30">
        <f t="shared" si="3"/>
        <v>1</v>
      </c>
      <c r="AC50" s="30"/>
      <c r="AD50" s="30"/>
      <c r="AE50" s="50"/>
    </row>
    <row r="51" spans="1:31" ht="75" hidden="1" customHeight="1">
      <c r="A51" s="114">
        <v>77</v>
      </c>
      <c r="B51" s="50">
        <v>27</v>
      </c>
      <c r="C51" s="20" t="s">
        <v>201</v>
      </c>
      <c r="D51" s="21" t="s">
        <v>0</v>
      </c>
      <c r="E51" s="20" t="s">
        <v>201</v>
      </c>
      <c r="F51" s="80" t="s">
        <v>0</v>
      </c>
      <c r="G51" s="52" t="s">
        <v>27</v>
      </c>
      <c r="H51" s="86" t="s">
        <v>201</v>
      </c>
      <c r="I51" s="16" t="s">
        <v>201</v>
      </c>
      <c r="J51" s="52"/>
      <c r="K51" s="30" t="s">
        <v>645</v>
      </c>
      <c r="L51" s="30" t="s">
        <v>1085</v>
      </c>
      <c r="M51" s="29" t="s">
        <v>647</v>
      </c>
      <c r="N51" s="90" t="s">
        <v>648</v>
      </c>
      <c r="O51" s="90" t="s">
        <v>27</v>
      </c>
      <c r="P51" s="52"/>
      <c r="Q51" s="30"/>
      <c r="R51" s="30"/>
      <c r="S51" s="30"/>
      <c r="T51" s="30"/>
      <c r="U51" s="30"/>
      <c r="V51" s="30"/>
      <c r="W51" s="30"/>
      <c r="X51" s="30" t="s">
        <v>27</v>
      </c>
      <c r="Y51" s="30"/>
      <c r="Z51" s="30"/>
      <c r="AA51" s="30"/>
      <c r="AB51" s="30">
        <f t="shared" si="3"/>
        <v>1</v>
      </c>
      <c r="AC51" s="30"/>
      <c r="AD51" s="30"/>
      <c r="AE51" s="50"/>
    </row>
    <row r="52" spans="1:31" ht="48.75" hidden="1" customHeight="1">
      <c r="A52" s="114">
        <v>78</v>
      </c>
      <c r="B52" s="50">
        <v>28</v>
      </c>
      <c r="C52" s="16" t="s">
        <v>202</v>
      </c>
      <c r="D52" s="14" t="s">
        <v>1</v>
      </c>
      <c r="E52" s="16" t="s">
        <v>203</v>
      </c>
      <c r="F52" s="80" t="s">
        <v>1</v>
      </c>
      <c r="G52" s="14"/>
      <c r="H52" s="86" t="s">
        <v>203</v>
      </c>
      <c r="I52" s="16" t="s">
        <v>203</v>
      </c>
      <c r="J52" s="52" t="s">
        <v>531</v>
      </c>
      <c r="K52" s="30" t="s">
        <v>645</v>
      </c>
      <c r="L52" s="30" t="s">
        <v>1085</v>
      </c>
      <c r="M52" s="29" t="s">
        <v>647</v>
      </c>
      <c r="N52" s="90" t="s">
        <v>648</v>
      </c>
      <c r="O52" s="90" t="s">
        <v>27</v>
      </c>
      <c r="P52" s="52">
        <v>1</v>
      </c>
      <c r="Q52" s="30"/>
      <c r="R52" s="30"/>
      <c r="S52" s="30"/>
      <c r="T52" s="30"/>
      <c r="U52" s="30"/>
      <c r="V52" s="30"/>
      <c r="W52" s="30"/>
      <c r="X52" s="30" t="s">
        <v>27</v>
      </c>
      <c r="Y52" s="30"/>
      <c r="Z52" s="30"/>
      <c r="AA52" s="30"/>
      <c r="AB52" s="30">
        <f t="shared" si="3"/>
        <v>1</v>
      </c>
      <c r="AC52" s="30"/>
      <c r="AD52" s="30"/>
      <c r="AE52" s="50"/>
    </row>
    <row r="53" spans="1:31" ht="48.75" hidden="1" customHeight="1">
      <c r="A53" s="114">
        <v>81</v>
      </c>
      <c r="B53" s="50">
        <v>29</v>
      </c>
      <c r="C53" s="16" t="s">
        <v>204</v>
      </c>
      <c r="D53" s="14" t="s">
        <v>1</v>
      </c>
      <c r="E53" s="16" t="s">
        <v>205</v>
      </c>
      <c r="F53" s="80" t="s">
        <v>1</v>
      </c>
      <c r="G53" s="14"/>
      <c r="H53" s="86" t="s">
        <v>205</v>
      </c>
      <c r="I53" s="16" t="s">
        <v>205</v>
      </c>
      <c r="J53" s="52"/>
      <c r="K53" s="30" t="s">
        <v>645</v>
      </c>
      <c r="L53" s="30" t="s">
        <v>1085</v>
      </c>
      <c r="M53" s="29" t="s">
        <v>647</v>
      </c>
      <c r="N53" s="90" t="s">
        <v>648</v>
      </c>
      <c r="O53" s="90" t="s">
        <v>27</v>
      </c>
      <c r="P53" s="52">
        <v>1</v>
      </c>
      <c r="Q53" s="30"/>
      <c r="R53" s="30"/>
      <c r="S53" s="30"/>
      <c r="T53" s="30"/>
      <c r="U53" s="30"/>
      <c r="V53" s="30"/>
      <c r="W53" s="30"/>
      <c r="X53" s="30" t="s">
        <v>27</v>
      </c>
      <c r="Y53" s="30"/>
      <c r="Z53" s="30"/>
      <c r="AA53" s="30"/>
      <c r="AB53" s="30">
        <f t="shared" si="3"/>
        <v>1</v>
      </c>
      <c r="AC53" s="30"/>
      <c r="AD53" s="30"/>
      <c r="AE53" s="50"/>
    </row>
    <row r="54" spans="1:31" ht="63" hidden="1" customHeight="1">
      <c r="A54" s="114">
        <v>85</v>
      </c>
      <c r="B54" s="50">
        <v>30</v>
      </c>
      <c r="C54" s="16" t="s">
        <v>206</v>
      </c>
      <c r="D54" s="14" t="s">
        <v>2</v>
      </c>
      <c r="E54" s="16" t="s">
        <v>207</v>
      </c>
      <c r="F54" s="80" t="s">
        <v>2</v>
      </c>
      <c r="G54" s="14"/>
      <c r="H54" s="86" t="s">
        <v>207</v>
      </c>
      <c r="I54" s="16" t="s">
        <v>207</v>
      </c>
      <c r="J54" s="52" t="s">
        <v>532</v>
      </c>
      <c r="K54" s="30" t="s">
        <v>645</v>
      </c>
      <c r="L54" s="30" t="s">
        <v>1085</v>
      </c>
      <c r="M54" s="29" t="s">
        <v>647</v>
      </c>
      <c r="N54" s="90" t="s">
        <v>648</v>
      </c>
      <c r="O54" s="90" t="s">
        <v>27</v>
      </c>
      <c r="P54" s="52">
        <v>1</v>
      </c>
      <c r="Q54" s="30"/>
      <c r="R54" s="30"/>
      <c r="S54" s="30"/>
      <c r="T54" s="30"/>
      <c r="U54" s="30"/>
      <c r="V54" s="30"/>
      <c r="W54" s="30"/>
      <c r="X54" s="30"/>
      <c r="Y54" s="30" t="s">
        <v>27</v>
      </c>
      <c r="Z54" s="30"/>
      <c r="AA54" s="30"/>
      <c r="AB54" s="30">
        <f t="shared" si="3"/>
        <v>1</v>
      </c>
      <c r="AC54" s="30"/>
      <c r="AD54" s="30"/>
      <c r="AE54" s="50"/>
    </row>
    <row r="55" spans="1:31" ht="51" hidden="1" customHeight="1">
      <c r="A55" s="114">
        <v>91</v>
      </c>
      <c r="B55" s="50">
        <v>31</v>
      </c>
      <c r="C55" s="16" t="s">
        <v>208</v>
      </c>
      <c r="D55" s="14" t="s">
        <v>2</v>
      </c>
      <c r="E55" s="16" t="s">
        <v>209</v>
      </c>
      <c r="F55" s="80" t="s">
        <v>2</v>
      </c>
      <c r="G55" s="14"/>
      <c r="H55" s="86" t="s">
        <v>209</v>
      </c>
      <c r="I55" s="16" t="s">
        <v>209</v>
      </c>
      <c r="J55" s="52"/>
      <c r="K55" s="30" t="s">
        <v>645</v>
      </c>
      <c r="L55" s="30" t="s">
        <v>1085</v>
      </c>
      <c r="M55" s="29" t="s">
        <v>647</v>
      </c>
      <c r="N55" s="90" t="s">
        <v>648</v>
      </c>
      <c r="O55" s="90" t="s">
        <v>27</v>
      </c>
      <c r="P55" s="52"/>
      <c r="Q55" s="30"/>
      <c r="R55" s="30"/>
      <c r="S55" s="30"/>
      <c r="T55" s="30"/>
      <c r="U55" s="30"/>
      <c r="V55" s="30"/>
      <c r="W55" s="30"/>
      <c r="X55" s="30"/>
      <c r="Y55" s="30" t="s">
        <v>27</v>
      </c>
      <c r="Z55" s="30"/>
      <c r="AA55" s="30"/>
      <c r="AB55" s="30">
        <f t="shared" si="3"/>
        <v>1</v>
      </c>
      <c r="AC55" s="30"/>
      <c r="AD55" s="30"/>
      <c r="AE55" s="50"/>
    </row>
    <row r="56" spans="1:31" ht="25.5" hidden="1" customHeight="1">
      <c r="A56" s="28"/>
      <c r="B56" s="50"/>
      <c r="C56" s="286" t="s">
        <v>57</v>
      </c>
      <c r="D56" s="286"/>
      <c r="E56" s="286"/>
      <c r="F56" s="80"/>
      <c r="G56" s="25">
        <f>COUNTIF(G57:G61,"x")</f>
        <v>1</v>
      </c>
      <c r="H56" s="12"/>
      <c r="I56" s="51"/>
      <c r="J56" s="52"/>
      <c r="K56" s="102"/>
      <c r="L56" s="102"/>
      <c r="M56" s="102"/>
      <c r="N56" s="102"/>
      <c r="O56" s="25">
        <f>COUNTIF(O57:O62,"x")</f>
        <v>5</v>
      </c>
      <c r="P56" s="12">
        <f>SUM(P57:P61)</f>
        <v>3</v>
      </c>
      <c r="Q56" s="105" t="s">
        <v>121</v>
      </c>
      <c r="R56" s="105" t="s">
        <v>121</v>
      </c>
      <c r="S56" s="105" t="s">
        <v>121</v>
      </c>
      <c r="T56" s="105" t="s">
        <v>121</v>
      </c>
      <c r="U56" s="105" t="s">
        <v>121</v>
      </c>
      <c r="V56" s="123"/>
      <c r="W56" s="105" t="s">
        <v>121</v>
      </c>
      <c r="X56" s="105" t="s">
        <v>121</v>
      </c>
      <c r="Y56" s="105" t="s">
        <v>121</v>
      </c>
      <c r="Z56" s="105"/>
      <c r="AA56" s="105" t="s">
        <v>121</v>
      </c>
      <c r="AB56" s="30"/>
      <c r="AC56" s="30"/>
      <c r="AD56" s="30"/>
      <c r="AE56" s="15"/>
    </row>
    <row r="57" spans="1:31" ht="51.75" hidden="1" customHeight="1">
      <c r="A57" s="114">
        <v>96</v>
      </c>
      <c r="B57" s="50">
        <v>32</v>
      </c>
      <c r="C57" s="16" t="s">
        <v>210</v>
      </c>
      <c r="D57" s="14" t="s">
        <v>1</v>
      </c>
      <c r="E57" s="16" t="s">
        <v>211</v>
      </c>
      <c r="F57" s="80" t="s">
        <v>2</v>
      </c>
      <c r="G57" s="14"/>
      <c r="H57" s="86" t="s">
        <v>211</v>
      </c>
      <c r="I57" s="16" t="s">
        <v>211</v>
      </c>
      <c r="J57" s="52" t="s">
        <v>533</v>
      </c>
      <c r="K57" s="30" t="s">
        <v>645</v>
      </c>
      <c r="L57" s="30" t="s">
        <v>1085</v>
      </c>
      <c r="M57" s="29" t="s">
        <v>647</v>
      </c>
      <c r="N57" s="90" t="s">
        <v>648</v>
      </c>
      <c r="O57" s="90" t="s">
        <v>27</v>
      </c>
      <c r="P57" s="52">
        <v>1</v>
      </c>
      <c r="Q57" s="105"/>
      <c r="R57" s="105"/>
      <c r="S57" s="105"/>
      <c r="T57" s="30"/>
      <c r="U57" s="105"/>
      <c r="V57" s="123"/>
      <c r="W57" s="30"/>
      <c r="X57" s="105"/>
      <c r="Y57" s="30" t="s">
        <v>27</v>
      </c>
      <c r="Z57" s="105"/>
      <c r="AA57" s="105"/>
      <c r="AB57" s="30">
        <f>COUNTIF(Q57:AA57,"x")</f>
        <v>1</v>
      </c>
      <c r="AC57" s="30"/>
      <c r="AD57" s="30"/>
      <c r="AE57" s="15"/>
    </row>
    <row r="58" spans="1:31" ht="70.5" hidden="1" customHeight="1">
      <c r="A58" s="114">
        <v>97</v>
      </c>
      <c r="B58" s="50">
        <v>33</v>
      </c>
      <c r="C58" s="16" t="s">
        <v>212</v>
      </c>
      <c r="D58" s="14" t="s">
        <v>2</v>
      </c>
      <c r="E58" s="16" t="s">
        <v>213</v>
      </c>
      <c r="F58" s="80" t="s">
        <v>2</v>
      </c>
      <c r="G58" s="14"/>
      <c r="H58" s="86" t="s">
        <v>213</v>
      </c>
      <c r="I58" s="16" t="s">
        <v>213</v>
      </c>
      <c r="J58" s="52" t="s">
        <v>534</v>
      </c>
      <c r="K58" s="30" t="s">
        <v>645</v>
      </c>
      <c r="L58" s="30" t="s">
        <v>1085</v>
      </c>
      <c r="M58" s="29" t="s">
        <v>647</v>
      </c>
      <c r="N58" s="90" t="s">
        <v>648</v>
      </c>
      <c r="O58" s="90" t="s">
        <v>27</v>
      </c>
      <c r="P58" s="52">
        <v>1</v>
      </c>
      <c r="Q58" s="30"/>
      <c r="R58" s="30"/>
      <c r="S58" s="30"/>
      <c r="T58" s="30"/>
      <c r="U58" s="30"/>
      <c r="V58" s="30"/>
      <c r="W58" s="30"/>
      <c r="X58" s="30"/>
      <c r="Y58" s="30"/>
      <c r="Z58" s="30" t="s">
        <v>27</v>
      </c>
      <c r="AA58" s="30"/>
      <c r="AB58" s="30">
        <f>COUNTIF(Q58:AA58,"x")</f>
        <v>1</v>
      </c>
      <c r="AC58" s="30"/>
      <c r="AD58" s="30"/>
      <c r="AE58" s="50"/>
    </row>
    <row r="59" spans="1:31" ht="67.5" hidden="1" customHeight="1">
      <c r="A59" s="114">
        <v>98</v>
      </c>
      <c r="B59" s="50">
        <v>34</v>
      </c>
      <c r="C59" s="16" t="s">
        <v>214</v>
      </c>
      <c r="D59" s="14" t="s">
        <v>2</v>
      </c>
      <c r="E59" s="16" t="s">
        <v>215</v>
      </c>
      <c r="F59" s="80" t="s">
        <v>2</v>
      </c>
      <c r="G59" s="52"/>
      <c r="H59" s="86" t="s">
        <v>215</v>
      </c>
      <c r="I59" s="16" t="s">
        <v>215</v>
      </c>
      <c r="J59" s="52"/>
      <c r="K59" s="30" t="s">
        <v>645</v>
      </c>
      <c r="L59" s="30" t="s">
        <v>1085</v>
      </c>
      <c r="M59" s="29" t="s">
        <v>647</v>
      </c>
      <c r="N59" s="90" t="s">
        <v>648</v>
      </c>
      <c r="O59" s="90" t="s">
        <v>27</v>
      </c>
      <c r="P59" s="52"/>
      <c r="Q59" s="30"/>
      <c r="R59" s="30"/>
      <c r="S59" s="30"/>
      <c r="T59" s="30"/>
      <c r="U59" s="30"/>
      <c r="V59" s="30"/>
      <c r="W59" s="30"/>
      <c r="X59" s="30"/>
      <c r="Y59" s="30"/>
      <c r="Z59" s="30" t="s">
        <v>27</v>
      </c>
      <c r="AA59" s="30"/>
      <c r="AB59" s="30">
        <f>COUNTIF(Q59:AA59,"x")</f>
        <v>1</v>
      </c>
      <c r="AC59" s="30"/>
      <c r="AD59" s="30"/>
      <c r="AE59" s="50"/>
    </row>
    <row r="60" spans="1:31" ht="87" hidden="1" customHeight="1">
      <c r="A60" s="114">
        <v>100</v>
      </c>
      <c r="B60" s="50">
        <v>35</v>
      </c>
      <c r="C60" s="16" t="s">
        <v>216</v>
      </c>
      <c r="D60" s="14" t="s">
        <v>2</v>
      </c>
      <c r="E60" s="16" t="s">
        <v>217</v>
      </c>
      <c r="F60" s="80" t="s">
        <v>2</v>
      </c>
      <c r="G60" s="14"/>
      <c r="H60" s="86" t="s">
        <v>218</v>
      </c>
      <c r="I60" s="16" t="s">
        <v>218</v>
      </c>
      <c r="J60" s="52"/>
      <c r="K60" s="30" t="s">
        <v>645</v>
      </c>
      <c r="L60" s="30" t="s">
        <v>1085</v>
      </c>
      <c r="M60" s="29" t="s">
        <v>647</v>
      </c>
      <c r="N60" s="90" t="s">
        <v>648</v>
      </c>
      <c r="O60" s="90" t="s">
        <v>27</v>
      </c>
      <c r="P60" s="52">
        <v>1</v>
      </c>
      <c r="Q60" s="30"/>
      <c r="R60" s="30"/>
      <c r="S60" s="30"/>
      <c r="T60" s="30"/>
      <c r="U60" s="30"/>
      <c r="V60" s="30"/>
      <c r="W60" s="30"/>
      <c r="X60" s="30"/>
      <c r="Y60" s="30"/>
      <c r="Z60" s="30"/>
      <c r="AA60" s="30" t="s">
        <v>27</v>
      </c>
      <c r="AB60" s="30">
        <f>COUNTIF(Q60:AA60,"x")</f>
        <v>1</v>
      </c>
      <c r="AC60" s="30"/>
      <c r="AD60" s="30"/>
      <c r="AE60" s="50"/>
    </row>
    <row r="61" spans="1:31" ht="92.25" hidden="1" customHeight="1">
      <c r="A61" s="114">
        <v>101</v>
      </c>
      <c r="B61" s="144">
        <v>36</v>
      </c>
      <c r="C61" s="201" t="s">
        <v>219</v>
      </c>
      <c r="D61" s="202" t="s">
        <v>2</v>
      </c>
      <c r="E61" s="20" t="s">
        <v>220</v>
      </c>
      <c r="F61" s="80" t="s">
        <v>0</v>
      </c>
      <c r="G61" s="146" t="s">
        <v>27</v>
      </c>
      <c r="H61" s="200" t="s">
        <v>221</v>
      </c>
      <c r="I61" s="197" t="s">
        <v>221</v>
      </c>
      <c r="J61" s="146" t="s">
        <v>535</v>
      </c>
      <c r="K61" s="154" t="s">
        <v>645</v>
      </c>
      <c r="L61" s="154" t="s">
        <v>1085</v>
      </c>
      <c r="M61" s="29" t="s">
        <v>647</v>
      </c>
      <c r="N61" s="90" t="s">
        <v>648</v>
      </c>
      <c r="O61" s="90" t="s">
        <v>27</v>
      </c>
      <c r="P61" s="52"/>
      <c r="Q61" s="30"/>
      <c r="R61" s="30"/>
      <c r="S61" s="30"/>
      <c r="T61" s="30"/>
      <c r="U61" s="30"/>
      <c r="V61" s="30"/>
      <c r="W61" s="30"/>
      <c r="X61" s="30"/>
      <c r="Y61" s="30"/>
      <c r="Z61" s="30"/>
      <c r="AA61" s="30" t="s">
        <v>27</v>
      </c>
      <c r="AB61" s="30">
        <f>COUNTIF(Q61:AA61,"x")</f>
        <v>1</v>
      </c>
      <c r="AC61" s="154"/>
      <c r="AD61" s="154"/>
      <c r="AE61" s="144"/>
    </row>
    <row r="62" spans="1:31" ht="24.75" customHeight="1">
      <c r="A62" s="176"/>
      <c r="B62" s="160"/>
      <c r="C62" s="286" t="s">
        <v>107</v>
      </c>
      <c r="D62" s="286"/>
      <c r="E62" s="287"/>
      <c r="F62" s="172" t="s">
        <v>121</v>
      </c>
      <c r="G62" s="23">
        <f>COUNTIF(G63:G63,"x")</f>
        <v>1</v>
      </c>
      <c r="H62" s="149"/>
      <c r="I62" s="17"/>
      <c r="J62" s="149"/>
      <c r="K62" s="149"/>
      <c r="L62" s="149"/>
      <c r="M62" s="186"/>
      <c r="N62" s="102"/>
      <c r="O62" s="25">
        <f>COUNTIF(O63:O68,"x")</f>
        <v>1</v>
      </c>
      <c r="P62" s="52">
        <f>SUM(P63:P63)</f>
        <v>0</v>
      </c>
      <c r="Q62" s="30"/>
      <c r="R62" s="30"/>
      <c r="S62" s="30"/>
      <c r="T62" s="30"/>
      <c r="U62" s="30"/>
      <c r="V62" s="123" t="s">
        <v>121</v>
      </c>
      <c r="W62" s="30"/>
      <c r="X62" s="30"/>
      <c r="Y62" s="30"/>
      <c r="Z62" s="30"/>
      <c r="AA62" s="30"/>
      <c r="AB62" s="174"/>
      <c r="AC62" s="30"/>
      <c r="AD62" s="30"/>
      <c r="AE62" s="160"/>
    </row>
    <row r="63" spans="1:31" ht="177.75" hidden="1" customHeight="1">
      <c r="A63" s="277">
        <v>114</v>
      </c>
      <c r="B63" s="145">
        <v>37</v>
      </c>
      <c r="C63" s="229" t="s">
        <v>108</v>
      </c>
      <c r="D63" s="221" t="s">
        <v>3</v>
      </c>
      <c r="E63" s="20" t="s">
        <v>109</v>
      </c>
      <c r="F63" s="80" t="s">
        <v>1</v>
      </c>
      <c r="G63" s="274" t="s">
        <v>27</v>
      </c>
      <c r="H63" s="229" t="s">
        <v>109</v>
      </c>
      <c r="I63" s="230" t="s">
        <v>1091</v>
      </c>
      <c r="J63" s="148"/>
      <c r="K63" s="155" t="s">
        <v>1086</v>
      </c>
      <c r="L63" s="155" t="s">
        <v>646</v>
      </c>
      <c r="M63" s="29" t="s">
        <v>647</v>
      </c>
      <c r="N63" s="90" t="s">
        <v>1109</v>
      </c>
      <c r="O63" s="289" t="s">
        <v>27</v>
      </c>
      <c r="P63" s="52"/>
      <c r="Q63" s="30" t="s">
        <v>27</v>
      </c>
      <c r="R63" s="30"/>
      <c r="S63" s="30"/>
      <c r="T63" s="30"/>
      <c r="U63" s="30"/>
      <c r="V63" s="30"/>
      <c r="W63" s="30"/>
      <c r="X63" s="30"/>
      <c r="Y63" s="30"/>
      <c r="Z63" s="30"/>
      <c r="AA63" s="30"/>
      <c r="AB63" s="30">
        <f>COUNTIF(Q63:AA63,"x")</f>
        <v>1</v>
      </c>
      <c r="AC63" s="155"/>
      <c r="AD63" s="155"/>
      <c r="AE63" s="145"/>
    </row>
    <row r="64" spans="1:31" ht="182.25" hidden="1" customHeight="1">
      <c r="A64" s="278"/>
      <c r="B64" s="72">
        <v>37</v>
      </c>
      <c r="C64" s="20" t="s">
        <v>108</v>
      </c>
      <c r="D64" s="16" t="s">
        <v>3</v>
      </c>
      <c r="E64" s="20" t="s">
        <v>109</v>
      </c>
      <c r="F64" s="80" t="s">
        <v>1</v>
      </c>
      <c r="G64" s="274"/>
      <c r="H64" s="20" t="s">
        <v>109</v>
      </c>
      <c r="I64" s="56" t="s">
        <v>1091</v>
      </c>
      <c r="J64" s="74"/>
      <c r="K64" s="30" t="s">
        <v>1086</v>
      </c>
      <c r="L64" s="30" t="s">
        <v>646</v>
      </c>
      <c r="M64" s="29" t="s">
        <v>647</v>
      </c>
      <c r="N64" s="90" t="s">
        <v>1109</v>
      </c>
      <c r="O64" s="290"/>
      <c r="P64" s="74"/>
      <c r="Q64" s="30"/>
      <c r="R64" s="30" t="s">
        <v>27</v>
      </c>
      <c r="S64" s="30"/>
      <c r="T64" s="30"/>
      <c r="U64" s="30"/>
      <c r="V64" s="30"/>
      <c r="W64" s="30"/>
      <c r="X64" s="30"/>
      <c r="Y64" s="30"/>
      <c r="Z64" s="30"/>
      <c r="AA64" s="30"/>
      <c r="AB64" s="30">
        <f t="shared" ref="AB64:AB73" si="4">COUNTIF(Q64:AA64,"x")</f>
        <v>1</v>
      </c>
      <c r="AC64" s="30"/>
      <c r="AD64" s="30"/>
      <c r="AE64" s="72"/>
    </row>
    <row r="65" spans="1:31" ht="177.75" hidden="1" customHeight="1">
      <c r="A65" s="278"/>
      <c r="B65" s="72">
        <v>37</v>
      </c>
      <c r="C65" s="20" t="s">
        <v>108</v>
      </c>
      <c r="D65" s="16" t="s">
        <v>3</v>
      </c>
      <c r="E65" s="20" t="s">
        <v>109</v>
      </c>
      <c r="F65" s="80" t="s">
        <v>1</v>
      </c>
      <c r="G65" s="274"/>
      <c r="H65" s="20" t="s">
        <v>109</v>
      </c>
      <c r="I65" s="56" t="s">
        <v>1091</v>
      </c>
      <c r="J65" s="74"/>
      <c r="K65" s="30" t="s">
        <v>1086</v>
      </c>
      <c r="L65" s="30" t="s">
        <v>646</v>
      </c>
      <c r="M65" s="29" t="s">
        <v>647</v>
      </c>
      <c r="N65" s="90" t="s">
        <v>1109</v>
      </c>
      <c r="O65" s="290"/>
      <c r="P65" s="74"/>
      <c r="Q65" s="30"/>
      <c r="R65" s="30"/>
      <c r="S65" s="30" t="s">
        <v>27</v>
      </c>
      <c r="T65" s="30"/>
      <c r="U65" s="30"/>
      <c r="V65" s="30"/>
      <c r="W65" s="30"/>
      <c r="X65" s="30"/>
      <c r="Y65" s="30"/>
      <c r="Z65" s="30"/>
      <c r="AA65" s="30"/>
      <c r="AB65" s="30">
        <f t="shared" si="4"/>
        <v>1</v>
      </c>
      <c r="AC65" s="30"/>
      <c r="AD65" s="30"/>
      <c r="AE65" s="72"/>
    </row>
    <row r="66" spans="1:31" ht="177.75" hidden="1" customHeight="1">
      <c r="A66" s="278"/>
      <c r="B66" s="72">
        <v>37</v>
      </c>
      <c r="C66" s="20" t="s">
        <v>108</v>
      </c>
      <c r="D66" s="16" t="s">
        <v>3</v>
      </c>
      <c r="E66" s="20" t="s">
        <v>109</v>
      </c>
      <c r="F66" s="80" t="s">
        <v>1</v>
      </c>
      <c r="G66" s="274"/>
      <c r="H66" s="20" t="s">
        <v>109</v>
      </c>
      <c r="I66" s="56" t="s">
        <v>1091</v>
      </c>
      <c r="J66" s="74"/>
      <c r="K66" s="30" t="s">
        <v>1086</v>
      </c>
      <c r="L66" s="30" t="s">
        <v>646</v>
      </c>
      <c r="M66" s="29" t="s">
        <v>647</v>
      </c>
      <c r="N66" s="90" t="s">
        <v>1109</v>
      </c>
      <c r="O66" s="290"/>
      <c r="P66" s="74"/>
      <c r="Q66" s="30"/>
      <c r="R66" s="30"/>
      <c r="S66" s="30"/>
      <c r="T66" s="30" t="s">
        <v>27</v>
      </c>
      <c r="U66" s="30"/>
      <c r="V66" s="30"/>
      <c r="W66" s="30"/>
      <c r="X66" s="30"/>
      <c r="Y66" s="30"/>
      <c r="Z66" s="30"/>
      <c r="AA66" s="30"/>
      <c r="AB66" s="30">
        <f t="shared" si="4"/>
        <v>1</v>
      </c>
      <c r="AC66" s="30"/>
      <c r="AD66" s="30"/>
      <c r="AE66" s="72"/>
    </row>
    <row r="67" spans="1:31" ht="158.25" hidden="1" customHeight="1">
      <c r="A67" s="278"/>
      <c r="B67" s="144">
        <v>37</v>
      </c>
      <c r="C67" s="201" t="s">
        <v>108</v>
      </c>
      <c r="D67" s="197" t="s">
        <v>3</v>
      </c>
      <c r="E67" s="20" t="s">
        <v>109</v>
      </c>
      <c r="F67" s="80" t="s">
        <v>1</v>
      </c>
      <c r="G67" s="274"/>
      <c r="H67" s="201" t="s">
        <v>109</v>
      </c>
      <c r="I67" s="203" t="s">
        <v>1091</v>
      </c>
      <c r="J67" s="146"/>
      <c r="K67" s="154" t="s">
        <v>1086</v>
      </c>
      <c r="L67" s="154" t="s">
        <v>646</v>
      </c>
      <c r="M67" s="29" t="s">
        <v>647</v>
      </c>
      <c r="N67" s="90" t="s">
        <v>1109</v>
      </c>
      <c r="O67" s="290"/>
      <c r="P67" s="74"/>
      <c r="Q67" s="30"/>
      <c r="R67" s="30"/>
      <c r="S67" s="30"/>
      <c r="T67" s="30"/>
      <c r="U67" s="30" t="s">
        <v>27</v>
      </c>
      <c r="V67" s="30"/>
      <c r="W67" s="30"/>
      <c r="X67" s="30"/>
      <c r="Y67" s="30"/>
      <c r="Z67" s="30"/>
      <c r="AA67" s="30"/>
      <c r="AB67" s="30">
        <f t="shared" si="4"/>
        <v>1</v>
      </c>
      <c r="AC67" s="154"/>
      <c r="AD67" s="154"/>
      <c r="AE67" s="144"/>
    </row>
    <row r="68" spans="1:31" ht="156.75" customHeight="1">
      <c r="A68" s="279"/>
      <c r="B68" s="160">
        <v>37</v>
      </c>
      <c r="C68" s="20" t="s">
        <v>108</v>
      </c>
      <c r="D68" s="16" t="s">
        <v>3</v>
      </c>
      <c r="E68" s="187" t="s">
        <v>109</v>
      </c>
      <c r="F68" s="172" t="s">
        <v>1</v>
      </c>
      <c r="G68" s="276"/>
      <c r="H68" s="20" t="s">
        <v>109</v>
      </c>
      <c r="I68" s="56" t="s">
        <v>1182</v>
      </c>
      <c r="J68" s="149"/>
      <c r="K68" s="30" t="s">
        <v>1086</v>
      </c>
      <c r="L68" s="30" t="s">
        <v>646</v>
      </c>
      <c r="M68" s="185" t="s">
        <v>647</v>
      </c>
      <c r="N68" s="90" t="s">
        <v>1109</v>
      </c>
      <c r="O68" s="290"/>
      <c r="P68" s="74"/>
      <c r="Q68" s="30"/>
      <c r="R68" s="30"/>
      <c r="S68" s="30"/>
      <c r="T68" s="30"/>
      <c r="U68" s="30"/>
      <c r="V68" s="30" t="s">
        <v>27</v>
      </c>
      <c r="W68" s="30"/>
      <c r="X68" s="30"/>
      <c r="Y68" s="30"/>
      <c r="Z68" s="30"/>
      <c r="AA68" s="30"/>
      <c r="AB68" s="174">
        <f t="shared" si="4"/>
        <v>1</v>
      </c>
      <c r="AC68" s="30" t="s">
        <v>1133</v>
      </c>
      <c r="AD68" s="30" t="s">
        <v>1133</v>
      </c>
      <c r="AE68" s="160"/>
    </row>
    <row r="69" spans="1:31" ht="182.25" hidden="1" customHeight="1">
      <c r="A69" s="278"/>
      <c r="B69" s="145">
        <v>37</v>
      </c>
      <c r="C69" s="229" t="s">
        <v>108</v>
      </c>
      <c r="D69" s="221" t="s">
        <v>3</v>
      </c>
      <c r="E69" s="20" t="s">
        <v>109</v>
      </c>
      <c r="F69" s="80" t="s">
        <v>1</v>
      </c>
      <c r="G69" s="274"/>
      <c r="H69" s="229" t="s">
        <v>109</v>
      </c>
      <c r="I69" s="230" t="s">
        <v>1091</v>
      </c>
      <c r="J69" s="148"/>
      <c r="K69" s="155" t="s">
        <v>1086</v>
      </c>
      <c r="L69" s="155" t="s">
        <v>646</v>
      </c>
      <c r="M69" s="29" t="s">
        <v>647</v>
      </c>
      <c r="N69" s="90" t="s">
        <v>1109</v>
      </c>
      <c r="O69" s="290"/>
      <c r="P69" s="74"/>
      <c r="Q69" s="30"/>
      <c r="R69" s="30"/>
      <c r="S69" s="30"/>
      <c r="T69" s="30"/>
      <c r="U69" s="30"/>
      <c r="V69" s="30"/>
      <c r="W69" s="30" t="s">
        <v>27</v>
      </c>
      <c r="X69" s="30"/>
      <c r="Y69" s="30"/>
      <c r="Z69" s="30"/>
      <c r="AA69" s="30"/>
      <c r="AB69" s="30">
        <f t="shared" si="4"/>
        <v>1</v>
      </c>
      <c r="AC69" s="155"/>
      <c r="AD69" s="155"/>
      <c r="AE69" s="145"/>
    </row>
    <row r="70" spans="1:31" ht="176.25" hidden="1" customHeight="1">
      <c r="A70" s="278"/>
      <c r="B70" s="72">
        <v>37</v>
      </c>
      <c r="C70" s="20" t="s">
        <v>108</v>
      </c>
      <c r="D70" s="16" t="s">
        <v>3</v>
      </c>
      <c r="E70" s="20" t="s">
        <v>109</v>
      </c>
      <c r="F70" s="80" t="s">
        <v>1</v>
      </c>
      <c r="G70" s="274"/>
      <c r="H70" s="20" t="s">
        <v>109</v>
      </c>
      <c r="I70" s="56" t="s">
        <v>1091</v>
      </c>
      <c r="J70" s="74"/>
      <c r="K70" s="30" t="s">
        <v>1086</v>
      </c>
      <c r="L70" s="30" t="s">
        <v>646</v>
      </c>
      <c r="M70" s="29" t="s">
        <v>647</v>
      </c>
      <c r="N70" s="90" t="s">
        <v>1109</v>
      </c>
      <c r="O70" s="290"/>
      <c r="P70" s="74"/>
      <c r="Q70" s="30"/>
      <c r="R70" s="30"/>
      <c r="S70" s="30"/>
      <c r="T70" s="30"/>
      <c r="U70" s="30"/>
      <c r="V70" s="30"/>
      <c r="W70" s="30"/>
      <c r="X70" s="30" t="s">
        <v>27</v>
      </c>
      <c r="Y70" s="30"/>
      <c r="Z70" s="30"/>
      <c r="AA70" s="30"/>
      <c r="AB70" s="30">
        <f t="shared" si="4"/>
        <v>1</v>
      </c>
      <c r="AC70" s="30"/>
      <c r="AD70" s="30"/>
      <c r="AE70" s="72"/>
    </row>
    <row r="71" spans="1:31" ht="176.25" hidden="1" customHeight="1">
      <c r="A71" s="278"/>
      <c r="B71" s="72">
        <v>37</v>
      </c>
      <c r="C71" s="20" t="s">
        <v>108</v>
      </c>
      <c r="D71" s="16" t="s">
        <v>3</v>
      </c>
      <c r="E71" s="20" t="s">
        <v>109</v>
      </c>
      <c r="F71" s="80" t="s">
        <v>1</v>
      </c>
      <c r="G71" s="274"/>
      <c r="H71" s="20" t="s">
        <v>109</v>
      </c>
      <c r="I71" s="56" t="s">
        <v>1091</v>
      </c>
      <c r="J71" s="74"/>
      <c r="K71" s="30" t="s">
        <v>1086</v>
      </c>
      <c r="L71" s="30" t="s">
        <v>646</v>
      </c>
      <c r="M71" s="29" t="s">
        <v>647</v>
      </c>
      <c r="N71" s="90" t="s">
        <v>1109</v>
      </c>
      <c r="O71" s="290"/>
      <c r="P71" s="74"/>
      <c r="Q71" s="30"/>
      <c r="R71" s="30"/>
      <c r="S71" s="30"/>
      <c r="T71" s="30"/>
      <c r="U71" s="30"/>
      <c r="V71" s="30"/>
      <c r="W71" s="30"/>
      <c r="X71" s="30"/>
      <c r="Y71" s="30" t="s">
        <v>27</v>
      </c>
      <c r="Z71" s="30"/>
      <c r="AA71" s="30"/>
      <c r="AB71" s="30">
        <f t="shared" si="4"/>
        <v>1</v>
      </c>
      <c r="AC71" s="30"/>
      <c r="AD71" s="30"/>
      <c r="AE71" s="72"/>
    </row>
    <row r="72" spans="1:31" ht="182.25" hidden="1" customHeight="1">
      <c r="A72" s="278"/>
      <c r="B72" s="72">
        <v>37</v>
      </c>
      <c r="C72" s="20" t="s">
        <v>108</v>
      </c>
      <c r="D72" s="16" t="s">
        <v>3</v>
      </c>
      <c r="E72" s="20" t="s">
        <v>109</v>
      </c>
      <c r="F72" s="80" t="s">
        <v>1</v>
      </c>
      <c r="G72" s="274"/>
      <c r="H72" s="20" t="s">
        <v>109</v>
      </c>
      <c r="I72" s="56" t="s">
        <v>1091</v>
      </c>
      <c r="J72" s="74"/>
      <c r="K72" s="30" t="s">
        <v>1086</v>
      </c>
      <c r="L72" s="30" t="s">
        <v>646</v>
      </c>
      <c r="M72" s="29" t="s">
        <v>647</v>
      </c>
      <c r="N72" s="90" t="s">
        <v>1109</v>
      </c>
      <c r="O72" s="290"/>
      <c r="P72" s="74"/>
      <c r="Q72" s="30"/>
      <c r="R72" s="30"/>
      <c r="S72" s="30"/>
      <c r="T72" s="30"/>
      <c r="U72" s="30"/>
      <c r="V72" s="30"/>
      <c r="W72" s="30"/>
      <c r="X72" s="30"/>
      <c r="Y72" s="30"/>
      <c r="Z72" s="30" t="s">
        <v>27</v>
      </c>
      <c r="AA72" s="30"/>
      <c r="AB72" s="30">
        <f t="shared" si="4"/>
        <v>1</v>
      </c>
      <c r="AC72" s="30"/>
      <c r="AD72" s="30"/>
      <c r="AE72" s="72"/>
    </row>
    <row r="73" spans="1:31" ht="173.25" hidden="1" customHeight="1">
      <c r="A73" s="278"/>
      <c r="B73" s="144">
        <v>37</v>
      </c>
      <c r="C73" s="201" t="s">
        <v>108</v>
      </c>
      <c r="D73" s="197" t="s">
        <v>3</v>
      </c>
      <c r="E73" s="20" t="s">
        <v>109</v>
      </c>
      <c r="F73" s="80" t="s">
        <v>1</v>
      </c>
      <c r="G73" s="274"/>
      <c r="H73" s="201" t="s">
        <v>109</v>
      </c>
      <c r="I73" s="203" t="s">
        <v>1091</v>
      </c>
      <c r="J73" s="146"/>
      <c r="K73" s="154" t="s">
        <v>1086</v>
      </c>
      <c r="L73" s="154" t="s">
        <v>646</v>
      </c>
      <c r="M73" s="29" t="s">
        <v>647</v>
      </c>
      <c r="N73" s="90" t="s">
        <v>1109</v>
      </c>
      <c r="O73" s="291"/>
      <c r="P73" s="74"/>
      <c r="Q73" s="30"/>
      <c r="R73" s="30"/>
      <c r="S73" s="30"/>
      <c r="T73" s="30"/>
      <c r="U73" s="30"/>
      <c r="V73" s="30"/>
      <c r="W73" s="30"/>
      <c r="X73" s="30"/>
      <c r="Y73" s="30"/>
      <c r="Z73" s="30"/>
      <c r="AA73" s="30" t="s">
        <v>27</v>
      </c>
      <c r="AB73" s="30">
        <f t="shared" si="4"/>
        <v>1</v>
      </c>
      <c r="AC73" s="154"/>
      <c r="AD73" s="154"/>
      <c r="AE73" s="144"/>
    </row>
    <row r="74" spans="1:31" ht="66" customHeight="1">
      <c r="A74" s="176"/>
      <c r="B74" s="160"/>
      <c r="C74" s="286" t="s">
        <v>34</v>
      </c>
      <c r="D74" s="286"/>
      <c r="E74" s="287"/>
      <c r="F74" s="172"/>
      <c r="G74" s="25">
        <f>COUNTIF(G75:G128,"x")</f>
        <v>0</v>
      </c>
      <c r="H74" s="12"/>
      <c r="I74" s="17"/>
      <c r="J74" s="149"/>
      <c r="K74" s="149"/>
      <c r="L74" s="149"/>
      <c r="M74" s="186"/>
      <c r="N74" s="102"/>
      <c r="O74" s="23">
        <v>9</v>
      </c>
      <c r="P74" s="12">
        <f>SUM(P75:P128)</f>
        <v>3</v>
      </c>
      <c r="Q74" s="105"/>
      <c r="R74" s="105"/>
      <c r="S74" s="105"/>
      <c r="T74" s="105"/>
      <c r="U74" s="105"/>
      <c r="V74" s="123" t="s">
        <v>121</v>
      </c>
      <c r="W74" s="105"/>
      <c r="X74" s="105"/>
      <c r="Y74" s="105"/>
      <c r="Z74" s="105"/>
      <c r="AA74" s="105"/>
      <c r="AB74" s="174"/>
      <c r="AC74" s="30"/>
      <c r="AD74" s="30"/>
      <c r="AE74" s="15"/>
    </row>
    <row r="75" spans="1:31" ht="33.75" hidden="1" customHeight="1">
      <c r="A75" s="277">
        <v>115</v>
      </c>
      <c r="B75" s="145">
        <v>38</v>
      </c>
      <c r="C75" s="221" t="s">
        <v>222</v>
      </c>
      <c r="D75" s="143" t="s">
        <v>0</v>
      </c>
      <c r="E75" s="16" t="s">
        <v>223</v>
      </c>
      <c r="F75" s="80" t="s">
        <v>2</v>
      </c>
      <c r="G75" s="143"/>
      <c r="H75" s="228" t="s">
        <v>650</v>
      </c>
      <c r="I75" s="221" t="s">
        <v>1090</v>
      </c>
      <c r="J75" s="148"/>
      <c r="K75" s="155" t="s">
        <v>645</v>
      </c>
      <c r="L75" s="155" t="s">
        <v>646</v>
      </c>
      <c r="M75" s="29" t="s">
        <v>647</v>
      </c>
      <c r="N75" s="90" t="s">
        <v>648</v>
      </c>
      <c r="O75" s="289" t="s">
        <v>27</v>
      </c>
      <c r="P75" s="52"/>
      <c r="Q75" s="30"/>
      <c r="R75" s="30" t="s">
        <v>27</v>
      </c>
      <c r="S75" s="30"/>
      <c r="T75" s="30"/>
      <c r="U75" s="30"/>
      <c r="V75" s="30"/>
      <c r="W75" s="30"/>
      <c r="X75" s="30"/>
      <c r="Y75" s="30"/>
      <c r="Z75" s="30"/>
      <c r="AA75" s="30"/>
      <c r="AB75" s="30">
        <f t="shared" ref="AB75:AB128" si="5">COUNTIF(Q75:AA75,"x")</f>
        <v>1</v>
      </c>
      <c r="AC75" s="155"/>
      <c r="AD75" s="155"/>
      <c r="AE75" s="227"/>
    </row>
    <row r="76" spans="1:31" ht="35.25" hidden="1" customHeight="1">
      <c r="A76" s="278"/>
      <c r="B76" s="72">
        <v>38</v>
      </c>
      <c r="C76" s="16" t="s">
        <v>222</v>
      </c>
      <c r="D76" s="71" t="s">
        <v>0</v>
      </c>
      <c r="E76" s="16" t="s">
        <v>223</v>
      </c>
      <c r="F76" s="80" t="s">
        <v>2</v>
      </c>
      <c r="G76" s="71"/>
      <c r="H76" s="86" t="s">
        <v>650</v>
      </c>
      <c r="I76" s="16" t="s">
        <v>1090</v>
      </c>
      <c r="J76" s="74"/>
      <c r="K76" s="30" t="s">
        <v>645</v>
      </c>
      <c r="L76" s="30" t="s">
        <v>646</v>
      </c>
      <c r="M76" s="29" t="s">
        <v>647</v>
      </c>
      <c r="N76" s="90" t="s">
        <v>648</v>
      </c>
      <c r="O76" s="290"/>
      <c r="P76" s="74"/>
      <c r="Q76" s="30"/>
      <c r="R76" s="30"/>
      <c r="S76" s="30" t="s">
        <v>27</v>
      </c>
      <c r="T76" s="30"/>
      <c r="U76" s="30"/>
      <c r="V76" s="30"/>
      <c r="W76" s="30"/>
      <c r="X76" s="30"/>
      <c r="Y76" s="30"/>
      <c r="Z76" s="30"/>
      <c r="AA76" s="30"/>
      <c r="AB76" s="30">
        <f t="shared" si="5"/>
        <v>1</v>
      </c>
      <c r="AC76" s="30"/>
      <c r="AD76" s="30"/>
      <c r="AE76" s="15"/>
    </row>
    <row r="77" spans="1:31" ht="33.75" hidden="1" customHeight="1">
      <c r="A77" s="280"/>
      <c r="B77" s="72">
        <v>38</v>
      </c>
      <c r="C77" s="16" t="s">
        <v>222</v>
      </c>
      <c r="D77" s="71" t="s">
        <v>0</v>
      </c>
      <c r="E77" s="16" t="s">
        <v>223</v>
      </c>
      <c r="F77" s="80" t="s">
        <v>2</v>
      </c>
      <c r="G77" s="71"/>
      <c r="H77" s="86" t="s">
        <v>650</v>
      </c>
      <c r="I77" s="16" t="s">
        <v>1090</v>
      </c>
      <c r="J77" s="74"/>
      <c r="K77" s="30" t="s">
        <v>645</v>
      </c>
      <c r="L77" s="30" t="s">
        <v>646</v>
      </c>
      <c r="M77" s="29" t="s">
        <v>647</v>
      </c>
      <c r="N77" s="90" t="s">
        <v>648</v>
      </c>
      <c r="O77" s="291"/>
      <c r="P77" s="74"/>
      <c r="Q77" s="30"/>
      <c r="R77" s="30"/>
      <c r="S77" s="30"/>
      <c r="T77" s="30" t="s">
        <v>27</v>
      </c>
      <c r="U77" s="30"/>
      <c r="V77" s="30"/>
      <c r="W77" s="30"/>
      <c r="X77" s="30"/>
      <c r="Y77" s="30"/>
      <c r="Z77" s="30"/>
      <c r="AA77" s="30"/>
      <c r="AB77" s="30">
        <f t="shared" si="5"/>
        <v>1</v>
      </c>
      <c r="AC77" s="30"/>
      <c r="AD77" s="30"/>
      <c r="AE77" s="15"/>
    </row>
    <row r="78" spans="1:31" ht="45.75" hidden="1" customHeight="1">
      <c r="A78" s="277">
        <v>118</v>
      </c>
      <c r="B78" s="144">
        <v>39</v>
      </c>
      <c r="C78" s="197" t="s">
        <v>224</v>
      </c>
      <c r="D78" s="142" t="s">
        <v>0</v>
      </c>
      <c r="E78" s="16" t="s">
        <v>225</v>
      </c>
      <c r="F78" s="80" t="s">
        <v>2</v>
      </c>
      <c r="G78" s="142"/>
      <c r="H78" s="200" t="s">
        <v>651</v>
      </c>
      <c r="I78" s="198" t="s">
        <v>1092</v>
      </c>
      <c r="J78" s="146"/>
      <c r="K78" s="154" t="s">
        <v>645</v>
      </c>
      <c r="L78" s="154" t="s">
        <v>646</v>
      </c>
      <c r="M78" s="29" t="s">
        <v>647</v>
      </c>
      <c r="N78" s="90" t="s">
        <v>648</v>
      </c>
      <c r="O78" s="289" t="s">
        <v>27</v>
      </c>
      <c r="P78" s="52"/>
      <c r="Q78" s="30" t="s">
        <v>27</v>
      </c>
      <c r="R78" s="30"/>
      <c r="S78" s="30"/>
      <c r="T78" s="30"/>
      <c r="U78" s="30"/>
      <c r="V78" s="30"/>
      <c r="W78" s="30"/>
      <c r="X78" s="30"/>
      <c r="Y78" s="30"/>
      <c r="Z78" s="30"/>
      <c r="AA78" s="30"/>
      <c r="AB78" s="30">
        <f t="shared" si="5"/>
        <v>1</v>
      </c>
      <c r="AC78" s="154"/>
      <c r="AD78" s="154"/>
      <c r="AE78" s="144"/>
    </row>
    <row r="79" spans="1:31" ht="59.25" customHeight="1">
      <c r="A79" s="279"/>
      <c r="B79" s="160">
        <v>39</v>
      </c>
      <c r="C79" s="16" t="s">
        <v>224</v>
      </c>
      <c r="D79" s="163" t="s">
        <v>0</v>
      </c>
      <c r="E79" s="184" t="s">
        <v>225</v>
      </c>
      <c r="F79" s="172" t="s">
        <v>2</v>
      </c>
      <c r="G79" s="163"/>
      <c r="H79" s="86" t="s">
        <v>651</v>
      </c>
      <c r="I79" s="17" t="s">
        <v>1092</v>
      </c>
      <c r="J79" s="149"/>
      <c r="K79" s="30" t="s">
        <v>645</v>
      </c>
      <c r="L79" s="30" t="s">
        <v>646</v>
      </c>
      <c r="M79" s="185" t="s">
        <v>647</v>
      </c>
      <c r="N79" s="90" t="s">
        <v>648</v>
      </c>
      <c r="O79" s="290"/>
      <c r="P79" s="74"/>
      <c r="Q79" s="30"/>
      <c r="R79" s="30"/>
      <c r="S79" s="30"/>
      <c r="T79" s="30"/>
      <c r="U79" s="30"/>
      <c r="V79" s="30" t="s">
        <v>27</v>
      </c>
      <c r="W79" s="30"/>
      <c r="X79" s="30"/>
      <c r="Y79" s="30"/>
      <c r="Z79" s="30"/>
      <c r="AA79" s="30"/>
      <c r="AB79" s="174">
        <f t="shared" si="5"/>
        <v>1</v>
      </c>
      <c r="AC79" s="30" t="s">
        <v>1133</v>
      </c>
      <c r="AD79" s="30" t="s">
        <v>1133</v>
      </c>
      <c r="AE79" s="160"/>
    </row>
    <row r="80" spans="1:31" ht="45.75" hidden="1" customHeight="1">
      <c r="A80" s="278"/>
      <c r="B80" s="145">
        <v>39</v>
      </c>
      <c r="C80" s="221" t="s">
        <v>224</v>
      </c>
      <c r="D80" s="143" t="s">
        <v>0</v>
      </c>
      <c r="E80" s="16" t="s">
        <v>225</v>
      </c>
      <c r="F80" s="80" t="s">
        <v>2</v>
      </c>
      <c r="G80" s="143"/>
      <c r="H80" s="228" t="s">
        <v>651</v>
      </c>
      <c r="I80" s="222" t="s">
        <v>1092</v>
      </c>
      <c r="J80" s="148"/>
      <c r="K80" s="155" t="s">
        <v>645</v>
      </c>
      <c r="L80" s="155" t="s">
        <v>646</v>
      </c>
      <c r="M80" s="29" t="s">
        <v>647</v>
      </c>
      <c r="N80" s="90" t="s">
        <v>648</v>
      </c>
      <c r="O80" s="290"/>
      <c r="P80" s="74"/>
      <c r="Q80" s="30"/>
      <c r="R80" s="30"/>
      <c r="S80" s="30"/>
      <c r="T80" s="30"/>
      <c r="U80" s="30"/>
      <c r="V80" s="30"/>
      <c r="W80" s="30" t="s">
        <v>27</v>
      </c>
      <c r="X80" s="30"/>
      <c r="Y80" s="30"/>
      <c r="Z80" s="30"/>
      <c r="AA80" s="30"/>
      <c r="AB80" s="30">
        <f t="shared" si="5"/>
        <v>1</v>
      </c>
      <c r="AC80" s="155"/>
      <c r="AD80" s="155"/>
      <c r="AE80" s="145"/>
    </row>
    <row r="81" spans="1:31" ht="45.75" hidden="1" customHeight="1">
      <c r="A81" s="280"/>
      <c r="B81" s="72">
        <v>39</v>
      </c>
      <c r="C81" s="16" t="s">
        <v>224</v>
      </c>
      <c r="D81" s="71" t="s">
        <v>0</v>
      </c>
      <c r="E81" s="16" t="s">
        <v>225</v>
      </c>
      <c r="F81" s="80" t="s">
        <v>2</v>
      </c>
      <c r="G81" s="71"/>
      <c r="H81" s="86" t="s">
        <v>651</v>
      </c>
      <c r="I81" s="17" t="s">
        <v>1092</v>
      </c>
      <c r="J81" s="74"/>
      <c r="K81" s="30" t="s">
        <v>645</v>
      </c>
      <c r="L81" s="30" t="s">
        <v>646</v>
      </c>
      <c r="M81" s="29" t="s">
        <v>647</v>
      </c>
      <c r="N81" s="90" t="s">
        <v>648</v>
      </c>
      <c r="O81" s="291"/>
      <c r="P81" s="74"/>
      <c r="Q81" s="30"/>
      <c r="R81" s="30"/>
      <c r="S81" s="30"/>
      <c r="T81" s="30"/>
      <c r="U81" s="30"/>
      <c r="V81" s="30"/>
      <c r="W81" s="30"/>
      <c r="X81" s="30" t="s">
        <v>27</v>
      </c>
      <c r="Y81" s="30"/>
      <c r="Z81" s="30"/>
      <c r="AA81" s="30"/>
      <c r="AB81" s="30">
        <f t="shared" si="5"/>
        <v>1</v>
      </c>
      <c r="AC81" s="30"/>
      <c r="AD81" s="30"/>
      <c r="AE81" s="72"/>
    </row>
    <row r="82" spans="1:31" ht="32.25" hidden="1" customHeight="1">
      <c r="A82" s="277">
        <v>121</v>
      </c>
      <c r="B82" s="50">
        <v>40</v>
      </c>
      <c r="C82" s="16" t="s">
        <v>226</v>
      </c>
      <c r="D82" s="14" t="s">
        <v>0</v>
      </c>
      <c r="E82" s="16" t="s">
        <v>227</v>
      </c>
      <c r="F82" s="80" t="s">
        <v>0</v>
      </c>
      <c r="G82" s="14"/>
      <c r="H82" s="86" t="s">
        <v>652</v>
      </c>
      <c r="I82" s="16" t="s">
        <v>1093</v>
      </c>
      <c r="J82" s="52"/>
      <c r="K82" s="30" t="s">
        <v>1086</v>
      </c>
      <c r="L82" s="30" t="s">
        <v>1085</v>
      </c>
      <c r="M82" s="29" t="s">
        <v>647</v>
      </c>
      <c r="N82" s="90" t="s">
        <v>648</v>
      </c>
      <c r="O82" s="289" t="s">
        <v>27</v>
      </c>
      <c r="P82" s="52"/>
      <c r="Q82" s="30"/>
      <c r="R82" s="30"/>
      <c r="S82" s="30"/>
      <c r="T82" s="30"/>
      <c r="U82" s="30" t="s">
        <v>27</v>
      </c>
      <c r="V82" s="30"/>
      <c r="W82" s="30"/>
      <c r="X82" s="30"/>
      <c r="Y82" s="30"/>
      <c r="Z82" s="30"/>
      <c r="AA82" s="30"/>
      <c r="AB82" s="30">
        <f t="shared" si="5"/>
        <v>1</v>
      </c>
      <c r="AC82" s="30"/>
      <c r="AD82" s="30"/>
      <c r="AE82" s="50"/>
    </row>
    <row r="83" spans="1:31" ht="32.25" hidden="1" customHeight="1">
      <c r="A83" s="278"/>
      <c r="B83" s="72">
        <v>40</v>
      </c>
      <c r="C83" s="16" t="s">
        <v>226</v>
      </c>
      <c r="D83" s="71" t="s">
        <v>0</v>
      </c>
      <c r="E83" s="16" t="s">
        <v>227</v>
      </c>
      <c r="F83" s="80" t="s">
        <v>0</v>
      </c>
      <c r="G83" s="71"/>
      <c r="H83" s="86" t="s">
        <v>652</v>
      </c>
      <c r="I83" s="16" t="s">
        <v>1093</v>
      </c>
      <c r="J83" s="74"/>
      <c r="K83" s="30" t="s">
        <v>1086</v>
      </c>
      <c r="L83" s="30" t="s">
        <v>1085</v>
      </c>
      <c r="M83" s="29" t="s">
        <v>647</v>
      </c>
      <c r="N83" s="90" t="s">
        <v>648</v>
      </c>
      <c r="O83" s="290"/>
      <c r="P83" s="74"/>
      <c r="Q83" s="30"/>
      <c r="R83" s="30"/>
      <c r="S83" s="30"/>
      <c r="T83" s="30"/>
      <c r="U83" s="30"/>
      <c r="V83" s="30"/>
      <c r="W83" s="30" t="s">
        <v>27</v>
      </c>
      <c r="X83" s="30"/>
      <c r="Y83" s="30"/>
      <c r="Z83" s="30"/>
      <c r="AA83" s="30"/>
      <c r="AB83" s="30">
        <f t="shared" si="5"/>
        <v>1</v>
      </c>
      <c r="AC83" s="30"/>
      <c r="AD83" s="30"/>
      <c r="AE83" s="72"/>
    </row>
    <row r="84" spans="1:31" ht="32.25" hidden="1" customHeight="1">
      <c r="A84" s="278"/>
      <c r="B84" s="72">
        <v>40</v>
      </c>
      <c r="C84" s="16" t="s">
        <v>226</v>
      </c>
      <c r="D84" s="71" t="s">
        <v>0</v>
      </c>
      <c r="E84" s="16" t="s">
        <v>227</v>
      </c>
      <c r="F84" s="80" t="s">
        <v>0</v>
      </c>
      <c r="G84" s="71"/>
      <c r="H84" s="86" t="s">
        <v>652</v>
      </c>
      <c r="I84" s="16" t="s">
        <v>1093</v>
      </c>
      <c r="J84" s="74"/>
      <c r="K84" s="30" t="s">
        <v>1086</v>
      </c>
      <c r="L84" s="30" t="s">
        <v>1085</v>
      </c>
      <c r="M84" s="29" t="s">
        <v>647</v>
      </c>
      <c r="N84" s="90" t="s">
        <v>648</v>
      </c>
      <c r="O84" s="290"/>
      <c r="P84" s="74"/>
      <c r="Q84" s="30"/>
      <c r="R84" s="30"/>
      <c r="S84" s="30"/>
      <c r="T84" s="30"/>
      <c r="U84" s="30"/>
      <c r="V84" s="30"/>
      <c r="W84" s="30"/>
      <c r="X84" s="30" t="s">
        <v>27</v>
      </c>
      <c r="Y84" s="30"/>
      <c r="Z84" s="30"/>
      <c r="AA84" s="30"/>
      <c r="AB84" s="30">
        <f t="shared" si="5"/>
        <v>1</v>
      </c>
      <c r="AC84" s="30"/>
      <c r="AD84" s="30"/>
      <c r="AE84" s="72"/>
    </row>
    <row r="85" spans="1:31" ht="32.25" hidden="1" customHeight="1">
      <c r="A85" s="280"/>
      <c r="B85" s="72">
        <v>40</v>
      </c>
      <c r="C85" s="16" t="s">
        <v>226</v>
      </c>
      <c r="D85" s="71" t="s">
        <v>0</v>
      </c>
      <c r="E85" s="16" t="s">
        <v>227</v>
      </c>
      <c r="F85" s="80" t="s">
        <v>0</v>
      </c>
      <c r="G85" s="71"/>
      <c r="H85" s="86" t="s">
        <v>652</v>
      </c>
      <c r="I85" s="16" t="s">
        <v>1093</v>
      </c>
      <c r="J85" s="74"/>
      <c r="K85" s="30" t="s">
        <v>1086</v>
      </c>
      <c r="L85" s="30" t="s">
        <v>1085</v>
      </c>
      <c r="M85" s="29" t="s">
        <v>647</v>
      </c>
      <c r="N85" s="90" t="s">
        <v>648</v>
      </c>
      <c r="O85" s="291"/>
      <c r="P85" s="74"/>
      <c r="Q85" s="30"/>
      <c r="R85" s="30"/>
      <c r="S85" s="30"/>
      <c r="T85" s="30"/>
      <c r="U85" s="30"/>
      <c r="V85" s="30"/>
      <c r="W85" s="30"/>
      <c r="X85" s="30"/>
      <c r="Y85" s="30" t="s">
        <v>27</v>
      </c>
      <c r="Z85" s="30"/>
      <c r="AA85" s="30"/>
      <c r="AB85" s="30">
        <f t="shared" si="5"/>
        <v>1</v>
      </c>
      <c r="AC85" s="30"/>
      <c r="AD85" s="30"/>
      <c r="AE85" s="72"/>
    </row>
    <row r="86" spans="1:31" ht="48.75" hidden="1" customHeight="1">
      <c r="A86" s="277">
        <v>142</v>
      </c>
      <c r="B86" s="50">
        <v>41</v>
      </c>
      <c r="C86" s="16" t="s">
        <v>228</v>
      </c>
      <c r="D86" s="14" t="s">
        <v>0</v>
      </c>
      <c r="E86" s="24" t="s">
        <v>1087</v>
      </c>
      <c r="F86" s="80" t="s">
        <v>0</v>
      </c>
      <c r="G86" s="14"/>
      <c r="H86" s="86" t="s">
        <v>653</v>
      </c>
      <c r="I86" s="16" t="s">
        <v>1094</v>
      </c>
      <c r="J86" s="52" t="s">
        <v>536</v>
      </c>
      <c r="K86" s="30" t="s">
        <v>1086</v>
      </c>
      <c r="L86" s="30" t="s">
        <v>1085</v>
      </c>
      <c r="M86" s="29" t="s">
        <v>647</v>
      </c>
      <c r="N86" s="90" t="s">
        <v>648</v>
      </c>
      <c r="O86" s="289" t="s">
        <v>27</v>
      </c>
      <c r="P86" s="52">
        <v>1</v>
      </c>
      <c r="Q86" s="30"/>
      <c r="R86" s="30"/>
      <c r="S86" s="30" t="s">
        <v>27</v>
      </c>
      <c r="T86" s="30"/>
      <c r="U86" s="30"/>
      <c r="V86" s="30"/>
      <c r="W86" s="30"/>
      <c r="X86" s="30"/>
      <c r="Y86" s="30"/>
      <c r="Z86" s="30"/>
      <c r="AA86" s="30"/>
      <c r="AB86" s="30">
        <f t="shared" si="5"/>
        <v>1</v>
      </c>
      <c r="AC86" s="30"/>
      <c r="AD86" s="30"/>
      <c r="AE86" s="50"/>
    </row>
    <row r="87" spans="1:31" ht="44.25" hidden="1" customHeight="1">
      <c r="A87" s="278"/>
      <c r="B87" s="72">
        <v>41</v>
      </c>
      <c r="C87" s="16" t="s">
        <v>228</v>
      </c>
      <c r="D87" s="71" t="s">
        <v>0</v>
      </c>
      <c r="E87" s="73" t="s">
        <v>229</v>
      </c>
      <c r="F87" s="80" t="s">
        <v>0</v>
      </c>
      <c r="G87" s="71"/>
      <c r="H87" s="86" t="s">
        <v>653</v>
      </c>
      <c r="I87" s="16" t="s">
        <v>1094</v>
      </c>
      <c r="J87" s="74"/>
      <c r="K87" s="30" t="s">
        <v>1086</v>
      </c>
      <c r="L87" s="30" t="s">
        <v>1085</v>
      </c>
      <c r="M87" s="29" t="s">
        <v>647</v>
      </c>
      <c r="N87" s="90" t="s">
        <v>648</v>
      </c>
      <c r="O87" s="290"/>
      <c r="P87" s="75"/>
      <c r="Q87" s="30"/>
      <c r="R87" s="30"/>
      <c r="S87" s="30"/>
      <c r="T87" s="30" t="s">
        <v>27</v>
      </c>
      <c r="U87" s="30"/>
      <c r="V87" s="30"/>
      <c r="W87" s="30"/>
      <c r="X87" s="30"/>
      <c r="Y87" s="30"/>
      <c r="Z87" s="30"/>
      <c r="AA87" s="30"/>
      <c r="AB87" s="30">
        <f t="shared" si="5"/>
        <v>1</v>
      </c>
      <c r="AC87" s="30"/>
      <c r="AD87" s="30"/>
      <c r="AE87" s="72"/>
    </row>
    <row r="88" spans="1:31" ht="48.75" hidden="1" customHeight="1">
      <c r="A88" s="278"/>
      <c r="B88" s="72">
        <v>41</v>
      </c>
      <c r="C88" s="16" t="s">
        <v>228</v>
      </c>
      <c r="D88" s="71" t="s">
        <v>0</v>
      </c>
      <c r="E88" s="73" t="s">
        <v>1088</v>
      </c>
      <c r="F88" s="80" t="s">
        <v>0</v>
      </c>
      <c r="G88" s="71"/>
      <c r="H88" s="86" t="s">
        <v>653</v>
      </c>
      <c r="I88" s="16" t="s">
        <v>1094</v>
      </c>
      <c r="J88" s="74"/>
      <c r="K88" s="30" t="s">
        <v>1086</v>
      </c>
      <c r="L88" s="30" t="s">
        <v>1085</v>
      </c>
      <c r="M88" s="29" t="s">
        <v>647</v>
      </c>
      <c r="N88" s="90" t="s">
        <v>648</v>
      </c>
      <c r="O88" s="290"/>
      <c r="P88" s="75"/>
      <c r="Q88" s="30"/>
      <c r="R88" s="30"/>
      <c r="S88" s="30"/>
      <c r="T88" s="30"/>
      <c r="U88" s="30"/>
      <c r="V88" s="30"/>
      <c r="W88" s="30"/>
      <c r="X88" s="30"/>
      <c r="Y88" s="30"/>
      <c r="Z88" s="30" t="s">
        <v>27</v>
      </c>
      <c r="AA88" s="30"/>
      <c r="AB88" s="30">
        <f t="shared" si="5"/>
        <v>1</v>
      </c>
      <c r="AC88" s="30"/>
      <c r="AD88" s="30"/>
      <c r="AE88" s="72"/>
    </row>
    <row r="89" spans="1:31" ht="48.75" hidden="1" customHeight="1">
      <c r="A89" s="280"/>
      <c r="B89" s="72">
        <v>41</v>
      </c>
      <c r="C89" s="16" t="s">
        <v>228</v>
      </c>
      <c r="D89" s="71" t="s">
        <v>0</v>
      </c>
      <c r="E89" s="73" t="s">
        <v>1089</v>
      </c>
      <c r="F89" s="80" t="s">
        <v>0</v>
      </c>
      <c r="G89" s="71"/>
      <c r="H89" s="86" t="s">
        <v>653</v>
      </c>
      <c r="I89" s="16" t="s">
        <v>1094</v>
      </c>
      <c r="J89" s="74"/>
      <c r="K89" s="30" t="s">
        <v>1086</v>
      </c>
      <c r="L89" s="30" t="s">
        <v>1085</v>
      </c>
      <c r="M89" s="29" t="s">
        <v>647</v>
      </c>
      <c r="N89" s="90" t="s">
        <v>648</v>
      </c>
      <c r="O89" s="291"/>
      <c r="P89" s="75"/>
      <c r="Q89" s="30"/>
      <c r="R89" s="30"/>
      <c r="S89" s="30"/>
      <c r="T89" s="30"/>
      <c r="U89" s="30"/>
      <c r="V89" s="30"/>
      <c r="W89" s="30"/>
      <c r="X89" s="30"/>
      <c r="Y89" s="30"/>
      <c r="Z89" s="30"/>
      <c r="AA89" s="30" t="s">
        <v>27</v>
      </c>
      <c r="AB89" s="30">
        <f t="shared" si="5"/>
        <v>1</v>
      </c>
      <c r="AC89" s="30"/>
      <c r="AD89" s="30"/>
      <c r="AE89" s="72"/>
    </row>
    <row r="90" spans="1:31" ht="49.5" hidden="1" customHeight="1">
      <c r="A90" s="295">
        <v>127</v>
      </c>
      <c r="B90" s="59">
        <v>42</v>
      </c>
      <c r="C90" s="16" t="s">
        <v>230</v>
      </c>
      <c r="D90" s="16" t="s">
        <v>0</v>
      </c>
      <c r="E90" s="16" t="s">
        <v>231</v>
      </c>
      <c r="F90" s="80" t="s">
        <v>2</v>
      </c>
      <c r="G90" s="14"/>
      <c r="H90" s="86" t="s">
        <v>654</v>
      </c>
      <c r="I90" s="24" t="s">
        <v>1095</v>
      </c>
      <c r="J90" s="102"/>
      <c r="K90" s="30" t="s">
        <v>1086</v>
      </c>
      <c r="L90" s="30" t="s">
        <v>1085</v>
      </c>
      <c r="M90" s="29" t="s">
        <v>647</v>
      </c>
      <c r="N90" s="90" t="s">
        <v>648</v>
      </c>
      <c r="O90" s="289" t="s">
        <v>27</v>
      </c>
      <c r="P90" s="273">
        <v>1</v>
      </c>
      <c r="Q90" s="30" t="s">
        <v>27</v>
      </c>
      <c r="R90" s="30"/>
      <c r="S90" s="30"/>
      <c r="T90" s="30"/>
      <c r="U90" s="30"/>
      <c r="V90" s="30"/>
      <c r="W90" s="30"/>
      <c r="X90" s="30"/>
      <c r="Y90" s="30"/>
      <c r="Z90" s="30"/>
      <c r="AA90" s="30"/>
      <c r="AB90" s="30">
        <f t="shared" si="5"/>
        <v>1</v>
      </c>
      <c r="AC90" s="30"/>
      <c r="AD90" s="30"/>
      <c r="AE90" s="50"/>
    </row>
    <row r="91" spans="1:31" ht="49.5" hidden="1" customHeight="1">
      <c r="A91" s="295"/>
      <c r="B91" s="59">
        <v>42</v>
      </c>
      <c r="C91" s="16" t="s">
        <v>230</v>
      </c>
      <c r="D91" s="16" t="s">
        <v>0</v>
      </c>
      <c r="E91" s="16" t="s">
        <v>231</v>
      </c>
      <c r="F91" s="80" t="s">
        <v>2</v>
      </c>
      <c r="G91" s="14"/>
      <c r="H91" s="86" t="s">
        <v>654</v>
      </c>
      <c r="I91" s="17" t="s">
        <v>1096</v>
      </c>
      <c r="J91" s="102"/>
      <c r="K91" s="30" t="s">
        <v>1086</v>
      </c>
      <c r="L91" s="30" t="s">
        <v>1085</v>
      </c>
      <c r="M91" s="29" t="s">
        <v>647</v>
      </c>
      <c r="N91" s="90" t="s">
        <v>648</v>
      </c>
      <c r="O91" s="290"/>
      <c r="P91" s="274"/>
      <c r="Q91" s="30"/>
      <c r="R91" s="30" t="s">
        <v>27</v>
      </c>
      <c r="S91" s="30"/>
      <c r="T91" s="30"/>
      <c r="U91" s="30"/>
      <c r="V91" s="30"/>
      <c r="W91" s="30"/>
      <c r="X91" s="30"/>
      <c r="Y91" s="30"/>
      <c r="Z91" s="30"/>
      <c r="AA91" s="30"/>
      <c r="AB91" s="30">
        <f t="shared" si="5"/>
        <v>1</v>
      </c>
      <c r="AC91" s="30"/>
      <c r="AD91" s="30"/>
      <c r="AE91" s="50"/>
    </row>
    <row r="92" spans="1:31" ht="49.5" hidden="1" customHeight="1">
      <c r="A92" s="295"/>
      <c r="B92" s="59">
        <v>42</v>
      </c>
      <c r="C92" s="16" t="s">
        <v>230</v>
      </c>
      <c r="D92" s="16" t="s">
        <v>0</v>
      </c>
      <c r="E92" s="16" t="s">
        <v>231</v>
      </c>
      <c r="F92" s="80" t="s">
        <v>2</v>
      </c>
      <c r="G92" s="14"/>
      <c r="H92" s="86" t="s">
        <v>654</v>
      </c>
      <c r="I92" s="17" t="s">
        <v>1097</v>
      </c>
      <c r="J92" s="102"/>
      <c r="K92" s="30" t="s">
        <v>1086</v>
      </c>
      <c r="L92" s="30" t="s">
        <v>1085</v>
      </c>
      <c r="M92" s="29" t="s">
        <v>647</v>
      </c>
      <c r="N92" s="90" t="s">
        <v>648</v>
      </c>
      <c r="O92" s="290"/>
      <c r="P92" s="274"/>
      <c r="Q92" s="30"/>
      <c r="R92" s="30"/>
      <c r="S92" s="30" t="s">
        <v>27</v>
      </c>
      <c r="T92" s="30"/>
      <c r="U92" s="30"/>
      <c r="V92" s="30"/>
      <c r="W92" s="30"/>
      <c r="X92" s="30"/>
      <c r="Y92" s="30"/>
      <c r="Z92" s="30"/>
      <c r="AA92" s="30"/>
      <c r="AB92" s="30">
        <f t="shared" si="5"/>
        <v>1</v>
      </c>
      <c r="AC92" s="30"/>
      <c r="AD92" s="30"/>
      <c r="AE92" s="50"/>
    </row>
    <row r="93" spans="1:31" ht="49.5" hidden="1" customHeight="1">
      <c r="A93" s="295"/>
      <c r="B93" s="59">
        <v>42</v>
      </c>
      <c r="C93" s="16" t="s">
        <v>230</v>
      </c>
      <c r="D93" s="16" t="s">
        <v>0</v>
      </c>
      <c r="E93" s="16" t="s">
        <v>231</v>
      </c>
      <c r="F93" s="80" t="s">
        <v>2</v>
      </c>
      <c r="G93" s="58"/>
      <c r="H93" s="86" t="s">
        <v>654</v>
      </c>
      <c r="I93" s="17" t="s">
        <v>1098</v>
      </c>
      <c r="J93" s="102"/>
      <c r="K93" s="30" t="s">
        <v>1086</v>
      </c>
      <c r="L93" s="30" t="s">
        <v>1085</v>
      </c>
      <c r="M93" s="29" t="s">
        <v>647</v>
      </c>
      <c r="N93" s="90" t="s">
        <v>648</v>
      </c>
      <c r="O93" s="290"/>
      <c r="P93" s="274"/>
      <c r="Q93" s="30"/>
      <c r="R93" s="30"/>
      <c r="S93" s="30"/>
      <c r="T93" s="30" t="s">
        <v>27</v>
      </c>
      <c r="U93" s="30"/>
      <c r="V93" s="30"/>
      <c r="W93" s="30"/>
      <c r="X93" s="30"/>
      <c r="Y93" s="30"/>
      <c r="Z93" s="30"/>
      <c r="AA93" s="30"/>
      <c r="AB93" s="30">
        <v>1</v>
      </c>
      <c r="AC93" s="30"/>
      <c r="AD93" s="30"/>
      <c r="AE93" s="59"/>
    </row>
    <row r="94" spans="1:31" ht="64.5" hidden="1" customHeight="1">
      <c r="A94" s="295"/>
      <c r="B94" s="144">
        <v>42</v>
      </c>
      <c r="C94" s="197" t="s">
        <v>230</v>
      </c>
      <c r="D94" s="197" t="s">
        <v>0</v>
      </c>
      <c r="E94" s="16" t="s">
        <v>231</v>
      </c>
      <c r="F94" s="80" t="s">
        <v>2</v>
      </c>
      <c r="G94" s="142"/>
      <c r="H94" s="200" t="s">
        <v>654</v>
      </c>
      <c r="I94" s="198" t="s">
        <v>1099</v>
      </c>
      <c r="J94" s="146"/>
      <c r="K94" s="154" t="s">
        <v>1086</v>
      </c>
      <c r="L94" s="154" t="s">
        <v>1085</v>
      </c>
      <c r="M94" s="29" t="s">
        <v>647</v>
      </c>
      <c r="N94" s="90" t="s">
        <v>648</v>
      </c>
      <c r="O94" s="290"/>
      <c r="P94" s="274"/>
      <c r="Q94" s="30"/>
      <c r="R94" s="30"/>
      <c r="S94" s="30"/>
      <c r="T94" s="30"/>
      <c r="U94" s="30" t="s">
        <v>27</v>
      </c>
      <c r="V94" s="30"/>
      <c r="W94" s="30"/>
      <c r="X94" s="30"/>
      <c r="Y94" s="30"/>
      <c r="Z94" s="30"/>
      <c r="AA94" s="30"/>
      <c r="AB94" s="30">
        <f t="shared" si="5"/>
        <v>1</v>
      </c>
      <c r="AC94" s="154"/>
      <c r="AD94" s="154"/>
      <c r="AE94" s="144"/>
    </row>
    <row r="95" spans="1:31" ht="63" customHeight="1">
      <c r="A95" s="296"/>
      <c r="B95" s="160">
        <v>42</v>
      </c>
      <c r="C95" s="16" t="s">
        <v>230</v>
      </c>
      <c r="D95" s="16" t="s">
        <v>0</v>
      </c>
      <c r="E95" s="184" t="s">
        <v>231</v>
      </c>
      <c r="F95" s="172" t="s">
        <v>2</v>
      </c>
      <c r="G95" s="163"/>
      <c r="H95" s="86" t="s">
        <v>654</v>
      </c>
      <c r="I95" s="17" t="s">
        <v>1100</v>
      </c>
      <c r="J95" s="149"/>
      <c r="K95" s="30" t="s">
        <v>1086</v>
      </c>
      <c r="L95" s="30" t="s">
        <v>1085</v>
      </c>
      <c r="M95" s="185" t="s">
        <v>647</v>
      </c>
      <c r="N95" s="90" t="s">
        <v>648</v>
      </c>
      <c r="O95" s="290"/>
      <c r="P95" s="274"/>
      <c r="Q95" s="30"/>
      <c r="R95" s="30"/>
      <c r="S95" s="30"/>
      <c r="T95" s="30"/>
      <c r="U95" s="30"/>
      <c r="V95" s="30" t="s">
        <v>27</v>
      </c>
      <c r="W95" s="30"/>
      <c r="X95" s="30"/>
      <c r="Y95" s="30"/>
      <c r="Z95" s="30"/>
      <c r="AA95" s="30"/>
      <c r="AB95" s="174">
        <v>1</v>
      </c>
      <c r="AC95" s="30" t="s">
        <v>1134</v>
      </c>
      <c r="AD95" s="30" t="s">
        <v>1134</v>
      </c>
      <c r="AE95" s="160"/>
    </row>
    <row r="96" spans="1:31" ht="49.5" hidden="1" customHeight="1">
      <c r="A96" s="295"/>
      <c r="B96" s="145">
        <v>42</v>
      </c>
      <c r="C96" s="221" t="s">
        <v>230</v>
      </c>
      <c r="D96" s="221" t="s">
        <v>0</v>
      </c>
      <c r="E96" s="16" t="s">
        <v>231</v>
      </c>
      <c r="F96" s="80" t="s">
        <v>2</v>
      </c>
      <c r="G96" s="143"/>
      <c r="H96" s="228" t="s">
        <v>654</v>
      </c>
      <c r="I96" s="222" t="s">
        <v>1101</v>
      </c>
      <c r="J96" s="148"/>
      <c r="K96" s="155" t="s">
        <v>1086</v>
      </c>
      <c r="L96" s="155" t="s">
        <v>1085</v>
      </c>
      <c r="M96" s="29" t="s">
        <v>647</v>
      </c>
      <c r="N96" s="90" t="s">
        <v>648</v>
      </c>
      <c r="O96" s="290"/>
      <c r="P96" s="274"/>
      <c r="Q96" s="30"/>
      <c r="R96" s="30"/>
      <c r="S96" s="30"/>
      <c r="T96" s="30"/>
      <c r="U96" s="30"/>
      <c r="V96" s="30"/>
      <c r="W96" s="30" t="s">
        <v>27</v>
      </c>
      <c r="X96" s="30"/>
      <c r="Y96" s="30"/>
      <c r="Z96" s="30"/>
      <c r="AA96" s="30"/>
      <c r="AB96" s="30">
        <v>1</v>
      </c>
      <c r="AC96" s="155"/>
      <c r="AD96" s="155"/>
      <c r="AE96" s="145"/>
    </row>
    <row r="97" spans="1:31" ht="68.25" hidden="1" customHeight="1">
      <c r="A97" s="295"/>
      <c r="B97" s="59">
        <v>42</v>
      </c>
      <c r="C97" s="16" t="s">
        <v>230</v>
      </c>
      <c r="D97" s="16" t="s">
        <v>0</v>
      </c>
      <c r="E97" s="16" t="s">
        <v>231</v>
      </c>
      <c r="F97" s="80" t="s">
        <v>2</v>
      </c>
      <c r="G97" s="14"/>
      <c r="H97" s="86" t="s">
        <v>654</v>
      </c>
      <c r="I97" s="17" t="s">
        <v>1102</v>
      </c>
      <c r="J97" s="102"/>
      <c r="K97" s="30" t="s">
        <v>1086</v>
      </c>
      <c r="L97" s="30" t="s">
        <v>1085</v>
      </c>
      <c r="M97" s="29" t="s">
        <v>647</v>
      </c>
      <c r="N97" s="90" t="s">
        <v>648</v>
      </c>
      <c r="O97" s="290"/>
      <c r="P97" s="274"/>
      <c r="Q97" s="30"/>
      <c r="R97" s="30"/>
      <c r="S97" s="30"/>
      <c r="T97" s="30"/>
      <c r="U97" s="30"/>
      <c r="V97" s="30"/>
      <c r="W97" s="30"/>
      <c r="X97" s="30" t="s">
        <v>27</v>
      </c>
      <c r="Y97" s="30"/>
      <c r="Z97" s="30"/>
      <c r="AA97" s="30"/>
      <c r="AB97" s="30">
        <f t="shared" si="5"/>
        <v>1</v>
      </c>
      <c r="AC97" s="30"/>
      <c r="AD97" s="30"/>
      <c r="AE97" s="50"/>
    </row>
    <row r="98" spans="1:31" ht="57.75" hidden="1" customHeight="1">
      <c r="A98" s="295"/>
      <c r="B98" s="59">
        <v>42</v>
      </c>
      <c r="C98" s="16" t="s">
        <v>230</v>
      </c>
      <c r="D98" s="16" t="s">
        <v>0</v>
      </c>
      <c r="E98" s="16" t="s">
        <v>231</v>
      </c>
      <c r="F98" s="80" t="s">
        <v>2</v>
      </c>
      <c r="G98" s="58"/>
      <c r="H98" s="86" t="s">
        <v>654</v>
      </c>
      <c r="I98" s="17" t="s">
        <v>1103</v>
      </c>
      <c r="J98" s="102"/>
      <c r="K98" s="30" t="s">
        <v>1086</v>
      </c>
      <c r="L98" s="30" t="s">
        <v>1085</v>
      </c>
      <c r="M98" s="29" t="s">
        <v>647</v>
      </c>
      <c r="N98" s="90" t="s">
        <v>648</v>
      </c>
      <c r="O98" s="290"/>
      <c r="P98" s="274"/>
      <c r="Q98" s="30"/>
      <c r="R98" s="30"/>
      <c r="S98" s="30"/>
      <c r="T98" s="30"/>
      <c r="U98" s="30"/>
      <c r="V98" s="30"/>
      <c r="W98" s="30"/>
      <c r="X98" s="30"/>
      <c r="Y98" s="30" t="s">
        <v>27</v>
      </c>
      <c r="Z98" s="30"/>
      <c r="AA98" s="30"/>
      <c r="AB98" s="30">
        <v>1</v>
      </c>
      <c r="AC98" s="30"/>
      <c r="AD98" s="30"/>
      <c r="AE98" s="59"/>
    </row>
    <row r="99" spans="1:31" ht="57.75" hidden="1" customHeight="1">
      <c r="A99" s="295"/>
      <c r="B99" s="59">
        <v>42</v>
      </c>
      <c r="C99" s="16" t="s">
        <v>230</v>
      </c>
      <c r="D99" s="16" t="s">
        <v>0</v>
      </c>
      <c r="E99" s="16" t="s">
        <v>231</v>
      </c>
      <c r="F99" s="80" t="s">
        <v>2</v>
      </c>
      <c r="G99" s="58"/>
      <c r="H99" s="86" t="s">
        <v>654</v>
      </c>
      <c r="I99" s="17" t="s">
        <v>1104</v>
      </c>
      <c r="J99" s="102"/>
      <c r="K99" s="30" t="s">
        <v>1086</v>
      </c>
      <c r="L99" s="30" t="s">
        <v>1085</v>
      </c>
      <c r="M99" s="29" t="s">
        <v>647</v>
      </c>
      <c r="N99" s="90" t="s">
        <v>648</v>
      </c>
      <c r="O99" s="290"/>
      <c r="P99" s="274"/>
      <c r="Q99" s="30"/>
      <c r="R99" s="30"/>
      <c r="S99" s="30"/>
      <c r="T99" s="30"/>
      <c r="U99" s="30"/>
      <c r="V99" s="30"/>
      <c r="W99" s="30"/>
      <c r="X99" s="30"/>
      <c r="Y99" s="30"/>
      <c r="Z99" s="30" t="s">
        <v>27</v>
      </c>
      <c r="AA99" s="30"/>
      <c r="AB99" s="30">
        <v>1</v>
      </c>
      <c r="AC99" s="30"/>
      <c r="AD99" s="30"/>
      <c r="AE99" s="59"/>
    </row>
    <row r="100" spans="1:31" ht="66.75" hidden="1" customHeight="1">
      <c r="A100" s="295"/>
      <c r="B100" s="59">
        <v>42</v>
      </c>
      <c r="C100" s="16" t="s">
        <v>230</v>
      </c>
      <c r="D100" s="16" t="s">
        <v>0</v>
      </c>
      <c r="E100" s="16" t="s">
        <v>231</v>
      </c>
      <c r="F100" s="80" t="s">
        <v>2</v>
      </c>
      <c r="G100" s="14"/>
      <c r="H100" s="86" t="s">
        <v>654</v>
      </c>
      <c r="I100" s="17" t="s">
        <v>1105</v>
      </c>
      <c r="J100" s="102"/>
      <c r="K100" s="30" t="s">
        <v>1086</v>
      </c>
      <c r="L100" s="30" t="s">
        <v>1085</v>
      </c>
      <c r="M100" s="29" t="s">
        <v>647</v>
      </c>
      <c r="N100" s="90" t="s">
        <v>648</v>
      </c>
      <c r="O100" s="291"/>
      <c r="P100" s="275"/>
      <c r="Q100" s="30"/>
      <c r="R100" s="30"/>
      <c r="S100" s="30"/>
      <c r="T100" s="30"/>
      <c r="U100" s="30"/>
      <c r="V100" s="30"/>
      <c r="W100" s="30"/>
      <c r="X100" s="30"/>
      <c r="Y100" s="30"/>
      <c r="Z100" s="30"/>
      <c r="AA100" s="30" t="s">
        <v>27</v>
      </c>
      <c r="AB100" s="30">
        <f t="shared" si="5"/>
        <v>1</v>
      </c>
      <c r="AC100" s="30"/>
      <c r="AD100" s="30"/>
      <c r="AE100" s="50"/>
    </row>
    <row r="101" spans="1:31" ht="78" hidden="1" customHeight="1">
      <c r="A101" s="295">
        <v>131</v>
      </c>
      <c r="B101" s="59">
        <v>43</v>
      </c>
      <c r="C101" s="16" t="s">
        <v>232</v>
      </c>
      <c r="D101" s="14" t="s">
        <v>0</v>
      </c>
      <c r="E101" s="24" t="s">
        <v>233</v>
      </c>
      <c r="F101" s="80" t="s">
        <v>2</v>
      </c>
      <c r="G101" s="14"/>
      <c r="H101" s="86" t="s">
        <v>655</v>
      </c>
      <c r="I101" s="17" t="s">
        <v>658</v>
      </c>
      <c r="J101" s="52"/>
      <c r="K101" s="30" t="s">
        <v>1086</v>
      </c>
      <c r="L101" s="30" t="s">
        <v>1085</v>
      </c>
      <c r="M101" s="29" t="s">
        <v>647</v>
      </c>
      <c r="N101" s="90" t="s">
        <v>648</v>
      </c>
      <c r="O101" s="273" t="s">
        <v>27</v>
      </c>
      <c r="P101" s="276">
        <v>1</v>
      </c>
      <c r="Q101" s="30" t="s">
        <v>27</v>
      </c>
      <c r="R101" s="30"/>
      <c r="S101" s="30"/>
      <c r="T101" s="30"/>
      <c r="U101" s="30"/>
      <c r="V101" s="30"/>
      <c r="W101" s="30"/>
      <c r="X101" s="30"/>
      <c r="Y101" s="30"/>
      <c r="Z101" s="30"/>
      <c r="AA101" s="30"/>
      <c r="AB101" s="30">
        <f t="shared" si="5"/>
        <v>1</v>
      </c>
      <c r="AC101" s="30"/>
      <c r="AD101" s="30"/>
      <c r="AE101" s="50"/>
    </row>
    <row r="102" spans="1:31" ht="78" hidden="1" customHeight="1">
      <c r="A102" s="295"/>
      <c r="B102" s="72">
        <v>43</v>
      </c>
      <c r="C102" s="16" t="s">
        <v>232</v>
      </c>
      <c r="D102" s="71" t="s">
        <v>0</v>
      </c>
      <c r="E102" s="73" t="s">
        <v>233</v>
      </c>
      <c r="F102" s="80" t="s">
        <v>2</v>
      </c>
      <c r="G102" s="71"/>
      <c r="H102" s="86" t="s">
        <v>655</v>
      </c>
      <c r="I102" s="17" t="s">
        <v>658</v>
      </c>
      <c r="J102" s="74"/>
      <c r="K102" s="30" t="s">
        <v>1086</v>
      </c>
      <c r="L102" s="30" t="s">
        <v>1085</v>
      </c>
      <c r="M102" s="29" t="s">
        <v>647</v>
      </c>
      <c r="N102" s="90" t="s">
        <v>648</v>
      </c>
      <c r="O102" s="274"/>
      <c r="P102" s="276"/>
      <c r="Q102" s="30"/>
      <c r="R102" s="30" t="s">
        <v>27</v>
      </c>
      <c r="S102" s="30"/>
      <c r="T102" s="30"/>
      <c r="U102" s="30"/>
      <c r="V102" s="30"/>
      <c r="W102" s="30"/>
      <c r="X102" s="30"/>
      <c r="Y102" s="30"/>
      <c r="Z102" s="30"/>
      <c r="AA102" s="30"/>
      <c r="AB102" s="30">
        <f t="shared" si="5"/>
        <v>1</v>
      </c>
      <c r="AC102" s="30"/>
      <c r="AD102" s="30"/>
      <c r="AE102" s="72"/>
    </row>
    <row r="103" spans="1:31" ht="73.5" hidden="1" customHeight="1">
      <c r="A103" s="295"/>
      <c r="B103" s="59">
        <v>43</v>
      </c>
      <c r="C103" s="16" t="s">
        <v>232</v>
      </c>
      <c r="D103" s="14" t="s">
        <v>0</v>
      </c>
      <c r="E103" s="24" t="s">
        <v>233</v>
      </c>
      <c r="F103" s="80" t="s">
        <v>2</v>
      </c>
      <c r="G103" s="14"/>
      <c r="H103" s="86" t="s">
        <v>655</v>
      </c>
      <c r="I103" s="17" t="s">
        <v>659</v>
      </c>
      <c r="J103" s="52" t="s">
        <v>234</v>
      </c>
      <c r="K103" s="30" t="s">
        <v>1086</v>
      </c>
      <c r="L103" s="30" t="s">
        <v>1085</v>
      </c>
      <c r="M103" s="29" t="s">
        <v>647</v>
      </c>
      <c r="N103" s="90" t="s">
        <v>648</v>
      </c>
      <c r="O103" s="275"/>
      <c r="P103" s="276"/>
      <c r="Q103" s="30"/>
      <c r="R103" s="30"/>
      <c r="S103" s="30" t="s">
        <v>27</v>
      </c>
      <c r="T103" s="30"/>
      <c r="U103" s="30"/>
      <c r="V103" s="30"/>
      <c r="W103" s="30"/>
      <c r="X103" s="30"/>
      <c r="Y103" s="30"/>
      <c r="Z103" s="30"/>
      <c r="AA103" s="30"/>
      <c r="AB103" s="30">
        <f t="shared" si="5"/>
        <v>1</v>
      </c>
      <c r="AC103" s="30"/>
      <c r="AD103" s="30"/>
      <c r="AE103" s="50"/>
    </row>
    <row r="104" spans="1:31" ht="66.75" hidden="1" customHeight="1">
      <c r="A104" s="277">
        <v>136</v>
      </c>
      <c r="B104" s="50">
        <v>44</v>
      </c>
      <c r="C104" s="16" t="s">
        <v>235</v>
      </c>
      <c r="D104" s="14" t="s">
        <v>2</v>
      </c>
      <c r="E104" s="16" t="s">
        <v>236</v>
      </c>
      <c r="F104" s="80" t="s">
        <v>2</v>
      </c>
      <c r="G104" s="14"/>
      <c r="H104" s="86" t="s">
        <v>656</v>
      </c>
      <c r="I104" s="17" t="s">
        <v>657</v>
      </c>
      <c r="J104" s="52"/>
      <c r="K104" s="30" t="s">
        <v>1086</v>
      </c>
      <c r="L104" s="30" t="s">
        <v>646</v>
      </c>
      <c r="M104" s="29" t="s">
        <v>647</v>
      </c>
      <c r="N104" s="90" t="s">
        <v>648</v>
      </c>
      <c r="O104" s="273" t="s">
        <v>27</v>
      </c>
      <c r="P104" s="52"/>
      <c r="Q104" s="30" t="s">
        <v>27</v>
      </c>
      <c r="R104" s="30"/>
      <c r="S104" s="30"/>
      <c r="T104" s="30"/>
      <c r="U104" s="30"/>
      <c r="V104" s="30"/>
      <c r="W104" s="30"/>
      <c r="X104" s="30"/>
      <c r="Y104" s="30"/>
      <c r="Z104" s="30"/>
      <c r="AA104" s="30"/>
      <c r="AB104" s="30">
        <f t="shared" si="5"/>
        <v>1</v>
      </c>
      <c r="AC104" s="30"/>
      <c r="AD104" s="30"/>
      <c r="AE104" s="50"/>
    </row>
    <row r="105" spans="1:31" ht="63.75" hidden="1" customHeight="1">
      <c r="A105" s="278"/>
      <c r="B105" s="72">
        <v>44</v>
      </c>
      <c r="C105" s="16" t="s">
        <v>235</v>
      </c>
      <c r="D105" s="71" t="s">
        <v>2</v>
      </c>
      <c r="E105" s="16" t="s">
        <v>236</v>
      </c>
      <c r="F105" s="80" t="s">
        <v>2</v>
      </c>
      <c r="G105" s="71"/>
      <c r="H105" s="86" t="s">
        <v>656</v>
      </c>
      <c r="I105" s="17" t="s">
        <v>657</v>
      </c>
      <c r="J105" s="74"/>
      <c r="K105" s="30" t="s">
        <v>1086</v>
      </c>
      <c r="L105" s="30" t="s">
        <v>646</v>
      </c>
      <c r="M105" s="29" t="s">
        <v>647</v>
      </c>
      <c r="N105" s="90" t="s">
        <v>648</v>
      </c>
      <c r="O105" s="274"/>
      <c r="P105" s="74"/>
      <c r="Q105" s="30"/>
      <c r="R105" s="30" t="s">
        <v>27</v>
      </c>
      <c r="S105" s="30"/>
      <c r="T105" s="30"/>
      <c r="U105" s="30"/>
      <c r="V105" s="30"/>
      <c r="W105" s="30"/>
      <c r="X105" s="30"/>
      <c r="Y105" s="30"/>
      <c r="Z105" s="30"/>
      <c r="AA105" s="30"/>
      <c r="AB105" s="30">
        <f t="shared" si="5"/>
        <v>1</v>
      </c>
      <c r="AC105" s="30"/>
      <c r="AD105" s="30"/>
      <c r="AE105" s="72"/>
    </row>
    <row r="106" spans="1:31" ht="65.25" hidden="1" customHeight="1">
      <c r="A106" s="278"/>
      <c r="B106" s="72">
        <v>44</v>
      </c>
      <c r="C106" s="16" t="s">
        <v>235</v>
      </c>
      <c r="D106" s="71" t="s">
        <v>2</v>
      </c>
      <c r="E106" s="16" t="s">
        <v>236</v>
      </c>
      <c r="F106" s="80" t="s">
        <v>2</v>
      </c>
      <c r="G106" s="71"/>
      <c r="H106" s="86" t="s">
        <v>656</v>
      </c>
      <c r="I106" s="17" t="s">
        <v>657</v>
      </c>
      <c r="J106" s="74"/>
      <c r="K106" s="30" t="s">
        <v>1086</v>
      </c>
      <c r="L106" s="30" t="s">
        <v>646</v>
      </c>
      <c r="M106" s="29" t="s">
        <v>647</v>
      </c>
      <c r="N106" s="90" t="s">
        <v>648</v>
      </c>
      <c r="O106" s="274"/>
      <c r="P106" s="74"/>
      <c r="Q106" s="30"/>
      <c r="R106" s="30"/>
      <c r="S106" s="30" t="s">
        <v>27</v>
      </c>
      <c r="T106" s="30"/>
      <c r="U106" s="30"/>
      <c r="V106" s="30"/>
      <c r="W106" s="30"/>
      <c r="X106" s="30"/>
      <c r="Y106" s="30"/>
      <c r="Z106" s="30"/>
      <c r="AA106" s="30"/>
      <c r="AB106" s="30">
        <f t="shared" si="5"/>
        <v>1</v>
      </c>
      <c r="AC106" s="30"/>
      <c r="AD106" s="30"/>
      <c r="AE106" s="72"/>
    </row>
    <row r="107" spans="1:31" ht="72.75" hidden="1" customHeight="1">
      <c r="A107" s="278"/>
      <c r="B107" s="72">
        <v>44</v>
      </c>
      <c r="C107" s="16" t="s">
        <v>235</v>
      </c>
      <c r="D107" s="71" t="s">
        <v>2</v>
      </c>
      <c r="E107" s="16" t="s">
        <v>236</v>
      </c>
      <c r="F107" s="80" t="s">
        <v>2</v>
      </c>
      <c r="G107" s="71"/>
      <c r="H107" s="86" t="s">
        <v>656</v>
      </c>
      <c r="I107" s="17" t="s">
        <v>657</v>
      </c>
      <c r="J107" s="74"/>
      <c r="K107" s="30" t="s">
        <v>1086</v>
      </c>
      <c r="L107" s="30" t="s">
        <v>646</v>
      </c>
      <c r="M107" s="29" t="s">
        <v>647</v>
      </c>
      <c r="N107" s="90" t="s">
        <v>648</v>
      </c>
      <c r="O107" s="274"/>
      <c r="P107" s="74"/>
      <c r="Q107" s="30"/>
      <c r="R107" s="30"/>
      <c r="S107" s="30"/>
      <c r="T107" s="30" t="s">
        <v>27</v>
      </c>
      <c r="U107" s="30"/>
      <c r="V107" s="30"/>
      <c r="W107" s="30"/>
      <c r="X107" s="30"/>
      <c r="Y107" s="30"/>
      <c r="Z107" s="30"/>
      <c r="AA107" s="30"/>
      <c r="AB107" s="30">
        <f t="shared" si="5"/>
        <v>1</v>
      </c>
      <c r="AC107" s="30"/>
      <c r="AD107" s="30"/>
      <c r="AE107" s="72"/>
    </row>
    <row r="108" spans="1:31" ht="66.75" hidden="1" customHeight="1">
      <c r="A108" s="278"/>
      <c r="B108" s="144">
        <v>44</v>
      </c>
      <c r="C108" s="197" t="s">
        <v>235</v>
      </c>
      <c r="D108" s="142" t="s">
        <v>2</v>
      </c>
      <c r="E108" s="16" t="s">
        <v>236</v>
      </c>
      <c r="F108" s="80" t="s">
        <v>2</v>
      </c>
      <c r="G108" s="142"/>
      <c r="H108" s="200" t="s">
        <v>656</v>
      </c>
      <c r="I108" s="198" t="s">
        <v>657</v>
      </c>
      <c r="J108" s="146"/>
      <c r="K108" s="154" t="s">
        <v>1086</v>
      </c>
      <c r="L108" s="154" t="s">
        <v>646</v>
      </c>
      <c r="M108" s="29" t="s">
        <v>647</v>
      </c>
      <c r="N108" s="90" t="s">
        <v>648</v>
      </c>
      <c r="O108" s="274"/>
      <c r="P108" s="74"/>
      <c r="Q108" s="30"/>
      <c r="R108" s="30"/>
      <c r="S108" s="30"/>
      <c r="T108" s="30"/>
      <c r="U108" s="30" t="s">
        <v>27</v>
      </c>
      <c r="V108" s="30"/>
      <c r="W108" s="30"/>
      <c r="X108" s="30"/>
      <c r="Y108" s="30"/>
      <c r="Z108" s="30"/>
      <c r="AA108" s="30"/>
      <c r="AB108" s="30">
        <f t="shared" si="5"/>
        <v>1</v>
      </c>
      <c r="AC108" s="154"/>
      <c r="AD108" s="154"/>
      <c r="AE108" s="144"/>
    </row>
    <row r="109" spans="1:31" ht="81.75" customHeight="1">
      <c r="A109" s="279"/>
      <c r="B109" s="160">
        <v>44</v>
      </c>
      <c r="C109" s="16" t="s">
        <v>235</v>
      </c>
      <c r="D109" s="163" t="s">
        <v>2</v>
      </c>
      <c r="E109" s="184" t="s">
        <v>236</v>
      </c>
      <c r="F109" s="172" t="s">
        <v>2</v>
      </c>
      <c r="G109" s="163"/>
      <c r="H109" s="86" t="s">
        <v>656</v>
      </c>
      <c r="I109" s="17" t="s">
        <v>657</v>
      </c>
      <c r="J109" s="149"/>
      <c r="K109" s="30" t="s">
        <v>1086</v>
      </c>
      <c r="L109" s="30" t="s">
        <v>646</v>
      </c>
      <c r="M109" s="185" t="s">
        <v>647</v>
      </c>
      <c r="N109" s="90" t="s">
        <v>648</v>
      </c>
      <c r="O109" s="274"/>
      <c r="P109" s="74"/>
      <c r="Q109" s="30"/>
      <c r="R109" s="30"/>
      <c r="S109" s="30"/>
      <c r="T109" s="30"/>
      <c r="U109" s="30"/>
      <c r="V109" s="30" t="s">
        <v>27</v>
      </c>
      <c r="W109" s="30"/>
      <c r="X109" s="30"/>
      <c r="Y109" s="30"/>
      <c r="Z109" s="30"/>
      <c r="AA109" s="30"/>
      <c r="AB109" s="174">
        <f t="shared" si="5"/>
        <v>1</v>
      </c>
      <c r="AC109" s="30" t="s">
        <v>1133</v>
      </c>
      <c r="AD109" s="30" t="s">
        <v>1133</v>
      </c>
      <c r="AE109" s="160"/>
    </row>
    <row r="110" spans="1:31" ht="78.75" hidden="1" customHeight="1">
      <c r="A110" s="278"/>
      <c r="B110" s="145">
        <v>44</v>
      </c>
      <c r="C110" s="221" t="s">
        <v>235</v>
      </c>
      <c r="D110" s="143" t="s">
        <v>2</v>
      </c>
      <c r="E110" s="16" t="s">
        <v>236</v>
      </c>
      <c r="F110" s="80" t="s">
        <v>2</v>
      </c>
      <c r="G110" s="143"/>
      <c r="H110" s="228" t="s">
        <v>656</v>
      </c>
      <c r="I110" s="222" t="s">
        <v>657</v>
      </c>
      <c r="J110" s="148"/>
      <c r="K110" s="155" t="s">
        <v>1086</v>
      </c>
      <c r="L110" s="155" t="s">
        <v>646</v>
      </c>
      <c r="M110" s="29" t="s">
        <v>647</v>
      </c>
      <c r="N110" s="90" t="s">
        <v>648</v>
      </c>
      <c r="O110" s="274"/>
      <c r="P110" s="74"/>
      <c r="Q110" s="30"/>
      <c r="R110" s="30"/>
      <c r="S110" s="30"/>
      <c r="T110" s="30"/>
      <c r="U110" s="30"/>
      <c r="V110" s="30"/>
      <c r="W110" s="30" t="s">
        <v>27</v>
      </c>
      <c r="X110" s="30"/>
      <c r="Y110" s="30"/>
      <c r="Z110" s="30"/>
      <c r="AA110" s="30"/>
      <c r="AB110" s="30">
        <f t="shared" si="5"/>
        <v>1</v>
      </c>
      <c r="AC110" s="155"/>
      <c r="AD110" s="155"/>
      <c r="AE110" s="145"/>
    </row>
    <row r="111" spans="1:31" ht="66.75" hidden="1" customHeight="1">
      <c r="A111" s="278"/>
      <c r="B111" s="72">
        <v>44</v>
      </c>
      <c r="C111" s="16" t="s">
        <v>235</v>
      </c>
      <c r="D111" s="71" t="s">
        <v>2</v>
      </c>
      <c r="E111" s="16" t="s">
        <v>236</v>
      </c>
      <c r="F111" s="80" t="s">
        <v>2</v>
      </c>
      <c r="G111" s="71"/>
      <c r="H111" s="86" t="s">
        <v>656</v>
      </c>
      <c r="I111" s="17" t="s">
        <v>657</v>
      </c>
      <c r="J111" s="74"/>
      <c r="K111" s="30" t="s">
        <v>1086</v>
      </c>
      <c r="L111" s="30" t="s">
        <v>646</v>
      </c>
      <c r="M111" s="29" t="s">
        <v>647</v>
      </c>
      <c r="N111" s="90" t="s">
        <v>648</v>
      </c>
      <c r="O111" s="274"/>
      <c r="P111" s="74"/>
      <c r="Q111" s="30"/>
      <c r="R111" s="30"/>
      <c r="S111" s="30"/>
      <c r="T111" s="30"/>
      <c r="U111" s="30"/>
      <c r="V111" s="30"/>
      <c r="W111" s="30"/>
      <c r="X111" s="30" t="s">
        <v>27</v>
      </c>
      <c r="Y111" s="30"/>
      <c r="Z111" s="30"/>
      <c r="AA111" s="30"/>
      <c r="AB111" s="30">
        <f t="shared" si="5"/>
        <v>1</v>
      </c>
      <c r="AC111" s="30"/>
      <c r="AD111" s="30"/>
      <c r="AE111" s="72"/>
    </row>
    <row r="112" spans="1:31" ht="66.75" hidden="1" customHeight="1">
      <c r="A112" s="278"/>
      <c r="B112" s="72">
        <v>44</v>
      </c>
      <c r="C112" s="16" t="s">
        <v>235</v>
      </c>
      <c r="D112" s="71" t="s">
        <v>2</v>
      </c>
      <c r="E112" s="16" t="s">
        <v>236</v>
      </c>
      <c r="F112" s="80" t="s">
        <v>2</v>
      </c>
      <c r="G112" s="71"/>
      <c r="H112" s="86" t="s">
        <v>656</v>
      </c>
      <c r="I112" s="17" t="s">
        <v>657</v>
      </c>
      <c r="J112" s="74"/>
      <c r="K112" s="30" t="s">
        <v>1086</v>
      </c>
      <c r="L112" s="30" t="s">
        <v>646</v>
      </c>
      <c r="M112" s="29" t="s">
        <v>647</v>
      </c>
      <c r="N112" s="90" t="s">
        <v>648</v>
      </c>
      <c r="O112" s="274"/>
      <c r="P112" s="74"/>
      <c r="Q112" s="30"/>
      <c r="R112" s="30"/>
      <c r="S112" s="30"/>
      <c r="T112" s="30"/>
      <c r="U112" s="30"/>
      <c r="V112" s="30"/>
      <c r="W112" s="30"/>
      <c r="X112" s="30"/>
      <c r="Y112" s="30" t="s">
        <v>27</v>
      </c>
      <c r="Z112" s="30"/>
      <c r="AA112" s="30"/>
      <c r="AB112" s="30">
        <f t="shared" si="5"/>
        <v>1</v>
      </c>
      <c r="AC112" s="30"/>
      <c r="AD112" s="30"/>
      <c r="AE112" s="72"/>
    </row>
    <row r="113" spans="1:31" ht="66.75" hidden="1" customHeight="1">
      <c r="A113" s="278"/>
      <c r="B113" s="72">
        <v>44</v>
      </c>
      <c r="C113" s="16" t="s">
        <v>235</v>
      </c>
      <c r="D113" s="71" t="s">
        <v>2</v>
      </c>
      <c r="E113" s="16" t="s">
        <v>236</v>
      </c>
      <c r="F113" s="80" t="s">
        <v>2</v>
      </c>
      <c r="G113" s="71"/>
      <c r="H113" s="86" t="s">
        <v>656</v>
      </c>
      <c r="I113" s="17" t="s">
        <v>657</v>
      </c>
      <c r="J113" s="74"/>
      <c r="K113" s="30" t="s">
        <v>1086</v>
      </c>
      <c r="L113" s="30" t="s">
        <v>646</v>
      </c>
      <c r="M113" s="29" t="s">
        <v>647</v>
      </c>
      <c r="N113" s="90" t="s">
        <v>648</v>
      </c>
      <c r="O113" s="274"/>
      <c r="P113" s="74"/>
      <c r="Q113" s="30"/>
      <c r="R113" s="30"/>
      <c r="S113" s="30"/>
      <c r="T113" s="30"/>
      <c r="U113" s="30"/>
      <c r="V113" s="30"/>
      <c r="W113" s="30"/>
      <c r="X113" s="30"/>
      <c r="Y113" s="30"/>
      <c r="Z113" s="30" t="s">
        <v>27</v>
      </c>
      <c r="AA113" s="30"/>
      <c r="AB113" s="30">
        <f t="shared" si="5"/>
        <v>1</v>
      </c>
      <c r="AC113" s="30"/>
      <c r="AD113" s="30"/>
      <c r="AE113" s="72"/>
    </row>
    <row r="114" spans="1:31" ht="66.75" hidden="1" customHeight="1">
      <c r="A114" s="280"/>
      <c r="B114" s="72">
        <v>44</v>
      </c>
      <c r="C114" s="16" t="s">
        <v>235</v>
      </c>
      <c r="D114" s="71" t="s">
        <v>2</v>
      </c>
      <c r="E114" s="16" t="s">
        <v>236</v>
      </c>
      <c r="F114" s="80" t="s">
        <v>2</v>
      </c>
      <c r="G114" s="71"/>
      <c r="H114" s="86" t="s">
        <v>656</v>
      </c>
      <c r="I114" s="17" t="s">
        <v>657</v>
      </c>
      <c r="J114" s="74"/>
      <c r="K114" s="30" t="s">
        <v>1086</v>
      </c>
      <c r="L114" s="30" t="s">
        <v>646</v>
      </c>
      <c r="M114" s="29" t="s">
        <v>647</v>
      </c>
      <c r="N114" s="90" t="s">
        <v>648</v>
      </c>
      <c r="O114" s="275"/>
      <c r="P114" s="74"/>
      <c r="Q114" s="30"/>
      <c r="R114" s="30"/>
      <c r="S114" s="30"/>
      <c r="T114" s="30"/>
      <c r="U114" s="30"/>
      <c r="V114" s="30"/>
      <c r="W114" s="30"/>
      <c r="X114" s="30"/>
      <c r="Y114" s="30"/>
      <c r="Z114" s="30"/>
      <c r="AA114" s="30" t="s">
        <v>27</v>
      </c>
      <c r="AB114" s="30">
        <f t="shared" si="5"/>
        <v>1</v>
      </c>
      <c r="AC114" s="30"/>
      <c r="AD114" s="30"/>
      <c r="AE114" s="72"/>
    </row>
    <row r="115" spans="1:31" ht="45" hidden="1" customHeight="1">
      <c r="A115" s="295">
        <v>137</v>
      </c>
      <c r="B115" s="72">
        <v>45</v>
      </c>
      <c r="C115" s="73" t="s">
        <v>237</v>
      </c>
      <c r="D115" s="71" t="s">
        <v>2</v>
      </c>
      <c r="E115" s="73" t="s">
        <v>238</v>
      </c>
      <c r="F115" s="80" t="s">
        <v>2</v>
      </c>
      <c r="G115" s="14"/>
      <c r="H115" s="86" t="s">
        <v>660</v>
      </c>
      <c r="I115" s="17" t="s">
        <v>1106</v>
      </c>
      <c r="J115" s="52"/>
      <c r="K115" s="30" t="s">
        <v>1086</v>
      </c>
      <c r="L115" s="30" t="s">
        <v>1085</v>
      </c>
      <c r="M115" s="29" t="s">
        <v>647</v>
      </c>
      <c r="N115" s="90" t="s">
        <v>648</v>
      </c>
      <c r="O115" s="273" t="s">
        <v>27</v>
      </c>
      <c r="P115" s="52"/>
      <c r="Q115" s="30"/>
      <c r="R115" s="30"/>
      <c r="S115" s="30"/>
      <c r="T115" s="30" t="s">
        <v>27</v>
      </c>
      <c r="U115" s="30"/>
      <c r="V115" s="30"/>
      <c r="W115" s="30"/>
      <c r="X115" s="30"/>
      <c r="Y115" s="30"/>
      <c r="Z115" s="30"/>
      <c r="AA115" s="30"/>
      <c r="AB115" s="30">
        <f t="shared" si="5"/>
        <v>1</v>
      </c>
      <c r="AC115" s="30"/>
      <c r="AD115" s="30"/>
      <c r="AE115" s="50"/>
    </row>
    <row r="116" spans="1:31" ht="49.5" hidden="1" customHeight="1">
      <c r="A116" s="295"/>
      <c r="B116" s="72">
        <v>45</v>
      </c>
      <c r="C116" s="73" t="s">
        <v>237</v>
      </c>
      <c r="D116" s="71" t="s">
        <v>2</v>
      </c>
      <c r="E116" s="73" t="s">
        <v>661</v>
      </c>
      <c r="F116" s="80" t="s">
        <v>2</v>
      </c>
      <c r="G116" s="71"/>
      <c r="H116" s="86" t="s">
        <v>660</v>
      </c>
      <c r="I116" s="17" t="s">
        <v>1107</v>
      </c>
      <c r="J116" s="74"/>
      <c r="K116" s="30" t="s">
        <v>1086</v>
      </c>
      <c r="L116" s="30" t="s">
        <v>1085</v>
      </c>
      <c r="M116" s="29" t="s">
        <v>647</v>
      </c>
      <c r="N116" s="90" t="s">
        <v>648</v>
      </c>
      <c r="O116" s="274"/>
      <c r="P116" s="74"/>
      <c r="Q116" s="30"/>
      <c r="R116" s="30"/>
      <c r="S116" s="30"/>
      <c r="T116" s="30"/>
      <c r="U116" s="30"/>
      <c r="V116" s="30"/>
      <c r="W116" s="30"/>
      <c r="X116" s="30"/>
      <c r="Y116" s="30" t="s">
        <v>27</v>
      </c>
      <c r="Z116" s="30"/>
      <c r="AA116" s="30"/>
      <c r="AB116" s="30">
        <f t="shared" si="5"/>
        <v>1</v>
      </c>
      <c r="AC116" s="30"/>
      <c r="AD116" s="30"/>
      <c r="AE116" s="72"/>
    </row>
    <row r="117" spans="1:31" ht="38.25" hidden="1" customHeight="1">
      <c r="A117" s="295"/>
      <c r="B117" s="72">
        <v>45</v>
      </c>
      <c r="C117" s="73" t="s">
        <v>237</v>
      </c>
      <c r="D117" s="71" t="s">
        <v>2</v>
      </c>
      <c r="E117" s="24" t="s">
        <v>662</v>
      </c>
      <c r="F117" s="80" t="s">
        <v>2</v>
      </c>
      <c r="G117" s="14"/>
      <c r="H117" s="86" t="s">
        <v>660</v>
      </c>
      <c r="I117" s="17" t="s">
        <v>1108</v>
      </c>
      <c r="J117" s="52"/>
      <c r="K117" s="30" t="s">
        <v>1086</v>
      </c>
      <c r="L117" s="30" t="s">
        <v>1085</v>
      </c>
      <c r="M117" s="29" t="s">
        <v>647</v>
      </c>
      <c r="N117" s="90" t="s">
        <v>648</v>
      </c>
      <c r="O117" s="275"/>
      <c r="P117" s="52"/>
      <c r="Q117" s="30"/>
      <c r="R117" s="30"/>
      <c r="S117" s="30"/>
      <c r="T117" s="30"/>
      <c r="U117" s="30"/>
      <c r="V117" s="30"/>
      <c r="W117" s="30"/>
      <c r="X117" s="30"/>
      <c r="Y117" s="30"/>
      <c r="Z117" s="30"/>
      <c r="AA117" s="30" t="s">
        <v>27</v>
      </c>
      <c r="AB117" s="30">
        <f t="shared" si="5"/>
        <v>1</v>
      </c>
      <c r="AC117" s="30"/>
      <c r="AD117" s="30"/>
      <c r="AE117" s="50"/>
    </row>
    <row r="118" spans="1:31" ht="76.5" hidden="1" customHeight="1">
      <c r="A118" s="295">
        <v>140</v>
      </c>
      <c r="B118" s="59">
        <v>46</v>
      </c>
      <c r="C118" s="16" t="s">
        <v>62</v>
      </c>
      <c r="D118" s="14" t="s">
        <v>3</v>
      </c>
      <c r="E118" s="24" t="s">
        <v>664</v>
      </c>
      <c r="F118" s="80" t="s">
        <v>3</v>
      </c>
      <c r="G118" s="14"/>
      <c r="H118" s="86" t="s">
        <v>663</v>
      </c>
      <c r="I118" s="17" t="s">
        <v>673</v>
      </c>
      <c r="J118" s="52"/>
      <c r="K118" s="30" t="s">
        <v>1086</v>
      </c>
      <c r="L118" s="30" t="s">
        <v>1085</v>
      </c>
      <c r="M118" s="29" t="s">
        <v>647</v>
      </c>
      <c r="N118" s="90" t="s">
        <v>648</v>
      </c>
      <c r="O118" s="273" t="s">
        <v>27</v>
      </c>
      <c r="P118" s="52"/>
      <c r="Q118" s="30" t="s">
        <v>27</v>
      </c>
      <c r="R118" s="30"/>
      <c r="S118" s="30"/>
      <c r="T118" s="30"/>
      <c r="U118" s="30"/>
      <c r="V118" s="30"/>
      <c r="W118" s="30"/>
      <c r="X118" s="30"/>
      <c r="Y118" s="30"/>
      <c r="Z118" s="30"/>
      <c r="AA118" s="30"/>
      <c r="AB118" s="30">
        <f t="shared" si="5"/>
        <v>1</v>
      </c>
      <c r="AC118" s="30"/>
      <c r="AD118" s="30"/>
      <c r="AE118" s="50"/>
    </row>
    <row r="119" spans="1:31" ht="76.5" hidden="1" customHeight="1">
      <c r="A119" s="295"/>
      <c r="B119" s="72">
        <v>46</v>
      </c>
      <c r="C119" s="16" t="s">
        <v>62</v>
      </c>
      <c r="D119" s="71" t="s">
        <v>3</v>
      </c>
      <c r="E119" s="73" t="s">
        <v>665</v>
      </c>
      <c r="F119" s="80" t="s">
        <v>3</v>
      </c>
      <c r="G119" s="71"/>
      <c r="H119" s="86" t="s">
        <v>663</v>
      </c>
      <c r="I119" s="17" t="s">
        <v>674</v>
      </c>
      <c r="J119" s="74"/>
      <c r="K119" s="30" t="s">
        <v>1086</v>
      </c>
      <c r="L119" s="30" t="s">
        <v>1085</v>
      </c>
      <c r="M119" s="29" t="s">
        <v>647</v>
      </c>
      <c r="N119" s="90" t="s">
        <v>648</v>
      </c>
      <c r="O119" s="274"/>
      <c r="P119" s="74"/>
      <c r="Q119" s="30"/>
      <c r="R119" s="30" t="s">
        <v>27</v>
      </c>
      <c r="S119" s="30"/>
      <c r="T119" s="30"/>
      <c r="U119" s="30"/>
      <c r="V119" s="30"/>
      <c r="W119" s="30"/>
      <c r="X119" s="30"/>
      <c r="Y119" s="30"/>
      <c r="Z119" s="30"/>
      <c r="AA119" s="30"/>
      <c r="AB119" s="30">
        <f t="shared" si="5"/>
        <v>1</v>
      </c>
      <c r="AC119" s="30"/>
      <c r="AD119" s="30"/>
      <c r="AE119" s="72"/>
    </row>
    <row r="120" spans="1:31" ht="76.5" hidden="1" customHeight="1">
      <c r="A120" s="295"/>
      <c r="B120" s="72">
        <v>46</v>
      </c>
      <c r="C120" s="16" t="s">
        <v>62</v>
      </c>
      <c r="D120" s="71" t="s">
        <v>3</v>
      </c>
      <c r="E120" s="73" t="s">
        <v>666</v>
      </c>
      <c r="F120" s="80" t="s">
        <v>3</v>
      </c>
      <c r="G120" s="71"/>
      <c r="H120" s="86" t="s">
        <v>663</v>
      </c>
      <c r="I120" s="17" t="s">
        <v>675</v>
      </c>
      <c r="J120" s="74"/>
      <c r="K120" s="30" t="s">
        <v>1086</v>
      </c>
      <c r="L120" s="30" t="s">
        <v>1085</v>
      </c>
      <c r="M120" s="29" t="s">
        <v>647</v>
      </c>
      <c r="N120" s="90" t="s">
        <v>648</v>
      </c>
      <c r="O120" s="274"/>
      <c r="P120" s="74"/>
      <c r="Q120" s="30"/>
      <c r="R120" s="30"/>
      <c r="S120" s="30" t="s">
        <v>27</v>
      </c>
      <c r="T120" s="30"/>
      <c r="U120" s="30"/>
      <c r="V120" s="30"/>
      <c r="W120" s="30"/>
      <c r="X120" s="30"/>
      <c r="Y120" s="30"/>
      <c r="Z120" s="30"/>
      <c r="AA120" s="30"/>
      <c r="AB120" s="30">
        <f t="shared" si="5"/>
        <v>1</v>
      </c>
      <c r="AC120" s="30"/>
      <c r="AD120" s="30"/>
      <c r="AE120" s="72"/>
    </row>
    <row r="121" spans="1:31" ht="93" hidden="1" customHeight="1">
      <c r="A121" s="295"/>
      <c r="B121" s="72">
        <v>46</v>
      </c>
      <c r="C121" s="16" t="s">
        <v>62</v>
      </c>
      <c r="D121" s="71" t="s">
        <v>3</v>
      </c>
      <c r="E121" s="73" t="s">
        <v>667</v>
      </c>
      <c r="F121" s="80" t="s">
        <v>3</v>
      </c>
      <c r="G121" s="71"/>
      <c r="H121" s="86" t="s">
        <v>663</v>
      </c>
      <c r="I121" s="17" t="s">
        <v>676</v>
      </c>
      <c r="J121" s="74"/>
      <c r="K121" s="30" t="s">
        <v>1086</v>
      </c>
      <c r="L121" s="30" t="s">
        <v>1085</v>
      </c>
      <c r="M121" s="29" t="s">
        <v>647</v>
      </c>
      <c r="N121" s="90" t="s">
        <v>648</v>
      </c>
      <c r="O121" s="274"/>
      <c r="P121" s="74"/>
      <c r="Q121" s="30"/>
      <c r="R121" s="30"/>
      <c r="S121" s="30"/>
      <c r="T121" s="30" t="s">
        <v>27</v>
      </c>
      <c r="U121" s="30"/>
      <c r="V121" s="30"/>
      <c r="W121" s="30"/>
      <c r="X121" s="30"/>
      <c r="Y121" s="30"/>
      <c r="Z121" s="30"/>
      <c r="AA121" s="30"/>
      <c r="AB121" s="30">
        <f t="shared" si="5"/>
        <v>1</v>
      </c>
      <c r="AC121" s="30"/>
      <c r="AD121" s="30"/>
      <c r="AE121" s="72"/>
    </row>
    <row r="122" spans="1:31" ht="67.5" hidden="1" customHeight="1">
      <c r="A122" s="295"/>
      <c r="B122" s="144">
        <v>46</v>
      </c>
      <c r="C122" s="197" t="s">
        <v>62</v>
      </c>
      <c r="D122" s="142" t="s">
        <v>3</v>
      </c>
      <c r="E122" s="73" t="s">
        <v>668</v>
      </c>
      <c r="F122" s="80" t="s">
        <v>3</v>
      </c>
      <c r="G122" s="142"/>
      <c r="H122" s="200" t="s">
        <v>663</v>
      </c>
      <c r="I122" s="198" t="s">
        <v>677</v>
      </c>
      <c r="J122" s="146"/>
      <c r="K122" s="154" t="s">
        <v>1086</v>
      </c>
      <c r="L122" s="154" t="s">
        <v>1085</v>
      </c>
      <c r="M122" s="29" t="s">
        <v>647</v>
      </c>
      <c r="N122" s="90" t="s">
        <v>648</v>
      </c>
      <c r="O122" s="274"/>
      <c r="P122" s="74"/>
      <c r="Q122" s="30"/>
      <c r="R122" s="30"/>
      <c r="S122" s="30"/>
      <c r="T122" s="30"/>
      <c r="U122" s="30" t="s">
        <v>27</v>
      </c>
      <c r="V122" s="30"/>
      <c r="W122" s="30"/>
      <c r="X122" s="30"/>
      <c r="Y122" s="30"/>
      <c r="Z122" s="30"/>
      <c r="AA122" s="30"/>
      <c r="AB122" s="30">
        <f t="shared" si="5"/>
        <v>1</v>
      </c>
      <c r="AC122" s="154"/>
      <c r="AD122" s="154"/>
      <c r="AE122" s="144"/>
    </row>
    <row r="123" spans="1:31" ht="120" customHeight="1">
      <c r="A123" s="296"/>
      <c r="B123" s="160">
        <v>46</v>
      </c>
      <c r="C123" s="16" t="s">
        <v>62</v>
      </c>
      <c r="D123" s="163" t="s">
        <v>3</v>
      </c>
      <c r="E123" s="188" t="s">
        <v>669</v>
      </c>
      <c r="F123" s="172" t="s">
        <v>3</v>
      </c>
      <c r="G123" s="163"/>
      <c r="H123" s="86" t="s">
        <v>663</v>
      </c>
      <c r="I123" s="17" t="s">
        <v>1135</v>
      </c>
      <c r="J123" s="149" t="s">
        <v>1204</v>
      </c>
      <c r="K123" s="30" t="s">
        <v>1086</v>
      </c>
      <c r="L123" s="30" t="s">
        <v>1085</v>
      </c>
      <c r="M123" s="185" t="s">
        <v>647</v>
      </c>
      <c r="N123" s="90" t="s">
        <v>648</v>
      </c>
      <c r="O123" s="274"/>
      <c r="P123" s="74"/>
      <c r="Q123" s="30"/>
      <c r="R123" s="30"/>
      <c r="S123" s="30"/>
      <c r="T123" s="30"/>
      <c r="U123" s="30"/>
      <c r="V123" s="30" t="s">
        <v>27</v>
      </c>
      <c r="W123" s="30"/>
      <c r="X123" s="30"/>
      <c r="Y123" s="30"/>
      <c r="Z123" s="30"/>
      <c r="AA123" s="30"/>
      <c r="AB123" s="174">
        <f t="shared" si="5"/>
        <v>1</v>
      </c>
      <c r="AC123" s="30" t="s">
        <v>1134</v>
      </c>
      <c r="AD123" s="30" t="s">
        <v>1134</v>
      </c>
      <c r="AE123" s="160"/>
    </row>
    <row r="124" spans="1:31" ht="76.5" hidden="1" customHeight="1">
      <c r="A124" s="295"/>
      <c r="B124" s="145">
        <v>46</v>
      </c>
      <c r="C124" s="221" t="s">
        <v>62</v>
      </c>
      <c r="D124" s="143" t="s">
        <v>3</v>
      </c>
      <c r="E124" s="73" t="s">
        <v>239</v>
      </c>
      <c r="F124" s="80" t="s">
        <v>3</v>
      </c>
      <c r="G124" s="143"/>
      <c r="H124" s="228" t="s">
        <v>663</v>
      </c>
      <c r="I124" s="222" t="s">
        <v>678</v>
      </c>
      <c r="J124" s="148"/>
      <c r="K124" s="155" t="s">
        <v>1086</v>
      </c>
      <c r="L124" s="155" t="s">
        <v>1085</v>
      </c>
      <c r="M124" s="29" t="s">
        <v>647</v>
      </c>
      <c r="N124" s="90" t="s">
        <v>648</v>
      </c>
      <c r="O124" s="274"/>
      <c r="P124" s="74"/>
      <c r="Q124" s="30"/>
      <c r="R124" s="30"/>
      <c r="S124" s="30"/>
      <c r="T124" s="30"/>
      <c r="U124" s="30"/>
      <c r="V124" s="30"/>
      <c r="W124" s="30" t="s">
        <v>27</v>
      </c>
      <c r="X124" s="30"/>
      <c r="Y124" s="30"/>
      <c r="Z124" s="30"/>
      <c r="AA124" s="30"/>
      <c r="AB124" s="30">
        <f t="shared" si="5"/>
        <v>1</v>
      </c>
      <c r="AC124" s="155"/>
      <c r="AD124" s="155"/>
      <c r="AE124" s="145"/>
    </row>
    <row r="125" spans="1:31" ht="67.5" hidden="1" customHeight="1">
      <c r="A125" s="295"/>
      <c r="B125" s="72">
        <v>46</v>
      </c>
      <c r="C125" s="16" t="s">
        <v>62</v>
      </c>
      <c r="D125" s="71" t="s">
        <v>3</v>
      </c>
      <c r="E125" s="73" t="s">
        <v>240</v>
      </c>
      <c r="F125" s="80" t="s">
        <v>3</v>
      </c>
      <c r="G125" s="71"/>
      <c r="H125" s="86" t="s">
        <v>663</v>
      </c>
      <c r="I125" s="17" t="s">
        <v>679</v>
      </c>
      <c r="J125" s="74"/>
      <c r="K125" s="30" t="s">
        <v>1086</v>
      </c>
      <c r="L125" s="30" t="s">
        <v>1085</v>
      </c>
      <c r="M125" s="29" t="s">
        <v>647</v>
      </c>
      <c r="N125" s="90" t="s">
        <v>648</v>
      </c>
      <c r="O125" s="274"/>
      <c r="P125" s="74"/>
      <c r="Q125" s="30"/>
      <c r="R125" s="30"/>
      <c r="S125" s="30"/>
      <c r="T125" s="30"/>
      <c r="U125" s="30"/>
      <c r="V125" s="30"/>
      <c r="W125" s="30"/>
      <c r="X125" s="30" t="s">
        <v>27</v>
      </c>
      <c r="Y125" s="30"/>
      <c r="Z125" s="30"/>
      <c r="AA125" s="30"/>
      <c r="AB125" s="30">
        <f t="shared" si="5"/>
        <v>1</v>
      </c>
      <c r="AC125" s="30"/>
      <c r="AD125" s="30"/>
      <c r="AE125" s="72"/>
    </row>
    <row r="126" spans="1:31" ht="81" hidden="1" customHeight="1">
      <c r="A126" s="295"/>
      <c r="B126" s="72">
        <v>46</v>
      </c>
      <c r="C126" s="16" t="s">
        <v>62</v>
      </c>
      <c r="D126" s="71" t="s">
        <v>3</v>
      </c>
      <c r="E126" s="73" t="s">
        <v>670</v>
      </c>
      <c r="F126" s="80" t="s">
        <v>3</v>
      </c>
      <c r="G126" s="71"/>
      <c r="H126" s="86" t="s">
        <v>663</v>
      </c>
      <c r="I126" s="17" t="s">
        <v>680</v>
      </c>
      <c r="J126" s="74"/>
      <c r="K126" s="30" t="s">
        <v>1086</v>
      </c>
      <c r="L126" s="30" t="s">
        <v>1085</v>
      </c>
      <c r="M126" s="29" t="s">
        <v>647</v>
      </c>
      <c r="N126" s="90" t="s">
        <v>648</v>
      </c>
      <c r="O126" s="274"/>
      <c r="P126" s="74"/>
      <c r="Q126" s="30"/>
      <c r="R126" s="30"/>
      <c r="S126" s="30"/>
      <c r="T126" s="30"/>
      <c r="U126" s="30"/>
      <c r="V126" s="30"/>
      <c r="W126" s="30"/>
      <c r="X126" s="30"/>
      <c r="Y126" s="30" t="s">
        <v>27</v>
      </c>
      <c r="Z126" s="30"/>
      <c r="AA126" s="30"/>
      <c r="AB126" s="30">
        <f t="shared" si="5"/>
        <v>1</v>
      </c>
      <c r="AC126" s="30"/>
      <c r="AD126" s="30"/>
      <c r="AE126" s="72"/>
    </row>
    <row r="127" spans="1:31" ht="97.5" hidden="1" customHeight="1">
      <c r="A127" s="295"/>
      <c r="B127" s="72">
        <v>46</v>
      </c>
      <c r="C127" s="16" t="s">
        <v>62</v>
      </c>
      <c r="D127" s="71" t="s">
        <v>3</v>
      </c>
      <c r="E127" s="73" t="s">
        <v>671</v>
      </c>
      <c r="F127" s="80" t="s">
        <v>3</v>
      </c>
      <c r="G127" s="71"/>
      <c r="H127" s="86" t="s">
        <v>663</v>
      </c>
      <c r="I127" s="17" t="s">
        <v>681</v>
      </c>
      <c r="J127" s="74"/>
      <c r="K127" s="30" t="s">
        <v>1086</v>
      </c>
      <c r="L127" s="30" t="s">
        <v>1085</v>
      </c>
      <c r="M127" s="29" t="s">
        <v>647</v>
      </c>
      <c r="N127" s="90" t="s">
        <v>648</v>
      </c>
      <c r="O127" s="274"/>
      <c r="P127" s="74"/>
      <c r="Q127" s="30"/>
      <c r="R127" s="30"/>
      <c r="S127" s="30"/>
      <c r="T127" s="30"/>
      <c r="U127" s="30"/>
      <c r="V127" s="30"/>
      <c r="W127" s="30"/>
      <c r="X127" s="30"/>
      <c r="Y127" s="30"/>
      <c r="Z127" s="30" t="s">
        <v>27</v>
      </c>
      <c r="AA127" s="30"/>
      <c r="AB127" s="30">
        <f t="shared" si="5"/>
        <v>1</v>
      </c>
      <c r="AC127" s="30"/>
      <c r="AD127" s="30"/>
      <c r="AE127" s="72"/>
    </row>
    <row r="128" spans="1:31" ht="105.75" hidden="1" customHeight="1">
      <c r="A128" s="295"/>
      <c r="B128" s="144">
        <v>46</v>
      </c>
      <c r="C128" s="197" t="s">
        <v>62</v>
      </c>
      <c r="D128" s="142" t="s">
        <v>3</v>
      </c>
      <c r="E128" s="24" t="s">
        <v>672</v>
      </c>
      <c r="F128" s="80" t="s">
        <v>3</v>
      </c>
      <c r="G128" s="142"/>
      <c r="H128" s="200" t="s">
        <v>663</v>
      </c>
      <c r="I128" s="198" t="s">
        <v>682</v>
      </c>
      <c r="J128" s="146"/>
      <c r="K128" s="154" t="s">
        <v>1086</v>
      </c>
      <c r="L128" s="154" t="s">
        <v>1085</v>
      </c>
      <c r="M128" s="29" t="s">
        <v>647</v>
      </c>
      <c r="N128" s="90" t="s">
        <v>648</v>
      </c>
      <c r="O128" s="275"/>
      <c r="P128" s="52"/>
      <c r="Q128" s="30"/>
      <c r="R128" s="30"/>
      <c r="S128" s="30"/>
      <c r="T128" s="30"/>
      <c r="U128" s="30"/>
      <c r="V128" s="30"/>
      <c r="W128" s="30"/>
      <c r="X128" s="30"/>
      <c r="Y128" s="30"/>
      <c r="Z128" s="30"/>
      <c r="AA128" s="30" t="s">
        <v>27</v>
      </c>
      <c r="AB128" s="30">
        <f t="shared" si="5"/>
        <v>1</v>
      </c>
      <c r="AC128" s="154"/>
      <c r="AD128" s="154"/>
      <c r="AE128" s="144"/>
    </row>
    <row r="129" spans="1:31" ht="34.5" customHeight="1">
      <c r="A129" s="176"/>
      <c r="B129" s="13"/>
      <c r="C129" s="286" t="s">
        <v>35</v>
      </c>
      <c r="D129" s="286"/>
      <c r="E129" s="287"/>
      <c r="F129" s="172"/>
      <c r="G129" s="25">
        <f>G130+G158+G187+G228</f>
        <v>5</v>
      </c>
      <c r="H129" s="12"/>
      <c r="I129" s="157"/>
      <c r="J129" s="149"/>
      <c r="K129" s="149"/>
      <c r="L129" s="149"/>
      <c r="M129" s="186"/>
      <c r="N129" s="102"/>
      <c r="O129" s="25">
        <f>O130+O158+O187+O228</f>
        <v>27</v>
      </c>
      <c r="P129" s="31">
        <f>P130+P158+P187+P228</f>
        <v>45</v>
      </c>
      <c r="Q129" s="105"/>
      <c r="R129" s="105"/>
      <c r="S129" s="105"/>
      <c r="T129" s="105"/>
      <c r="U129" s="105"/>
      <c r="V129" s="123" t="s">
        <v>121</v>
      </c>
      <c r="W129" s="105"/>
      <c r="X129" s="105"/>
      <c r="Y129" s="105"/>
      <c r="Z129" s="105"/>
      <c r="AA129" s="105"/>
      <c r="AB129" s="174"/>
      <c r="AC129" s="30"/>
      <c r="AD129" s="30"/>
      <c r="AE129" s="15"/>
    </row>
    <row r="130" spans="1:31" ht="61.5" customHeight="1">
      <c r="A130" s="176"/>
      <c r="B130" s="13"/>
      <c r="C130" s="286" t="s">
        <v>1192</v>
      </c>
      <c r="D130" s="286"/>
      <c r="E130" s="287"/>
      <c r="F130" s="172"/>
      <c r="G130" s="25">
        <f>COUNTIF(G133:G157,"x")</f>
        <v>1</v>
      </c>
      <c r="H130" s="12"/>
      <c r="I130" s="157"/>
      <c r="J130" s="149"/>
      <c r="K130" s="149"/>
      <c r="L130" s="149"/>
      <c r="M130" s="186"/>
      <c r="N130" s="102"/>
      <c r="O130" s="25">
        <f>COUNTIF(O131:O157,"x")</f>
        <v>5</v>
      </c>
      <c r="P130" s="12">
        <f>SUM(P133:P157)</f>
        <v>35</v>
      </c>
      <c r="Q130" s="105"/>
      <c r="R130" s="105"/>
      <c r="S130" s="105"/>
      <c r="T130" s="105"/>
      <c r="U130" s="105"/>
      <c r="V130" s="123" t="s">
        <v>121</v>
      </c>
      <c r="W130" s="105"/>
      <c r="X130" s="105"/>
      <c r="Y130" s="105"/>
      <c r="Z130" s="105"/>
      <c r="AA130" s="105"/>
      <c r="AB130" s="174"/>
      <c r="AC130" s="30"/>
      <c r="AD130" s="30"/>
      <c r="AE130" s="15"/>
    </row>
    <row r="131" spans="1:31" ht="80.25" hidden="1" customHeight="1">
      <c r="A131" s="277">
        <v>143</v>
      </c>
      <c r="B131" s="145">
        <v>47</v>
      </c>
      <c r="C131" s="221" t="s">
        <v>241</v>
      </c>
      <c r="D131" s="143" t="s">
        <v>1</v>
      </c>
      <c r="E131" s="60" t="s">
        <v>242</v>
      </c>
      <c r="F131" s="80" t="s">
        <v>1</v>
      </c>
      <c r="G131" s="143"/>
      <c r="H131" s="228" t="s">
        <v>683</v>
      </c>
      <c r="I131" s="112" t="s">
        <v>689</v>
      </c>
      <c r="J131" s="148"/>
      <c r="K131" s="155" t="s">
        <v>645</v>
      </c>
      <c r="L131" s="155" t="s">
        <v>1085</v>
      </c>
      <c r="M131" s="29" t="s">
        <v>647</v>
      </c>
      <c r="N131" s="90" t="s">
        <v>648</v>
      </c>
      <c r="O131" s="273" t="s">
        <v>27</v>
      </c>
      <c r="P131" s="12"/>
      <c r="Q131" s="30" t="s">
        <v>27</v>
      </c>
      <c r="R131" s="30"/>
      <c r="S131" s="30"/>
      <c r="T131" s="30"/>
      <c r="U131" s="30"/>
      <c r="V131" s="30"/>
      <c r="W131" s="30"/>
      <c r="X131" s="30"/>
      <c r="Y131" s="30"/>
      <c r="Z131" s="30"/>
      <c r="AA131" s="30"/>
      <c r="AB131" s="30">
        <v>1</v>
      </c>
      <c r="AC131" s="155"/>
      <c r="AD131" s="155"/>
      <c r="AE131" s="227"/>
    </row>
    <row r="132" spans="1:31" ht="84.75" hidden="1" customHeight="1">
      <c r="A132" s="278"/>
      <c r="B132" s="59">
        <v>47</v>
      </c>
      <c r="C132" s="16" t="s">
        <v>241</v>
      </c>
      <c r="D132" s="58" t="s">
        <v>1</v>
      </c>
      <c r="E132" s="60" t="s">
        <v>242</v>
      </c>
      <c r="F132" s="80" t="s">
        <v>1</v>
      </c>
      <c r="G132" s="58"/>
      <c r="H132" s="86" t="s">
        <v>683</v>
      </c>
      <c r="I132" s="26" t="s">
        <v>688</v>
      </c>
      <c r="J132" s="57"/>
      <c r="K132" s="30" t="s">
        <v>645</v>
      </c>
      <c r="L132" s="30" t="s">
        <v>1085</v>
      </c>
      <c r="M132" s="29" t="s">
        <v>647</v>
      </c>
      <c r="N132" s="90" t="s">
        <v>648</v>
      </c>
      <c r="O132" s="274"/>
      <c r="P132" s="12"/>
      <c r="Q132" s="30"/>
      <c r="R132" s="30"/>
      <c r="S132" s="30"/>
      <c r="T132" s="30"/>
      <c r="U132" s="30" t="s">
        <v>27</v>
      </c>
      <c r="V132" s="30"/>
      <c r="W132" s="30"/>
      <c r="X132" s="30"/>
      <c r="Y132" s="30"/>
      <c r="Z132" s="30"/>
      <c r="AA132" s="30"/>
      <c r="AB132" s="30">
        <v>1</v>
      </c>
      <c r="AC132" s="30"/>
      <c r="AD132" s="30"/>
      <c r="AE132" s="15"/>
    </row>
    <row r="133" spans="1:31" ht="90.75" hidden="1" customHeight="1">
      <c r="A133" s="278"/>
      <c r="B133" s="50">
        <v>47</v>
      </c>
      <c r="C133" s="16" t="s">
        <v>241</v>
      </c>
      <c r="D133" s="14" t="s">
        <v>1</v>
      </c>
      <c r="E133" s="24" t="s">
        <v>242</v>
      </c>
      <c r="F133" s="80" t="s">
        <v>1</v>
      </c>
      <c r="G133" s="14"/>
      <c r="H133" s="86" t="s">
        <v>683</v>
      </c>
      <c r="I133" s="26" t="s">
        <v>687</v>
      </c>
      <c r="J133" s="52"/>
      <c r="K133" s="30" t="s">
        <v>645</v>
      </c>
      <c r="L133" s="30" t="s">
        <v>1085</v>
      </c>
      <c r="M133" s="29" t="s">
        <v>647</v>
      </c>
      <c r="N133" s="90" t="s">
        <v>648</v>
      </c>
      <c r="O133" s="274"/>
      <c r="P133" s="52"/>
      <c r="Q133" s="30"/>
      <c r="R133" s="30"/>
      <c r="S133" s="30"/>
      <c r="T133" s="30"/>
      <c r="U133" s="30"/>
      <c r="V133" s="30"/>
      <c r="W133" s="30" t="s">
        <v>27</v>
      </c>
      <c r="X133" s="30"/>
      <c r="Y133" s="30"/>
      <c r="Z133" s="30"/>
      <c r="AA133" s="30"/>
      <c r="AB133" s="30">
        <v>1</v>
      </c>
      <c r="AC133" s="30"/>
      <c r="AD133" s="30"/>
      <c r="AE133" s="15"/>
    </row>
    <row r="134" spans="1:31" ht="89.25" hidden="1" customHeight="1">
      <c r="A134" s="278"/>
      <c r="B134" s="59">
        <v>47</v>
      </c>
      <c r="C134" s="16" t="s">
        <v>241</v>
      </c>
      <c r="D134" s="58" t="s">
        <v>1</v>
      </c>
      <c r="E134" s="60" t="s">
        <v>242</v>
      </c>
      <c r="F134" s="80" t="s">
        <v>1</v>
      </c>
      <c r="G134" s="58"/>
      <c r="H134" s="86" t="s">
        <v>683</v>
      </c>
      <c r="I134" s="26" t="s">
        <v>686</v>
      </c>
      <c r="J134" s="57"/>
      <c r="K134" s="30" t="s">
        <v>645</v>
      </c>
      <c r="L134" s="30" t="s">
        <v>1085</v>
      </c>
      <c r="M134" s="29" t="s">
        <v>647</v>
      </c>
      <c r="N134" s="90" t="s">
        <v>648</v>
      </c>
      <c r="O134" s="274"/>
      <c r="P134" s="57"/>
      <c r="Q134" s="30"/>
      <c r="R134" s="30" t="s">
        <v>27</v>
      </c>
      <c r="S134" s="30"/>
      <c r="T134" s="30"/>
      <c r="U134" s="30"/>
      <c r="V134" s="30"/>
      <c r="W134" s="30"/>
      <c r="X134" s="30"/>
      <c r="Y134" s="30"/>
      <c r="Z134" s="30"/>
      <c r="AA134" s="30"/>
      <c r="AB134" s="30">
        <v>1</v>
      </c>
      <c r="AC134" s="30"/>
      <c r="AD134" s="30"/>
      <c r="AE134" s="15"/>
    </row>
    <row r="135" spans="1:31" ht="92.25" hidden="1" customHeight="1">
      <c r="A135" s="280"/>
      <c r="B135" s="59">
        <v>47</v>
      </c>
      <c r="C135" s="16" t="s">
        <v>241</v>
      </c>
      <c r="D135" s="58" t="s">
        <v>1</v>
      </c>
      <c r="E135" s="60" t="s">
        <v>242</v>
      </c>
      <c r="F135" s="80" t="s">
        <v>1</v>
      </c>
      <c r="G135" s="58"/>
      <c r="H135" s="86" t="s">
        <v>683</v>
      </c>
      <c r="I135" s="26" t="s">
        <v>685</v>
      </c>
      <c r="J135" s="57"/>
      <c r="K135" s="30" t="s">
        <v>645</v>
      </c>
      <c r="L135" s="30" t="s">
        <v>1085</v>
      </c>
      <c r="M135" s="29" t="s">
        <v>647</v>
      </c>
      <c r="N135" s="90" t="s">
        <v>648</v>
      </c>
      <c r="O135" s="275"/>
      <c r="P135" s="57"/>
      <c r="Q135" s="30"/>
      <c r="R135" s="30"/>
      <c r="S135" s="30"/>
      <c r="T135" s="30"/>
      <c r="U135" s="30"/>
      <c r="V135" s="30"/>
      <c r="W135" s="30"/>
      <c r="X135" s="30"/>
      <c r="Y135" s="30" t="s">
        <v>27</v>
      </c>
      <c r="Z135" s="30"/>
      <c r="AA135" s="30"/>
      <c r="AB135" s="30">
        <v>1</v>
      </c>
      <c r="AC135" s="30"/>
      <c r="AD135" s="30"/>
      <c r="AE135" s="15"/>
    </row>
    <row r="136" spans="1:31" ht="84.75" hidden="1" customHeight="1">
      <c r="A136" s="277">
        <v>146</v>
      </c>
      <c r="B136" s="50">
        <v>48</v>
      </c>
      <c r="C136" s="16" t="s">
        <v>243</v>
      </c>
      <c r="D136" s="14" t="s">
        <v>1</v>
      </c>
      <c r="E136" s="16" t="s">
        <v>244</v>
      </c>
      <c r="F136" s="80" t="s">
        <v>1</v>
      </c>
      <c r="G136" s="14"/>
      <c r="H136" s="86" t="s">
        <v>684</v>
      </c>
      <c r="I136" s="16" t="s">
        <v>690</v>
      </c>
      <c r="J136" s="52"/>
      <c r="K136" s="30" t="s">
        <v>645</v>
      </c>
      <c r="L136" s="30" t="s">
        <v>1085</v>
      </c>
      <c r="M136" s="29" t="s">
        <v>647</v>
      </c>
      <c r="N136" s="90" t="s">
        <v>648</v>
      </c>
      <c r="O136" s="273" t="s">
        <v>27</v>
      </c>
      <c r="P136" s="52"/>
      <c r="Q136" s="30"/>
      <c r="R136" s="30"/>
      <c r="S136" s="30" t="s">
        <v>27</v>
      </c>
      <c r="T136" s="30"/>
      <c r="U136" s="30"/>
      <c r="V136" s="30"/>
      <c r="W136" s="30"/>
      <c r="X136" s="30"/>
      <c r="Y136" s="30"/>
      <c r="Z136" s="30"/>
      <c r="AA136" s="30"/>
      <c r="AB136" s="30">
        <f t="shared" ref="AB136:AB157" si="6">COUNTIF(Q136:AA136,"x")</f>
        <v>1</v>
      </c>
      <c r="AC136" s="30"/>
      <c r="AD136" s="30"/>
      <c r="AE136" s="50"/>
    </row>
    <row r="137" spans="1:31" ht="83.25" hidden="1" customHeight="1">
      <c r="A137" s="278"/>
      <c r="B137" s="72">
        <v>48</v>
      </c>
      <c r="C137" s="16" t="s">
        <v>243</v>
      </c>
      <c r="D137" s="71" t="s">
        <v>1</v>
      </c>
      <c r="E137" s="16" t="s">
        <v>244</v>
      </c>
      <c r="F137" s="80" t="s">
        <v>1</v>
      </c>
      <c r="G137" s="71"/>
      <c r="H137" s="86" t="s">
        <v>684</v>
      </c>
      <c r="I137" s="16" t="s">
        <v>690</v>
      </c>
      <c r="J137" s="74"/>
      <c r="K137" s="30" t="s">
        <v>645</v>
      </c>
      <c r="L137" s="30" t="s">
        <v>1085</v>
      </c>
      <c r="M137" s="29" t="s">
        <v>647</v>
      </c>
      <c r="N137" s="90" t="s">
        <v>648</v>
      </c>
      <c r="O137" s="274"/>
      <c r="P137" s="74"/>
      <c r="Q137" s="30"/>
      <c r="R137" s="30"/>
      <c r="S137" s="30"/>
      <c r="T137" s="30" t="s">
        <v>27</v>
      </c>
      <c r="U137" s="30"/>
      <c r="V137" s="30"/>
      <c r="W137" s="30"/>
      <c r="X137" s="30"/>
      <c r="Y137" s="30"/>
      <c r="Z137" s="30"/>
      <c r="AA137" s="30"/>
      <c r="AB137" s="30">
        <f t="shared" si="6"/>
        <v>1</v>
      </c>
      <c r="AC137" s="30"/>
      <c r="AD137" s="30"/>
      <c r="AE137" s="72"/>
    </row>
    <row r="138" spans="1:31" ht="72.75" hidden="1" customHeight="1">
      <c r="A138" s="280"/>
      <c r="B138" s="72">
        <v>48</v>
      </c>
      <c r="C138" s="16" t="s">
        <v>243</v>
      </c>
      <c r="D138" s="71" t="s">
        <v>1</v>
      </c>
      <c r="E138" s="16" t="s">
        <v>244</v>
      </c>
      <c r="F138" s="80" t="s">
        <v>1</v>
      </c>
      <c r="G138" s="71"/>
      <c r="H138" s="86" t="s">
        <v>684</v>
      </c>
      <c r="I138" s="16" t="s">
        <v>690</v>
      </c>
      <c r="J138" s="74"/>
      <c r="K138" s="30" t="s">
        <v>645</v>
      </c>
      <c r="L138" s="30" t="s">
        <v>1085</v>
      </c>
      <c r="M138" s="29" t="s">
        <v>647</v>
      </c>
      <c r="N138" s="90" t="s">
        <v>648</v>
      </c>
      <c r="O138" s="275"/>
      <c r="P138" s="74"/>
      <c r="Q138" s="30"/>
      <c r="R138" s="30"/>
      <c r="S138" s="30"/>
      <c r="T138" s="30"/>
      <c r="U138" s="30" t="s">
        <v>27</v>
      </c>
      <c r="V138" s="30"/>
      <c r="W138" s="30"/>
      <c r="X138" s="30"/>
      <c r="Y138" s="30"/>
      <c r="Z138" s="30"/>
      <c r="AA138" s="30"/>
      <c r="AB138" s="30">
        <f t="shared" si="6"/>
        <v>1</v>
      </c>
      <c r="AC138" s="30"/>
      <c r="AD138" s="30"/>
      <c r="AE138" s="72"/>
    </row>
    <row r="139" spans="1:31" ht="57" hidden="1" customHeight="1">
      <c r="A139" s="277">
        <v>148</v>
      </c>
      <c r="B139" s="50">
        <v>49</v>
      </c>
      <c r="C139" s="16" t="s">
        <v>245</v>
      </c>
      <c r="D139" s="14" t="s">
        <v>2</v>
      </c>
      <c r="E139" s="24" t="s">
        <v>242</v>
      </c>
      <c r="F139" s="80" t="s">
        <v>1</v>
      </c>
      <c r="G139" s="14"/>
      <c r="H139" s="86" t="s">
        <v>693</v>
      </c>
      <c r="I139" s="16" t="s">
        <v>691</v>
      </c>
      <c r="J139" s="52"/>
      <c r="K139" s="30" t="s">
        <v>645</v>
      </c>
      <c r="L139" s="30" t="s">
        <v>1085</v>
      </c>
      <c r="M139" s="29" t="s">
        <v>647</v>
      </c>
      <c r="N139" s="90" t="s">
        <v>648</v>
      </c>
      <c r="O139" s="273" t="s">
        <v>27</v>
      </c>
      <c r="P139" s="52"/>
      <c r="Q139" s="30"/>
      <c r="R139" s="30"/>
      <c r="S139" s="30" t="s">
        <v>27</v>
      </c>
      <c r="T139" s="30"/>
      <c r="U139" s="30"/>
      <c r="V139" s="30"/>
      <c r="W139" s="30"/>
      <c r="X139" s="30"/>
      <c r="Y139" s="30"/>
      <c r="Z139" s="30"/>
      <c r="AA139" s="30"/>
      <c r="AB139" s="30">
        <f t="shared" si="6"/>
        <v>1</v>
      </c>
      <c r="AC139" s="30"/>
      <c r="AD139" s="30"/>
      <c r="AE139" s="50"/>
    </row>
    <row r="140" spans="1:31" ht="60.75" hidden="1" customHeight="1">
      <c r="A140" s="278"/>
      <c r="B140" s="72">
        <v>49</v>
      </c>
      <c r="C140" s="16" t="s">
        <v>245</v>
      </c>
      <c r="D140" s="71" t="s">
        <v>2</v>
      </c>
      <c r="E140" s="73" t="s">
        <v>242</v>
      </c>
      <c r="F140" s="80" t="s">
        <v>1</v>
      </c>
      <c r="G140" s="71"/>
      <c r="H140" s="86" t="s">
        <v>693</v>
      </c>
      <c r="I140" s="16" t="s">
        <v>691</v>
      </c>
      <c r="J140" s="74"/>
      <c r="K140" s="30" t="s">
        <v>645</v>
      </c>
      <c r="L140" s="30" t="s">
        <v>1085</v>
      </c>
      <c r="M140" s="29" t="s">
        <v>647</v>
      </c>
      <c r="N140" s="90" t="s">
        <v>648</v>
      </c>
      <c r="O140" s="274"/>
      <c r="P140" s="74"/>
      <c r="Q140" s="30"/>
      <c r="R140" s="30"/>
      <c r="S140" s="30"/>
      <c r="T140" s="30"/>
      <c r="U140" s="30"/>
      <c r="V140" s="30"/>
      <c r="W140" s="30" t="s">
        <v>27</v>
      </c>
      <c r="X140" s="30"/>
      <c r="Y140" s="30"/>
      <c r="Z140" s="30"/>
      <c r="AA140" s="30"/>
      <c r="AB140" s="30">
        <f t="shared" si="6"/>
        <v>1</v>
      </c>
      <c r="AC140" s="30"/>
      <c r="AD140" s="30"/>
      <c r="AE140" s="72"/>
    </row>
    <row r="141" spans="1:31" ht="84.75" hidden="1" customHeight="1">
      <c r="A141" s="278"/>
      <c r="B141" s="72">
        <v>49</v>
      </c>
      <c r="C141" s="16" t="s">
        <v>245</v>
      </c>
      <c r="D141" s="71" t="s">
        <v>2</v>
      </c>
      <c r="E141" s="73" t="s">
        <v>242</v>
      </c>
      <c r="F141" s="80" t="s">
        <v>1</v>
      </c>
      <c r="G141" s="71"/>
      <c r="H141" s="86" t="s">
        <v>693</v>
      </c>
      <c r="I141" s="16" t="s">
        <v>691</v>
      </c>
      <c r="J141" s="74"/>
      <c r="K141" s="30" t="s">
        <v>645</v>
      </c>
      <c r="L141" s="30" t="s">
        <v>1085</v>
      </c>
      <c r="M141" s="29" t="s">
        <v>647</v>
      </c>
      <c r="N141" s="90" t="s">
        <v>648</v>
      </c>
      <c r="O141" s="274"/>
      <c r="P141" s="74"/>
      <c r="Q141" s="30"/>
      <c r="R141" s="30"/>
      <c r="S141" s="30"/>
      <c r="T141" s="30" t="s">
        <v>27</v>
      </c>
      <c r="U141" s="30"/>
      <c r="V141" s="30"/>
      <c r="W141" s="30"/>
      <c r="X141" s="30"/>
      <c r="Y141" s="30"/>
      <c r="Z141" s="30"/>
      <c r="AA141" s="30"/>
      <c r="AB141" s="30">
        <f t="shared" si="6"/>
        <v>1</v>
      </c>
      <c r="AC141" s="30"/>
      <c r="AD141" s="30"/>
      <c r="AE141" s="72"/>
    </row>
    <row r="142" spans="1:31" ht="71.25" hidden="1" customHeight="1">
      <c r="A142" s="278"/>
      <c r="B142" s="72">
        <v>49</v>
      </c>
      <c r="C142" s="16" t="s">
        <v>245</v>
      </c>
      <c r="D142" s="71" t="s">
        <v>2</v>
      </c>
      <c r="E142" s="73" t="s">
        <v>242</v>
      </c>
      <c r="F142" s="80" t="s">
        <v>1</v>
      </c>
      <c r="G142" s="71"/>
      <c r="H142" s="86" t="s">
        <v>693</v>
      </c>
      <c r="I142" s="16" t="s">
        <v>691</v>
      </c>
      <c r="J142" s="74"/>
      <c r="K142" s="30" t="s">
        <v>645</v>
      </c>
      <c r="L142" s="30" t="s">
        <v>1085</v>
      </c>
      <c r="M142" s="29" t="s">
        <v>647</v>
      </c>
      <c r="N142" s="90" t="s">
        <v>648</v>
      </c>
      <c r="O142" s="274"/>
      <c r="P142" s="74"/>
      <c r="Q142" s="30"/>
      <c r="R142" s="30"/>
      <c r="S142" s="30"/>
      <c r="T142" s="30"/>
      <c r="U142" s="30"/>
      <c r="V142" s="30"/>
      <c r="W142" s="30"/>
      <c r="X142" s="30" t="s">
        <v>27</v>
      </c>
      <c r="Y142" s="30"/>
      <c r="Z142" s="30"/>
      <c r="AA142" s="30"/>
      <c r="AB142" s="30">
        <f t="shared" si="6"/>
        <v>1</v>
      </c>
      <c r="AC142" s="30"/>
      <c r="AD142" s="30"/>
      <c r="AE142" s="72"/>
    </row>
    <row r="143" spans="1:31" ht="74.25" hidden="1" customHeight="1">
      <c r="A143" s="280"/>
      <c r="B143" s="144">
        <v>49</v>
      </c>
      <c r="C143" s="197" t="s">
        <v>245</v>
      </c>
      <c r="D143" s="142" t="s">
        <v>2</v>
      </c>
      <c r="E143" s="73" t="s">
        <v>242</v>
      </c>
      <c r="F143" s="80" t="s">
        <v>1</v>
      </c>
      <c r="G143" s="142"/>
      <c r="H143" s="200" t="s">
        <v>693</v>
      </c>
      <c r="I143" s="197" t="s">
        <v>691</v>
      </c>
      <c r="J143" s="146"/>
      <c r="K143" s="154" t="s">
        <v>645</v>
      </c>
      <c r="L143" s="154" t="s">
        <v>1085</v>
      </c>
      <c r="M143" s="29" t="s">
        <v>647</v>
      </c>
      <c r="N143" s="90" t="s">
        <v>648</v>
      </c>
      <c r="O143" s="275"/>
      <c r="P143" s="57"/>
      <c r="Q143" s="30"/>
      <c r="R143" s="30"/>
      <c r="S143" s="30"/>
      <c r="T143" s="30"/>
      <c r="U143" s="30"/>
      <c r="V143" s="30"/>
      <c r="W143" s="30"/>
      <c r="X143" s="30"/>
      <c r="Y143" s="30"/>
      <c r="Z143" s="30"/>
      <c r="AA143" s="30" t="s">
        <v>27</v>
      </c>
      <c r="AB143" s="30">
        <v>1</v>
      </c>
      <c r="AC143" s="154"/>
      <c r="AD143" s="154"/>
      <c r="AE143" s="144"/>
    </row>
    <row r="144" spans="1:31" ht="140.25" customHeight="1">
      <c r="A144" s="347">
        <v>154</v>
      </c>
      <c r="B144" s="160">
        <v>50</v>
      </c>
      <c r="C144" s="16" t="s">
        <v>246</v>
      </c>
      <c r="D144" s="163" t="s">
        <v>2</v>
      </c>
      <c r="E144" s="188" t="s">
        <v>247</v>
      </c>
      <c r="F144" s="172" t="s">
        <v>1</v>
      </c>
      <c r="G144" s="163"/>
      <c r="H144" s="86" t="s">
        <v>694</v>
      </c>
      <c r="I144" s="16" t="s">
        <v>692</v>
      </c>
      <c r="J144" s="149" t="s">
        <v>1207</v>
      </c>
      <c r="K144" s="30" t="s">
        <v>645</v>
      </c>
      <c r="L144" s="30" t="s">
        <v>1085</v>
      </c>
      <c r="M144" s="185" t="s">
        <v>647</v>
      </c>
      <c r="N144" s="90" t="s">
        <v>648</v>
      </c>
      <c r="O144" s="273" t="s">
        <v>27</v>
      </c>
      <c r="P144" s="57"/>
      <c r="Q144" s="30"/>
      <c r="R144" s="30"/>
      <c r="S144" s="30"/>
      <c r="T144" s="30"/>
      <c r="U144" s="30"/>
      <c r="V144" s="30" t="s">
        <v>27</v>
      </c>
      <c r="W144" s="30"/>
      <c r="X144" s="30"/>
      <c r="Y144" s="30"/>
      <c r="Z144" s="30"/>
      <c r="AA144" s="30"/>
      <c r="AB144" s="174">
        <v>1</v>
      </c>
      <c r="AC144" s="30" t="s">
        <v>1136</v>
      </c>
      <c r="AD144" s="30" t="s">
        <v>1136</v>
      </c>
      <c r="AE144" s="160"/>
    </row>
    <row r="145" spans="1:31" ht="105.75" hidden="1" customHeight="1">
      <c r="A145" s="278"/>
      <c r="B145" s="145">
        <v>50</v>
      </c>
      <c r="C145" s="221" t="s">
        <v>246</v>
      </c>
      <c r="D145" s="143" t="s">
        <v>2</v>
      </c>
      <c r="E145" s="73" t="s">
        <v>247</v>
      </c>
      <c r="F145" s="80" t="s">
        <v>1</v>
      </c>
      <c r="G145" s="143"/>
      <c r="H145" s="228" t="s">
        <v>694</v>
      </c>
      <c r="I145" s="221" t="s">
        <v>692</v>
      </c>
      <c r="J145" s="148"/>
      <c r="K145" s="155" t="s">
        <v>645</v>
      </c>
      <c r="L145" s="155" t="s">
        <v>1085</v>
      </c>
      <c r="M145" s="29" t="s">
        <v>647</v>
      </c>
      <c r="N145" s="90" t="s">
        <v>648</v>
      </c>
      <c r="O145" s="274"/>
      <c r="P145" s="74"/>
      <c r="Q145" s="30"/>
      <c r="R145" s="30"/>
      <c r="S145" s="30"/>
      <c r="T145" s="30"/>
      <c r="U145" s="30"/>
      <c r="V145" s="30"/>
      <c r="W145" s="30"/>
      <c r="X145" s="30"/>
      <c r="Y145" s="30" t="s">
        <v>27</v>
      </c>
      <c r="Z145" s="30"/>
      <c r="AA145" s="30"/>
      <c r="AB145" s="30">
        <v>1</v>
      </c>
      <c r="AC145" s="155"/>
      <c r="AD145" s="155"/>
      <c r="AE145" s="145"/>
    </row>
    <row r="146" spans="1:31" ht="108.75" hidden="1" customHeight="1">
      <c r="A146" s="280"/>
      <c r="B146" s="50">
        <v>50</v>
      </c>
      <c r="C146" s="16" t="s">
        <v>246</v>
      </c>
      <c r="D146" s="14" t="s">
        <v>2</v>
      </c>
      <c r="E146" s="24" t="s">
        <v>247</v>
      </c>
      <c r="F146" s="80" t="s">
        <v>1</v>
      </c>
      <c r="G146" s="14"/>
      <c r="H146" s="86" t="s">
        <v>694</v>
      </c>
      <c r="I146" s="16" t="s">
        <v>692</v>
      </c>
      <c r="J146" s="52"/>
      <c r="K146" s="30" t="s">
        <v>645</v>
      </c>
      <c r="L146" s="30" t="s">
        <v>1085</v>
      </c>
      <c r="M146" s="29" t="s">
        <v>647</v>
      </c>
      <c r="N146" s="90" t="s">
        <v>648</v>
      </c>
      <c r="O146" s="275"/>
      <c r="P146" s="52"/>
      <c r="Q146" s="30"/>
      <c r="R146" s="30"/>
      <c r="S146" s="30"/>
      <c r="T146" s="30"/>
      <c r="U146" s="30"/>
      <c r="V146" s="30"/>
      <c r="W146" s="30"/>
      <c r="X146" s="30"/>
      <c r="Y146" s="30"/>
      <c r="Z146" s="30" t="s">
        <v>27</v>
      </c>
      <c r="AA146" s="30"/>
      <c r="AB146" s="30">
        <f t="shared" si="6"/>
        <v>1</v>
      </c>
      <c r="AC146" s="30"/>
      <c r="AD146" s="30"/>
      <c r="AE146" s="50"/>
    </row>
    <row r="147" spans="1:31" ht="72" hidden="1" customHeight="1">
      <c r="A147" s="295">
        <v>161</v>
      </c>
      <c r="B147" s="72">
        <v>51</v>
      </c>
      <c r="C147" s="73" t="s">
        <v>81</v>
      </c>
      <c r="D147" s="71" t="s">
        <v>3</v>
      </c>
      <c r="E147" s="16" t="s">
        <v>695</v>
      </c>
      <c r="F147" s="80" t="s">
        <v>3</v>
      </c>
      <c r="G147" s="272" t="s">
        <v>27</v>
      </c>
      <c r="H147" s="16" t="s">
        <v>695</v>
      </c>
      <c r="I147" s="26" t="s">
        <v>698</v>
      </c>
      <c r="J147" s="52"/>
      <c r="K147" s="30" t="s">
        <v>645</v>
      </c>
      <c r="L147" s="30" t="s">
        <v>1085</v>
      </c>
      <c r="M147" s="29" t="s">
        <v>647</v>
      </c>
      <c r="N147" s="90" t="s">
        <v>1109</v>
      </c>
      <c r="O147" s="273" t="s">
        <v>27</v>
      </c>
      <c r="P147" s="276">
        <v>35</v>
      </c>
      <c r="Q147" s="30" t="s">
        <v>27</v>
      </c>
      <c r="R147" s="30"/>
      <c r="S147" s="30"/>
      <c r="T147" s="30"/>
      <c r="U147" s="30"/>
      <c r="V147" s="30"/>
      <c r="W147" s="30"/>
      <c r="X147" s="30"/>
      <c r="Y147" s="30"/>
      <c r="Z147" s="30"/>
      <c r="AA147" s="30"/>
      <c r="AB147" s="30">
        <f t="shared" si="6"/>
        <v>1</v>
      </c>
      <c r="AC147" s="30"/>
      <c r="AD147" s="30"/>
      <c r="AE147" s="27"/>
    </row>
    <row r="148" spans="1:31" ht="72" hidden="1" customHeight="1">
      <c r="A148" s="295"/>
      <c r="B148" s="72">
        <v>51</v>
      </c>
      <c r="C148" s="73" t="s">
        <v>81</v>
      </c>
      <c r="D148" s="71" t="s">
        <v>3</v>
      </c>
      <c r="E148" s="16" t="s">
        <v>695</v>
      </c>
      <c r="F148" s="80" t="s">
        <v>3</v>
      </c>
      <c r="G148" s="272"/>
      <c r="H148" s="16" t="s">
        <v>695</v>
      </c>
      <c r="I148" s="26" t="s">
        <v>698</v>
      </c>
      <c r="J148" s="74"/>
      <c r="K148" s="30" t="s">
        <v>645</v>
      </c>
      <c r="L148" s="30" t="s">
        <v>1085</v>
      </c>
      <c r="M148" s="29" t="s">
        <v>647</v>
      </c>
      <c r="N148" s="90" t="s">
        <v>1109</v>
      </c>
      <c r="O148" s="274"/>
      <c r="P148" s="276"/>
      <c r="Q148" s="30"/>
      <c r="R148" s="30" t="s">
        <v>27</v>
      </c>
      <c r="S148" s="30"/>
      <c r="T148" s="30"/>
      <c r="U148" s="30"/>
      <c r="V148" s="30"/>
      <c r="W148" s="30"/>
      <c r="X148" s="30"/>
      <c r="Y148" s="30"/>
      <c r="Z148" s="30"/>
      <c r="AA148" s="30"/>
      <c r="AB148" s="30">
        <f t="shared" si="6"/>
        <v>1</v>
      </c>
      <c r="AC148" s="30"/>
      <c r="AD148" s="30"/>
      <c r="AE148" s="27"/>
    </row>
    <row r="149" spans="1:31" ht="85.5" hidden="1" customHeight="1">
      <c r="A149" s="295"/>
      <c r="B149" s="72">
        <v>51</v>
      </c>
      <c r="C149" s="73" t="s">
        <v>81</v>
      </c>
      <c r="D149" s="71" t="s">
        <v>3</v>
      </c>
      <c r="E149" s="16" t="s">
        <v>695</v>
      </c>
      <c r="F149" s="80" t="s">
        <v>3</v>
      </c>
      <c r="G149" s="272"/>
      <c r="H149" s="16" t="s">
        <v>695</v>
      </c>
      <c r="I149" s="26" t="s">
        <v>698</v>
      </c>
      <c r="J149" s="74"/>
      <c r="K149" s="30" t="s">
        <v>645</v>
      </c>
      <c r="L149" s="30" t="s">
        <v>1085</v>
      </c>
      <c r="M149" s="29" t="s">
        <v>647</v>
      </c>
      <c r="N149" s="90" t="s">
        <v>1109</v>
      </c>
      <c r="O149" s="274"/>
      <c r="P149" s="276"/>
      <c r="Q149" s="30"/>
      <c r="R149" s="30"/>
      <c r="S149" s="30" t="s">
        <v>27</v>
      </c>
      <c r="T149" s="30"/>
      <c r="U149" s="30"/>
      <c r="V149" s="30"/>
      <c r="W149" s="30"/>
      <c r="X149" s="30"/>
      <c r="Y149" s="30"/>
      <c r="Z149" s="30"/>
      <c r="AA149" s="30"/>
      <c r="AB149" s="30">
        <f t="shared" si="6"/>
        <v>1</v>
      </c>
      <c r="AC149" s="30"/>
      <c r="AD149" s="30"/>
      <c r="AE149" s="27"/>
    </row>
    <row r="150" spans="1:31" ht="81" hidden="1" customHeight="1">
      <c r="A150" s="295"/>
      <c r="B150" s="72">
        <v>51</v>
      </c>
      <c r="C150" s="73" t="s">
        <v>81</v>
      </c>
      <c r="D150" s="71" t="s">
        <v>3</v>
      </c>
      <c r="E150" s="16" t="s">
        <v>695</v>
      </c>
      <c r="F150" s="80" t="s">
        <v>3</v>
      </c>
      <c r="G150" s="272"/>
      <c r="H150" s="16" t="s">
        <v>695</v>
      </c>
      <c r="I150" s="26" t="s">
        <v>698</v>
      </c>
      <c r="J150" s="74"/>
      <c r="K150" s="30" t="s">
        <v>645</v>
      </c>
      <c r="L150" s="30" t="s">
        <v>1085</v>
      </c>
      <c r="M150" s="29" t="s">
        <v>647</v>
      </c>
      <c r="N150" s="90" t="s">
        <v>1109</v>
      </c>
      <c r="O150" s="274"/>
      <c r="P150" s="276"/>
      <c r="Q150" s="30"/>
      <c r="R150" s="30"/>
      <c r="S150" s="30"/>
      <c r="T150" s="30" t="s">
        <v>27</v>
      </c>
      <c r="U150" s="30"/>
      <c r="V150" s="30"/>
      <c r="W150" s="30"/>
      <c r="X150" s="30"/>
      <c r="Y150" s="30"/>
      <c r="Z150" s="30"/>
      <c r="AA150" s="30"/>
      <c r="AB150" s="30">
        <f t="shared" si="6"/>
        <v>1</v>
      </c>
      <c r="AC150" s="30"/>
      <c r="AD150" s="30"/>
      <c r="AE150" s="27"/>
    </row>
    <row r="151" spans="1:31" ht="95.25" hidden="1" customHeight="1">
      <c r="A151" s="295"/>
      <c r="B151" s="144">
        <v>51</v>
      </c>
      <c r="C151" s="204" t="s">
        <v>81</v>
      </c>
      <c r="D151" s="142" t="s">
        <v>3</v>
      </c>
      <c r="E151" s="16" t="s">
        <v>696</v>
      </c>
      <c r="F151" s="80" t="s">
        <v>3</v>
      </c>
      <c r="G151" s="301"/>
      <c r="H151" s="197" t="s">
        <v>696</v>
      </c>
      <c r="I151" s="111" t="s">
        <v>699</v>
      </c>
      <c r="J151" s="146"/>
      <c r="K151" s="154" t="s">
        <v>645</v>
      </c>
      <c r="L151" s="154" t="s">
        <v>1085</v>
      </c>
      <c r="M151" s="29" t="s">
        <v>647</v>
      </c>
      <c r="N151" s="90" t="s">
        <v>1109</v>
      </c>
      <c r="O151" s="274"/>
      <c r="P151" s="276"/>
      <c r="Q151" s="30"/>
      <c r="R151" s="30"/>
      <c r="S151" s="30"/>
      <c r="T151" s="30"/>
      <c r="U151" s="30" t="s">
        <v>27</v>
      </c>
      <c r="V151" s="30"/>
      <c r="W151" s="30"/>
      <c r="X151" s="30"/>
      <c r="Y151" s="30"/>
      <c r="Z151" s="30"/>
      <c r="AA151" s="30"/>
      <c r="AB151" s="30">
        <f t="shared" si="6"/>
        <v>1</v>
      </c>
      <c r="AC151" s="154"/>
      <c r="AD151" s="154"/>
      <c r="AE151" s="205"/>
    </row>
    <row r="152" spans="1:31" ht="156.75" customHeight="1">
      <c r="A152" s="296"/>
      <c r="B152" s="160">
        <v>51</v>
      </c>
      <c r="C152" s="96" t="s">
        <v>81</v>
      </c>
      <c r="D152" s="163" t="s">
        <v>3</v>
      </c>
      <c r="E152" s="184" t="s">
        <v>696</v>
      </c>
      <c r="F152" s="172" t="s">
        <v>3</v>
      </c>
      <c r="G152" s="272"/>
      <c r="H152" s="16" t="s">
        <v>696</v>
      </c>
      <c r="I152" s="26" t="s">
        <v>699</v>
      </c>
      <c r="J152" s="149"/>
      <c r="K152" s="30" t="s">
        <v>645</v>
      </c>
      <c r="L152" s="30" t="s">
        <v>1085</v>
      </c>
      <c r="M152" s="185" t="s">
        <v>647</v>
      </c>
      <c r="N152" s="90" t="s">
        <v>1109</v>
      </c>
      <c r="O152" s="274"/>
      <c r="P152" s="276"/>
      <c r="Q152" s="30"/>
      <c r="R152" s="30"/>
      <c r="S152" s="30"/>
      <c r="T152" s="30"/>
      <c r="U152" s="30"/>
      <c r="V152" s="30" t="s">
        <v>27</v>
      </c>
      <c r="W152" s="30"/>
      <c r="X152" s="30"/>
      <c r="Y152" s="30"/>
      <c r="Z152" s="30"/>
      <c r="AA152" s="30"/>
      <c r="AB152" s="174">
        <f t="shared" si="6"/>
        <v>1</v>
      </c>
      <c r="AC152" s="30" t="s">
        <v>1137</v>
      </c>
      <c r="AD152" s="30" t="s">
        <v>1137</v>
      </c>
      <c r="AE152" s="27"/>
    </row>
    <row r="153" spans="1:31" ht="90.75" hidden="1" customHeight="1">
      <c r="A153" s="295"/>
      <c r="B153" s="145">
        <v>51</v>
      </c>
      <c r="C153" s="231" t="s">
        <v>81</v>
      </c>
      <c r="D153" s="143" t="s">
        <v>3</v>
      </c>
      <c r="E153" s="16" t="s">
        <v>696</v>
      </c>
      <c r="F153" s="80" t="s">
        <v>3</v>
      </c>
      <c r="G153" s="300"/>
      <c r="H153" s="221" t="s">
        <v>696</v>
      </c>
      <c r="I153" s="112" t="s">
        <v>699</v>
      </c>
      <c r="J153" s="148"/>
      <c r="K153" s="155" t="s">
        <v>645</v>
      </c>
      <c r="L153" s="155" t="s">
        <v>1085</v>
      </c>
      <c r="M153" s="29" t="s">
        <v>647</v>
      </c>
      <c r="N153" s="90" t="s">
        <v>1109</v>
      </c>
      <c r="O153" s="274"/>
      <c r="P153" s="276"/>
      <c r="Q153" s="30"/>
      <c r="R153" s="30"/>
      <c r="S153" s="30"/>
      <c r="T153" s="30"/>
      <c r="U153" s="30"/>
      <c r="V153" s="30"/>
      <c r="W153" s="30" t="s">
        <v>27</v>
      </c>
      <c r="X153" s="30"/>
      <c r="Y153" s="30"/>
      <c r="Z153" s="30"/>
      <c r="AA153" s="30"/>
      <c r="AB153" s="30">
        <f t="shared" si="6"/>
        <v>1</v>
      </c>
      <c r="AC153" s="155"/>
      <c r="AD153" s="155"/>
      <c r="AE153" s="232"/>
    </row>
    <row r="154" spans="1:31" ht="90.75" hidden="1" customHeight="1">
      <c r="A154" s="295"/>
      <c r="B154" s="72">
        <v>51</v>
      </c>
      <c r="C154" s="73" t="s">
        <v>81</v>
      </c>
      <c r="D154" s="71" t="s">
        <v>3</v>
      </c>
      <c r="E154" s="16" t="s">
        <v>696</v>
      </c>
      <c r="F154" s="80" t="s">
        <v>3</v>
      </c>
      <c r="G154" s="272"/>
      <c r="H154" s="16" t="s">
        <v>696</v>
      </c>
      <c r="I154" s="26" t="s">
        <v>699</v>
      </c>
      <c r="J154" s="74"/>
      <c r="K154" s="30" t="s">
        <v>645</v>
      </c>
      <c r="L154" s="30" t="s">
        <v>1085</v>
      </c>
      <c r="M154" s="29" t="s">
        <v>647</v>
      </c>
      <c r="N154" s="90" t="s">
        <v>1109</v>
      </c>
      <c r="O154" s="274"/>
      <c r="P154" s="276"/>
      <c r="Q154" s="30"/>
      <c r="R154" s="30"/>
      <c r="S154" s="30"/>
      <c r="T154" s="30"/>
      <c r="U154" s="30"/>
      <c r="V154" s="30"/>
      <c r="W154" s="30"/>
      <c r="X154" s="30" t="s">
        <v>27</v>
      </c>
      <c r="Y154" s="30"/>
      <c r="Z154" s="30"/>
      <c r="AA154" s="30"/>
      <c r="AB154" s="30">
        <f t="shared" si="6"/>
        <v>1</v>
      </c>
      <c r="AC154" s="30"/>
      <c r="AD154" s="30"/>
      <c r="AE154" s="27"/>
    </row>
    <row r="155" spans="1:31" ht="59.25" hidden="1" customHeight="1">
      <c r="A155" s="295"/>
      <c r="B155" s="72">
        <v>51</v>
      </c>
      <c r="C155" s="73" t="s">
        <v>81</v>
      </c>
      <c r="D155" s="71" t="s">
        <v>3</v>
      </c>
      <c r="E155" s="16" t="s">
        <v>697</v>
      </c>
      <c r="F155" s="80" t="s">
        <v>3</v>
      </c>
      <c r="G155" s="272"/>
      <c r="H155" s="16" t="s">
        <v>697</v>
      </c>
      <c r="I155" s="26" t="s">
        <v>700</v>
      </c>
      <c r="J155" s="52"/>
      <c r="K155" s="30" t="s">
        <v>645</v>
      </c>
      <c r="L155" s="30" t="s">
        <v>1085</v>
      </c>
      <c r="M155" s="29" t="s">
        <v>647</v>
      </c>
      <c r="N155" s="90" t="s">
        <v>1109</v>
      </c>
      <c r="O155" s="274"/>
      <c r="P155" s="276"/>
      <c r="Q155" s="30"/>
      <c r="R155" s="30"/>
      <c r="S155" s="30"/>
      <c r="T155" s="30"/>
      <c r="U155" s="30"/>
      <c r="V155" s="30"/>
      <c r="W155" s="30"/>
      <c r="X155" s="30"/>
      <c r="Y155" s="30" t="s">
        <v>27</v>
      </c>
      <c r="Z155" s="30"/>
      <c r="AA155" s="30"/>
      <c r="AB155" s="30">
        <f t="shared" si="6"/>
        <v>1</v>
      </c>
      <c r="AC155" s="30"/>
      <c r="AD155" s="30"/>
      <c r="AE155" s="27"/>
    </row>
    <row r="156" spans="1:31" ht="59.25" hidden="1" customHeight="1">
      <c r="A156" s="295"/>
      <c r="B156" s="72">
        <v>51</v>
      </c>
      <c r="C156" s="73" t="s">
        <v>81</v>
      </c>
      <c r="D156" s="71" t="s">
        <v>3</v>
      </c>
      <c r="E156" s="16" t="s">
        <v>697</v>
      </c>
      <c r="F156" s="80" t="s">
        <v>3</v>
      </c>
      <c r="G156" s="272"/>
      <c r="H156" s="16" t="s">
        <v>697</v>
      </c>
      <c r="I156" s="26" t="s">
        <v>700</v>
      </c>
      <c r="J156" s="74"/>
      <c r="K156" s="30" t="s">
        <v>645</v>
      </c>
      <c r="L156" s="30" t="s">
        <v>1085</v>
      </c>
      <c r="M156" s="29" t="s">
        <v>647</v>
      </c>
      <c r="N156" s="90" t="s">
        <v>1109</v>
      </c>
      <c r="O156" s="274"/>
      <c r="P156" s="276"/>
      <c r="Q156" s="30"/>
      <c r="R156" s="30"/>
      <c r="S156" s="30"/>
      <c r="T156" s="30"/>
      <c r="U156" s="30"/>
      <c r="V156" s="30"/>
      <c r="W156" s="30"/>
      <c r="X156" s="30"/>
      <c r="Y156" s="30"/>
      <c r="Z156" s="30" t="s">
        <v>27</v>
      </c>
      <c r="AA156" s="30"/>
      <c r="AB156" s="30">
        <f t="shared" si="6"/>
        <v>1</v>
      </c>
      <c r="AC156" s="30"/>
      <c r="AD156" s="30"/>
      <c r="AE156" s="27"/>
    </row>
    <row r="157" spans="1:31" ht="13.5" hidden="1" customHeight="1">
      <c r="A157" s="295"/>
      <c r="B157" s="144">
        <v>51</v>
      </c>
      <c r="C157" s="204" t="s">
        <v>81</v>
      </c>
      <c r="D157" s="142" t="s">
        <v>3</v>
      </c>
      <c r="E157" s="16" t="s">
        <v>697</v>
      </c>
      <c r="F157" s="80" t="s">
        <v>3</v>
      </c>
      <c r="G157" s="301"/>
      <c r="H157" s="197" t="s">
        <v>697</v>
      </c>
      <c r="I157" s="111" t="s">
        <v>701</v>
      </c>
      <c r="J157" s="146"/>
      <c r="K157" s="154" t="s">
        <v>645</v>
      </c>
      <c r="L157" s="154" t="s">
        <v>1085</v>
      </c>
      <c r="M157" s="29" t="s">
        <v>647</v>
      </c>
      <c r="N157" s="90" t="s">
        <v>1109</v>
      </c>
      <c r="O157" s="275"/>
      <c r="P157" s="276"/>
      <c r="Q157" s="30"/>
      <c r="R157" s="30"/>
      <c r="S157" s="30"/>
      <c r="T157" s="30"/>
      <c r="U157" s="30"/>
      <c r="V157" s="30"/>
      <c r="W157" s="30"/>
      <c r="X157" s="30"/>
      <c r="Y157" s="30"/>
      <c r="Z157" s="30"/>
      <c r="AA157" s="30" t="s">
        <v>27</v>
      </c>
      <c r="AB157" s="30">
        <f t="shared" si="6"/>
        <v>1</v>
      </c>
      <c r="AC157" s="154"/>
      <c r="AD157" s="154"/>
      <c r="AE157" s="205"/>
    </row>
    <row r="158" spans="1:31" s="8" customFormat="1" ht="48" customHeight="1">
      <c r="A158" s="176"/>
      <c r="B158" s="158"/>
      <c r="C158" s="303" t="s">
        <v>36</v>
      </c>
      <c r="D158" s="303"/>
      <c r="E158" s="309"/>
      <c r="F158" s="177"/>
      <c r="G158" s="23">
        <f>COUNTIF(G159:G183,"x")</f>
        <v>0</v>
      </c>
      <c r="H158" s="30"/>
      <c r="I158" s="159"/>
      <c r="J158" s="30"/>
      <c r="K158" s="30"/>
      <c r="L158" s="30"/>
      <c r="M158" s="189"/>
      <c r="N158" s="30"/>
      <c r="O158" s="25">
        <f>COUNTIF(O159:O186,"x")</f>
        <v>7</v>
      </c>
      <c r="P158" s="31">
        <f>SUM(P159:P183)</f>
        <v>3</v>
      </c>
      <c r="Q158" s="105"/>
      <c r="R158" s="105"/>
      <c r="S158" s="105"/>
      <c r="T158" s="105"/>
      <c r="U158" s="105"/>
      <c r="V158" s="123" t="s">
        <v>121</v>
      </c>
      <c r="W158" s="105"/>
      <c r="X158" s="105"/>
      <c r="Y158" s="105"/>
      <c r="Z158" s="105"/>
      <c r="AA158" s="105"/>
      <c r="AB158" s="174"/>
      <c r="AC158" s="30"/>
      <c r="AD158" s="30"/>
      <c r="AE158" s="32"/>
    </row>
    <row r="159" spans="1:31" ht="70.5" hidden="1" customHeight="1">
      <c r="A159" s="277">
        <v>162</v>
      </c>
      <c r="B159" s="145">
        <v>52</v>
      </c>
      <c r="C159" s="221" t="s">
        <v>248</v>
      </c>
      <c r="D159" s="143" t="s">
        <v>0</v>
      </c>
      <c r="E159" s="16" t="s">
        <v>249</v>
      </c>
      <c r="F159" s="80" t="s">
        <v>2</v>
      </c>
      <c r="G159" s="143"/>
      <c r="H159" s="228" t="s">
        <v>702</v>
      </c>
      <c r="I159" s="221" t="s">
        <v>703</v>
      </c>
      <c r="J159" s="148" t="s">
        <v>250</v>
      </c>
      <c r="K159" s="155" t="s">
        <v>645</v>
      </c>
      <c r="L159" s="155" t="s">
        <v>1085</v>
      </c>
      <c r="M159" s="29" t="s">
        <v>647</v>
      </c>
      <c r="N159" s="90" t="s">
        <v>648</v>
      </c>
      <c r="O159" s="273" t="s">
        <v>27</v>
      </c>
      <c r="P159" s="52">
        <v>1</v>
      </c>
      <c r="Q159" s="30" t="s">
        <v>27</v>
      </c>
      <c r="R159" s="30"/>
      <c r="S159" s="30"/>
      <c r="T159" s="30"/>
      <c r="U159" s="30"/>
      <c r="V159" s="30"/>
      <c r="W159" s="30"/>
      <c r="X159" s="30"/>
      <c r="Y159" s="30"/>
      <c r="Z159" s="30"/>
      <c r="AA159" s="30"/>
      <c r="AB159" s="30">
        <f t="shared" ref="AB159:AB186" si="7">COUNTIF(Q159:AA159,"x")</f>
        <v>1</v>
      </c>
      <c r="AC159" s="155"/>
      <c r="AD159" s="155"/>
      <c r="AE159" s="145"/>
    </row>
    <row r="160" spans="1:31" ht="72" hidden="1" customHeight="1">
      <c r="A160" s="278"/>
      <c r="B160" s="144">
        <v>52</v>
      </c>
      <c r="C160" s="197" t="s">
        <v>248</v>
      </c>
      <c r="D160" s="142" t="s">
        <v>0</v>
      </c>
      <c r="E160" s="16" t="s">
        <v>249</v>
      </c>
      <c r="F160" s="80" t="s">
        <v>2</v>
      </c>
      <c r="G160" s="142"/>
      <c r="H160" s="200" t="s">
        <v>702</v>
      </c>
      <c r="I160" s="197" t="s">
        <v>703</v>
      </c>
      <c r="J160" s="146"/>
      <c r="K160" s="154" t="s">
        <v>645</v>
      </c>
      <c r="L160" s="154" t="s">
        <v>1085</v>
      </c>
      <c r="M160" s="29" t="s">
        <v>647</v>
      </c>
      <c r="N160" s="90" t="s">
        <v>648</v>
      </c>
      <c r="O160" s="274"/>
      <c r="P160" s="74"/>
      <c r="Q160" s="30"/>
      <c r="R160" s="30" t="s">
        <v>27</v>
      </c>
      <c r="S160" s="30"/>
      <c r="T160" s="30"/>
      <c r="U160" s="30"/>
      <c r="V160" s="30"/>
      <c r="W160" s="30"/>
      <c r="X160" s="30"/>
      <c r="Y160" s="30"/>
      <c r="Z160" s="30"/>
      <c r="AA160" s="30"/>
      <c r="AB160" s="30">
        <f t="shared" si="7"/>
        <v>1</v>
      </c>
      <c r="AC160" s="154"/>
      <c r="AD160" s="154"/>
      <c r="AE160" s="144"/>
    </row>
    <row r="161" spans="1:31" ht="108" customHeight="1">
      <c r="A161" s="279"/>
      <c r="B161" s="160">
        <v>52</v>
      </c>
      <c r="C161" s="16" t="s">
        <v>248</v>
      </c>
      <c r="D161" s="163" t="s">
        <v>0</v>
      </c>
      <c r="E161" s="184" t="s">
        <v>249</v>
      </c>
      <c r="F161" s="172" t="s">
        <v>2</v>
      </c>
      <c r="G161" s="163"/>
      <c r="H161" s="86" t="s">
        <v>702</v>
      </c>
      <c r="I161" s="16" t="s">
        <v>703</v>
      </c>
      <c r="J161" s="149"/>
      <c r="K161" s="30" t="s">
        <v>645</v>
      </c>
      <c r="L161" s="30" t="s">
        <v>1085</v>
      </c>
      <c r="M161" s="185" t="s">
        <v>647</v>
      </c>
      <c r="N161" s="90" t="s">
        <v>648</v>
      </c>
      <c r="O161" s="274"/>
      <c r="P161" s="74"/>
      <c r="Q161" s="30"/>
      <c r="R161" s="30"/>
      <c r="S161" s="30"/>
      <c r="T161" s="30"/>
      <c r="U161" s="30"/>
      <c r="V161" s="30" t="s">
        <v>27</v>
      </c>
      <c r="W161" s="30"/>
      <c r="X161" s="30"/>
      <c r="Y161" s="30"/>
      <c r="Z161" s="30"/>
      <c r="AA161" s="30"/>
      <c r="AB161" s="174">
        <f t="shared" si="7"/>
        <v>1</v>
      </c>
      <c r="AC161" s="30" t="s">
        <v>1136</v>
      </c>
      <c r="AD161" s="30"/>
      <c r="AE161" s="160"/>
    </row>
    <row r="162" spans="1:31" ht="64.5" hidden="1" customHeight="1">
      <c r="A162" s="280"/>
      <c r="B162" s="145">
        <v>52</v>
      </c>
      <c r="C162" s="221" t="s">
        <v>248</v>
      </c>
      <c r="D162" s="143" t="s">
        <v>0</v>
      </c>
      <c r="E162" s="16" t="s">
        <v>249</v>
      </c>
      <c r="F162" s="80" t="s">
        <v>2</v>
      </c>
      <c r="G162" s="143"/>
      <c r="H162" s="228" t="s">
        <v>702</v>
      </c>
      <c r="I162" s="221" t="s">
        <v>703</v>
      </c>
      <c r="J162" s="148"/>
      <c r="K162" s="155" t="s">
        <v>645</v>
      </c>
      <c r="L162" s="155" t="s">
        <v>1085</v>
      </c>
      <c r="M162" s="29" t="s">
        <v>647</v>
      </c>
      <c r="N162" s="90" t="s">
        <v>648</v>
      </c>
      <c r="O162" s="275"/>
      <c r="P162" s="74"/>
      <c r="Q162" s="30"/>
      <c r="R162" s="30"/>
      <c r="S162" s="30"/>
      <c r="T162" s="30"/>
      <c r="U162" s="30"/>
      <c r="V162" s="30"/>
      <c r="W162" s="30"/>
      <c r="X162" s="30"/>
      <c r="Y162" s="30" t="s">
        <v>27</v>
      </c>
      <c r="Z162" s="30"/>
      <c r="AA162" s="30"/>
      <c r="AB162" s="30">
        <f t="shared" si="7"/>
        <v>1</v>
      </c>
      <c r="AC162" s="155"/>
      <c r="AD162" s="155"/>
      <c r="AE162" s="145"/>
    </row>
    <row r="163" spans="1:31" ht="62.25" hidden="1" customHeight="1">
      <c r="A163" s="277">
        <v>165</v>
      </c>
      <c r="B163" s="50">
        <v>53</v>
      </c>
      <c r="C163" s="16" t="s">
        <v>251</v>
      </c>
      <c r="D163" s="14" t="s">
        <v>0</v>
      </c>
      <c r="E163" s="16" t="s">
        <v>252</v>
      </c>
      <c r="F163" s="80" t="s">
        <v>2</v>
      </c>
      <c r="G163" s="14"/>
      <c r="H163" s="86" t="s">
        <v>704</v>
      </c>
      <c r="I163" s="16" t="s">
        <v>705</v>
      </c>
      <c r="J163" s="52"/>
      <c r="K163" s="30" t="s">
        <v>645</v>
      </c>
      <c r="L163" s="30" t="s">
        <v>1085</v>
      </c>
      <c r="M163" s="29" t="s">
        <v>647</v>
      </c>
      <c r="N163" s="90" t="s">
        <v>648</v>
      </c>
      <c r="O163" s="273" t="s">
        <v>27</v>
      </c>
      <c r="P163" s="52"/>
      <c r="Q163" s="30"/>
      <c r="R163" s="30"/>
      <c r="S163" s="30" t="s">
        <v>27</v>
      </c>
      <c r="T163" s="30"/>
      <c r="U163" s="30"/>
      <c r="V163" s="30"/>
      <c r="W163" s="30"/>
      <c r="X163" s="30"/>
      <c r="Y163" s="30"/>
      <c r="Z163" s="30"/>
      <c r="AA163" s="30"/>
      <c r="AB163" s="30">
        <f t="shared" si="7"/>
        <v>1</v>
      </c>
      <c r="AC163" s="30"/>
      <c r="AD163" s="30"/>
      <c r="AE163" s="50"/>
    </row>
    <row r="164" spans="1:31" ht="77.25" hidden="1" customHeight="1">
      <c r="A164" s="278"/>
      <c r="B164" s="144">
        <v>53</v>
      </c>
      <c r="C164" s="197" t="s">
        <v>251</v>
      </c>
      <c r="D164" s="142" t="s">
        <v>0</v>
      </c>
      <c r="E164" s="16" t="s">
        <v>252</v>
      </c>
      <c r="F164" s="80" t="s">
        <v>2</v>
      </c>
      <c r="G164" s="142"/>
      <c r="H164" s="200" t="s">
        <v>704</v>
      </c>
      <c r="I164" s="197" t="s">
        <v>705</v>
      </c>
      <c r="J164" s="146"/>
      <c r="K164" s="154" t="s">
        <v>645</v>
      </c>
      <c r="L164" s="154" t="s">
        <v>1085</v>
      </c>
      <c r="M164" s="29" t="s">
        <v>647</v>
      </c>
      <c r="N164" s="90" t="s">
        <v>648</v>
      </c>
      <c r="O164" s="274"/>
      <c r="P164" s="74"/>
      <c r="Q164" s="30"/>
      <c r="R164" s="30"/>
      <c r="S164" s="30"/>
      <c r="T164" s="30" t="s">
        <v>27</v>
      </c>
      <c r="U164" s="30"/>
      <c r="V164" s="30"/>
      <c r="W164" s="30"/>
      <c r="X164" s="30"/>
      <c r="Y164" s="30"/>
      <c r="Z164" s="30"/>
      <c r="AA164" s="30"/>
      <c r="AB164" s="30">
        <f t="shared" si="7"/>
        <v>1</v>
      </c>
      <c r="AC164" s="154"/>
      <c r="AD164" s="154"/>
      <c r="AE164" s="144"/>
    </row>
    <row r="165" spans="1:31" ht="96.75" customHeight="1">
      <c r="A165" s="279"/>
      <c r="B165" s="160">
        <v>53</v>
      </c>
      <c r="C165" s="16" t="s">
        <v>251</v>
      </c>
      <c r="D165" s="163" t="s">
        <v>0</v>
      </c>
      <c r="E165" s="184" t="s">
        <v>252</v>
      </c>
      <c r="F165" s="172" t="s">
        <v>2</v>
      </c>
      <c r="G165" s="163"/>
      <c r="H165" s="86" t="s">
        <v>704</v>
      </c>
      <c r="I165" s="16" t="s">
        <v>705</v>
      </c>
      <c r="J165" s="149" t="s">
        <v>1203</v>
      </c>
      <c r="K165" s="30" t="s">
        <v>645</v>
      </c>
      <c r="L165" s="30" t="s">
        <v>1085</v>
      </c>
      <c r="M165" s="185" t="s">
        <v>647</v>
      </c>
      <c r="N165" s="90" t="s">
        <v>648</v>
      </c>
      <c r="O165" s="274"/>
      <c r="P165" s="74"/>
      <c r="Q165" s="30"/>
      <c r="R165" s="30"/>
      <c r="S165" s="30"/>
      <c r="T165" s="30"/>
      <c r="U165" s="30"/>
      <c r="V165" s="30" t="s">
        <v>27</v>
      </c>
      <c r="W165" s="30"/>
      <c r="X165" s="30"/>
      <c r="Y165" s="30"/>
      <c r="Z165" s="30"/>
      <c r="AA165" s="30"/>
      <c r="AB165" s="174">
        <f t="shared" si="7"/>
        <v>1</v>
      </c>
      <c r="AC165" s="30"/>
      <c r="AD165" s="30" t="s">
        <v>1136</v>
      </c>
      <c r="AE165" s="160"/>
    </row>
    <row r="166" spans="1:31" ht="68.25" hidden="1" customHeight="1">
      <c r="A166" s="280"/>
      <c r="B166" s="145">
        <v>53</v>
      </c>
      <c r="C166" s="221" t="s">
        <v>251</v>
      </c>
      <c r="D166" s="143" t="s">
        <v>0</v>
      </c>
      <c r="E166" s="16" t="s">
        <v>252</v>
      </c>
      <c r="F166" s="80" t="s">
        <v>2</v>
      </c>
      <c r="G166" s="143"/>
      <c r="H166" s="228" t="s">
        <v>704</v>
      </c>
      <c r="I166" s="221" t="s">
        <v>705</v>
      </c>
      <c r="J166" s="148"/>
      <c r="K166" s="155" t="s">
        <v>645</v>
      </c>
      <c r="L166" s="155" t="s">
        <v>1085</v>
      </c>
      <c r="M166" s="29" t="s">
        <v>647</v>
      </c>
      <c r="N166" s="90" t="s">
        <v>648</v>
      </c>
      <c r="O166" s="275"/>
      <c r="P166" s="74"/>
      <c r="Q166" s="30"/>
      <c r="R166" s="30"/>
      <c r="S166" s="30"/>
      <c r="T166" s="30"/>
      <c r="U166" s="30"/>
      <c r="V166" s="30"/>
      <c r="W166" s="30" t="s">
        <v>27</v>
      </c>
      <c r="X166" s="30"/>
      <c r="Y166" s="30"/>
      <c r="Z166" s="30"/>
      <c r="AA166" s="30"/>
      <c r="AB166" s="30">
        <f t="shared" si="7"/>
        <v>1</v>
      </c>
      <c r="AC166" s="155"/>
      <c r="AD166" s="155"/>
      <c r="AE166" s="145"/>
    </row>
    <row r="167" spans="1:31" ht="64.5" hidden="1" customHeight="1">
      <c r="A167" s="277">
        <v>168</v>
      </c>
      <c r="B167" s="50">
        <v>54</v>
      </c>
      <c r="C167" s="16" t="s">
        <v>124</v>
      </c>
      <c r="D167" s="14" t="s">
        <v>0</v>
      </c>
      <c r="E167" s="16" t="s">
        <v>125</v>
      </c>
      <c r="F167" s="80" t="s">
        <v>2</v>
      </c>
      <c r="G167" s="14"/>
      <c r="H167" s="86" t="s">
        <v>707</v>
      </c>
      <c r="I167" s="16" t="s">
        <v>706</v>
      </c>
      <c r="J167" s="52"/>
      <c r="K167" s="30" t="s">
        <v>645</v>
      </c>
      <c r="L167" s="30" t="s">
        <v>1085</v>
      </c>
      <c r="M167" s="29" t="s">
        <v>647</v>
      </c>
      <c r="N167" s="90" t="s">
        <v>648</v>
      </c>
      <c r="O167" s="273" t="s">
        <v>27</v>
      </c>
      <c r="P167" s="52">
        <v>1</v>
      </c>
      <c r="Q167" s="30"/>
      <c r="R167" s="30"/>
      <c r="S167" s="30"/>
      <c r="T167" s="30"/>
      <c r="U167" s="30" t="s">
        <v>27</v>
      </c>
      <c r="V167" s="30"/>
      <c r="W167" s="30"/>
      <c r="X167" s="30"/>
      <c r="Y167" s="30"/>
      <c r="Z167" s="30"/>
      <c r="AA167" s="30"/>
      <c r="AB167" s="30">
        <f t="shared" si="7"/>
        <v>1</v>
      </c>
      <c r="AC167" s="30"/>
      <c r="AD167" s="30"/>
      <c r="AE167" s="50"/>
    </row>
    <row r="168" spans="1:31" ht="64.5" hidden="1" customHeight="1">
      <c r="A168" s="278"/>
      <c r="B168" s="72">
        <v>54</v>
      </c>
      <c r="C168" s="16" t="s">
        <v>124</v>
      </c>
      <c r="D168" s="71" t="s">
        <v>0</v>
      </c>
      <c r="E168" s="16" t="s">
        <v>125</v>
      </c>
      <c r="F168" s="80" t="s">
        <v>2</v>
      </c>
      <c r="G168" s="71"/>
      <c r="H168" s="86" t="s">
        <v>707</v>
      </c>
      <c r="I168" s="16" t="s">
        <v>706</v>
      </c>
      <c r="J168" s="74"/>
      <c r="K168" s="30" t="s">
        <v>645</v>
      </c>
      <c r="L168" s="30" t="s">
        <v>1085</v>
      </c>
      <c r="M168" s="29" t="s">
        <v>647</v>
      </c>
      <c r="N168" s="90" t="s">
        <v>648</v>
      </c>
      <c r="O168" s="274"/>
      <c r="P168" s="74"/>
      <c r="Q168" s="30"/>
      <c r="R168" s="30"/>
      <c r="S168" s="30"/>
      <c r="T168" s="30"/>
      <c r="U168" s="30"/>
      <c r="V168" s="30"/>
      <c r="W168" s="30"/>
      <c r="X168" s="30"/>
      <c r="Y168" s="30"/>
      <c r="Z168" s="30" t="s">
        <v>27</v>
      </c>
      <c r="AA168" s="30"/>
      <c r="AB168" s="30">
        <f t="shared" si="7"/>
        <v>1</v>
      </c>
      <c r="AC168" s="30"/>
      <c r="AD168" s="30"/>
      <c r="AE168" s="72"/>
    </row>
    <row r="169" spans="1:31" ht="72" hidden="1" customHeight="1">
      <c r="A169" s="280"/>
      <c r="B169" s="72">
        <v>54</v>
      </c>
      <c r="C169" s="16" t="s">
        <v>124</v>
      </c>
      <c r="D169" s="71" t="s">
        <v>0</v>
      </c>
      <c r="E169" s="16" t="s">
        <v>125</v>
      </c>
      <c r="F169" s="80" t="s">
        <v>2</v>
      </c>
      <c r="G169" s="71"/>
      <c r="H169" s="86" t="s">
        <v>707</v>
      </c>
      <c r="I169" s="16" t="s">
        <v>706</v>
      </c>
      <c r="J169" s="74"/>
      <c r="K169" s="30" t="s">
        <v>645</v>
      </c>
      <c r="L169" s="30" t="s">
        <v>1085</v>
      </c>
      <c r="M169" s="29" t="s">
        <v>647</v>
      </c>
      <c r="N169" s="90" t="s">
        <v>648</v>
      </c>
      <c r="O169" s="275"/>
      <c r="P169" s="74"/>
      <c r="Q169" s="30"/>
      <c r="R169" s="30"/>
      <c r="S169" s="30"/>
      <c r="T169" s="30"/>
      <c r="U169" s="30"/>
      <c r="V169" s="30"/>
      <c r="W169" s="30"/>
      <c r="X169" s="30"/>
      <c r="Y169" s="30"/>
      <c r="Z169" s="30"/>
      <c r="AA169" s="30" t="s">
        <v>27</v>
      </c>
      <c r="AB169" s="30">
        <f t="shared" si="7"/>
        <v>1</v>
      </c>
      <c r="AC169" s="30"/>
      <c r="AD169" s="30"/>
      <c r="AE169" s="72"/>
    </row>
    <row r="170" spans="1:31" ht="72" hidden="1" customHeight="1">
      <c r="A170" s="277">
        <v>171</v>
      </c>
      <c r="B170" s="50">
        <v>55</v>
      </c>
      <c r="C170" s="16" t="s">
        <v>253</v>
      </c>
      <c r="D170" s="14" t="s">
        <v>0</v>
      </c>
      <c r="E170" s="16" t="s">
        <v>254</v>
      </c>
      <c r="F170" s="80" t="s">
        <v>2</v>
      </c>
      <c r="G170" s="14"/>
      <c r="H170" s="86" t="s">
        <v>708</v>
      </c>
      <c r="I170" s="16" t="s">
        <v>713</v>
      </c>
      <c r="J170" s="52"/>
      <c r="K170" s="30" t="s">
        <v>645</v>
      </c>
      <c r="L170" s="30" t="s">
        <v>1085</v>
      </c>
      <c r="M170" s="29" t="s">
        <v>647</v>
      </c>
      <c r="N170" s="90" t="s">
        <v>648</v>
      </c>
      <c r="O170" s="273" t="s">
        <v>27</v>
      </c>
      <c r="P170" s="52"/>
      <c r="Q170" s="30"/>
      <c r="R170" s="30"/>
      <c r="S170" s="30" t="s">
        <v>27</v>
      </c>
      <c r="T170" s="30"/>
      <c r="U170" s="30"/>
      <c r="V170" s="30"/>
      <c r="W170" s="92"/>
      <c r="X170" s="30"/>
      <c r="Y170" s="30"/>
      <c r="Z170" s="30"/>
      <c r="AA170" s="30"/>
      <c r="AB170" s="30">
        <f t="shared" si="7"/>
        <v>1</v>
      </c>
      <c r="AC170" s="30"/>
      <c r="AD170" s="30"/>
      <c r="AE170" s="50"/>
    </row>
    <row r="171" spans="1:31" ht="75" hidden="1" customHeight="1">
      <c r="A171" s="278"/>
      <c r="B171" s="72">
        <v>55</v>
      </c>
      <c r="C171" s="16" t="s">
        <v>253</v>
      </c>
      <c r="D171" s="71" t="s">
        <v>0</v>
      </c>
      <c r="E171" s="16" t="s">
        <v>254</v>
      </c>
      <c r="F171" s="80" t="s">
        <v>2</v>
      </c>
      <c r="G171" s="71"/>
      <c r="H171" s="86" t="s">
        <v>708</v>
      </c>
      <c r="I171" s="16" t="s">
        <v>713</v>
      </c>
      <c r="J171" s="74"/>
      <c r="K171" s="30" t="s">
        <v>645</v>
      </c>
      <c r="L171" s="30" t="s">
        <v>1085</v>
      </c>
      <c r="M171" s="29" t="s">
        <v>647</v>
      </c>
      <c r="N171" s="90" t="s">
        <v>648</v>
      </c>
      <c r="O171" s="274"/>
      <c r="P171" s="74"/>
      <c r="Q171" s="30"/>
      <c r="R171" s="30"/>
      <c r="S171" s="30"/>
      <c r="T171" s="30" t="s">
        <v>27</v>
      </c>
      <c r="U171" s="30"/>
      <c r="V171" s="30"/>
      <c r="W171" s="92"/>
      <c r="X171" s="30"/>
      <c r="Y171" s="30"/>
      <c r="Z171" s="30"/>
      <c r="AA171" s="30"/>
      <c r="AB171" s="30">
        <f t="shared" si="7"/>
        <v>1</v>
      </c>
      <c r="AC171" s="30"/>
      <c r="AD171" s="30"/>
      <c r="AE171" s="72"/>
    </row>
    <row r="172" spans="1:31" ht="75" hidden="1" customHeight="1">
      <c r="A172" s="278"/>
      <c r="B172" s="72">
        <v>55</v>
      </c>
      <c r="C172" s="16" t="s">
        <v>253</v>
      </c>
      <c r="D172" s="71" t="s">
        <v>0</v>
      </c>
      <c r="E172" s="16" t="s">
        <v>254</v>
      </c>
      <c r="F172" s="80" t="s">
        <v>2</v>
      </c>
      <c r="G172" s="71"/>
      <c r="H172" s="86" t="s">
        <v>708</v>
      </c>
      <c r="I172" s="16" t="s">
        <v>713</v>
      </c>
      <c r="J172" s="74"/>
      <c r="K172" s="30" t="s">
        <v>645</v>
      </c>
      <c r="L172" s="30" t="s">
        <v>1085</v>
      </c>
      <c r="M172" s="29" t="s">
        <v>647</v>
      </c>
      <c r="N172" s="90" t="s">
        <v>648</v>
      </c>
      <c r="O172" s="274"/>
      <c r="P172" s="74"/>
      <c r="Q172" s="30"/>
      <c r="R172" s="30"/>
      <c r="S172" s="30"/>
      <c r="T172" s="30"/>
      <c r="U172" s="30"/>
      <c r="V172" s="30"/>
      <c r="W172" s="92" t="s">
        <v>27</v>
      </c>
      <c r="X172" s="30"/>
      <c r="Y172" s="30"/>
      <c r="Z172" s="30"/>
      <c r="AA172" s="30"/>
      <c r="AB172" s="30">
        <f t="shared" si="7"/>
        <v>1</v>
      </c>
      <c r="AC172" s="30"/>
      <c r="AD172" s="30"/>
      <c r="AE172" s="72"/>
    </row>
    <row r="173" spans="1:31" ht="63" hidden="1" customHeight="1">
      <c r="A173" s="280"/>
      <c r="B173" s="72">
        <v>55</v>
      </c>
      <c r="C173" s="16" t="s">
        <v>253</v>
      </c>
      <c r="D173" s="71" t="s">
        <v>0</v>
      </c>
      <c r="E173" s="16" t="s">
        <v>254</v>
      </c>
      <c r="F173" s="80" t="s">
        <v>2</v>
      </c>
      <c r="G173" s="71"/>
      <c r="H173" s="86" t="s">
        <v>708</v>
      </c>
      <c r="I173" s="16" t="s">
        <v>713</v>
      </c>
      <c r="J173" s="74"/>
      <c r="K173" s="30" t="s">
        <v>645</v>
      </c>
      <c r="L173" s="30" t="s">
        <v>1085</v>
      </c>
      <c r="M173" s="29" t="s">
        <v>647</v>
      </c>
      <c r="N173" s="90" t="s">
        <v>648</v>
      </c>
      <c r="O173" s="275"/>
      <c r="P173" s="74"/>
      <c r="Q173" s="30"/>
      <c r="R173" s="30"/>
      <c r="S173" s="30"/>
      <c r="T173" s="30"/>
      <c r="U173" s="30"/>
      <c r="V173" s="30"/>
      <c r="W173" s="92"/>
      <c r="X173" s="30" t="s">
        <v>27</v>
      </c>
      <c r="Y173" s="30"/>
      <c r="Z173" s="30"/>
      <c r="AA173" s="30"/>
      <c r="AB173" s="30">
        <f t="shared" si="7"/>
        <v>1</v>
      </c>
      <c r="AC173" s="30"/>
      <c r="AD173" s="30"/>
      <c r="AE173" s="72"/>
    </row>
    <row r="174" spans="1:31" s="8" customFormat="1" ht="62.25" hidden="1" customHeight="1">
      <c r="A174" s="277">
        <v>174</v>
      </c>
      <c r="B174" s="28">
        <v>56</v>
      </c>
      <c r="C174" s="33" t="s">
        <v>255</v>
      </c>
      <c r="D174" s="29" t="s">
        <v>2</v>
      </c>
      <c r="E174" s="33" t="s">
        <v>256</v>
      </c>
      <c r="F174" s="29" t="s">
        <v>2</v>
      </c>
      <c r="G174" s="29"/>
      <c r="H174" s="86" t="s">
        <v>256</v>
      </c>
      <c r="I174" s="33" t="s">
        <v>710</v>
      </c>
      <c r="J174" s="30"/>
      <c r="K174" s="30" t="s">
        <v>645</v>
      </c>
      <c r="L174" s="30" t="s">
        <v>1085</v>
      </c>
      <c r="M174" s="29" t="s">
        <v>647</v>
      </c>
      <c r="N174" s="90" t="s">
        <v>648</v>
      </c>
      <c r="O174" s="284" t="s">
        <v>27</v>
      </c>
      <c r="P174" s="30"/>
      <c r="Q174" s="30"/>
      <c r="R174" s="30" t="s">
        <v>27</v>
      </c>
      <c r="S174" s="30"/>
      <c r="T174" s="30"/>
      <c r="U174" s="30"/>
      <c r="V174" s="30"/>
      <c r="W174" s="30"/>
      <c r="X174" s="30"/>
      <c r="Y174" s="30"/>
      <c r="Z174" s="30"/>
      <c r="AA174" s="30"/>
      <c r="AB174" s="30">
        <f t="shared" si="7"/>
        <v>1</v>
      </c>
      <c r="AC174" s="30"/>
      <c r="AD174" s="30"/>
      <c r="AE174" s="28"/>
    </row>
    <row r="175" spans="1:31" s="8" customFormat="1" ht="50.25" hidden="1" customHeight="1">
      <c r="A175" s="278"/>
      <c r="B175" s="152">
        <v>56</v>
      </c>
      <c r="C175" s="206" t="s">
        <v>255</v>
      </c>
      <c r="D175" s="140" t="s">
        <v>2</v>
      </c>
      <c r="E175" s="33" t="s">
        <v>256</v>
      </c>
      <c r="F175" s="29" t="s">
        <v>2</v>
      </c>
      <c r="G175" s="140"/>
      <c r="H175" s="200" t="s">
        <v>256</v>
      </c>
      <c r="I175" s="206" t="s">
        <v>710</v>
      </c>
      <c r="J175" s="154"/>
      <c r="K175" s="154" t="s">
        <v>645</v>
      </c>
      <c r="L175" s="154" t="s">
        <v>1085</v>
      </c>
      <c r="M175" s="29" t="s">
        <v>647</v>
      </c>
      <c r="N175" s="90" t="s">
        <v>648</v>
      </c>
      <c r="O175" s="292"/>
      <c r="P175" s="30"/>
      <c r="Q175" s="30"/>
      <c r="R175" s="30"/>
      <c r="S175" s="30"/>
      <c r="T175" s="30"/>
      <c r="U175" s="30" t="s">
        <v>27</v>
      </c>
      <c r="V175" s="30"/>
      <c r="W175" s="30"/>
      <c r="X175" s="30"/>
      <c r="Y175" s="30"/>
      <c r="Z175" s="30"/>
      <c r="AA175" s="30"/>
      <c r="AB175" s="30">
        <f t="shared" si="7"/>
        <v>1</v>
      </c>
      <c r="AC175" s="154"/>
      <c r="AD175" s="154"/>
      <c r="AE175" s="152"/>
    </row>
    <row r="176" spans="1:31" s="8" customFormat="1" ht="78" customHeight="1">
      <c r="A176" s="279"/>
      <c r="B176" s="158">
        <v>56</v>
      </c>
      <c r="C176" s="33" t="s">
        <v>255</v>
      </c>
      <c r="D176" s="29" t="s">
        <v>2</v>
      </c>
      <c r="E176" s="190" t="s">
        <v>256</v>
      </c>
      <c r="F176" s="177" t="s">
        <v>2</v>
      </c>
      <c r="G176" s="29"/>
      <c r="H176" s="86" t="s">
        <v>256</v>
      </c>
      <c r="I176" s="33" t="s">
        <v>710</v>
      </c>
      <c r="J176" s="30"/>
      <c r="K176" s="30" t="s">
        <v>645</v>
      </c>
      <c r="L176" s="30" t="s">
        <v>1085</v>
      </c>
      <c r="M176" s="185" t="s">
        <v>647</v>
      </c>
      <c r="N176" s="90" t="s">
        <v>648</v>
      </c>
      <c r="O176" s="292"/>
      <c r="P176" s="30"/>
      <c r="Q176" s="30"/>
      <c r="R176" s="30"/>
      <c r="S176" s="30"/>
      <c r="T176" s="30"/>
      <c r="U176" s="30"/>
      <c r="V176" s="30" t="s">
        <v>27</v>
      </c>
      <c r="W176" s="30"/>
      <c r="X176" s="30"/>
      <c r="Y176" s="30"/>
      <c r="Z176" s="30"/>
      <c r="AA176" s="30"/>
      <c r="AB176" s="174">
        <f t="shared" si="7"/>
        <v>1</v>
      </c>
      <c r="AC176" s="30" t="s">
        <v>1136</v>
      </c>
      <c r="AD176" s="30"/>
      <c r="AE176" s="158"/>
    </row>
    <row r="177" spans="1:31" s="8" customFormat="1" ht="50.25" hidden="1" customHeight="1">
      <c r="A177" s="280"/>
      <c r="B177" s="153">
        <v>56</v>
      </c>
      <c r="C177" s="233" t="s">
        <v>255</v>
      </c>
      <c r="D177" s="141" t="s">
        <v>2</v>
      </c>
      <c r="E177" s="33" t="s">
        <v>256</v>
      </c>
      <c r="F177" s="29" t="s">
        <v>2</v>
      </c>
      <c r="G177" s="141"/>
      <c r="H177" s="228" t="s">
        <v>256</v>
      </c>
      <c r="I177" s="233" t="s">
        <v>710</v>
      </c>
      <c r="J177" s="155"/>
      <c r="K177" s="155" t="s">
        <v>645</v>
      </c>
      <c r="L177" s="155" t="s">
        <v>1085</v>
      </c>
      <c r="M177" s="29" t="s">
        <v>647</v>
      </c>
      <c r="N177" s="90" t="s">
        <v>648</v>
      </c>
      <c r="O177" s="285"/>
      <c r="P177" s="30"/>
      <c r="Q177" s="30"/>
      <c r="R177" s="30"/>
      <c r="S177" s="30"/>
      <c r="T177" s="30"/>
      <c r="U177" s="30"/>
      <c r="V177" s="30"/>
      <c r="W177" s="30"/>
      <c r="X177" s="30"/>
      <c r="Y177" s="30"/>
      <c r="Z177" s="30" t="s">
        <v>27</v>
      </c>
      <c r="AA177" s="30"/>
      <c r="AB177" s="30">
        <f t="shared" si="7"/>
        <v>1</v>
      </c>
      <c r="AC177" s="155"/>
      <c r="AD177" s="155"/>
      <c r="AE177" s="153"/>
    </row>
    <row r="178" spans="1:31" ht="48.75" hidden="1" customHeight="1">
      <c r="A178" s="277">
        <v>175</v>
      </c>
      <c r="B178" s="50">
        <v>57</v>
      </c>
      <c r="C178" s="16" t="s">
        <v>257</v>
      </c>
      <c r="D178" s="14" t="s">
        <v>3</v>
      </c>
      <c r="E178" s="16" t="s">
        <v>258</v>
      </c>
      <c r="F178" s="80" t="s">
        <v>3</v>
      </c>
      <c r="G178" s="14"/>
      <c r="H178" s="86" t="s">
        <v>258</v>
      </c>
      <c r="I178" s="26" t="s">
        <v>712</v>
      </c>
      <c r="J178" s="52"/>
      <c r="K178" s="30" t="s">
        <v>645</v>
      </c>
      <c r="L178" s="30" t="s">
        <v>1085</v>
      </c>
      <c r="M178" s="29" t="s">
        <v>647</v>
      </c>
      <c r="N178" s="90" t="s">
        <v>648</v>
      </c>
      <c r="O178" s="273" t="s">
        <v>27</v>
      </c>
      <c r="P178" s="52"/>
      <c r="Q178" s="30" t="s">
        <v>27</v>
      </c>
      <c r="R178" s="30"/>
      <c r="S178" s="30"/>
      <c r="T178" s="30"/>
      <c r="U178" s="30"/>
      <c r="V178" s="30"/>
      <c r="W178" s="30"/>
      <c r="X178" s="30"/>
      <c r="Y178" s="30"/>
      <c r="Z178" s="30"/>
      <c r="AA178" s="30"/>
      <c r="AB178" s="30">
        <f t="shared" si="7"/>
        <v>1</v>
      </c>
      <c r="AC178" s="30"/>
      <c r="AD178" s="30"/>
      <c r="AE178" s="50"/>
    </row>
    <row r="179" spans="1:31" ht="48.75" hidden="1" customHeight="1">
      <c r="A179" s="278"/>
      <c r="B179" s="72">
        <v>57</v>
      </c>
      <c r="C179" s="16" t="s">
        <v>257</v>
      </c>
      <c r="D179" s="71" t="s">
        <v>3</v>
      </c>
      <c r="E179" s="16" t="s">
        <v>258</v>
      </c>
      <c r="F179" s="80" t="s">
        <v>3</v>
      </c>
      <c r="G179" s="71"/>
      <c r="H179" s="86" t="s">
        <v>258</v>
      </c>
      <c r="I179" s="26" t="s">
        <v>712</v>
      </c>
      <c r="J179" s="74"/>
      <c r="K179" s="30" t="s">
        <v>645</v>
      </c>
      <c r="L179" s="30" t="s">
        <v>1085</v>
      </c>
      <c r="M179" s="29" t="s">
        <v>647</v>
      </c>
      <c r="N179" s="90" t="s">
        <v>648</v>
      </c>
      <c r="O179" s="274"/>
      <c r="P179" s="74"/>
      <c r="Q179" s="30"/>
      <c r="R179" s="30"/>
      <c r="S179" s="30" t="s">
        <v>27</v>
      </c>
      <c r="T179" s="30"/>
      <c r="U179" s="30"/>
      <c r="V179" s="30"/>
      <c r="W179" s="30"/>
      <c r="X179" s="30"/>
      <c r="Y179" s="30"/>
      <c r="Z179" s="30"/>
      <c r="AA179" s="30"/>
      <c r="AB179" s="30">
        <f t="shared" si="7"/>
        <v>1</v>
      </c>
      <c r="AC179" s="30"/>
      <c r="AD179" s="30"/>
      <c r="AE179" s="72"/>
    </row>
    <row r="180" spans="1:31" ht="48.75" hidden="1" customHeight="1">
      <c r="A180" s="278"/>
      <c r="B180" s="72">
        <v>57</v>
      </c>
      <c r="C180" s="16" t="s">
        <v>257</v>
      </c>
      <c r="D180" s="71" t="s">
        <v>3</v>
      </c>
      <c r="E180" s="16" t="s">
        <v>258</v>
      </c>
      <c r="F180" s="80" t="s">
        <v>3</v>
      </c>
      <c r="G180" s="71"/>
      <c r="H180" s="86" t="s">
        <v>258</v>
      </c>
      <c r="I180" s="26" t="s">
        <v>712</v>
      </c>
      <c r="J180" s="74"/>
      <c r="K180" s="30" t="s">
        <v>645</v>
      </c>
      <c r="L180" s="30" t="s">
        <v>1085</v>
      </c>
      <c r="M180" s="29" t="s">
        <v>647</v>
      </c>
      <c r="N180" s="90" t="s">
        <v>648</v>
      </c>
      <c r="O180" s="274"/>
      <c r="P180" s="74"/>
      <c r="Q180" s="30"/>
      <c r="R180" s="30"/>
      <c r="S180" s="30"/>
      <c r="T180" s="30"/>
      <c r="U180" s="30"/>
      <c r="V180" s="30"/>
      <c r="W180" s="30"/>
      <c r="X180" s="30" t="s">
        <v>27</v>
      </c>
      <c r="Y180" s="30"/>
      <c r="Z180" s="30"/>
      <c r="AA180" s="30"/>
      <c r="AB180" s="30">
        <f t="shared" si="7"/>
        <v>1</v>
      </c>
      <c r="AC180" s="30"/>
      <c r="AD180" s="30"/>
      <c r="AE180" s="72"/>
    </row>
    <row r="181" spans="1:31" ht="48.75" hidden="1" customHeight="1">
      <c r="A181" s="278"/>
      <c r="B181" s="72">
        <v>57</v>
      </c>
      <c r="C181" s="16" t="s">
        <v>257</v>
      </c>
      <c r="D181" s="71" t="s">
        <v>3</v>
      </c>
      <c r="E181" s="16" t="s">
        <v>258</v>
      </c>
      <c r="F181" s="80" t="s">
        <v>3</v>
      </c>
      <c r="G181" s="71"/>
      <c r="H181" s="86" t="s">
        <v>258</v>
      </c>
      <c r="I181" s="26" t="s">
        <v>712</v>
      </c>
      <c r="J181" s="74"/>
      <c r="K181" s="30" t="s">
        <v>645</v>
      </c>
      <c r="L181" s="30" t="s">
        <v>1085</v>
      </c>
      <c r="M181" s="29" t="s">
        <v>647</v>
      </c>
      <c r="N181" s="90" t="s">
        <v>648</v>
      </c>
      <c r="O181" s="274"/>
      <c r="P181" s="74"/>
      <c r="Q181" s="30"/>
      <c r="R181" s="30"/>
      <c r="S181" s="30"/>
      <c r="T181" s="30"/>
      <c r="U181" s="30"/>
      <c r="V181" s="30"/>
      <c r="W181" s="30"/>
      <c r="X181" s="30"/>
      <c r="Y181" s="30" t="s">
        <v>27</v>
      </c>
      <c r="Z181" s="30"/>
      <c r="AA181" s="30"/>
      <c r="AB181" s="30">
        <f t="shared" si="7"/>
        <v>1</v>
      </c>
      <c r="AC181" s="30"/>
      <c r="AD181" s="30"/>
      <c r="AE181" s="72"/>
    </row>
    <row r="182" spans="1:31" ht="48.75" hidden="1" customHeight="1">
      <c r="A182" s="280"/>
      <c r="B182" s="72">
        <v>57</v>
      </c>
      <c r="C182" s="16" t="s">
        <v>257</v>
      </c>
      <c r="D182" s="71" t="s">
        <v>3</v>
      </c>
      <c r="E182" s="16" t="s">
        <v>258</v>
      </c>
      <c r="F182" s="80" t="s">
        <v>3</v>
      </c>
      <c r="G182" s="71"/>
      <c r="H182" s="86" t="s">
        <v>258</v>
      </c>
      <c r="I182" s="26" t="s">
        <v>712</v>
      </c>
      <c r="J182" s="74"/>
      <c r="K182" s="30" t="s">
        <v>645</v>
      </c>
      <c r="L182" s="30" t="s">
        <v>1085</v>
      </c>
      <c r="M182" s="29" t="s">
        <v>647</v>
      </c>
      <c r="N182" s="90" t="s">
        <v>648</v>
      </c>
      <c r="O182" s="275"/>
      <c r="P182" s="74"/>
      <c r="Q182" s="30"/>
      <c r="R182" s="30"/>
      <c r="S182" s="30"/>
      <c r="T182" s="30"/>
      <c r="U182" s="30"/>
      <c r="V182" s="30"/>
      <c r="W182" s="30"/>
      <c r="X182" s="30"/>
      <c r="Y182" s="30"/>
      <c r="Z182" s="30"/>
      <c r="AA182" s="30" t="s">
        <v>27</v>
      </c>
      <c r="AB182" s="30">
        <f t="shared" si="7"/>
        <v>1</v>
      </c>
      <c r="AC182" s="30"/>
      <c r="AD182" s="30"/>
      <c r="AE182" s="72"/>
    </row>
    <row r="183" spans="1:31" ht="51.75" hidden="1" customHeight="1">
      <c r="A183" s="277">
        <v>176</v>
      </c>
      <c r="B183" s="144">
        <v>58</v>
      </c>
      <c r="C183" s="197" t="s">
        <v>259</v>
      </c>
      <c r="D183" s="142" t="s">
        <v>0</v>
      </c>
      <c r="E183" s="16" t="s">
        <v>260</v>
      </c>
      <c r="F183" s="80" t="s">
        <v>0</v>
      </c>
      <c r="G183" s="142"/>
      <c r="H183" s="200" t="s">
        <v>709</v>
      </c>
      <c r="I183" s="197" t="s">
        <v>711</v>
      </c>
      <c r="J183" s="146"/>
      <c r="K183" s="154" t="s">
        <v>645</v>
      </c>
      <c r="L183" s="154" t="s">
        <v>1085</v>
      </c>
      <c r="M183" s="29" t="s">
        <v>647</v>
      </c>
      <c r="N183" s="90" t="s">
        <v>648</v>
      </c>
      <c r="O183" s="273" t="s">
        <v>27</v>
      </c>
      <c r="P183" s="52">
        <v>1</v>
      </c>
      <c r="Q183" s="30" t="s">
        <v>27</v>
      </c>
      <c r="R183" s="30"/>
      <c r="S183" s="30"/>
      <c r="T183" s="30"/>
      <c r="U183" s="30"/>
      <c r="V183" s="30"/>
      <c r="W183" s="30"/>
      <c r="X183" s="30"/>
      <c r="Y183" s="30"/>
      <c r="Z183" s="30"/>
      <c r="AA183" s="30"/>
      <c r="AB183" s="30">
        <f t="shared" si="7"/>
        <v>1</v>
      </c>
      <c r="AC183" s="154"/>
      <c r="AD183" s="154"/>
      <c r="AE183" s="144"/>
    </row>
    <row r="184" spans="1:31" ht="62.25" customHeight="1">
      <c r="A184" s="279"/>
      <c r="B184" s="160">
        <v>58</v>
      </c>
      <c r="C184" s="16" t="s">
        <v>259</v>
      </c>
      <c r="D184" s="163" t="s">
        <v>0</v>
      </c>
      <c r="E184" s="184" t="s">
        <v>260</v>
      </c>
      <c r="F184" s="172" t="s">
        <v>0</v>
      </c>
      <c r="G184" s="163"/>
      <c r="H184" s="86" t="s">
        <v>709</v>
      </c>
      <c r="I184" s="16" t="s">
        <v>711</v>
      </c>
      <c r="J184" s="149"/>
      <c r="K184" s="30" t="s">
        <v>645</v>
      </c>
      <c r="L184" s="30" t="s">
        <v>1085</v>
      </c>
      <c r="M184" s="185" t="s">
        <v>647</v>
      </c>
      <c r="N184" s="90" t="s">
        <v>648</v>
      </c>
      <c r="O184" s="274"/>
      <c r="P184" s="74"/>
      <c r="Q184" s="30"/>
      <c r="R184" s="30"/>
      <c r="S184" s="30"/>
      <c r="T184" s="30"/>
      <c r="U184" s="30"/>
      <c r="V184" s="30" t="s">
        <v>27</v>
      </c>
      <c r="W184" s="30"/>
      <c r="X184" s="30"/>
      <c r="Y184" s="30"/>
      <c r="Z184" s="30"/>
      <c r="AA184" s="30"/>
      <c r="AB184" s="174">
        <f t="shared" si="7"/>
        <v>1</v>
      </c>
      <c r="AC184" s="30"/>
      <c r="AD184" s="30" t="s">
        <v>1136</v>
      </c>
      <c r="AE184" s="160"/>
    </row>
    <row r="185" spans="1:31" ht="51.75" hidden="1" customHeight="1">
      <c r="A185" s="278"/>
      <c r="B185" s="145">
        <v>58</v>
      </c>
      <c r="C185" s="221" t="s">
        <v>259</v>
      </c>
      <c r="D185" s="143" t="s">
        <v>0</v>
      </c>
      <c r="E185" s="16" t="s">
        <v>260</v>
      </c>
      <c r="F185" s="80" t="s">
        <v>0</v>
      </c>
      <c r="G185" s="143"/>
      <c r="H185" s="228" t="s">
        <v>709</v>
      </c>
      <c r="I185" s="221" t="s">
        <v>711</v>
      </c>
      <c r="J185" s="148"/>
      <c r="K185" s="155" t="s">
        <v>645</v>
      </c>
      <c r="L185" s="155" t="s">
        <v>1085</v>
      </c>
      <c r="M185" s="29" t="s">
        <v>647</v>
      </c>
      <c r="N185" s="90" t="s">
        <v>648</v>
      </c>
      <c r="O185" s="274"/>
      <c r="P185" s="74"/>
      <c r="Q185" s="30"/>
      <c r="R185" s="30"/>
      <c r="S185" s="30"/>
      <c r="T185" s="30"/>
      <c r="U185" s="30"/>
      <c r="V185" s="30"/>
      <c r="W185" s="30" t="s">
        <v>27</v>
      </c>
      <c r="X185" s="30"/>
      <c r="Y185" s="30"/>
      <c r="Z185" s="30"/>
      <c r="AA185" s="30"/>
      <c r="AB185" s="30">
        <f t="shared" si="7"/>
        <v>1</v>
      </c>
      <c r="AC185" s="155"/>
      <c r="AD185" s="155"/>
      <c r="AE185" s="145"/>
    </row>
    <row r="186" spans="1:31" ht="51.75" hidden="1" customHeight="1">
      <c r="A186" s="280"/>
      <c r="B186" s="144">
        <v>58</v>
      </c>
      <c r="C186" s="197" t="s">
        <v>259</v>
      </c>
      <c r="D186" s="142" t="s">
        <v>0</v>
      </c>
      <c r="E186" s="16" t="s">
        <v>260</v>
      </c>
      <c r="F186" s="80" t="s">
        <v>0</v>
      </c>
      <c r="G186" s="142"/>
      <c r="H186" s="200" t="s">
        <v>709</v>
      </c>
      <c r="I186" s="197" t="s">
        <v>711</v>
      </c>
      <c r="J186" s="146"/>
      <c r="K186" s="154" t="s">
        <v>645</v>
      </c>
      <c r="L186" s="154" t="s">
        <v>1085</v>
      </c>
      <c r="M186" s="29" t="s">
        <v>647</v>
      </c>
      <c r="N186" s="90" t="s">
        <v>648</v>
      </c>
      <c r="O186" s="275"/>
      <c r="P186" s="74"/>
      <c r="Q186" s="30"/>
      <c r="R186" s="30"/>
      <c r="S186" s="30"/>
      <c r="T186" s="30"/>
      <c r="U186" s="30"/>
      <c r="V186" s="30"/>
      <c r="W186" s="30"/>
      <c r="X186" s="30"/>
      <c r="Y186" s="30"/>
      <c r="Z186" s="30" t="s">
        <v>27</v>
      </c>
      <c r="AA186" s="30"/>
      <c r="AB186" s="30">
        <f t="shared" si="7"/>
        <v>1</v>
      </c>
      <c r="AC186" s="154"/>
      <c r="AD186" s="154"/>
      <c r="AE186" s="144"/>
    </row>
    <row r="187" spans="1:31" s="8" customFormat="1" ht="49.5" customHeight="1">
      <c r="A187" s="176"/>
      <c r="B187" s="158"/>
      <c r="C187" s="303" t="s">
        <v>1183</v>
      </c>
      <c r="D187" s="303"/>
      <c r="E187" s="309"/>
      <c r="F187" s="177"/>
      <c r="G187" s="25">
        <f>COUNTIF(G188:G221,"x")</f>
        <v>3</v>
      </c>
      <c r="H187" s="164"/>
      <c r="I187" s="34"/>
      <c r="J187" s="30"/>
      <c r="K187" s="30"/>
      <c r="L187" s="30"/>
      <c r="M187" s="189"/>
      <c r="N187" s="30"/>
      <c r="O187" s="25">
        <f>COUNTIF(O188:O227,"x")</f>
        <v>11</v>
      </c>
      <c r="P187" s="31">
        <f>SUM(P188:P221)</f>
        <v>4</v>
      </c>
      <c r="Q187" s="105"/>
      <c r="R187" s="105"/>
      <c r="S187" s="105"/>
      <c r="T187" s="105"/>
      <c r="U187" s="105"/>
      <c r="V187" s="123" t="s">
        <v>121</v>
      </c>
      <c r="W187" s="105"/>
      <c r="X187" s="105"/>
      <c r="Y187" s="105"/>
      <c r="Z187" s="105"/>
      <c r="AA187" s="105"/>
      <c r="AB187" s="174"/>
      <c r="AC187" s="30"/>
      <c r="AD187" s="30"/>
      <c r="AE187" s="32"/>
    </row>
    <row r="188" spans="1:31" ht="50.25" hidden="1" customHeight="1">
      <c r="A188" s="277">
        <v>180</v>
      </c>
      <c r="B188" s="145">
        <v>59</v>
      </c>
      <c r="C188" s="221" t="s">
        <v>261</v>
      </c>
      <c r="D188" s="143" t="s">
        <v>0</v>
      </c>
      <c r="E188" s="16" t="s">
        <v>17</v>
      </c>
      <c r="F188" s="80" t="s">
        <v>0</v>
      </c>
      <c r="G188" s="143"/>
      <c r="H188" s="228" t="s">
        <v>719</v>
      </c>
      <c r="I188" s="221" t="s">
        <v>714</v>
      </c>
      <c r="J188" s="148"/>
      <c r="K188" s="155" t="s">
        <v>645</v>
      </c>
      <c r="L188" s="155" t="s">
        <v>1085</v>
      </c>
      <c r="M188" s="29" t="s">
        <v>647</v>
      </c>
      <c r="N188" s="90" t="s">
        <v>648</v>
      </c>
      <c r="O188" s="273" t="s">
        <v>27</v>
      </c>
      <c r="P188" s="52">
        <v>1</v>
      </c>
      <c r="Q188" s="30" t="s">
        <v>27</v>
      </c>
      <c r="R188" s="30"/>
      <c r="S188" s="30"/>
      <c r="T188" s="30"/>
      <c r="U188" s="30"/>
      <c r="V188" s="30"/>
      <c r="W188" s="30"/>
      <c r="X188" s="30"/>
      <c r="Y188" s="30"/>
      <c r="Z188" s="30"/>
      <c r="AA188" s="30"/>
      <c r="AB188" s="30">
        <f t="shared" ref="AB188:AB227" si="8">COUNTIF(Q188:AA188,"x")</f>
        <v>1</v>
      </c>
      <c r="AC188" s="155"/>
      <c r="AD188" s="155"/>
      <c r="AE188" s="145"/>
    </row>
    <row r="189" spans="1:31" ht="50.25" hidden="1" customHeight="1">
      <c r="A189" s="278"/>
      <c r="B189" s="72">
        <v>59</v>
      </c>
      <c r="C189" s="16" t="s">
        <v>261</v>
      </c>
      <c r="D189" s="71" t="s">
        <v>0</v>
      </c>
      <c r="E189" s="16" t="s">
        <v>17</v>
      </c>
      <c r="F189" s="80" t="s">
        <v>0</v>
      </c>
      <c r="G189" s="71"/>
      <c r="H189" s="86" t="s">
        <v>719</v>
      </c>
      <c r="I189" s="16" t="s">
        <v>714</v>
      </c>
      <c r="J189" s="74"/>
      <c r="K189" s="30" t="s">
        <v>645</v>
      </c>
      <c r="L189" s="30" t="s">
        <v>1085</v>
      </c>
      <c r="M189" s="29" t="s">
        <v>647</v>
      </c>
      <c r="N189" s="90" t="s">
        <v>648</v>
      </c>
      <c r="O189" s="274"/>
      <c r="P189" s="74"/>
      <c r="Q189" s="30"/>
      <c r="R189" s="30" t="s">
        <v>27</v>
      </c>
      <c r="S189" s="30"/>
      <c r="T189" s="30"/>
      <c r="U189" s="30"/>
      <c r="V189" s="30"/>
      <c r="W189" s="30"/>
      <c r="X189" s="30"/>
      <c r="Y189" s="30"/>
      <c r="Z189" s="30"/>
      <c r="AA189" s="30"/>
      <c r="AB189" s="30">
        <f t="shared" si="8"/>
        <v>1</v>
      </c>
      <c r="AC189" s="30"/>
      <c r="AD189" s="30"/>
      <c r="AE189" s="72"/>
    </row>
    <row r="190" spans="1:31" ht="50.25" hidden="1" customHeight="1">
      <c r="A190" s="278"/>
      <c r="B190" s="72">
        <v>59</v>
      </c>
      <c r="C190" s="16" t="s">
        <v>261</v>
      </c>
      <c r="D190" s="71" t="s">
        <v>0</v>
      </c>
      <c r="E190" s="16" t="s">
        <v>17</v>
      </c>
      <c r="F190" s="80" t="s">
        <v>0</v>
      </c>
      <c r="G190" s="71"/>
      <c r="H190" s="86" t="s">
        <v>719</v>
      </c>
      <c r="I190" s="16" t="s">
        <v>714</v>
      </c>
      <c r="J190" s="74"/>
      <c r="K190" s="30" t="s">
        <v>645</v>
      </c>
      <c r="L190" s="30" t="s">
        <v>1085</v>
      </c>
      <c r="M190" s="29" t="s">
        <v>647</v>
      </c>
      <c r="N190" s="90" t="s">
        <v>648</v>
      </c>
      <c r="O190" s="274"/>
      <c r="P190" s="74"/>
      <c r="Q190" s="30"/>
      <c r="R190" s="30"/>
      <c r="S190" s="30" t="s">
        <v>27</v>
      </c>
      <c r="T190" s="30"/>
      <c r="U190" s="30"/>
      <c r="V190" s="30"/>
      <c r="W190" s="30"/>
      <c r="X190" s="30"/>
      <c r="Y190" s="30"/>
      <c r="Z190" s="30"/>
      <c r="AA190" s="30"/>
      <c r="AB190" s="30">
        <f t="shared" si="8"/>
        <v>1</v>
      </c>
      <c r="AC190" s="30"/>
      <c r="AD190" s="30"/>
      <c r="AE190" s="72"/>
    </row>
    <row r="191" spans="1:31" ht="50.25" hidden="1" customHeight="1">
      <c r="A191" s="280"/>
      <c r="B191" s="72">
        <v>59</v>
      </c>
      <c r="C191" s="16" t="s">
        <v>261</v>
      </c>
      <c r="D191" s="71" t="s">
        <v>0</v>
      </c>
      <c r="E191" s="16" t="s">
        <v>17</v>
      </c>
      <c r="F191" s="80" t="s">
        <v>0</v>
      </c>
      <c r="G191" s="71"/>
      <c r="H191" s="86" t="s">
        <v>719</v>
      </c>
      <c r="I191" s="16" t="s">
        <v>714</v>
      </c>
      <c r="J191" s="74"/>
      <c r="K191" s="30" t="s">
        <v>645</v>
      </c>
      <c r="L191" s="30" t="s">
        <v>1085</v>
      </c>
      <c r="M191" s="29" t="s">
        <v>647</v>
      </c>
      <c r="N191" s="90" t="s">
        <v>648</v>
      </c>
      <c r="O191" s="275"/>
      <c r="P191" s="74"/>
      <c r="Q191" s="30"/>
      <c r="R191" s="30"/>
      <c r="S191" s="30"/>
      <c r="T191" s="30" t="s">
        <v>27</v>
      </c>
      <c r="U191" s="30"/>
      <c r="V191" s="30"/>
      <c r="W191" s="30"/>
      <c r="X191" s="30"/>
      <c r="Y191" s="30"/>
      <c r="Z191" s="30"/>
      <c r="AA191" s="30"/>
      <c r="AB191" s="30">
        <f t="shared" si="8"/>
        <v>1</v>
      </c>
      <c r="AC191" s="30"/>
      <c r="AD191" s="30"/>
      <c r="AE191" s="72"/>
    </row>
    <row r="192" spans="1:31" ht="51.75" hidden="1" customHeight="1">
      <c r="A192" s="277">
        <v>181</v>
      </c>
      <c r="B192" s="144">
        <v>60</v>
      </c>
      <c r="C192" s="197" t="s">
        <v>261</v>
      </c>
      <c r="D192" s="142" t="s">
        <v>0</v>
      </c>
      <c r="E192" s="16" t="s">
        <v>262</v>
      </c>
      <c r="F192" s="80" t="s">
        <v>3</v>
      </c>
      <c r="G192" s="142"/>
      <c r="H192" s="200" t="s">
        <v>720</v>
      </c>
      <c r="I192" s="197" t="s">
        <v>715</v>
      </c>
      <c r="J192" s="146"/>
      <c r="K192" s="154" t="s">
        <v>645</v>
      </c>
      <c r="L192" s="154" t="s">
        <v>1085</v>
      </c>
      <c r="M192" s="29" t="s">
        <v>647</v>
      </c>
      <c r="N192" s="90" t="s">
        <v>648</v>
      </c>
      <c r="O192" s="273" t="s">
        <v>27</v>
      </c>
      <c r="P192" s="52"/>
      <c r="Q192" s="34"/>
      <c r="R192" s="30"/>
      <c r="S192" s="30"/>
      <c r="T192" s="30"/>
      <c r="U192" s="30" t="s">
        <v>27</v>
      </c>
      <c r="V192" s="30"/>
      <c r="W192" s="30"/>
      <c r="X192" s="30"/>
      <c r="Y192" s="30"/>
      <c r="Z192" s="30"/>
      <c r="AA192" s="30"/>
      <c r="AB192" s="30">
        <f t="shared" si="8"/>
        <v>1</v>
      </c>
      <c r="AC192" s="154"/>
      <c r="AD192" s="154"/>
      <c r="AE192" s="144"/>
    </row>
    <row r="193" spans="1:31" ht="77.25" customHeight="1">
      <c r="A193" s="279"/>
      <c r="B193" s="160">
        <v>60</v>
      </c>
      <c r="C193" s="16" t="s">
        <v>261</v>
      </c>
      <c r="D193" s="163" t="s">
        <v>0</v>
      </c>
      <c r="E193" s="184" t="s">
        <v>262</v>
      </c>
      <c r="F193" s="172" t="s">
        <v>3</v>
      </c>
      <c r="G193" s="163"/>
      <c r="H193" s="86" t="s">
        <v>720</v>
      </c>
      <c r="I193" s="16" t="s">
        <v>1184</v>
      </c>
      <c r="J193" s="149"/>
      <c r="K193" s="30" t="s">
        <v>645</v>
      </c>
      <c r="L193" s="30" t="s">
        <v>1085</v>
      </c>
      <c r="M193" s="185" t="s">
        <v>647</v>
      </c>
      <c r="N193" s="90" t="s">
        <v>648</v>
      </c>
      <c r="O193" s="274"/>
      <c r="P193" s="74"/>
      <c r="Q193" s="34"/>
      <c r="R193" s="30"/>
      <c r="S193" s="30"/>
      <c r="T193" s="30"/>
      <c r="U193" s="30"/>
      <c r="V193" s="30" t="s">
        <v>27</v>
      </c>
      <c r="W193" s="30"/>
      <c r="X193" s="30"/>
      <c r="Y193" s="30"/>
      <c r="Z193" s="30"/>
      <c r="AA193" s="30"/>
      <c r="AB193" s="174">
        <f t="shared" si="8"/>
        <v>1</v>
      </c>
      <c r="AC193" s="30" t="s">
        <v>1136</v>
      </c>
      <c r="AD193" s="30"/>
      <c r="AE193" s="160"/>
    </row>
    <row r="194" spans="1:31" ht="59.25" hidden="1" customHeight="1">
      <c r="A194" s="278"/>
      <c r="B194" s="145">
        <v>60</v>
      </c>
      <c r="C194" s="221" t="s">
        <v>261</v>
      </c>
      <c r="D194" s="143" t="s">
        <v>0</v>
      </c>
      <c r="E194" s="16" t="s">
        <v>262</v>
      </c>
      <c r="F194" s="80" t="s">
        <v>3</v>
      </c>
      <c r="G194" s="143"/>
      <c r="H194" s="228" t="s">
        <v>720</v>
      </c>
      <c r="I194" s="221" t="s">
        <v>715</v>
      </c>
      <c r="J194" s="148"/>
      <c r="K194" s="155" t="s">
        <v>645</v>
      </c>
      <c r="L194" s="155" t="s">
        <v>1085</v>
      </c>
      <c r="M194" s="29" t="s">
        <v>647</v>
      </c>
      <c r="N194" s="90" t="s">
        <v>648</v>
      </c>
      <c r="O194" s="274"/>
      <c r="P194" s="74"/>
      <c r="Q194" s="34"/>
      <c r="R194" s="30"/>
      <c r="S194" s="30"/>
      <c r="T194" s="30"/>
      <c r="U194" s="30"/>
      <c r="V194" s="30"/>
      <c r="W194" s="30" t="s">
        <v>27</v>
      </c>
      <c r="X194" s="30"/>
      <c r="Y194" s="30"/>
      <c r="Z194" s="30"/>
      <c r="AA194" s="30"/>
      <c r="AB194" s="30">
        <f t="shared" si="8"/>
        <v>1</v>
      </c>
      <c r="AC194" s="155"/>
      <c r="AD194" s="155"/>
      <c r="AE194" s="145"/>
    </row>
    <row r="195" spans="1:31" ht="51.75" hidden="1" customHeight="1">
      <c r="A195" s="280"/>
      <c r="B195" s="72">
        <v>60</v>
      </c>
      <c r="C195" s="16" t="s">
        <v>261</v>
      </c>
      <c r="D195" s="71" t="s">
        <v>0</v>
      </c>
      <c r="E195" s="16" t="s">
        <v>262</v>
      </c>
      <c r="F195" s="80" t="s">
        <v>3</v>
      </c>
      <c r="G195" s="71"/>
      <c r="H195" s="86" t="s">
        <v>720</v>
      </c>
      <c r="I195" s="16" t="s">
        <v>715</v>
      </c>
      <c r="J195" s="74"/>
      <c r="K195" s="30" t="s">
        <v>645</v>
      </c>
      <c r="L195" s="30" t="s">
        <v>1085</v>
      </c>
      <c r="M195" s="29" t="s">
        <v>647</v>
      </c>
      <c r="N195" s="90" t="s">
        <v>648</v>
      </c>
      <c r="O195" s="275"/>
      <c r="P195" s="74"/>
      <c r="Q195" s="34"/>
      <c r="R195" s="30"/>
      <c r="S195" s="30"/>
      <c r="T195" s="30"/>
      <c r="U195" s="30"/>
      <c r="V195" s="30"/>
      <c r="W195" s="30"/>
      <c r="X195" s="30" t="s">
        <v>27</v>
      </c>
      <c r="Y195" s="30"/>
      <c r="Z195" s="30"/>
      <c r="AA195" s="30"/>
      <c r="AB195" s="30">
        <f t="shared" si="8"/>
        <v>1</v>
      </c>
      <c r="AC195" s="30"/>
      <c r="AD195" s="30"/>
      <c r="AE195" s="72"/>
    </row>
    <row r="196" spans="1:31" ht="69" hidden="1" customHeight="1">
      <c r="A196" s="277">
        <v>182</v>
      </c>
      <c r="B196" s="50">
        <v>61</v>
      </c>
      <c r="C196" s="16" t="s">
        <v>261</v>
      </c>
      <c r="D196" s="14" t="s">
        <v>0</v>
      </c>
      <c r="E196" s="16" t="s">
        <v>126</v>
      </c>
      <c r="F196" s="80" t="s">
        <v>3</v>
      </c>
      <c r="G196" s="14"/>
      <c r="H196" s="86" t="s">
        <v>694</v>
      </c>
      <c r="I196" s="17" t="s">
        <v>716</v>
      </c>
      <c r="J196" s="52"/>
      <c r="K196" s="30" t="s">
        <v>645</v>
      </c>
      <c r="L196" s="30" t="s">
        <v>1085</v>
      </c>
      <c r="M196" s="29" t="s">
        <v>647</v>
      </c>
      <c r="N196" s="90" t="s">
        <v>648</v>
      </c>
      <c r="O196" s="273" t="s">
        <v>27</v>
      </c>
      <c r="P196" s="52"/>
      <c r="Q196" s="34"/>
      <c r="R196" s="30"/>
      <c r="S196" s="30"/>
      <c r="T196" s="30"/>
      <c r="U196" s="30"/>
      <c r="V196" s="30"/>
      <c r="W196" s="30"/>
      <c r="X196" s="30"/>
      <c r="Y196" s="30" t="s">
        <v>27</v>
      </c>
      <c r="Z196" s="30"/>
      <c r="AA196" s="30"/>
      <c r="AB196" s="30">
        <f t="shared" si="8"/>
        <v>1</v>
      </c>
      <c r="AC196" s="30"/>
      <c r="AD196" s="30"/>
      <c r="AE196" s="50"/>
    </row>
    <row r="197" spans="1:31" ht="69" hidden="1" customHeight="1">
      <c r="A197" s="278"/>
      <c r="B197" s="72">
        <v>61</v>
      </c>
      <c r="C197" s="16" t="s">
        <v>261</v>
      </c>
      <c r="D197" s="71" t="s">
        <v>0</v>
      </c>
      <c r="E197" s="16" t="s">
        <v>126</v>
      </c>
      <c r="F197" s="80" t="s">
        <v>3</v>
      </c>
      <c r="G197" s="71"/>
      <c r="H197" s="86" t="s">
        <v>694</v>
      </c>
      <c r="I197" s="17" t="s">
        <v>716</v>
      </c>
      <c r="J197" s="74"/>
      <c r="K197" s="30" t="s">
        <v>645</v>
      </c>
      <c r="L197" s="30" t="s">
        <v>1085</v>
      </c>
      <c r="M197" s="29" t="s">
        <v>647</v>
      </c>
      <c r="N197" s="90" t="s">
        <v>648</v>
      </c>
      <c r="O197" s="274"/>
      <c r="P197" s="74"/>
      <c r="Q197" s="34"/>
      <c r="R197" s="30"/>
      <c r="S197" s="30"/>
      <c r="T197" s="30"/>
      <c r="U197" s="30"/>
      <c r="V197" s="30"/>
      <c r="W197" s="30"/>
      <c r="X197" s="30"/>
      <c r="Y197" s="30"/>
      <c r="Z197" s="30" t="s">
        <v>27</v>
      </c>
      <c r="AA197" s="30"/>
      <c r="AB197" s="30">
        <f t="shared" si="8"/>
        <v>1</v>
      </c>
      <c r="AC197" s="30"/>
      <c r="AD197" s="30"/>
      <c r="AE197" s="72"/>
    </row>
    <row r="198" spans="1:31" ht="69" hidden="1" customHeight="1">
      <c r="A198" s="278"/>
      <c r="B198" s="72">
        <v>61</v>
      </c>
      <c r="C198" s="16" t="s">
        <v>261</v>
      </c>
      <c r="D198" s="71" t="s">
        <v>0</v>
      </c>
      <c r="E198" s="16" t="s">
        <v>126</v>
      </c>
      <c r="F198" s="80" t="s">
        <v>3</v>
      </c>
      <c r="G198" s="71"/>
      <c r="H198" s="86" t="s">
        <v>694</v>
      </c>
      <c r="I198" s="17" t="s">
        <v>716</v>
      </c>
      <c r="J198" s="74"/>
      <c r="K198" s="30" t="s">
        <v>645</v>
      </c>
      <c r="L198" s="30" t="s">
        <v>1085</v>
      </c>
      <c r="M198" s="29" t="s">
        <v>647</v>
      </c>
      <c r="N198" s="90" t="s">
        <v>648</v>
      </c>
      <c r="O198" s="275"/>
      <c r="P198" s="74"/>
      <c r="Q198" s="34"/>
      <c r="R198" s="30"/>
      <c r="S198" s="30"/>
      <c r="T198" s="30"/>
      <c r="U198" s="30"/>
      <c r="V198" s="30"/>
      <c r="W198" s="30"/>
      <c r="X198" s="30"/>
      <c r="Y198" s="30"/>
      <c r="Z198" s="30"/>
      <c r="AA198" s="30" t="s">
        <v>27</v>
      </c>
      <c r="AB198" s="30">
        <f t="shared" si="8"/>
        <v>1</v>
      </c>
      <c r="AC198" s="30"/>
      <c r="AD198" s="30"/>
      <c r="AE198" s="72"/>
    </row>
    <row r="199" spans="1:31" ht="49.5" hidden="1" customHeight="1">
      <c r="A199" s="277">
        <v>191</v>
      </c>
      <c r="B199" s="50">
        <v>62</v>
      </c>
      <c r="C199" s="16" t="s">
        <v>127</v>
      </c>
      <c r="D199" s="14" t="s">
        <v>1</v>
      </c>
      <c r="E199" s="16" t="s">
        <v>128</v>
      </c>
      <c r="F199" s="80" t="s">
        <v>1</v>
      </c>
      <c r="G199" s="14"/>
      <c r="H199" s="33" t="s">
        <v>684</v>
      </c>
      <c r="I199" s="17" t="s">
        <v>717</v>
      </c>
      <c r="J199" s="52"/>
      <c r="K199" s="30" t="s">
        <v>645</v>
      </c>
      <c r="L199" s="30" t="s">
        <v>1085</v>
      </c>
      <c r="M199" s="29" t="s">
        <v>647</v>
      </c>
      <c r="N199" s="90" t="s">
        <v>1110</v>
      </c>
      <c r="O199" s="273" t="s">
        <v>27</v>
      </c>
      <c r="P199" s="52"/>
      <c r="Q199" s="30" t="s">
        <v>27</v>
      </c>
      <c r="R199" s="30"/>
      <c r="S199" s="30"/>
      <c r="T199" s="30"/>
      <c r="U199" s="30"/>
      <c r="V199" s="30"/>
      <c r="W199" s="30"/>
      <c r="X199" s="30"/>
      <c r="Y199" s="30"/>
      <c r="Z199" s="30"/>
      <c r="AA199" s="30"/>
      <c r="AB199" s="30">
        <f t="shared" si="8"/>
        <v>1</v>
      </c>
      <c r="AC199" s="30"/>
      <c r="AD199" s="30"/>
      <c r="AE199" s="50"/>
    </row>
    <row r="200" spans="1:31" ht="52.5" hidden="1" customHeight="1">
      <c r="A200" s="278"/>
      <c r="B200" s="72">
        <v>62</v>
      </c>
      <c r="C200" s="16" t="s">
        <v>127</v>
      </c>
      <c r="D200" s="71" t="s">
        <v>1</v>
      </c>
      <c r="E200" s="16" t="s">
        <v>128</v>
      </c>
      <c r="F200" s="80" t="s">
        <v>1</v>
      </c>
      <c r="G200" s="71"/>
      <c r="H200" s="33" t="s">
        <v>684</v>
      </c>
      <c r="I200" s="17" t="s">
        <v>717</v>
      </c>
      <c r="J200" s="74"/>
      <c r="K200" s="30" t="s">
        <v>645</v>
      </c>
      <c r="L200" s="30" t="s">
        <v>1085</v>
      </c>
      <c r="M200" s="29" t="s">
        <v>647</v>
      </c>
      <c r="N200" s="90" t="s">
        <v>1110</v>
      </c>
      <c r="O200" s="274"/>
      <c r="P200" s="74"/>
      <c r="Q200" s="30"/>
      <c r="R200" s="30"/>
      <c r="S200" s="30" t="s">
        <v>27</v>
      </c>
      <c r="T200" s="30"/>
      <c r="U200" s="30"/>
      <c r="V200" s="30"/>
      <c r="W200" s="30"/>
      <c r="X200" s="30"/>
      <c r="Y200" s="30"/>
      <c r="Z200" s="30"/>
      <c r="AA200" s="30"/>
      <c r="AB200" s="30">
        <f t="shared" si="8"/>
        <v>1</v>
      </c>
      <c r="AC200" s="30"/>
      <c r="AD200" s="30"/>
      <c r="AE200" s="72"/>
    </row>
    <row r="201" spans="1:31" ht="49.5" hidden="1" customHeight="1">
      <c r="A201" s="280"/>
      <c r="B201" s="72">
        <v>62</v>
      </c>
      <c r="C201" s="16" t="s">
        <v>127</v>
      </c>
      <c r="D201" s="71" t="s">
        <v>1</v>
      </c>
      <c r="E201" s="16" t="s">
        <v>128</v>
      </c>
      <c r="F201" s="80" t="s">
        <v>1</v>
      </c>
      <c r="G201" s="71"/>
      <c r="H201" s="33" t="s">
        <v>684</v>
      </c>
      <c r="I201" s="17" t="s">
        <v>717</v>
      </c>
      <c r="J201" s="74"/>
      <c r="K201" s="30" t="s">
        <v>645</v>
      </c>
      <c r="L201" s="30" t="s">
        <v>1085</v>
      </c>
      <c r="M201" s="29" t="s">
        <v>647</v>
      </c>
      <c r="N201" s="90" t="s">
        <v>1110</v>
      </c>
      <c r="O201" s="275"/>
      <c r="P201" s="74"/>
      <c r="Q201" s="30"/>
      <c r="R201" s="30"/>
      <c r="S201" s="30"/>
      <c r="T201" s="30"/>
      <c r="U201" s="30" t="s">
        <v>27</v>
      </c>
      <c r="V201" s="30"/>
      <c r="W201" s="30"/>
      <c r="X201" s="30"/>
      <c r="Y201" s="30"/>
      <c r="Z201" s="30"/>
      <c r="AA201" s="30"/>
      <c r="AB201" s="30">
        <f t="shared" si="8"/>
        <v>1</v>
      </c>
      <c r="AC201" s="30"/>
      <c r="AD201" s="30"/>
      <c r="AE201" s="72"/>
    </row>
    <row r="202" spans="1:31" ht="62.25" hidden="1" customHeight="1">
      <c r="A202" s="277">
        <v>194</v>
      </c>
      <c r="B202" s="50">
        <v>63</v>
      </c>
      <c r="C202" s="16" t="s">
        <v>26</v>
      </c>
      <c r="D202" s="14" t="s">
        <v>1</v>
      </c>
      <c r="E202" s="16" t="s">
        <v>18</v>
      </c>
      <c r="F202" s="80" t="s">
        <v>1</v>
      </c>
      <c r="G202" s="14"/>
      <c r="H202" s="33" t="s">
        <v>721</v>
      </c>
      <c r="I202" s="26" t="s">
        <v>718</v>
      </c>
      <c r="J202" s="52"/>
      <c r="K202" s="30" t="s">
        <v>645</v>
      </c>
      <c r="L202" s="30" t="s">
        <v>1085</v>
      </c>
      <c r="M202" s="29" t="s">
        <v>647</v>
      </c>
      <c r="N202" s="90" t="s">
        <v>1109</v>
      </c>
      <c r="O202" s="273" t="s">
        <v>27</v>
      </c>
      <c r="P202" s="52"/>
      <c r="Q202" s="30"/>
      <c r="R202" s="30"/>
      <c r="S202" s="30"/>
      <c r="T202" s="30"/>
      <c r="U202" s="30"/>
      <c r="V202" s="30"/>
      <c r="W202" s="30" t="s">
        <v>27</v>
      </c>
      <c r="X202" s="30"/>
      <c r="Y202" s="30"/>
      <c r="Z202" s="30"/>
      <c r="AA202" s="30"/>
      <c r="AB202" s="30">
        <f t="shared" si="8"/>
        <v>1</v>
      </c>
      <c r="AC202" s="30"/>
      <c r="AD202" s="30"/>
      <c r="AE202" s="50"/>
    </row>
    <row r="203" spans="1:31" ht="51.75" hidden="1" customHeight="1">
      <c r="A203" s="278"/>
      <c r="B203" s="72">
        <v>63</v>
      </c>
      <c r="C203" s="16" t="s">
        <v>26</v>
      </c>
      <c r="D203" s="71" t="s">
        <v>1</v>
      </c>
      <c r="E203" s="16" t="s">
        <v>18</v>
      </c>
      <c r="F203" s="80" t="s">
        <v>1</v>
      </c>
      <c r="G203" s="71"/>
      <c r="H203" s="33" t="s">
        <v>721</v>
      </c>
      <c r="I203" s="26" t="s">
        <v>718</v>
      </c>
      <c r="J203" s="74"/>
      <c r="K203" s="30" t="s">
        <v>645</v>
      </c>
      <c r="L203" s="30" t="s">
        <v>1085</v>
      </c>
      <c r="M203" s="29" t="s">
        <v>647</v>
      </c>
      <c r="N203" s="90" t="s">
        <v>1109</v>
      </c>
      <c r="O203" s="274"/>
      <c r="P203" s="74"/>
      <c r="Q203" s="30"/>
      <c r="R203" s="30" t="s">
        <v>27</v>
      </c>
      <c r="S203" s="30"/>
      <c r="T203" s="30"/>
      <c r="U203" s="30"/>
      <c r="V203" s="30"/>
      <c r="W203" s="30"/>
      <c r="X203" s="30"/>
      <c r="Y203" s="30"/>
      <c r="Z203" s="30"/>
      <c r="AA203" s="30"/>
      <c r="AB203" s="30">
        <f t="shared" si="8"/>
        <v>1</v>
      </c>
      <c r="AC203" s="30"/>
      <c r="AD203" s="30"/>
      <c r="AE203" s="72"/>
    </row>
    <row r="204" spans="1:31" ht="62.25" hidden="1" customHeight="1">
      <c r="A204" s="278"/>
      <c r="B204" s="72">
        <v>63</v>
      </c>
      <c r="C204" s="16" t="s">
        <v>26</v>
      </c>
      <c r="D204" s="71" t="s">
        <v>1</v>
      </c>
      <c r="E204" s="16" t="s">
        <v>18</v>
      </c>
      <c r="F204" s="80" t="s">
        <v>1</v>
      </c>
      <c r="G204" s="71"/>
      <c r="H204" s="33" t="s">
        <v>721</v>
      </c>
      <c r="I204" s="26" t="s">
        <v>718</v>
      </c>
      <c r="J204" s="74"/>
      <c r="K204" s="30" t="s">
        <v>645</v>
      </c>
      <c r="L204" s="30" t="s">
        <v>1085</v>
      </c>
      <c r="M204" s="29" t="s">
        <v>647</v>
      </c>
      <c r="N204" s="90" t="s">
        <v>1109</v>
      </c>
      <c r="O204" s="274"/>
      <c r="P204" s="74"/>
      <c r="Q204" s="30"/>
      <c r="R204" s="30"/>
      <c r="S204" s="30"/>
      <c r="T204" s="30" t="s">
        <v>27</v>
      </c>
      <c r="U204" s="30"/>
      <c r="V204" s="30"/>
      <c r="W204" s="30"/>
      <c r="X204" s="30"/>
      <c r="Y204" s="30"/>
      <c r="Z204" s="30"/>
      <c r="AA204" s="30"/>
      <c r="AB204" s="30">
        <f t="shared" si="8"/>
        <v>1</v>
      </c>
      <c r="AC204" s="30"/>
      <c r="AD204" s="30"/>
      <c r="AE204" s="72"/>
    </row>
    <row r="205" spans="1:31" ht="51.75" hidden="1" customHeight="1">
      <c r="A205" s="280"/>
      <c r="B205" s="72">
        <v>63</v>
      </c>
      <c r="C205" s="16" t="s">
        <v>26</v>
      </c>
      <c r="D205" s="71" t="s">
        <v>1</v>
      </c>
      <c r="E205" s="16" t="s">
        <v>18</v>
      </c>
      <c r="F205" s="80" t="s">
        <v>1</v>
      </c>
      <c r="G205" s="71"/>
      <c r="H205" s="33" t="s">
        <v>721</v>
      </c>
      <c r="I205" s="26" t="s">
        <v>718</v>
      </c>
      <c r="J205" s="74"/>
      <c r="K205" s="30" t="s">
        <v>645</v>
      </c>
      <c r="L205" s="30" t="s">
        <v>1085</v>
      </c>
      <c r="M205" s="29" t="s">
        <v>647</v>
      </c>
      <c r="N205" s="90" t="s">
        <v>1109</v>
      </c>
      <c r="O205" s="275"/>
      <c r="P205" s="74"/>
      <c r="Q205" s="30"/>
      <c r="R205" s="30"/>
      <c r="S205" s="30"/>
      <c r="T205" s="30"/>
      <c r="U205" s="30"/>
      <c r="V205" s="30"/>
      <c r="W205" s="30"/>
      <c r="X205" s="30" t="s">
        <v>27</v>
      </c>
      <c r="Y205" s="30"/>
      <c r="Z205" s="30"/>
      <c r="AA205" s="30"/>
      <c r="AB205" s="30">
        <f t="shared" si="8"/>
        <v>1</v>
      </c>
      <c r="AC205" s="30"/>
      <c r="AD205" s="30"/>
      <c r="AE205" s="72"/>
    </row>
    <row r="206" spans="1:31" ht="81" hidden="1" customHeight="1">
      <c r="A206" s="277">
        <v>195</v>
      </c>
      <c r="B206" s="50">
        <v>64</v>
      </c>
      <c r="C206" s="16" t="s">
        <v>129</v>
      </c>
      <c r="D206" s="14" t="s">
        <v>0</v>
      </c>
      <c r="E206" s="16" t="s">
        <v>19</v>
      </c>
      <c r="F206" s="80" t="s">
        <v>2</v>
      </c>
      <c r="G206" s="14"/>
      <c r="H206" s="86" t="s">
        <v>722</v>
      </c>
      <c r="I206" s="17" t="s">
        <v>723</v>
      </c>
      <c r="J206" s="52"/>
      <c r="K206" s="30" t="s">
        <v>645</v>
      </c>
      <c r="L206" s="30" t="s">
        <v>1085</v>
      </c>
      <c r="M206" s="29" t="s">
        <v>647</v>
      </c>
      <c r="N206" s="90" t="s">
        <v>1110</v>
      </c>
      <c r="O206" s="273" t="s">
        <v>27</v>
      </c>
      <c r="P206" s="52"/>
      <c r="Q206" s="30"/>
      <c r="R206" s="30"/>
      <c r="S206" s="30"/>
      <c r="T206" s="30"/>
      <c r="U206" s="30"/>
      <c r="V206" s="30"/>
      <c r="W206" s="30"/>
      <c r="X206" s="30"/>
      <c r="Y206" s="30"/>
      <c r="Z206" s="30" t="s">
        <v>27</v>
      </c>
      <c r="AA206" s="30"/>
      <c r="AB206" s="30">
        <f t="shared" si="8"/>
        <v>1</v>
      </c>
      <c r="AC206" s="30"/>
      <c r="AD206" s="30"/>
      <c r="AE206" s="50"/>
    </row>
    <row r="207" spans="1:31" ht="84" hidden="1" customHeight="1">
      <c r="A207" s="278"/>
      <c r="B207" s="72">
        <v>64</v>
      </c>
      <c r="C207" s="16" t="s">
        <v>129</v>
      </c>
      <c r="D207" s="71" t="s">
        <v>0</v>
      </c>
      <c r="E207" s="16" t="s">
        <v>19</v>
      </c>
      <c r="F207" s="80" t="s">
        <v>2</v>
      </c>
      <c r="G207" s="71"/>
      <c r="H207" s="86" t="s">
        <v>722</v>
      </c>
      <c r="I207" s="17" t="s">
        <v>723</v>
      </c>
      <c r="J207" s="74"/>
      <c r="K207" s="30" t="s">
        <v>645</v>
      </c>
      <c r="L207" s="30" t="s">
        <v>1085</v>
      </c>
      <c r="M207" s="29" t="s">
        <v>647</v>
      </c>
      <c r="N207" s="90" t="s">
        <v>1110</v>
      </c>
      <c r="O207" s="274"/>
      <c r="P207" s="74"/>
      <c r="Q207" s="30"/>
      <c r="R207" s="30"/>
      <c r="S207" s="30"/>
      <c r="T207" s="30"/>
      <c r="U207" s="30"/>
      <c r="V207" s="30"/>
      <c r="W207" s="30"/>
      <c r="X207" s="30"/>
      <c r="Y207" s="30"/>
      <c r="Z207" s="30"/>
      <c r="AA207" s="30" t="s">
        <v>27</v>
      </c>
      <c r="AB207" s="30">
        <f t="shared" si="8"/>
        <v>1</v>
      </c>
      <c r="AC207" s="30"/>
      <c r="AD207" s="30"/>
      <c r="AE207" s="72"/>
    </row>
    <row r="208" spans="1:31" ht="90" hidden="1" customHeight="1">
      <c r="A208" s="278"/>
      <c r="B208" s="144">
        <v>64</v>
      </c>
      <c r="C208" s="197" t="s">
        <v>129</v>
      </c>
      <c r="D208" s="142" t="s">
        <v>0</v>
      </c>
      <c r="E208" s="16" t="s">
        <v>19</v>
      </c>
      <c r="F208" s="80" t="s">
        <v>2</v>
      </c>
      <c r="G208" s="142"/>
      <c r="H208" s="200" t="s">
        <v>722</v>
      </c>
      <c r="I208" s="198" t="s">
        <v>723</v>
      </c>
      <c r="J208" s="146"/>
      <c r="K208" s="154" t="s">
        <v>645</v>
      </c>
      <c r="L208" s="154" t="s">
        <v>1085</v>
      </c>
      <c r="M208" s="29" t="s">
        <v>647</v>
      </c>
      <c r="N208" s="90" t="s">
        <v>1110</v>
      </c>
      <c r="O208" s="274"/>
      <c r="P208" s="74"/>
      <c r="Q208" s="30"/>
      <c r="R208" s="30"/>
      <c r="S208" s="30"/>
      <c r="T208" s="30"/>
      <c r="U208" s="30" t="s">
        <v>27</v>
      </c>
      <c r="V208" s="30"/>
      <c r="W208" s="30"/>
      <c r="X208" s="30"/>
      <c r="Y208" s="30"/>
      <c r="Z208" s="30"/>
      <c r="AA208" s="30"/>
      <c r="AB208" s="30">
        <f t="shared" si="8"/>
        <v>1</v>
      </c>
      <c r="AC208" s="154"/>
      <c r="AD208" s="154"/>
      <c r="AE208" s="144"/>
    </row>
    <row r="209" spans="1:31" ht="113.25" customHeight="1">
      <c r="A209" s="348"/>
      <c r="B209" s="160">
        <v>64</v>
      </c>
      <c r="C209" s="16" t="s">
        <v>129</v>
      </c>
      <c r="D209" s="163" t="s">
        <v>0</v>
      </c>
      <c r="E209" s="184" t="s">
        <v>19</v>
      </c>
      <c r="F209" s="172" t="s">
        <v>2</v>
      </c>
      <c r="G209" s="163"/>
      <c r="H209" s="86" t="s">
        <v>722</v>
      </c>
      <c r="I209" s="17" t="s">
        <v>723</v>
      </c>
      <c r="J209" s="149"/>
      <c r="K209" s="30" t="s">
        <v>645</v>
      </c>
      <c r="L209" s="30" t="s">
        <v>1085</v>
      </c>
      <c r="M209" s="185" t="s">
        <v>647</v>
      </c>
      <c r="N209" s="90" t="s">
        <v>1110</v>
      </c>
      <c r="O209" s="275"/>
      <c r="P209" s="74"/>
      <c r="Q209" s="30"/>
      <c r="R209" s="30"/>
      <c r="S209" s="30"/>
      <c r="T209" s="30"/>
      <c r="U209" s="30"/>
      <c r="V209" s="30" t="s">
        <v>27</v>
      </c>
      <c r="W209" s="30"/>
      <c r="X209" s="30"/>
      <c r="Y209" s="30"/>
      <c r="Z209" s="30"/>
      <c r="AA209" s="30"/>
      <c r="AB209" s="174">
        <f t="shared" si="8"/>
        <v>1</v>
      </c>
      <c r="AC209" s="30"/>
      <c r="AD209" s="30" t="s">
        <v>1137</v>
      </c>
      <c r="AE209" s="160"/>
    </row>
    <row r="210" spans="1:31" ht="102" hidden="1" customHeight="1">
      <c r="A210" s="277">
        <v>196</v>
      </c>
      <c r="B210" s="145">
        <v>65</v>
      </c>
      <c r="C210" s="221" t="s">
        <v>129</v>
      </c>
      <c r="D210" s="143" t="s">
        <v>0</v>
      </c>
      <c r="E210" s="16" t="s">
        <v>20</v>
      </c>
      <c r="F210" s="80" t="s">
        <v>3</v>
      </c>
      <c r="G210" s="299" t="s">
        <v>27</v>
      </c>
      <c r="H210" s="233" t="s">
        <v>724</v>
      </c>
      <c r="I210" s="221" t="s">
        <v>726</v>
      </c>
      <c r="J210" s="148"/>
      <c r="K210" s="155" t="s">
        <v>645</v>
      </c>
      <c r="L210" s="155" t="s">
        <v>1085</v>
      </c>
      <c r="M210" s="29" t="s">
        <v>647</v>
      </c>
      <c r="N210" s="90" t="s">
        <v>1110</v>
      </c>
      <c r="O210" s="273" t="s">
        <v>27</v>
      </c>
      <c r="P210" s="52"/>
      <c r="Q210" s="30"/>
      <c r="R210" s="30"/>
      <c r="S210" s="30"/>
      <c r="T210" s="30"/>
      <c r="U210" s="30" t="s">
        <v>27</v>
      </c>
      <c r="V210" s="30"/>
      <c r="W210" s="30"/>
      <c r="X210" s="30"/>
      <c r="Y210" s="30"/>
      <c r="Z210" s="30"/>
      <c r="AA210" s="30"/>
      <c r="AB210" s="30">
        <f t="shared" si="8"/>
        <v>1</v>
      </c>
      <c r="AC210" s="155"/>
      <c r="AD210" s="155"/>
      <c r="AE210" s="145"/>
    </row>
    <row r="211" spans="1:31" ht="90" hidden="1" customHeight="1">
      <c r="A211" s="278"/>
      <c r="B211" s="72">
        <v>65</v>
      </c>
      <c r="C211" s="16" t="s">
        <v>129</v>
      </c>
      <c r="D211" s="71" t="s">
        <v>0</v>
      </c>
      <c r="E211" s="16" t="s">
        <v>20</v>
      </c>
      <c r="F211" s="80" t="s">
        <v>3</v>
      </c>
      <c r="G211" s="299"/>
      <c r="H211" s="33" t="s">
        <v>724</v>
      </c>
      <c r="I211" s="16" t="s">
        <v>726</v>
      </c>
      <c r="J211" s="74"/>
      <c r="K211" s="30" t="s">
        <v>645</v>
      </c>
      <c r="L211" s="30" t="s">
        <v>1085</v>
      </c>
      <c r="M211" s="29" t="s">
        <v>647</v>
      </c>
      <c r="N211" s="90" t="s">
        <v>1110</v>
      </c>
      <c r="O211" s="274"/>
      <c r="P211" s="74"/>
      <c r="Q211" s="30"/>
      <c r="R211" s="30"/>
      <c r="S211" s="30"/>
      <c r="T211" s="30"/>
      <c r="U211" s="30"/>
      <c r="V211" s="30"/>
      <c r="W211" s="30"/>
      <c r="X211" s="30"/>
      <c r="Y211" s="30" t="s">
        <v>27</v>
      </c>
      <c r="Z211" s="30"/>
      <c r="AA211" s="30"/>
      <c r="AB211" s="30">
        <f t="shared" si="8"/>
        <v>1</v>
      </c>
      <c r="AC211" s="30"/>
      <c r="AD211" s="30"/>
      <c r="AE211" s="72"/>
    </row>
    <row r="212" spans="1:31" ht="87" hidden="1" customHeight="1">
      <c r="A212" s="278"/>
      <c r="B212" s="72">
        <v>65</v>
      </c>
      <c r="C212" s="16" t="s">
        <v>129</v>
      </c>
      <c r="D212" s="71" t="s">
        <v>0</v>
      </c>
      <c r="E212" s="16" t="s">
        <v>20</v>
      </c>
      <c r="F212" s="80" t="s">
        <v>3</v>
      </c>
      <c r="G212" s="299"/>
      <c r="H212" s="33" t="s">
        <v>724</v>
      </c>
      <c r="I212" s="16" t="s">
        <v>726</v>
      </c>
      <c r="J212" s="74"/>
      <c r="K212" s="30" t="s">
        <v>645</v>
      </c>
      <c r="L212" s="30" t="s">
        <v>1085</v>
      </c>
      <c r="M212" s="29" t="s">
        <v>647</v>
      </c>
      <c r="N212" s="90" t="s">
        <v>1110</v>
      </c>
      <c r="O212" s="274"/>
      <c r="P212" s="74"/>
      <c r="Q212" s="30"/>
      <c r="R212" s="30"/>
      <c r="S212" s="30"/>
      <c r="T212" s="30"/>
      <c r="U212" s="30"/>
      <c r="V212" s="30"/>
      <c r="W212" s="30"/>
      <c r="X212" s="30"/>
      <c r="Y212" s="30"/>
      <c r="Z212" s="30" t="s">
        <v>27</v>
      </c>
      <c r="AA212" s="30"/>
      <c r="AB212" s="30">
        <f t="shared" si="8"/>
        <v>1</v>
      </c>
      <c r="AC212" s="30"/>
      <c r="AD212" s="30"/>
      <c r="AE212" s="72"/>
    </row>
    <row r="213" spans="1:31" ht="97.5" hidden="1" customHeight="1">
      <c r="A213" s="280"/>
      <c r="B213" s="72">
        <v>65</v>
      </c>
      <c r="C213" s="16" t="s">
        <v>129</v>
      </c>
      <c r="D213" s="71" t="s">
        <v>0</v>
      </c>
      <c r="E213" s="16" t="s">
        <v>20</v>
      </c>
      <c r="F213" s="80" t="s">
        <v>3</v>
      </c>
      <c r="G213" s="300"/>
      <c r="H213" s="33" t="s">
        <v>724</v>
      </c>
      <c r="I213" s="16" t="s">
        <v>726</v>
      </c>
      <c r="J213" s="74"/>
      <c r="K213" s="30" t="s">
        <v>645</v>
      </c>
      <c r="L213" s="30" t="s">
        <v>1085</v>
      </c>
      <c r="M213" s="29" t="s">
        <v>647</v>
      </c>
      <c r="N213" s="90" t="s">
        <v>1110</v>
      </c>
      <c r="O213" s="275"/>
      <c r="P213" s="74"/>
      <c r="Q213" s="30"/>
      <c r="R213" s="30"/>
      <c r="S213" s="30"/>
      <c r="T213" s="30"/>
      <c r="U213" s="30"/>
      <c r="V213" s="30"/>
      <c r="W213" s="30"/>
      <c r="X213" s="30"/>
      <c r="Y213" s="30"/>
      <c r="Z213" s="30"/>
      <c r="AA213" s="30" t="s">
        <v>27</v>
      </c>
      <c r="AB213" s="30">
        <f t="shared" si="8"/>
        <v>1</v>
      </c>
      <c r="AC213" s="30"/>
      <c r="AD213" s="30"/>
      <c r="AE213" s="72"/>
    </row>
    <row r="214" spans="1:31" ht="84" hidden="1" customHeight="1">
      <c r="A214" s="28">
        <v>197</v>
      </c>
      <c r="B214" s="50">
        <v>66</v>
      </c>
      <c r="C214" s="16" t="s">
        <v>129</v>
      </c>
      <c r="D214" s="14" t="s">
        <v>0</v>
      </c>
      <c r="E214" s="16" t="s">
        <v>130</v>
      </c>
      <c r="F214" s="80" t="s">
        <v>3</v>
      </c>
      <c r="G214" s="50" t="s">
        <v>27</v>
      </c>
      <c r="H214" s="86" t="s">
        <v>725</v>
      </c>
      <c r="I214" s="16" t="s">
        <v>727</v>
      </c>
      <c r="J214" s="52"/>
      <c r="K214" s="30" t="s">
        <v>645</v>
      </c>
      <c r="L214" s="30" t="s">
        <v>1085</v>
      </c>
      <c r="M214" s="29" t="s">
        <v>647</v>
      </c>
      <c r="N214" s="90" t="s">
        <v>1110</v>
      </c>
      <c r="O214" s="102" t="s">
        <v>27</v>
      </c>
      <c r="P214" s="52">
        <v>1</v>
      </c>
      <c r="Q214" s="30"/>
      <c r="R214" s="30"/>
      <c r="S214" s="30"/>
      <c r="T214" s="30" t="s">
        <v>27</v>
      </c>
      <c r="U214" s="30"/>
      <c r="V214" s="30"/>
      <c r="W214" s="30"/>
      <c r="X214" s="30"/>
      <c r="Y214" s="30"/>
      <c r="Z214" s="30"/>
      <c r="AA214" s="30"/>
      <c r="AB214" s="30">
        <f t="shared" si="8"/>
        <v>1</v>
      </c>
      <c r="AC214" s="30"/>
      <c r="AD214" s="30"/>
      <c r="AE214" s="50"/>
    </row>
    <row r="215" spans="1:31" ht="126.75" hidden="1" customHeight="1">
      <c r="A215" s="277">
        <v>203</v>
      </c>
      <c r="B215" s="144">
        <v>67</v>
      </c>
      <c r="C215" s="201" t="s">
        <v>591</v>
      </c>
      <c r="D215" s="202" t="s">
        <v>3</v>
      </c>
      <c r="E215" s="20" t="s">
        <v>90</v>
      </c>
      <c r="F215" s="80" t="s">
        <v>3</v>
      </c>
      <c r="G215" s="301" t="s">
        <v>27</v>
      </c>
      <c r="H215" s="207" t="s">
        <v>728</v>
      </c>
      <c r="I215" s="197" t="s">
        <v>732</v>
      </c>
      <c r="J215" s="146"/>
      <c r="K215" s="154" t="s">
        <v>645</v>
      </c>
      <c r="L215" s="154" t="s">
        <v>1085</v>
      </c>
      <c r="M215" s="29" t="s">
        <v>647</v>
      </c>
      <c r="N215" s="90" t="s">
        <v>1109</v>
      </c>
      <c r="O215" s="273" t="s">
        <v>27</v>
      </c>
      <c r="P215" s="52"/>
      <c r="Q215" s="30"/>
      <c r="R215" s="30" t="s">
        <v>27</v>
      </c>
      <c r="S215" s="30"/>
      <c r="T215" s="30"/>
      <c r="U215" s="30"/>
      <c r="V215" s="30"/>
      <c r="W215" s="30"/>
      <c r="X215" s="30"/>
      <c r="Y215" s="30"/>
      <c r="Z215" s="30"/>
      <c r="AA215" s="30"/>
      <c r="AB215" s="30">
        <f t="shared" si="8"/>
        <v>1</v>
      </c>
      <c r="AC215" s="154"/>
      <c r="AD215" s="154"/>
      <c r="AE215" s="144"/>
    </row>
    <row r="216" spans="1:31" ht="153" customHeight="1">
      <c r="A216" s="279"/>
      <c r="B216" s="160">
        <v>67</v>
      </c>
      <c r="C216" s="20" t="s">
        <v>591</v>
      </c>
      <c r="D216" s="69" t="s">
        <v>3</v>
      </c>
      <c r="E216" s="187" t="s">
        <v>90</v>
      </c>
      <c r="F216" s="172" t="s">
        <v>3</v>
      </c>
      <c r="G216" s="272"/>
      <c r="H216" s="91" t="s">
        <v>728</v>
      </c>
      <c r="I216" s="16" t="s">
        <v>732</v>
      </c>
      <c r="J216" s="149" t="s">
        <v>1202</v>
      </c>
      <c r="K216" s="30" t="s">
        <v>645</v>
      </c>
      <c r="L216" s="30" t="s">
        <v>1085</v>
      </c>
      <c r="M216" s="185" t="s">
        <v>647</v>
      </c>
      <c r="N216" s="90" t="s">
        <v>1109</v>
      </c>
      <c r="O216" s="274"/>
      <c r="P216" s="74"/>
      <c r="Q216" s="30"/>
      <c r="R216" s="30"/>
      <c r="S216" s="30"/>
      <c r="T216" s="30"/>
      <c r="U216" s="30"/>
      <c r="V216" s="30" t="s">
        <v>27</v>
      </c>
      <c r="W216" s="30"/>
      <c r="X216" s="30"/>
      <c r="Y216" s="30"/>
      <c r="Z216" s="30"/>
      <c r="AA216" s="30"/>
      <c r="AB216" s="174">
        <f t="shared" si="8"/>
        <v>1</v>
      </c>
      <c r="AC216" s="30"/>
      <c r="AD216" s="30" t="s">
        <v>1136</v>
      </c>
      <c r="AE216" s="160"/>
    </row>
    <row r="217" spans="1:31" ht="114.75" hidden="1" customHeight="1">
      <c r="A217" s="280"/>
      <c r="B217" s="145">
        <v>67</v>
      </c>
      <c r="C217" s="229" t="s">
        <v>591</v>
      </c>
      <c r="D217" s="234" t="s">
        <v>3</v>
      </c>
      <c r="E217" s="20" t="s">
        <v>90</v>
      </c>
      <c r="F217" s="80" t="s">
        <v>3</v>
      </c>
      <c r="G217" s="300"/>
      <c r="H217" s="235" t="s">
        <v>728</v>
      </c>
      <c r="I217" s="221" t="s">
        <v>732</v>
      </c>
      <c r="J217" s="148"/>
      <c r="K217" s="155" t="s">
        <v>645</v>
      </c>
      <c r="L217" s="155" t="s">
        <v>1085</v>
      </c>
      <c r="M217" s="29" t="s">
        <v>647</v>
      </c>
      <c r="N217" s="90" t="s">
        <v>1109</v>
      </c>
      <c r="O217" s="275"/>
      <c r="P217" s="74"/>
      <c r="Q217" s="30"/>
      <c r="R217" s="30"/>
      <c r="S217" s="30"/>
      <c r="T217" s="30"/>
      <c r="U217" s="30"/>
      <c r="V217" s="30"/>
      <c r="W217" s="30"/>
      <c r="X217" s="30"/>
      <c r="Y217" s="30"/>
      <c r="Z217" s="30" t="s">
        <v>27</v>
      </c>
      <c r="AA217" s="30"/>
      <c r="AB217" s="30">
        <f t="shared" si="8"/>
        <v>1</v>
      </c>
      <c r="AC217" s="155"/>
      <c r="AD217" s="155"/>
      <c r="AE217" s="145"/>
    </row>
    <row r="218" spans="1:31" ht="96" hidden="1" customHeight="1">
      <c r="A218" s="277">
        <v>206</v>
      </c>
      <c r="B218" s="50">
        <v>68</v>
      </c>
      <c r="C218" s="16" t="s">
        <v>263</v>
      </c>
      <c r="D218" s="14" t="s">
        <v>2</v>
      </c>
      <c r="E218" s="16" t="s">
        <v>264</v>
      </c>
      <c r="F218" s="80" t="s">
        <v>2</v>
      </c>
      <c r="G218" s="14"/>
      <c r="H218" s="33" t="s">
        <v>729</v>
      </c>
      <c r="I218" s="26" t="s">
        <v>731</v>
      </c>
      <c r="J218" s="52" t="s">
        <v>537</v>
      </c>
      <c r="K218" s="30" t="s">
        <v>645</v>
      </c>
      <c r="L218" s="30" t="s">
        <v>1085</v>
      </c>
      <c r="M218" s="29" t="s">
        <v>647</v>
      </c>
      <c r="N218" s="90" t="s">
        <v>648</v>
      </c>
      <c r="O218" s="273" t="s">
        <v>27</v>
      </c>
      <c r="P218" s="52">
        <v>1</v>
      </c>
      <c r="Q218" s="30" t="s">
        <v>27</v>
      </c>
      <c r="R218" s="30"/>
      <c r="S218" s="30"/>
      <c r="T218" s="30"/>
      <c r="U218" s="30"/>
      <c r="V218" s="30"/>
      <c r="W218" s="30"/>
      <c r="X218" s="30"/>
      <c r="Y218" s="30"/>
      <c r="Z218" s="30"/>
      <c r="AA218" s="30"/>
      <c r="AB218" s="30">
        <f t="shared" si="8"/>
        <v>1</v>
      </c>
      <c r="AC218" s="30"/>
      <c r="AD218" s="30"/>
      <c r="AE218" s="50"/>
    </row>
    <row r="219" spans="1:31" ht="91.5" hidden="1" customHeight="1">
      <c r="A219" s="278"/>
      <c r="B219" s="72">
        <v>68</v>
      </c>
      <c r="C219" s="16" t="s">
        <v>263</v>
      </c>
      <c r="D219" s="71" t="s">
        <v>2</v>
      </c>
      <c r="E219" s="16" t="s">
        <v>264</v>
      </c>
      <c r="F219" s="80" t="s">
        <v>2</v>
      </c>
      <c r="G219" s="71"/>
      <c r="H219" s="33" t="s">
        <v>729</v>
      </c>
      <c r="I219" s="26" t="s">
        <v>731</v>
      </c>
      <c r="J219" s="74"/>
      <c r="K219" s="30" t="s">
        <v>645</v>
      </c>
      <c r="L219" s="30" t="s">
        <v>1085</v>
      </c>
      <c r="M219" s="29" t="s">
        <v>647</v>
      </c>
      <c r="N219" s="90" t="s">
        <v>648</v>
      </c>
      <c r="O219" s="274"/>
      <c r="P219" s="74"/>
      <c r="Q219" s="30"/>
      <c r="R219" s="30" t="s">
        <v>27</v>
      </c>
      <c r="S219" s="30"/>
      <c r="T219" s="30"/>
      <c r="U219" s="30"/>
      <c r="V219" s="30"/>
      <c r="W219" s="30"/>
      <c r="X219" s="30"/>
      <c r="Y219" s="30"/>
      <c r="Z219" s="30"/>
      <c r="AA219" s="30"/>
      <c r="AB219" s="30">
        <f t="shared" si="8"/>
        <v>1</v>
      </c>
      <c r="AC219" s="30"/>
      <c r="AD219" s="30"/>
      <c r="AE219" s="72"/>
    </row>
    <row r="220" spans="1:31" ht="90" hidden="1" customHeight="1">
      <c r="A220" s="280"/>
      <c r="B220" s="72">
        <v>68</v>
      </c>
      <c r="C220" s="16" t="s">
        <v>263</v>
      </c>
      <c r="D220" s="71" t="s">
        <v>2</v>
      </c>
      <c r="E220" s="16" t="s">
        <v>264</v>
      </c>
      <c r="F220" s="80" t="s">
        <v>2</v>
      </c>
      <c r="G220" s="71"/>
      <c r="H220" s="33" t="s">
        <v>729</v>
      </c>
      <c r="I220" s="26" t="s">
        <v>731</v>
      </c>
      <c r="J220" s="74"/>
      <c r="K220" s="30" t="s">
        <v>645</v>
      </c>
      <c r="L220" s="30" t="s">
        <v>1085</v>
      </c>
      <c r="M220" s="29" t="s">
        <v>647</v>
      </c>
      <c r="N220" s="90" t="s">
        <v>648</v>
      </c>
      <c r="O220" s="275"/>
      <c r="P220" s="74"/>
      <c r="Q220" s="30"/>
      <c r="R220" s="30"/>
      <c r="S220" s="30"/>
      <c r="T220" s="30"/>
      <c r="U220" s="30"/>
      <c r="V220" s="30"/>
      <c r="W220" s="30"/>
      <c r="X220" s="30"/>
      <c r="Y220" s="30" t="s">
        <v>27</v>
      </c>
      <c r="Z220" s="30"/>
      <c r="AA220" s="30"/>
      <c r="AB220" s="30">
        <f t="shared" si="8"/>
        <v>1</v>
      </c>
      <c r="AC220" s="30"/>
      <c r="AD220" s="30"/>
      <c r="AE220" s="72"/>
    </row>
    <row r="221" spans="1:31" ht="84.75" hidden="1" customHeight="1">
      <c r="A221" s="277">
        <v>209</v>
      </c>
      <c r="B221" s="50">
        <v>69</v>
      </c>
      <c r="C221" s="16" t="s">
        <v>265</v>
      </c>
      <c r="D221" s="14" t="s">
        <v>0</v>
      </c>
      <c r="E221" s="16" t="s">
        <v>266</v>
      </c>
      <c r="F221" s="80" t="s">
        <v>2</v>
      </c>
      <c r="G221" s="14"/>
      <c r="H221" s="33" t="s">
        <v>266</v>
      </c>
      <c r="I221" s="26" t="s">
        <v>730</v>
      </c>
      <c r="J221" s="52"/>
      <c r="K221" s="30" t="s">
        <v>645</v>
      </c>
      <c r="L221" s="30" t="s">
        <v>1085</v>
      </c>
      <c r="M221" s="29" t="s">
        <v>647</v>
      </c>
      <c r="N221" s="90" t="s">
        <v>648</v>
      </c>
      <c r="O221" s="273" t="s">
        <v>27</v>
      </c>
      <c r="P221" s="52">
        <v>1</v>
      </c>
      <c r="Q221" s="30"/>
      <c r="R221" s="30" t="s">
        <v>27</v>
      </c>
      <c r="S221" s="30"/>
      <c r="T221" s="30"/>
      <c r="U221" s="30"/>
      <c r="V221" s="30"/>
      <c r="W221" s="30"/>
      <c r="X221" s="30"/>
      <c r="Y221" s="30"/>
      <c r="Z221" s="30"/>
      <c r="AA221" s="30"/>
      <c r="AB221" s="30">
        <f t="shared" si="8"/>
        <v>1</v>
      </c>
      <c r="AC221" s="30"/>
      <c r="AD221" s="30"/>
      <c r="AE221" s="50"/>
    </row>
    <row r="222" spans="1:31" ht="69.75" hidden="1" customHeight="1">
      <c r="A222" s="278"/>
      <c r="B222" s="72">
        <v>69</v>
      </c>
      <c r="C222" s="16" t="s">
        <v>265</v>
      </c>
      <c r="D222" s="71" t="s">
        <v>0</v>
      </c>
      <c r="E222" s="16" t="s">
        <v>266</v>
      </c>
      <c r="F222" s="80" t="s">
        <v>2</v>
      </c>
      <c r="G222" s="71"/>
      <c r="H222" s="33" t="s">
        <v>266</v>
      </c>
      <c r="I222" s="26" t="s">
        <v>730</v>
      </c>
      <c r="J222" s="74"/>
      <c r="K222" s="30" t="s">
        <v>645</v>
      </c>
      <c r="L222" s="30" t="s">
        <v>1085</v>
      </c>
      <c r="M222" s="29" t="s">
        <v>647</v>
      </c>
      <c r="N222" s="90" t="s">
        <v>648</v>
      </c>
      <c r="O222" s="274"/>
      <c r="P222" s="74"/>
      <c r="Q222" s="30"/>
      <c r="R222" s="30"/>
      <c r="S222" s="30"/>
      <c r="T222" s="30" t="s">
        <v>27</v>
      </c>
      <c r="U222" s="30"/>
      <c r="V222" s="30"/>
      <c r="W222" s="30"/>
      <c r="X222" s="30"/>
      <c r="Y222" s="30"/>
      <c r="Z222" s="30"/>
      <c r="AA222" s="30"/>
      <c r="AB222" s="30">
        <f t="shared" si="8"/>
        <v>1</v>
      </c>
      <c r="AC222" s="30"/>
      <c r="AD222" s="30"/>
      <c r="AE222" s="72"/>
    </row>
    <row r="223" spans="1:31" ht="68.25" hidden="1" customHeight="1">
      <c r="A223" s="278"/>
      <c r="B223" s="144">
        <v>69</v>
      </c>
      <c r="C223" s="197" t="s">
        <v>265</v>
      </c>
      <c r="D223" s="142" t="s">
        <v>0</v>
      </c>
      <c r="E223" s="16" t="s">
        <v>266</v>
      </c>
      <c r="F223" s="80" t="s">
        <v>2</v>
      </c>
      <c r="G223" s="142"/>
      <c r="H223" s="206" t="s">
        <v>266</v>
      </c>
      <c r="I223" s="111" t="s">
        <v>730</v>
      </c>
      <c r="J223" s="146"/>
      <c r="K223" s="154" t="s">
        <v>645</v>
      </c>
      <c r="L223" s="154" t="s">
        <v>1085</v>
      </c>
      <c r="M223" s="29" t="s">
        <v>647</v>
      </c>
      <c r="N223" s="90" t="s">
        <v>648</v>
      </c>
      <c r="O223" s="274"/>
      <c r="P223" s="74"/>
      <c r="Q223" s="30"/>
      <c r="R223" s="30"/>
      <c r="S223" s="30"/>
      <c r="T223" s="30"/>
      <c r="U223" s="30" t="s">
        <v>27</v>
      </c>
      <c r="V223" s="30"/>
      <c r="W223" s="30"/>
      <c r="X223" s="30"/>
      <c r="Y223" s="30"/>
      <c r="Z223" s="30"/>
      <c r="AA223" s="30"/>
      <c r="AB223" s="30">
        <f t="shared" si="8"/>
        <v>1</v>
      </c>
      <c r="AC223" s="154"/>
      <c r="AD223" s="154"/>
      <c r="AE223" s="144"/>
    </row>
    <row r="224" spans="1:31" ht="104.25" customHeight="1">
      <c r="A224" s="279"/>
      <c r="B224" s="160">
        <v>69</v>
      </c>
      <c r="C224" s="16" t="s">
        <v>265</v>
      </c>
      <c r="D224" s="163" t="s">
        <v>0</v>
      </c>
      <c r="E224" s="184" t="s">
        <v>266</v>
      </c>
      <c r="F224" s="172" t="s">
        <v>2</v>
      </c>
      <c r="G224" s="163"/>
      <c r="H224" s="33" t="s">
        <v>266</v>
      </c>
      <c r="I224" s="26" t="s">
        <v>730</v>
      </c>
      <c r="J224" s="149"/>
      <c r="K224" s="30" t="s">
        <v>645</v>
      </c>
      <c r="L224" s="30" t="s">
        <v>1085</v>
      </c>
      <c r="M224" s="185" t="s">
        <v>647</v>
      </c>
      <c r="N224" s="90" t="s">
        <v>648</v>
      </c>
      <c r="O224" s="274"/>
      <c r="P224" s="74"/>
      <c r="Q224" s="30"/>
      <c r="R224" s="30"/>
      <c r="S224" s="30"/>
      <c r="T224" s="30"/>
      <c r="U224" s="30"/>
      <c r="V224" s="30" t="s">
        <v>27</v>
      </c>
      <c r="W224" s="30"/>
      <c r="X224" s="30"/>
      <c r="Y224" s="30"/>
      <c r="Z224" s="30"/>
      <c r="AA224" s="30"/>
      <c r="AB224" s="174">
        <f t="shared" si="8"/>
        <v>1</v>
      </c>
      <c r="AC224" s="30" t="s">
        <v>1138</v>
      </c>
      <c r="AD224" s="30" t="s">
        <v>1138</v>
      </c>
      <c r="AE224" s="160"/>
    </row>
    <row r="225" spans="1:31" ht="72.75" hidden="1" customHeight="1">
      <c r="A225" s="278"/>
      <c r="B225" s="145">
        <v>69</v>
      </c>
      <c r="C225" s="221" t="s">
        <v>265</v>
      </c>
      <c r="D225" s="143" t="s">
        <v>0</v>
      </c>
      <c r="E225" s="16" t="s">
        <v>266</v>
      </c>
      <c r="F225" s="80" t="s">
        <v>2</v>
      </c>
      <c r="G225" s="143"/>
      <c r="H225" s="233" t="s">
        <v>266</v>
      </c>
      <c r="I225" s="112" t="s">
        <v>730</v>
      </c>
      <c r="J225" s="148"/>
      <c r="K225" s="155" t="s">
        <v>645</v>
      </c>
      <c r="L225" s="155" t="s">
        <v>1085</v>
      </c>
      <c r="M225" s="29" t="s">
        <v>647</v>
      </c>
      <c r="N225" s="90" t="s">
        <v>648</v>
      </c>
      <c r="O225" s="274"/>
      <c r="P225" s="74"/>
      <c r="Q225" s="30"/>
      <c r="R225" s="30"/>
      <c r="S225" s="30"/>
      <c r="T225" s="30"/>
      <c r="U225" s="30"/>
      <c r="V225" s="30"/>
      <c r="W225" s="30"/>
      <c r="X225" s="30"/>
      <c r="Y225" s="30" t="s">
        <v>27</v>
      </c>
      <c r="Z225" s="30"/>
      <c r="AA225" s="30"/>
      <c r="AB225" s="30">
        <f t="shared" si="8"/>
        <v>1</v>
      </c>
      <c r="AC225" s="155"/>
      <c r="AD225" s="155"/>
      <c r="AE225" s="145"/>
    </row>
    <row r="226" spans="1:31" ht="80.25" hidden="1" customHeight="1">
      <c r="A226" s="278"/>
      <c r="B226" s="72">
        <v>69</v>
      </c>
      <c r="C226" s="16" t="s">
        <v>265</v>
      </c>
      <c r="D226" s="71" t="s">
        <v>0</v>
      </c>
      <c r="E226" s="16" t="s">
        <v>266</v>
      </c>
      <c r="F226" s="80" t="s">
        <v>2</v>
      </c>
      <c r="G226" s="71"/>
      <c r="H226" s="33" t="s">
        <v>266</v>
      </c>
      <c r="I226" s="26" t="s">
        <v>730</v>
      </c>
      <c r="J226" s="74"/>
      <c r="K226" s="30" t="s">
        <v>645</v>
      </c>
      <c r="L226" s="30" t="s">
        <v>1085</v>
      </c>
      <c r="M226" s="29" t="s">
        <v>647</v>
      </c>
      <c r="N226" s="90" t="s">
        <v>648</v>
      </c>
      <c r="O226" s="274"/>
      <c r="P226" s="74"/>
      <c r="Q226" s="30"/>
      <c r="R226" s="30"/>
      <c r="S226" s="30"/>
      <c r="T226" s="30"/>
      <c r="U226" s="30"/>
      <c r="V226" s="30"/>
      <c r="W226" s="30"/>
      <c r="X226" s="30"/>
      <c r="Y226" s="30"/>
      <c r="Z226" s="30" t="s">
        <v>27</v>
      </c>
      <c r="AA226" s="30"/>
      <c r="AB226" s="30">
        <f t="shared" si="8"/>
        <v>1</v>
      </c>
      <c r="AC226" s="30"/>
      <c r="AD226" s="30"/>
      <c r="AE226" s="72"/>
    </row>
    <row r="227" spans="1:31" ht="71.25" hidden="1" customHeight="1">
      <c r="A227" s="280"/>
      <c r="B227" s="144">
        <v>69</v>
      </c>
      <c r="C227" s="197" t="s">
        <v>265</v>
      </c>
      <c r="D227" s="142" t="s">
        <v>0</v>
      </c>
      <c r="E227" s="16" t="s">
        <v>266</v>
      </c>
      <c r="F227" s="80" t="s">
        <v>2</v>
      </c>
      <c r="G227" s="142"/>
      <c r="H227" s="206" t="s">
        <v>266</v>
      </c>
      <c r="I227" s="111" t="s">
        <v>730</v>
      </c>
      <c r="J227" s="146"/>
      <c r="K227" s="154" t="s">
        <v>645</v>
      </c>
      <c r="L227" s="154" t="s">
        <v>1085</v>
      </c>
      <c r="M227" s="29" t="s">
        <v>647</v>
      </c>
      <c r="N227" s="90" t="s">
        <v>648</v>
      </c>
      <c r="O227" s="275"/>
      <c r="P227" s="74"/>
      <c r="Q227" s="30"/>
      <c r="R227" s="30"/>
      <c r="S227" s="30"/>
      <c r="T227" s="30"/>
      <c r="U227" s="30"/>
      <c r="V227" s="30"/>
      <c r="W227" s="30"/>
      <c r="X227" s="30"/>
      <c r="Y227" s="30"/>
      <c r="Z227" s="30"/>
      <c r="AA227" s="30" t="s">
        <v>27</v>
      </c>
      <c r="AB227" s="30">
        <f t="shared" si="8"/>
        <v>1</v>
      </c>
      <c r="AC227" s="154"/>
      <c r="AD227" s="154"/>
      <c r="AE227" s="144"/>
    </row>
    <row r="228" spans="1:31" s="8" customFormat="1" ht="47.25" customHeight="1">
      <c r="A228" s="176"/>
      <c r="B228" s="158"/>
      <c r="C228" s="303" t="s">
        <v>37</v>
      </c>
      <c r="D228" s="303"/>
      <c r="E228" s="309"/>
      <c r="F228" s="177"/>
      <c r="G228" s="25">
        <f>COUNTIF(G229:G242,"x")</f>
        <v>1</v>
      </c>
      <c r="H228" s="164"/>
      <c r="I228" s="34"/>
      <c r="J228" s="30"/>
      <c r="K228" s="30"/>
      <c r="L228" s="30"/>
      <c r="M228" s="189"/>
      <c r="N228" s="30"/>
      <c r="O228" s="25">
        <f>COUNTIF(O229:O242,"x")</f>
        <v>4</v>
      </c>
      <c r="P228" s="31">
        <f>SUM(P229:P242)</f>
        <v>3</v>
      </c>
      <c r="Q228" s="105"/>
      <c r="R228" s="105"/>
      <c r="S228" s="105"/>
      <c r="T228" s="105"/>
      <c r="U228" s="105"/>
      <c r="V228" s="123" t="s">
        <v>121</v>
      </c>
      <c r="W228" s="105"/>
      <c r="X228" s="105"/>
      <c r="Y228" s="105"/>
      <c r="Z228" s="105"/>
      <c r="AA228" s="105"/>
      <c r="AB228" s="174"/>
      <c r="AC228" s="30"/>
      <c r="AD228" s="30"/>
      <c r="AE228" s="32"/>
    </row>
    <row r="229" spans="1:31" ht="87.75" hidden="1" customHeight="1">
      <c r="A229" s="277">
        <v>211</v>
      </c>
      <c r="B229" s="145">
        <v>70</v>
      </c>
      <c r="C229" s="221" t="s">
        <v>267</v>
      </c>
      <c r="D229" s="143" t="s">
        <v>0</v>
      </c>
      <c r="E229" s="16" t="s">
        <v>73</v>
      </c>
      <c r="F229" s="80" t="s">
        <v>2</v>
      </c>
      <c r="G229" s="143"/>
      <c r="H229" s="228" t="s">
        <v>733</v>
      </c>
      <c r="I229" s="222" t="s">
        <v>738</v>
      </c>
      <c r="J229" s="148" t="s">
        <v>268</v>
      </c>
      <c r="K229" s="155" t="s">
        <v>645</v>
      </c>
      <c r="L229" s="155" t="s">
        <v>1085</v>
      </c>
      <c r="M229" s="29" t="s">
        <v>647</v>
      </c>
      <c r="N229" s="90" t="s">
        <v>648</v>
      </c>
      <c r="O229" s="273" t="s">
        <v>27</v>
      </c>
      <c r="P229" s="52">
        <v>1</v>
      </c>
      <c r="Q229" s="30" t="s">
        <v>27</v>
      </c>
      <c r="R229" s="30"/>
      <c r="S229" s="30"/>
      <c r="T229" s="30"/>
      <c r="U229" s="30"/>
      <c r="V229" s="30"/>
      <c r="W229" s="30"/>
      <c r="X229" s="30"/>
      <c r="Y229" s="30"/>
      <c r="Z229" s="30"/>
      <c r="AA229" s="30"/>
      <c r="AB229" s="30">
        <f>COUNTIF(Q229:AA229,"x")</f>
        <v>1</v>
      </c>
      <c r="AC229" s="155"/>
      <c r="AD229" s="155"/>
      <c r="AE229" s="145"/>
    </row>
    <row r="230" spans="1:31" ht="75.75" hidden="1" customHeight="1">
      <c r="A230" s="278"/>
      <c r="B230" s="72">
        <v>70</v>
      </c>
      <c r="C230" s="16" t="s">
        <v>267</v>
      </c>
      <c r="D230" s="71" t="s">
        <v>0</v>
      </c>
      <c r="E230" s="16" t="s">
        <v>73</v>
      </c>
      <c r="F230" s="80" t="s">
        <v>2</v>
      </c>
      <c r="G230" s="71"/>
      <c r="H230" s="86" t="s">
        <v>733</v>
      </c>
      <c r="I230" s="17" t="s">
        <v>738</v>
      </c>
      <c r="J230" s="74"/>
      <c r="K230" s="30" t="s">
        <v>645</v>
      </c>
      <c r="L230" s="30" t="s">
        <v>1085</v>
      </c>
      <c r="M230" s="29" t="s">
        <v>647</v>
      </c>
      <c r="N230" s="90" t="s">
        <v>648</v>
      </c>
      <c r="O230" s="274"/>
      <c r="P230" s="74"/>
      <c r="Q230" s="30"/>
      <c r="R230" s="30"/>
      <c r="S230" s="30" t="s">
        <v>27</v>
      </c>
      <c r="T230" s="30"/>
      <c r="U230" s="30"/>
      <c r="V230" s="30"/>
      <c r="W230" s="30"/>
      <c r="X230" s="30"/>
      <c r="Y230" s="30"/>
      <c r="Z230" s="30"/>
      <c r="AA230" s="30"/>
      <c r="AB230" s="30">
        <f t="shared" ref="AB230:AB240" si="9">COUNTIF(Q230:AA230,"x")</f>
        <v>1</v>
      </c>
      <c r="AC230" s="30"/>
      <c r="AD230" s="30"/>
      <c r="AE230" s="72"/>
    </row>
    <row r="231" spans="1:31" ht="80.25" hidden="1" customHeight="1">
      <c r="A231" s="278"/>
      <c r="B231" s="72">
        <v>70</v>
      </c>
      <c r="C231" s="16" t="s">
        <v>267</v>
      </c>
      <c r="D231" s="71" t="s">
        <v>0</v>
      </c>
      <c r="E231" s="16" t="s">
        <v>73</v>
      </c>
      <c r="F231" s="80" t="s">
        <v>2</v>
      </c>
      <c r="G231" s="71"/>
      <c r="H231" s="86" t="s">
        <v>733</v>
      </c>
      <c r="I231" s="17" t="s">
        <v>738</v>
      </c>
      <c r="J231" s="74"/>
      <c r="K231" s="30" t="s">
        <v>645</v>
      </c>
      <c r="L231" s="30" t="s">
        <v>1085</v>
      </c>
      <c r="M231" s="29" t="s">
        <v>647</v>
      </c>
      <c r="N231" s="90" t="s">
        <v>648</v>
      </c>
      <c r="O231" s="274"/>
      <c r="P231" s="74"/>
      <c r="Q231" s="30"/>
      <c r="R231" s="30"/>
      <c r="S231" s="30"/>
      <c r="T231" s="30" t="s">
        <v>27</v>
      </c>
      <c r="U231" s="30"/>
      <c r="V231" s="30"/>
      <c r="W231" s="30"/>
      <c r="X231" s="30"/>
      <c r="Y231" s="30"/>
      <c r="Z231" s="30"/>
      <c r="AA231" s="30"/>
      <c r="AB231" s="30">
        <f t="shared" si="9"/>
        <v>1</v>
      </c>
      <c r="AC231" s="30"/>
      <c r="AD231" s="30"/>
      <c r="AE231" s="72"/>
    </row>
    <row r="232" spans="1:31" ht="80.25" hidden="1" customHeight="1">
      <c r="A232" s="280"/>
      <c r="B232" s="72">
        <v>70</v>
      </c>
      <c r="C232" s="16" t="s">
        <v>267</v>
      </c>
      <c r="D232" s="71" t="s">
        <v>0</v>
      </c>
      <c r="E232" s="16" t="s">
        <v>73</v>
      </c>
      <c r="F232" s="80" t="s">
        <v>2</v>
      </c>
      <c r="G232" s="71"/>
      <c r="H232" s="86" t="s">
        <v>733</v>
      </c>
      <c r="I232" s="17" t="s">
        <v>738</v>
      </c>
      <c r="J232" s="74"/>
      <c r="K232" s="30" t="s">
        <v>645</v>
      </c>
      <c r="L232" s="30" t="s">
        <v>1085</v>
      </c>
      <c r="M232" s="29" t="s">
        <v>647</v>
      </c>
      <c r="N232" s="90" t="s">
        <v>648</v>
      </c>
      <c r="O232" s="275"/>
      <c r="P232" s="74"/>
      <c r="Q232" s="30"/>
      <c r="R232" s="30"/>
      <c r="S232" s="30"/>
      <c r="T232" s="30"/>
      <c r="U232" s="30"/>
      <c r="V232" s="30"/>
      <c r="W232" s="30"/>
      <c r="X232" s="30"/>
      <c r="Y232" s="30"/>
      <c r="Z232" s="30" t="s">
        <v>27</v>
      </c>
      <c r="AA232" s="30"/>
      <c r="AB232" s="30">
        <f t="shared" si="9"/>
        <v>1</v>
      </c>
      <c r="AC232" s="30"/>
      <c r="AD232" s="30"/>
      <c r="AE232" s="72"/>
    </row>
    <row r="233" spans="1:31" ht="69" hidden="1" customHeight="1">
      <c r="A233" s="277">
        <v>214</v>
      </c>
      <c r="B233" s="50">
        <v>71</v>
      </c>
      <c r="C233" s="16" t="s">
        <v>269</v>
      </c>
      <c r="D233" s="14" t="s">
        <v>0</v>
      </c>
      <c r="E233" s="16" t="s">
        <v>21</v>
      </c>
      <c r="F233" s="80" t="s">
        <v>2</v>
      </c>
      <c r="G233" s="14"/>
      <c r="H233" s="16" t="s">
        <v>21</v>
      </c>
      <c r="I233" s="17" t="s">
        <v>737</v>
      </c>
      <c r="J233" s="52" t="s">
        <v>268</v>
      </c>
      <c r="K233" s="30" t="s">
        <v>645</v>
      </c>
      <c r="L233" s="30" t="s">
        <v>1085</v>
      </c>
      <c r="M233" s="29" t="s">
        <v>647</v>
      </c>
      <c r="N233" s="90" t="s">
        <v>648</v>
      </c>
      <c r="O233" s="273" t="s">
        <v>27</v>
      </c>
      <c r="P233" s="52">
        <v>1</v>
      </c>
      <c r="Q233" s="30"/>
      <c r="R233" s="30" t="s">
        <v>27</v>
      </c>
      <c r="S233" s="30"/>
      <c r="T233" s="30"/>
      <c r="U233" s="30"/>
      <c r="V233" s="30"/>
      <c r="W233" s="30"/>
      <c r="X233" s="30"/>
      <c r="Y233" s="30"/>
      <c r="Z233" s="30"/>
      <c r="AA233" s="30"/>
      <c r="AB233" s="30">
        <f t="shared" si="9"/>
        <v>1</v>
      </c>
      <c r="AC233" s="30"/>
      <c r="AD233" s="30"/>
      <c r="AE233" s="50"/>
    </row>
    <row r="234" spans="1:31" ht="69" hidden="1" customHeight="1">
      <c r="A234" s="278"/>
      <c r="B234" s="144">
        <v>71</v>
      </c>
      <c r="C234" s="197" t="s">
        <v>269</v>
      </c>
      <c r="D234" s="142" t="s">
        <v>0</v>
      </c>
      <c r="E234" s="16" t="s">
        <v>21</v>
      </c>
      <c r="F234" s="80" t="s">
        <v>2</v>
      </c>
      <c r="G234" s="142"/>
      <c r="H234" s="197" t="s">
        <v>21</v>
      </c>
      <c r="I234" s="198" t="s">
        <v>737</v>
      </c>
      <c r="J234" s="146"/>
      <c r="K234" s="154" t="s">
        <v>645</v>
      </c>
      <c r="L234" s="154" t="s">
        <v>1085</v>
      </c>
      <c r="M234" s="29" t="s">
        <v>647</v>
      </c>
      <c r="N234" s="90" t="s">
        <v>648</v>
      </c>
      <c r="O234" s="274"/>
      <c r="P234" s="74"/>
      <c r="Q234" s="30"/>
      <c r="R234" s="30"/>
      <c r="S234" s="30"/>
      <c r="T234" s="30"/>
      <c r="U234" s="30" t="s">
        <v>27</v>
      </c>
      <c r="V234" s="30"/>
      <c r="W234" s="30"/>
      <c r="X234" s="30"/>
      <c r="Y234" s="30"/>
      <c r="Z234" s="30"/>
      <c r="AA234" s="30"/>
      <c r="AB234" s="30">
        <f t="shared" si="9"/>
        <v>1</v>
      </c>
      <c r="AC234" s="154"/>
      <c r="AD234" s="154"/>
      <c r="AE234" s="144"/>
    </row>
    <row r="235" spans="1:31" ht="61.5" customHeight="1">
      <c r="A235" s="279"/>
      <c r="B235" s="160">
        <v>71</v>
      </c>
      <c r="C235" s="16" t="s">
        <v>269</v>
      </c>
      <c r="D235" s="163" t="s">
        <v>0</v>
      </c>
      <c r="E235" s="184" t="s">
        <v>21</v>
      </c>
      <c r="F235" s="172" t="s">
        <v>2</v>
      </c>
      <c r="G235" s="163"/>
      <c r="H235" s="16" t="s">
        <v>21</v>
      </c>
      <c r="I235" s="17" t="s">
        <v>737</v>
      </c>
      <c r="J235" s="149"/>
      <c r="K235" s="30" t="s">
        <v>645</v>
      </c>
      <c r="L235" s="30" t="s">
        <v>1085</v>
      </c>
      <c r="M235" s="185" t="s">
        <v>647</v>
      </c>
      <c r="N235" s="90" t="s">
        <v>648</v>
      </c>
      <c r="O235" s="274"/>
      <c r="P235" s="74"/>
      <c r="Q235" s="30"/>
      <c r="R235" s="30"/>
      <c r="S235" s="30"/>
      <c r="T235" s="30"/>
      <c r="U235" s="30"/>
      <c r="V235" s="30" t="s">
        <v>27</v>
      </c>
      <c r="W235" s="30"/>
      <c r="X235" s="30"/>
      <c r="Y235" s="30"/>
      <c r="Z235" s="30"/>
      <c r="AA235" s="30"/>
      <c r="AB235" s="174">
        <f t="shared" si="9"/>
        <v>1</v>
      </c>
      <c r="AC235" s="30" t="s">
        <v>1139</v>
      </c>
      <c r="AD235" s="30"/>
      <c r="AE235" s="160"/>
    </row>
    <row r="236" spans="1:31" ht="79.5" hidden="1" customHeight="1">
      <c r="A236" s="278"/>
      <c r="B236" s="145">
        <v>71</v>
      </c>
      <c r="C236" s="221" t="s">
        <v>269</v>
      </c>
      <c r="D236" s="143" t="s">
        <v>0</v>
      </c>
      <c r="E236" s="16" t="s">
        <v>21</v>
      </c>
      <c r="F236" s="80" t="s">
        <v>2</v>
      </c>
      <c r="G236" s="143"/>
      <c r="H236" s="221" t="s">
        <v>21</v>
      </c>
      <c r="I236" s="222" t="s">
        <v>737</v>
      </c>
      <c r="J236" s="148"/>
      <c r="K236" s="155" t="s">
        <v>645</v>
      </c>
      <c r="L236" s="155" t="s">
        <v>1085</v>
      </c>
      <c r="M236" s="29" t="s">
        <v>647</v>
      </c>
      <c r="N236" s="90" t="s">
        <v>648</v>
      </c>
      <c r="O236" s="274"/>
      <c r="P236" s="74"/>
      <c r="Q236" s="30"/>
      <c r="R236" s="30"/>
      <c r="S236" s="30"/>
      <c r="T236" s="30"/>
      <c r="U236" s="30"/>
      <c r="V236" s="30"/>
      <c r="W236" s="30"/>
      <c r="X236" s="30"/>
      <c r="Y236" s="30" t="s">
        <v>27</v>
      </c>
      <c r="Z236" s="30"/>
      <c r="AA236" s="30"/>
      <c r="AB236" s="30">
        <f t="shared" si="9"/>
        <v>1</v>
      </c>
      <c r="AC236" s="155"/>
      <c r="AD236" s="155"/>
      <c r="AE236" s="145"/>
    </row>
    <row r="237" spans="1:31" ht="81" hidden="1" customHeight="1">
      <c r="A237" s="278"/>
      <c r="B237" s="72">
        <v>71</v>
      </c>
      <c r="C237" s="16" t="s">
        <v>269</v>
      </c>
      <c r="D237" s="71" t="s">
        <v>0</v>
      </c>
      <c r="E237" s="16" t="s">
        <v>21</v>
      </c>
      <c r="F237" s="80" t="s">
        <v>2</v>
      </c>
      <c r="G237" s="71"/>
      <c r="H237" s="16" t="s">
        <v>21</v>
      </c>
      <c r="I237" s="17" t="s">
        <v>737</v>
      </c>
      <c r="J237" s="74"/>
      <c r="K237" s="30" t="s">
        <v>645</v>
      </c>
      <c r="L237" s="30" t="s">
        <v>1085</v>
      </c>
      <c r="M237" s="29" t="s">
        <v>647</v>
      </c>
      <c r="N237" s="90" t="s">
        <v>648</v>
      </c>
      <c r="O237" s="274"/>
      <c r="P237" s="74"/>
      <c r="Q237" s="30"/>
      <c r="R237" s="30"/>
      <c r="S237" s="30"/>
      <c r="T237" s="30"/>
      <c r="U237" s="30"/>
      <c r="V237" s="30"/>
      <c r="W237" s="30"/>
      <c r="X237" s="30"/>
      <c r="Y237" s="30"/>
      <c r="Z237" s="30" t="s">
        <v>27</v>
      </c>
      <c r="AA237" s="30"/>
      <c r="AB237" s="30">
        <f t="shared" si="9"/>
        <v>1</v>
      </c>
      <c r="AC237" s="30"/>
      <c r="AD237" s="30"/>
      <c r="AE237" s="72"/>
    </row>
    <row r="238" spans="1:31" ht="85.5" hidden="1" customHeight="1">
      <c r="A238" s="280"/>
      <c r="B238" s="72">
        <v>71</v>
      </c>
      <c r="C238" s="16" t="s">
        <v>269</v>
      </c>
      <c r="D238" s="71" t="s">
        <v>0</v>
      </c>
      <c r="E238" s="16" t="s">
        <v>21</v>
      </c>
      <c r="F238" s="80" t="s">
        <v>2</v>
      </c>
      <c r="G238" s="71"/>
      <c r="H238" s="16" t="s">
        <v>21</v>
      </c>
      <c r="I238" s="17" t="s">
        <v>737</v>
      </c>
      <c r="J238" s="74"/>
      <c r="K238" s="30" t="s">
        <v>645</v>
      </c>
      <c r="L238" s="30" t="s">
        <v>1085</v>
      </c>
      <c r="M238" s="29" t="s">
        <v>647</v>
      </c>
      <c r="N238" s="90" t="s">
        <v>648</v>
      </c>
      <c r="O238" s="275"/>
      <c r="P238" s="74"/>
      <c r="Q238" s="30"/>
      <c r="R238" s="30"/>
      <c r="S238" s="30"/>
      <c r="T238" s="30"/>
      <c r="U238" s="30"/>
      <c r="V238" s="30"/>
      <c r="W238" s="30"/>
      <c r="X238" s="30"/>
      <c r="Y238" s="30"/>
      <c r="Z238" s="30"/>
      <c r="AA238" s="30" t="s">
        <v>27</v>
      </c>
      <c r="AB238" s="30">
        <f t="shared" si="9"/>
        <v>1</v>
      </c>
      <c r="AC238" s="30"/>
      <c r="AD238" s="30"/>
      <c r="AE238" s="72"/>
    </row>
    <row r="239" spans="1:31" ht="195" hidden="1" customHeight="1">
      <c r="A239" s="277">
        <v>217</v>
      </c>
      <c r="B239" s="50">
        <v>72</v>
      </c>
      <c r="C239" s="16" t="s">
        <v>63</v>
      </c>
      <c r="D239" s="14" t="s">
        <v>0</v>
      </c>
      <c r="E239" s="17" t="s">
        <v>592</v>
      </c>
      <c r="F239" s="80" t="s">
        <v>2</v>
      </c>
      <c r="G239" s="14"/>
      <c r="H239" s="48" t="s">
        <v>734</v>
      </c>
      <c r="I239" s="17" t="s">
        <v>735</v>
      </c>
      <c r="J239" s="52"/>
      <c r="K239" s="30" t="s">
        <v>645</v>
      </c>
      <c r="L239" s="30" t="s">
        <v>1085</v>
      </c>
      <c r="M239" s="29" t="s">
        <v>647</v>
      </c>
      <c r="N239" s="90" t="s">
        <v>1109</v>
      </c>
      <c r="O239" s="273" t="s">
        <v>27</v>
      </c>
      <c r="P239" s="52"/>
      <c r="Q239" s="30" t="s">
        <v>27</v>
      </c>
      <c r="R239" s="30"/>
      <c r="S239" s="30"/>
      <c r="T239" s="30"/>
      <c r="U239" s="30"/>
      <c r="V239" s="30"/>
      <c r="W239" s="30"/>
      <c r="X239" s="30"/>
      <c r="Y239" s="30"/>
      <c r="Z239" s="30"/>
      <c r="AA239" s="30"/>
      <c r="AB239" s="30">
        <f t="shared" si="9"/>
        <v>1</v>
      </c>
      <c r="AC239" s="30"/>
      <c r="AD239" s="30"/>
      <c r="AE239" s="50"/>
    </row>
    <row r="240" spans="1:31" ht="192" hidden="1" customHeight="1">
      <c r="A240" s="278"/>
      <c r="B240" s="72">
        <v>72</v>
      </c>
      <c r="C240" s="16" t="s">
        <v>63</v>
      </c>
      <c r="D240" s="71" t="s">
        <v>0</v>
      </c>
      <c r="E240" s="17" t="s">
        <v>592</v>
      </c>
      <c r="F240" s="80" t="s">
        <v>2</v>
      </c>
      <c r="G240" s="71"/>
      <c r="H240" s="48" t="s">
        <v>734</v>
      </c>
      <c r="I240" s="17" t="s">
        <v>735</v>
      </c>
      <c r="J240" s="74"/>
      <c r="K240" s="30" t="s">
        <v>645</v>
      </c>
      <c r="L240" s="30" t="s">
        <v>1085</v>
      </c>
      <c r="M240" s="29" t="s">
        <v>647</v>
      </c>
      <c r="N240" s="90" t="s">
        <v>1109</v>
      </c>
      <c r="O240" s="274"/>
      <c r="P240" s="74"/>
      <c r="Q240" s="30"/>
      <c r="R240" s="30" t="s">
        <v>27</v>
      </c>
      <c r="S240" s="30"/>
      <c r="T240" s="30"/>
      <c r="U240" s="30"/>
      <c r="V240" s="30"/>
      <c r="W240" s="30"/>
      <c r="X240" s="30"/>
      <c r="Y240" s="30"/>
      <c r="Z240" s="30"/>
      <c r="AA240" s="30"/>
      <c r="AB240" s="30">
        <f t="shared" si="9"/>
        <v>1</v>
      </c>
      <c r="AC240" s="30"/>
      <c r="AD240" s="30"/>
      <c r="AE240" s="72"/>
    </row>
    <row r="241" spans="1:31" ht="171" hidden="1" customHeight="1">
      <c r="A241" s="280"/>
      <c r="B241" s="72">
        <v>72</v>
      </c>
      <c r="C241" s="16" t="s">
        <v>63</v>
      </c>
      <c r="D241" s="71" t="s">
        <v>0</v>
      </c>
      <c r="E241" s="17" t="s">
        <v>592</v>
      </c>
      <c r="F241" s="80" t="s">
        <v>2</v>
      </c>
      <c r="G241" s="71"/>
      <c r="H241" s="48" t="s">
        <v>734</v>
      </c>
      <c r="I241" s="17" t="s">
        <v>735</v>
      </c>
      <c r="J241" s="74"/>
      <c r="K241" s="30" t="s">
        <v>645</v>
      </c>
      <c r="L241" s="30" t="s">
        <v>1085</v>
      </c>
      <c r="M241" s="29" t="s">
        <v>647</v>
      </c>
      <c r="N241" s="90" t="s">
        <v>1109</v>
      </c>
      <c r="O241" s="275"/>
      <c r="P241" s="74"/>
      <c r="Q241" s="30"/>
      <c r="R241" s="30"/>
      <c r="S241" s="30" t="s">
        <v>27</v>
      </c>
      <c r="T241" s="30"/>
      <c r="U241" s="30"/>
      <c r="V241" s="30"/>
      <c r="W241" s="30"/>
      <c r="X241" s="30"/>
      <c r="Y241" s="30"/>
      <c r="Z241" s="30"/>
      <c r="AA241" s="30"/>
      <c r="AB241" s="30">
        <f>COUNTIF(Q241:AA241,"x")</f>
        <v>1</v>
      </c>
      <c r="AC241" s="30"/>
      <c r="AD241" s="30"/>
      <c r="AE241" s="72"/>
    </row>
    <row r="242" spans="1:31" ht="109.5" hidden="1" customHeight="1">
      <c r="A242" s="28">
        <v>224</v>
      </c>
      <c r="B242" s="144">
        <v>73</v>
      </c>
      <c r="C242" s="197" t="s">
        <v>270</v>
      </c>
      <c r="D242" s="142" t="s">
        <v>3</v>
      </c>
      <c r="E242" s="16" t="s">
        <v>271</v>
      </c>
      <c r="F242" s="80" t="s">
        <v>3</v>
      </c>
      <c r="G242" s="144" t="s">
        <v>27</v>
      </c>
      <c r="H242" s="206" t="s">
        <v>271</v>
      </c>
      <c r="I242" s="111" t="s">
        <v>736</v>
      </c>
      <c r="J242" s="146" t="s">
        <v>538</v>
      </c>
      <c r="K242" s="154" t="s">
        <v>645</v>
      </c>
      <c r="L242" s="154" t="s">
        <v>1085</v>
      </c>
      <c r="M242" s="29" t="s">
        <v>647</v>
      </c>
      <c r="N242" s="90" t="s">
        <v>648</v>
      </c>
      <c r="O242" s="102" t="s">
        <v>27</v>
      </c>
      <c r="P242" s="52">
        <v>1</v>
      </c>
      <c r="Q242" s="30"/>
      <c r="R242" s="30"/>
      <c r="S242" s="30"/>
      <c r="T242" s="30"/>
      <c r="U242" s="30"/>
      <c r="V242" s="30"/>
      <c r="W242" s="30"/>
      <c r="X242" s="30" t="s">
        <v>27</v>
      </c>
      <c r="Y242" s="30"/>
      <c r="Z242" s="30"/>
      <c r="AA242" s="30"/>
      <c r="AB242" s="30">
        <f>COUNTIF(Q242:AA242,"x")</f>
        <v>1</v>
      </c>
      <c r="AC242" s="154"/>
      <c r="AD242" s="154"/>
      <c r="AE242" s="144"/>
    </row>
    <row r="243" spans="1:31" s="11" customFormat="1" ht="45" customHeight="1">
      <c r="A243" s="176"/>
      <c r="B243" s="160"/>
      <c r="C243" s="286" t="s">
        <v>23</v>
      </c>
      <c r="D243" s="286"/>
      <c r="E243" s="287"/>
      <c r="F243" s="172"/>
      <c r="G243" s="25">
        <f>G244+G340+G367</f>
        <v>10</v>
      </c>
      <c r="H243" s="12"/>
      <c r="I243" s="26"/>
      <c r="J243" s="149"/>
      <c r="K243" s="149"/>
      <c r="L243" s="149"/>
      <c r="M243" s="186"/>
      <c r="N243" s="102"/>
      <c r="O243" s="44" t="e">
        <f>O244+O340+O367</f>
        <v>#VALUE!</v>
      </c>
      <c r="P243" s="12">
        <f>P244+P340+P367</f>
        <v>37</v>
      </c>
      <c r="Q243" s="105" t="s">
        <v>121</v>
      </c>
      <c r="R243" s="105" t="s">
        <v>121</v>
      </c>
      <c r="S243" s="105" t="s">
        <v>121</v>
      </c>
      <c r="T243" s="105" t="s">
        <v>121</v>
      </c>
      <c r="U243" s="105" t="s">
        <v>121</v>
      </c>
      <c r="V243" s="123" t="s">
        <v>121</v>
      </c>
      <c r="W243" s="105" t="s">
        <v>121</v>
      </c>
      <c r="X243" s="105" t="s">
        <v>121</v>
      </c>
      <c r="Y243" s="105" t="s">
        <v>121</v>
      </c>
      <c r="Z243" s="105"/>
      <c r="AA243" s="105" t="s">
        <v>121</v>
      </c>
      <c r="AB243" s="174"/>
      <c r="AC243" s="30"/>
      <c r="AD243" s="30"/>
      <c r="AE243" s="15"/>
    </row>
    <row r="244" spans="1:31" ht="31.5" customHeight="1">
      <c r="A244" s="176"/>
      <c r="B244" s="160"/>
      <c r="C244" s="293" t="s">
        <v>22</v>
      </c>
      <c r="D244" s="293"/>
      <c r="E244" s="294"/>
      <c r="F244" s="172"/>
      <c r="G244" s="25">
        <f>G245+G248+G287+G303</f>
        <v>8</v>
      </c>
      <c r="H244" s="12"/>
      <c r="I244" s="26"/>
      <c r="J244" s="149"/>
      <c r="K244" s="149"/>
      <c r="L244" s="149"/>
      <c r="M244" s="186"/>
      <c r="N244" s="102"/>
      <c r="O244" s="25">
        <f>O245+O248+O287+O303</f>
        <v>22</v>
      </c>
      <c r="P244" s="12">
        <f>P245+P248+P287+P303</f>
        <v>14</v>
      </c>
      <c r="Q244" s="105" t="s">
        <v>121</v>
      </c>
      <c r="R244" s="105" t="s">
        <v>121</v>
      </c>
      <c r="S244" s="105" t="s">
        <v>121</v>
      </c>
      <c r="T244" s="105" t="s">
        <v>121</v>
      </c>
      <c r="U244" s="105" t="s">
        <v>121</v>
      </c>
      <c r="V244" s="123" t="s">
        <v>121</v>
      </c>
      <c r="W244" s="105" t="s">
        <v>121</v>
      </c>
      <c r="X244" s="105" t="s">
        <v>121</v>
      </c>
      <c r="Y244" s="105" t="s">
        <v>121</v>
      </c>
      <c r="Z244" s="105"/>
      <c r="AA244" s="105" t="s">
        <v>121</v>
      </c>
      <c r="AB244" s="174"/>
      <c r="AC244" s="30"/>
      <c r="AD244" s="30"/>
      <c r="AE244" s="15"/>
    </row>
    <row r="245" spans="1:31" ht="34.5" hidden="1" customHeight="1">
      <c r="A245" s="28"/>
      <c r="B245" s="145"/>
      <c r="C245" s="304" t="s">
        <v>5</v>
      </c>
      <c r="D245" s="304"/>
      <c r="E245" s="293"/>
      <c r="F245" s="80"/>
      <c r="G245" s="224">
        <f>COUNTIF(G246:G247,"x")</f>
        <v>0</v>
      </c>
      <c r="H245" s="225"/>
      <c r="I245" s="112"/>
      <c r="J245" s="148"/>
      <c r="K245" s="148"/>
      <c r="L245" s="148"/>
      <c r="M245" s="102"/>
      <c r="N245" s="102"/>
      <c r="O245" s="25">
        <f>COUNTIF(O246:O247,"x")</f>
        <v>2</v>
      </c>
      <c r="P245" s="12">
        <f>SUM(P246:P247)</f>
        <v>2</v>
      </c>
      <c r="Q245" s="105"/>
      <c r="R245" s="105" t="s">
        <v>121</v>
      </c>
      <c r="S245" s="105" t="s">
        <v>121</v>
      </c>
      <c r="T245" s="105" t="s">
        <v>121</v>
      </c>
      <c r="U245" s="105" t="s">
        <v>121</v>
      </c>
      <c r="V245" s="123"/>
      <c r="W245" s="105" t="s">
        <v>121</v>
      </c>
      <c r="X245" s="105" t="s">
        <v>121</v>
      </c>
      <c r="Y245" s="105" t="s">
        <v>121</v>
      </c>
      <c r="Z245" s="105"/>
      <c r="AA245" s="105" t="s">
        <v>121</v>
      </c>
      <c r="AB245" s="30"/>
      <c r="AC245" s="155"/>
      <c r="AD245" s="155"/>
      <c r="AE245" s="227"/>
    </row>
    <row r="246" spans="1:31" ht="141.75" hidden="1" customHeight="1">
      <c r="A246" s="92">
        <v>228</v>
      </c>
      <c r="B246" s="50">
        <v>74</v>
      </c>
      <c r="C246" s="16" t="s">
        <v>64</v>
      </c>
      <c r="D246" s="14" t="s">
        <v>0</v>
      </c>
      <c r="E246" s="16" t="s">
        <v>29</v>
      </c>
      <c r="F246" s="80" t="s">
        <v>2</v>
      </c>
      <c r="G246" s="14"/>
      <c r="H246" s="86" t="s">
        <v>29</v>
      </c>
      <c r="I246" s="48" t="s">
        <v>739</v>
      </c>
      <c r="J246" s="52"/>
      <c r="K246" s="30" t="s">
        <v>645</v>
      </c>
      <c r="L246" s="30" t="s">
        <v>1085</v>
      </c>
      <c r="M246" s="29" t="s">
        <v>1111</v>
      </c>
      <c r="N246" s="90" t="s">
        <v>1109</v>
      </c>
      <c r="O246" s="102" t="s">
        <v>27</v>
      </c>
      <c r="P246" s="52">
        <v>1</v>
      </c>
      <c r="Q246" s="30"/>
      <c r="R246" s="30" t="s">
        <v>27</v>
      </c>
      <c r="S246" s="30"/>
      <c r="T246" s="30"/>
      <c r="U246" s="30"/>
      <c r="V246" s="30"/>
      <c r="W246" s="30"/>
      <c r="X246" s="30"/>
      <c r="Y246" s="30"/>
      <c r="Z246" s="30"/>
      <c r="AA246" s="30"/>
      <c r="AB246" s="30">
        <f>COUNTIF(Q246:AA246,"x")</f>
        <v>1</v>
      </c>
      <c r="AC246" s="30"/>
      <c r="AD246" s="30"/>
      <c r="AE246" s="50"/>
    </row>
    <row r="247" spans="1:31" ht="272.25" hidden="1" customHeight="1">
      <c r="A247" s="92">
        <v>229</v>
      </c>
      <c r="B247" s="50">
        <v>75</v>
      </c>
      <c r="C247" s="16" t="s">
        <v>272</v>
      </c>
      <c r="D247" s="14" t="s">
        <v>1</v>
      </c>
      <c r="E247" s="16" t="s">
        <v>273</v>
      </c>
      <c r="F247" s="80" t="s">
        <v>1</v>
      </c>
      <c r="G247" s="14"/>
      <c r="H247" s="86" t="s">
        <v>273</v>
      </c>
      <c r="I247" s="48" t="s">
        <v>744</v>
      </c>
      <c r="J247" s="52"/>
      <c r="K247" s="30" t="s">
        <v>645</v>
      </c>
      <c r="L247" s="30" t="s">
        <v>1085</v>
      </c>
      <c r="M247" s="29" t="s">
        <v>1111</v>
      </c>
      <c r="N247" s="90" t="s">
        <v>648</v>
      </c>
      <c r="O247" s="102" t="s">
        <v>27</v>
      </c>
      <c r="P247" s="52">
        <v>1</v>
      </c>
      <c r="Q247" s="30"/>
      <c r="R247" s="30" t="s">
        <v>27</v>
      </c>
      <c r="S247" s="30"/>
      <c r="T247" s="30"/>
      <c r="U247" s="30"/>
      <c r="V247" s="30"/>
      <c r="W247" s="30"/>
      <c r="X247" s="30"/>
      <c r="Y247" s="30"/>
      <c r="Z247" s="30"/>
      <c r="AA247" s="30"/>
      <c r="AB247" s="30">
        <f>COUNTIF(Q247:AA247,"x")</f>
        <v>1</v>
      </c>
      <c r="AC247" s="30"/>
      <c r="AD247" s="30"/>
      <c r="AE247" s="50"/>
    </row>
    <row r="248" spans="1:31" ht="28.5" hidden="1" customHeight="1">
      <c r="A248" s="92"/>
      <c r="B248" s="144"/>
      <c r="C248" s="288" t="s">
        <v>80</v>
      </c>
      <c r="D248" s="288"/>
      <c r="E248" s="286"/>
      <c r="F248" s="80"/>
      <c r="G248" s="208">
        <f>G249+G269</f>
        <v>7</v>
      </c>
      <c r="H248" s="209"/>
      <c r="I248" s="111"/>
      <c r="J248" s="146"/>
      <c r="K248" s="146"/>
      <c r="L248" s="146"/>
      <c r="M248" s="102"/>
      <c r="N248" s="102"/>
      <c r="O248" s="25">
        <f>O249+O269</f>
        <v>9</v>
      </c>
      <c r="P248" s="117">
        <f>P249+P269</f>
        <v>2</v>
      </c>
      <c r="Q248" s="117"/>
      <c r="R248" s="105"/>
      <c r="S248" s="105"/>
      <c r="T248" s="105"/>
      <c r="U248" s="105"/>
      <c r="V248" s="123"/>
      <c r="W248" s="105"/>
      <c r="X248" s="105"/>
      <c r="Y248" s="105"/>
      <c r="Z248" s="105"/>
      <c r="AA248" s="105"/>
      <c r="AB248" s="30"/>
      <c r="AC248" s="154"/>
      <c r="AD248" s="154"/>
      <c r="AE248" s="210"/>
    </row>
    <row r="249" spans="1:31" ht="18.75" customHeight="1">
      <c r="A249" s="138"/>
      <c r="B249" s="160"/>
      <c r="C249" s="286" t="s">
        <v>69</v>
      </c>
      <c r="D249" s="286"/>
      <c r="E249" s="287"/>
      <c r="F249" s="172"/>
      <c r="G249" s="25">
        <f>COUNTIF(G250:G250,"x")</f>
        <v>0</v>
      </c>
      <c r="H249" s="12"/>
      <c r="I249" s="26"/>
      <c r="J249" s="149"/>
      <c r="K249" s="149"/>
      <c r="L249" s="149"/>
      <c r="M249" s="186"/>
      <c r="N249" s="102"/>
      <c r="O249" s="25">
        <f t="shared" ref="O249" si="10">COUNTIF(O250:O250,"x")</f>
        <v>1</v>
      </c>
      <c r="P249" s="25">
        <f>COUNTIF(P250:P250,"1")</f>
        <v>1</v>
      </c>
      <c r="Q249" s="25"/>
      <c r="R249" s="105"/>
      <c r="S249" s="105"/>
      <c r="T249" s="105"/>
      <c r="U249" s="105"/>
      <c r="V249" s="123" t="s">
        <v>121</v>
      </c>
      <c r="W249" s="105"/>
      <c r="X249" s="105"/>
      <c r="Y249" s="105"/>
      <c r="Z249" s="105"/>
      <c r="AA249" s="105"/>
      <c r="AB249" s="174"/>
      <c r="AC249" s="30"/>
      <c r="AD249" s="30"/>
      <c r="AE249" s="15"/>
    </row>
    <row r="250" spans="1:31" ht="87.75" hidden="1" customHeight="1">
      <c r="A250" s="328">
        <v>232</v>
      </c>
      <c r="B250" s="145">
        <v>76</v>
      </c>
      <c r="C250" s="221" t="s">
        <v>28</v>
      </c>
      <c r="D250" s="143" t="s">
        <v>2</v>
      </c>
      <c r="E250" s="16" t="s">
        <v>6</v>
      </c>
      <c r="F250" s="80" t="s">
        <v>2</v>
      </c>
      <c r="G250" s="143"/>
      <c r="H250" s="221" t="s">
        <v>6</v>
      </c>
      <c r="I250" s="221" t="s">
        <v>740</v>
      </c>
      <c r="J250" s="148"/>
      <c r="K250" s="155" t="s">
        <v>645</v>
      </c>
      <c r="L250" s="155" t="s">
        <v>1085</v>
      </c>
      <c r="M250" s="29" t="s">
        <v>1111</v>
      </c>
      <c r="N250" s="90" t="s">
        <v>1109</v>
      </c>
      <c r="O250" s="273" t="s">
        <v>27</v>
      </c>
      <c r="P250" s="52">
        <v>1</v>
      </c>
      <c r="Q250" s="30" t="s">
        <v>27</v>
      </c>
      <c r="R250" s="30"/>
      <c r="S250" s="30"/>
      <c r="T250" s="30"/>
      <c r="U250" s="30"/>
      <c r="V250" s="30"/>
      <c r="W250" s="30"/>
      <c r="X250" s="30"/>
      <c r="Y250" s="30"/>
      <c r="Z250" s="30"/>
      <c r="AA250" s="30"/>
      <c r="AB250" s="30">
        <f>COUNTIF(Q250:AA250,"x")</f>
        <v>1</v>
      </c>
      <c r="AC250" s="155"/>
      <c r="AD250" s="155"/>
      <c r="AE250" s="222"/>
    </row>
    <row r="251" spans="1:31" ht="60.75" hidden="1" customHeight="1">
      <c r="A251" s="329"/>
      <c r="B251" s="72">
        <v>76</v>
      </c>
      <c r="C251" s="16" t="s">
        <v>28</v>
      </c>
      <c r="D251" s="71" t="s">
        <v>2</v>
      </c>
      <c r="E251" s="16" t="s">
        <v>6</v>
      </c>
      <c r="F251" s="80" t="s">
        <v>2</v>
      </c>
      <c r="G251" s="71"/>
      <c r="H251" s="16" t="s">
        <v>6</v>
      </c>
      <c r="I251" s="16" t="s">
        <v>741</v>
      </c>
      <c r="J251" s="74"/>
      <c r="K251" s="30" t="s">
        <v>645</v>
      </c>
      <c r="L251" s="30" t="s">
        <v>1085</v>
      </c>
      <c r="M251" s="29" t="s">
        <v>1111</v>
      </c>
      <c r="N251" s="90" t="s">
        <v>1109</v>
      </c>
      <c r="O251" s="274"/>
      <c r="P251" s="74"/>
      <c r="Q251" s="30"/>
      <c r="R251" s="30" t="s">
        <v>27</v>
      </c>
      <c r="S251" s="30"/>
      <c r="T251" s="30"/>
      <c r="U251" s="30"/>
      <c r="V251" s="30"/>
      <c r="W251" s="30"/>
      <c r="X251" s="30"/>
      <c r="Y251" s="30"/>
      <c r="Z251" s="30"/>
      <c r="AA251" s="30"/>
      <c r="AB251" s="30">
        <f t="shared" ref="AB251:AB268" si="11">COUNTIF(Q251:AA251,"x")</f>
        <v>1</v>
      </c>
      <c r="AC251" s="30"/>
      <c r="AD251" s="30"/>
      <c r="AE251" s="17"/>
    </row>
    <row r="252" spans="1:31" ht="77.25" hidden="1" customHeight="1">
      <c r="A252" s="329"/>
      <c r="B252" s="72">
        <v>76</v>
      </c>
      <c r="C252" s="16" t="s">
        <v>28</v>
      </c>
      <c r="D252" s="71" t="s">
        <v>2</v>
      </c>
      <c r="E252" s="16" t="s">
        <v>6</v>
      </c>
      <c r="F252" s="80" t="s">
        <v>2</v>
      </c>
      <c r="G252" s="71"/>
      <c r="H252" s="16" t="s">
        <v>6</v>
      </c>
      <c r="I252" s="16" t="s">
        <v>742</v>
      </c>
      <c r="J252" s="74"/>
      <c r="K252" s="30" t="s">
        <v>645</v>
      </c>
      <c r="L252" s="30" t="s">
        <v>1085</v>
      </c>
      <c r="M252" s="29" t="s">
        <v>1111</v>
      </c>
      <c r="N252" s="90" t="s">
        <v>1109</v>
      </c>
      <c r="O252" s="274"/>
      <c r="P252" s="74"/>
      <c r="Q252" s="30"/>
      <c r="R252" s="30"/>
      <c r="S252" s="30" t="s">
        <v>27</v>
      </c>
      <c r="T252" s="30"/>
      <c r="U252" s="30"/>
      <c r="V252" s="30"/>
      <c r="W252" s="30"/>
      <c r="X252" s="30"/>
      <c r="Y252" s="30"/>
      <c r="Z252" s="30"/>
      <c r="AA252" s="30"/>
      <c r="AB252" s="30">
        <f t="shared" si="11"/>
        <v>1</v>
      </c>
      <c r="AC252" s="30"/>
      <c r="AD252" s="30"/>
      <c r="AE252" s="17"/>
    </row>
    <row r="253" spans="1:31" ht="69.75" hidden="1" customHeight="1">
      <c r="A253" s="329"/>
      <c r="B253" s="144">
        <v>76</v>
      </c>
      <c r="C253" s="197" t="s">
        <v>28</v>
      </c>
      <c r="D253" s="142" t="s">
        <v>2</v>
      </c>
      <c r="E253" s="16" t="s">
        <v>6</v>
      </c>
      <c r="F253" s="80" t="s">
        <v>2</v>
      </c>
      <c r="G253" s="142"/>
      <c r="H253" s="197" t="s">
        <v>6</v>
      </c>
      <c r="I253" s="206" t="s">
        <v>743</v>
      </c>
      <c r="J253" s="146"/>
      <c r="K253" s="154" t="s">
        <v>645</v>
      </c>
      <c r="L253" s="154" t="s">
        <v>1085</v>
      </c>
      <c r="M253" s="29" t="s">
        <v>1111</v>
      </c>
      <c r="N253" s="90" t="s">
        <v>1109</v>
      </c>
      <c r="O253" s="274"/>
      <c r="P253" s="74"/>
      <c r="Q253" s="30"/>
      <c r="R253" s="30"/>
      <c r="S253" s="30"/>
      <c r="T253" s="30" t="s">
        <v>27</v>
      </c>
      <c r="U253" s="30"/>
      <c r="V253" s="30"/>
      <c r="W253" s="30"/>
      <c r="X253" s="30"/>
      <c r="Y253" s="30"/>
      <c r="Z253" s="30"/>
      <c r="AA253" s="30"/>
      <c r="AB253" s="30">
        <f t="shared" si="11"/>
        <v>1</v>
      </c>
      <c r="AC253" s="154"/>
      <c r="AD253" s="154"/>
      <c r="AE253" s="198"/>
    </row>
    <row r="254" spans="1:31" ht="83.25" customHeight="1">
      <c r="A254" s="330"/>
      <c r="B254" s="160">
        <v>76</v>
      </c>
      <c r="C254" s="16" t="s">
        <v>28</v>
      </c>
      <c r="D254" s="163" t="s">
        <v>2</v>
      </c>
      <c r="E254" s="184" t="s">
        <v>6</v>
      </c>
      <c r="F254" s="172" t="s">
        <v>2</v>
      </c>
      <c r="G254" s="163"/>
      <c r="H254" s="16" t="s">
        <v>6</v>
      </c>
      <c r="I254" s="33" t="s">
        <v>1185</v>
      </c>
      <c r="J254" s="30"/>
      <c r="K254" s="30" t="s">
        <v>645</v>
      </c>
      <c r="L254" s="30" t="s">
        <v>1085</v>
      </c>
      <c r="M254" s="185" t="s">
        <v>1111</v>
      </c>
      <c r="N254" s="90" t="s">
        <v>1109</v>
      </c>
      <c r="O254" s="274"/>
      <c r="P254" s="30"/>
      <c r="Q254" s="30"/>
      <c r="R254" s="30"/>
      <c r="S254" s="30"/>
      <c r="T254" s="30"/>
      <c r="U254" s="30"/>
      <c r="V254" s="30" t="s">
        <v>27</v>
      </c>
      <c r="W254" s="30"/>
      <c r="X254" s="30"/>
      <c r="Y254" s="30"/>
      <c r="Z254" s="30"/>
      <c r="AA254" s="30"/>
      <c r="AB254" s="174">
        <f t="shared" si="11"/>
        <v>1</v>
      </c>
      <c r="AC254" s="30" t="s">
        <v>1133</v>
      </c>
      <c r="AD254" s="30" t="s">
        <v>1133</v>
      </c>
      <c r="AE254" s="17"/>
    </row>
    <row r="255" spans="1:31" ht="77.25" hidden="1" customHeight="1">
      <c r="A255" s="329"/>
      <c r="B255" s="145">
        <v>76</v>
      </c>
      <c r="C255" s="221" t="s">
        <v>28</v>
      </c>
      <c r="D255" s="143" t="s">
        <v>2</v>
      </c>
      <c r="E255" s="16" t="s">
        <v>6</v>
      </c>
      <c r="F255" s="80" t="s">
        <v>2</v>
      </c>
      <c r="G255" s="143"/>
      <c r="H255" s="221" t="s">
        <v>6</v>
      </c>
      <c r="I255" s="233" t="s">
        <v>745</v>
      </c>
      <c r="J255" s="155"/>
      <c r="K255" s="155" t="s">
        <v>645</v>
      </c>
      <c r="L255" s="155" t="s">
        <v>1085</v>
      </c>
      <c r="M255" s="29" t="s">
        <v>1111</v>
      </c>
      <c r="N255" s="90" t="s">
        <v>1109</v>
      </c>
      <c r="O255" s="274"/>
      <c r="P255" s="30"/>
      <c r="Q255" s="30"/>
      <c r="R255" s="30"/>
      <c r="S255" s="30"/>
      <c r="T255" s="30"/>
      <c r="U255" s="30"/>
      <c r="V255" s="30"/>
      <c r="W255" s="30"/>
      <c r="X255" s="30"/>
      <c r="Y255" s="30" t="s">
        <v>27</v>
      </c>
      <c r="Z255" s="30"/>
      <c r="AA255" s="30"/>
      <c r="AB255" s="30">
        <f t="shared" si="11"/>
        <v>1</v>
      </c>
      <c r="AC255" s="155"/>
      <c r="AD255" s="155"/>
      <c r="AE255" s="222"/>
    </row>
    <row r="256" spans="1:31" ht="77.25" hidden="1" customHeight="1">
      <c r="A256" s="329"/>
      <c r="B256" s="72">
        <v>76</v>
      </c>
      <c r="C256" s="16" t="s">
        <v>28</v>
      </c>
      <c r="D256" s="71" t="s">
        <v>2</v>
      </c>
      <c r="E256" s="16" t="s">
        <v>6</v>
      </c>
      <c r="F256" s="80" t="s">
        <v>2</v>
      </c>
      <c r="G256" s="71"/>
      <c r="H256" s="16" t="s">
        <v>6</v>
      </c>
      <c r="I256" s="33" t="s">
        <v>746</v>
      </c>
      <c r="J256" s="30"/>
      <c r="K256" s="30" t="s">
        <v>645</v>
      </c>
      <c r="L256" s="30" t="s">
        <v>1085</v>
      </c>
      <c r="M256" s="29" t="s">
        <v>1111</v>
      </c>
      <c r="N256" s="90" t="s">
        <v>1109</v>
      </c>
      <c r="O256" s="274"/>
      <c r="P256" s="30"/>
      <c r="Q256" s="30"/>
      <c r="R256" s="30"/>
      <c r="S256" s="30"/>
      <c r="T256" s="30"/>
      <c r="U256" s="30"/>
      <c r="V256" s="30"/>
      <c r="W256" s="30"/>
      <c r="X256" s="30"/>
      <c r="Y256" s="30"/>
      <c r="Z256" s="30" t="s">
        <v>27</v>
      </c>
      <c r="AA256" s="30"/>
      <c r="AB256" s="30">
        <f t="shared" si="11"/>
        <v>1</v>
      </c>
      <c r="AC256" s="30"/>
      <c r="AD256" s="30"/>
      <c r="AE256" s="17"/>
    </row>
    <row r="257" spans="1:31" ht="77.25" hidden="1" customHeight="1">
      <c r="A257" s="329"/>
      <c r="B257" s="72">
        <v>76</v>
      </c>
      <c r="C257" s="16" t="s">
        <v>28</v>
      </c>
      <c r="D257" s="71" t="s">
        <v>2</v>
      </c>
      <c r="E257" s="16" t="s">
        <v>6</v>
      </c>
      <c r="F257" s="80" t="s">
        <v>2</v>
      </c>
      <c r="G257" s="71"/>
      <c r="H257" s="16" t="s">
        <v>6</v>
      </c>
      <c r="I257" s="33" t="s">
        <v>747</v>
      </c>
      <c r="J257" s="30"/>
      <c r="K257" s="30" t="s">
        <v>645</v>
      </c>
      <c r="L257" s="30" t="s">
        <v>1085</v>
      </c>
      <c r="M257" s="29" t="s">
        <v>1111</v>
      </c>
      <c r="N257" s="90" t="s">
        <v>1109</v>
      </c>
      <c r="O257" s="274"/>
      <c r="P257" s="30"/>
      <c r="Q257" s="30"/>
      <c r="R257" s="30"/>
      <c r="S257" s="30"/>
      <c r="T257" s="30"/>
      <c r="U257" s="30"/>
      <c r="V257" s="30"/>
      <c r="W257" s="30"/>
      <c r="X257" s="30"/>
      <c r="Y257" s="30"/>
      <c r="Z257" s="30"/>
      <c r="AA257" s="30" t="s">
        <v>27</v>
      </c>
      <c r="AB257" s="30">
        <f t="shared" si="11"/>
        <v>1</v>
      </c>
      <c r="AC257" s="30"/>
      <c r="AD257" s="30"/>
      <c r="AE257" s="17"/>
    </row>
    <row r="258" spans="1:31" ht="123.75" hidden="1" customHeight="1">
      <c r="A258" s="329"/>
      <c r="B258" s="72">
        <v>76</v>
      </c>
      <c r="C258" s="16" t="s">
        <v>28</v>
      </c>
      <c r="D258" s="71" t="s">
        <v>2</v>
      </c>
      <c r="E258" s="16" t="s">
        <v>6</v>
      </c>
      <c r="F258" s="80" t="s">
        <v>2</v>
      </c>
      <c r="G258" s="71"/>
      <c r="H258" s="16" t="s">
        <v>6</v>
      </c>
      <c r="I258" s="16" t="s">
        <v>748</v>
      </c>
      <c r="J258" s="74"/>
      <c r="K258" s="30" t="s">
        <v>645</v>
      </c>
      <c r="L258" s="30" t="s">
        <v>1085</v>
      </c>
      <c r="M258" s="29" t="s">
        <v>1111</v>
      </c>
      <c r="N258" s="90" t="s">
        <v>1109</v>
      </c>
      <c r="O258" s="274"/>
      <c r="P258" s="74"/>
      <c r="Q258" s="30" t="s">
        <v>27</v>
      </c>
      <c r="R258" s="30"/>
      <c r="S258" s="30"/>
      <c r="T258" s="30"/>
      <c r="U258" s="30"/>
      <c r="V258" s="30"/>
      <c r="W258" s="30"/>
      <c r="X258" s="30"/>
      <c r="Y258" s="30"/>
      <c r="Z258" s="30"/>
      <c r="AA258" s="30"/>
      <c r="AB258" s="30">
        <f t="shared" si="11"/>
        <v>1</v>
      </c>
      <c r="AC258" s="30"/>
      <c r="AD258" s="30"/>
      <c r="AE258" s="17"/>
    </row>
    <row r="259" spans="1:31" ht="121.5" hidden="1" customHeight="1">
      <c r="A259" s="329"/>
      <c r="B259" s="72">
        <v>76</v>
      </c>
      <c r="C259" s="16" t="s">
        <v>28</v>
      </c>
      <c r="D259" s="71" t="s">
        <v>2</v>
      </c>
      <c r="E259" s="16" t="s">
        <v>6</v>
      </c>
      <c r="F259" s="80" t="s">
        <v>2</v>
      </c>
      <c r="G259" s="71"/>
      <c r="H259" s="16" t="s">
        <v>6</v>
      </c>
      <c r="I259" s="16" t="s">
        <v>748</v>
      </c>
      <c r="J259" s="74"/>
      <c r="K259" s="30" t="s">
        <v>645</v>
      </c>
      <c r="L259" s="30" t="s">
        <v>1085</v>
      </c>
      <c r="M259" s="29" t="s">
        <v>1111</v>
      </c>
      <c r="N259" s="90" t="s">
        <v>1109</v>
      </c>
      <c r="O259" s="274"/>
      <c r="P259" s="74"/>
      <c r="Q259" s="30"/>
      <c r="R259" s="30" t="s">
        <v>27</v>
      </c>
      <c r="S259" s="30"/>
      <c r="T259" s="30"/>
      <c r="U259" s="30"/>
      <c r="V259" s="30"/>
      <c r="W259" s="30"/>
      <c r="X259" s="30"/>
      <c r="Y259" s="30"/>
      <c r="Z259" s="30"/>
      <c r="AA259" s="30"/>
      <c r="AB259" s="30">
        <f t="shared" si="11"/>
        <v>1</v>
      </c>
      <c r="AC259" s="30"/>
      <c r="AD259" s="30"/>
      <c r="AE259" s="17"/>
    </row>
    <row r="260" spans="1:31" ht="118.5" hidden="1" customHeight="1">
      <c r="A260" s="329"/>
      <c r="B260" s="72">
        <v>76</v>
      </c>
      <c r="C260" s="16" t="s">
        <v>28</v>
      </c>
      <c r="D260" s="71" t="s">
        <v>2</v>
      </c>
      <c r="E260" s="16" t="s">
        <v>6</v>
      </c>
      <c r="F260" s="80" t="s">
        <v>2</v>
      </c>
      <c r="G260" s="71"/>
      <c r="H260" s="16" t="s">
        <v>6</v>
      </c>
      <c r="I260" s="16" t="s">
        <v>748</v>
      </c>
      <c r="J260" s="74"/>
      <c r="K260" s="30" t="s">
        <v>645</v>
      </c>
      <c r="L260" s="30" t="s">
        <v>1085</v>
      </c>
      <c r="M260" s="29" t="s">
        <v>1111</v>
      </c>
      <c r="N260" s="90" t="s">
        <v>1109</v>
      </c>
      <c r="O260" s="274"/>
      <c r="P260" s="74"/>
      <c r="Q260" s="30"/>
      <c r="R260" s="30"/>
      <c r="S260" s="30" t="s">
        <v>27</v>
      </c>
      <c r="T260" s="30"/>
      <c r="U260" s="30"/>
      <c r="V260" s="30"/>
      <c r="W260" s="30"/>
      <c r="X260" s="30"/>
      <c r="Y260" s="30"/>
      <c r="Z260" s="30"/>
      <c r="AA260" s="30"/>
      <c r="AB260" s="30">
        <f t="shared" si="11"/>
        <v>1</v>
      </c>
      <c r="AC260" s="30"/>
      <c r="AD260" s="30"/>
      <c r="AE260" s="17"/>
    </row>
    <row r="261" spans="1:31" ht="121.5" hidden="1" customHeight="1">
      <c r="A261" s="329"/>
      <c r="B261" s="72">
        <v>76</v>
      </c>
      <c r="C261" s="16" t="s">
        <v>28</v>
      </c>
      <c r="D261" s="71" t="s">
        <v>2</v>
      </c>
      <c r="E261" s="16" t="s">
        <v>6</v>
      </c>
      <c r="F261" s="80" t="s">
        <v>2</v>
      </c>
      <c r="G261" s="71"/>
      <c r="H261" s="16" t="s">
        <v>6</v>
      </c>
      <c r="I261" s="16" t="s">
        <v>748</v>
      </c>
      <c r="J261" s="74"/>
      <c r="K261" s="30" t="s">
        <v>645</v>
      </c>
      <c r="L261" s="30" t="s">
        <v>1085</v>
      </c>
      <c r="M261" s="29" t="s">
        <v>1111</v>
      </c>
      <c r="N261" s="90" t="s">
        <v>1109</v>
      </c>
      <c r="O261" s="274"/>
      <c r="P261" s="74"/>
      <c r="Q261" s="30"/>
      <c r="R261" s="30"/>
      <c r="S261" s="30"/>
      <c r="T261" s="30" t="s">
        <v>27</v>
      </c>
      <c r="U261" s="30"/>
      <c r="V261" s="30"/>
      <c r="W261" s="30"/>
      <c r="X261" s="30"/>
      <c r="Y261" s="30"/>
      <c r="Z261" s="30"/>
      <c r="AA261" s="30"/>
      <c r="AB261" s="30">
        <f t="shared" si="11"/>
        <v>1</v>
      </c>
      <c r="AC261" s="30"/>
      <c r="AD261" s="30"/>
      <c r="AE261" s="17"/>
    </row>
    <row r="262" spans="1:31" ht="118.5" hidden="1" customHeight="1">
      <c r="A262" s="329"/>
      <c r="B262" s="144">
        <v>76</v>
      </c>
      <c r="C262" s="197" t="s">
        <v>28</v>
      </c>
      <c r="D262" s="142" t="s">
        <v>2</v>
      </c>
      <c r="E262" s="16" t="s">
        <v>6</v>
      </c>
      <c r="F262" s="80" t="s">
        <v>2</v>
      </c>
      <c r="G262" s="142"/>
      <c r="H262" s="197" t="s">
        <v>6</v>
      </c>
      <c r="I262" s="197" t="s">
        <v>748</v>
      </c>
      <c r="J262" s="146"/>
      <c r="K262" s="154" t="s">
        <v>645</v>
      </c>
      <c r="L262" s="154" t="s">
        <v>1085</v>
      </c>
      <c r="M262" s="29" t="s">
        <v>1111</v>
      </c>
      <c r="N262" s="90" t="s">
        <v>1109</v>
      </c>
      <c r="O262" s="274"/>
      <c r="P262" s="74"/>
      <c r="Q262" s="30"/>
      <c r="R262" s="30"/>
      <c r="S262" s="30"/>
      <c r="T262" s="30"/>
      <c r="U262" s="30" t="s">
        <v>27</v>
      </c>
      <c r="V262" s="30"/>
      <c r="W262" s="30"/>
      <c r="X262" s="30"/>
      <c r="Y262" s="30"/>
      <c r="Z262" s="30"/>
      <c r="AA262" s="30"/>
      <c r="AB262" s="30">
        <f t="shared" si="11"/>
        <v>1</v>
      </c>
      <c r="AC262" s="154"/>
      <c r="AD262" s="154"/>
      <c r="AE262" s="198"/>
    </row>
    <row r="263" spans="1:31" ht="148.5" customHeight="1">
      <c r="A263" s="330"/>
      <c r="B263" s="160">
        <v>76</v>
      </c>
      <c r="C263" s="16" t="s">
        <v>28</v>
      </c>
      <c r="D263" s="163" t="s">
        <v>2</v>
      </c>
      <c r="E263" s="184" t="s">
        <v>6</v>
      </c>
      <c r="F263" s="172" t="s">
        <v>2</v>
      </c>
      <c r="G263" s="163"/>
      <c r="H263" s="16" t="s">
        <v>6</v>
      </c>
      <c r="I263" s="16" t="s">
        <v>1186</v>
      </c>
      <c r="J263" s="149"/>
      <c r="K263" s="30" t="s">
        <v>645</v>
      </c>
      <c r="L263" s="30" t="s">
        <v>1085</v>
      </c>
      <c r="M263" s="185" t="s">
        <v>1111</v>
      </c>
      <c r="N263" s="90" t="s">
        <v>1109</v>
      </c>
      <c r="O263" s="274"/>
      <c r="P263" s="74"/>
      <c r="Q263" s="30"/>
      <c r="R263" s="30"/>
      <c r="S263" s="30"/>
      <c r="T263" s="30"/>
      <c r="U263" s="30"/>
      <c r="V263" s="30" t="s">
        <v>27</v>
      </c>
      <c r="W263" s="30"/>
      <c r="X263" s="30"/>
      <c r="Y263" s="30"/>
      <c r="Z263" s="30"/>
      <c r="AA263" s="30"/>
      <c r="AB263" s="174">
        <f t="shared" si="11"/>
        <v>1</v>
      </c>
      <c r="AC263" s="30" t="s">
        <v>1134</v>
      </c>
      <c r="AD263" s="30" t="s">
        <v>1134</v>
      </c>
      <c r="AE263" s="17"/>
    </row>
    <row r="264" spans="1:31" ht="117" hidden="1" customHeight="1">
      <c r="A264" s="329"/>
      <c r="B264" s="145">
        <v>76</v>
      </c>
      <c r="C264" s="221" t="s">
        <v>28</v>
      </c>
      <c r="D264" s="143" t="s">
        <v>2</v>
      </c>
      <c r="E264" s="16" t="s">
        <v>6</v>
      </c>
      <c r="F264" s="80" t="s">
        <v>2</v>
      </c>
      <c r="G264" s="143"/>
      <c r="H264" s="221" t="s">
        <v>6</v>
      </c>
      <c r="I264" s="221" t="s">
        <v>748</v>
      </c>
      <c r="J264" s="148"/>
      <c r="K264" s="155" t="s">
        <v>645</v>
      </c>
      <c r="L264" s="155" t="s">
        <v>1085</v>
      </c>
      <c r="M264" s="29" t="s">
        <v>1111</v>
      </c>
      <c r="N264" s="90" t="s">
        <v>1109</v>
      </c>
      <c r="O264" s="274"/>
      <c r="P264" s="74"/>
      <c r="Q264" s="30"/>
      <c r="R264" s="30"/>
      <c r="S264" s="30"/>
      <c r="T264" s="30"/>
      <c r="U264" s="30"/>
      <c r="V264" s="30"/>
      <c r="W264" s="30" t="s">
        <v>27</v>
      </c>
      <c r="X264" s="30"/>
      <c r="Y264" s="30"/>
      <c r="Z264" s="30"/>
      <c r="AA264" s="30"/>
      <c r="AB264" s="30">
        <f t="shared" si="11"/>
        <v>1</v>
      </c>
      <c r="AC264" s="155"/>
      <c r="AD264" s="155"/>
      <c r="AE264" s="222"/>
    </row>
    <row r="265" spans="1:31" ht="123" hidden="1" customHeight="1">
      <c r="A265" s="329"/>
      <c r="B265" s="72">
        <v>76</v>
      </c>
      <c r="C265" s="16" t="s">
        <v>28</v>
      </c>
      <c r="D265" s="71" t="s">
        <v>2</v>
      </c>
      <c r="E265" s="16" t="s">
        <v>6</v>
      </c>
      <c r="F265" s="80" t="s">
        <v>2</v>
      </c>
      <c r="G265" s="71"/>
      <c r="H265" s="16" t="s">
        <v>6</v>
      </c>
      <c r="I265" s="16" t="s">
        <v>748</v>
      </c>
      <c r="J265" s="74"/>
      <c r="K265" s="30" t="s">
        <v>645</v>
      </c>
      <c r="L265" s="30" t="s">
        <v>1085</v>
      </c>
      <c r="M265" s="29" t="s">
        <v>1111</v>
      </c>
      <c r="N265" s="90" t="s">
        <v>1109</v>
      </c>
      <c r="O265" s="274"/>
      <c r="P265" s="74"/>
      <c r="Q265" s="30"/>
      <c r="R265" s="30"/>
      <c r="S265" s="30"/>
      <c r="T265" s="30"/>
      <c r="U265" s="30"/>
      <c r="V265" s="30"/>
      <c r="W265" s="30"/>
      <c r="X265" s="30" t="s">
        <v>27</v>
      </c>
      <c r="Y265" s="30"/>
      <c r="Z265" s="30"/>
      <c r="AA265" s="30"/>
      <c r="AB265" s="30">
        <f t="shared" si="11"/>
        <v>1</v>
      </c>
      <c r="AC265" s="30"/>
      <c r="AD265" s="30"/>
      <c r="AE265" s="17"/>
    </row>
    <row r="266" spans="1:31" ht="115.5" hidden="1" customHeight="1">
      <c r="A266" s="329"/>
      <c r="B266" s="72">
        <v>76</v>
      </c>
      <c r="C266" s="16" t="s">
        <v>28</v>
      </c>
      <c r="D266" s="71" t="s">
        <v>2</v>
      </c>
      <c r="E266" s="16" t="s">
        <v>6</v>
      </c>
      <c r="F266" s="80" t="s">
        <v>2</v>
      </c>
      <c r="G266" s="71"/>
      <c r="H266" s="16" t="s">
        <v>6</v>
      </c>
      <c r="I266" s="16" t="s">
        <v>748</v>
      </c>
      <c r="J266" s="74"/>
      <c r="K266" s="30" t="s">
        <v>645</v>
      </c>
      <c r="L266" s="30" t="s">
        <v>1085</v>
      </c>
      <c r="M266" s="29" t="s">
        <v>1111</v>
      </c>
      <c r="N266" s="90" t="s">
        <v>1109</v>
      </c>
      <c r="O266" s="274"/>
      <c r="P266" s="74"/>
      <c r="Q266" s="30"/>
      <c r="R266" s="30"/>
      <c r="S266" s="30"/>
      <c r="T266" s="30"/>
      <c r="U266" s="30"/>
      <c r="V266" s="30"/>
      <c r="W266" s="30"/>
      <c r="X266" s="30"/>
      <c r="Y266" s="30" t="s">
        <v>27</v>
      </c>
      <c r="Z266" s="30"/>
      <c r="AA266" s="30"/>
      <c r="AB266" s="30">
        <f t="shared" si="11"/>
        <v>1</v>
      </c>
      <c r="AC266" s="30"/>
      <c r="AD266" s="30"/>
      <c r="AE266" s="17"/>
    </row>
    <row r="267" spans="1:31" ht="121.5" hidden="1" customHeight="1">
      <c r="A267" s="329"/>
      <c r="B267" s="72">
        <v>76</v>
      </c>
      <c r="C267" s="16" t="s">
        <v>28</v>
      </c>
      <c r="D267" s="71" t="s">
        <v>2</v>
      </c>
      <c r="E267" s="16" t="s">
        <v>6</v>
      </c>
      <c r="F267" s="80" t="s">
        <v>2</v>
      </c>
      <c r="G267" s="71"/>
      <c r="H267" s="16" t="s">
        <v>6</v>
      </c>
      <c r="I267" s="16" t="s">
        <v>748</v>
      </c>
      <c r="J267" s="74"/>
      <c r="K267" s="30" t="s">
        <v>645</v>
      </c>
      <c r="L267" s="30" t="s">
        <v>1085</v>
      </c>
      <c r="M267" s="29" t="s">
        <v>1111</v>
      </c>
      <c r="N267" s="90" t="s">
        <v>1109</v>
      </c>
      <c r="O267" s="274"/>
      <c r="P267" s="74"/>
      <c r="Q267" s="30"/>
      <c r="R267" s="30"/>
      <c r="S267" s="30"/>
      <c r="T267" s="30"/>
      <c r="U267" s="30"/>
      <c r="V267" s="30"/>
      <c r="W267" s="30"/>
      <c r="X267" s="30"/>
      <c r="Y267" s="30"/>
      <c r="Z267" s="30" t="s">
        <v>27</v>
      </c>
      <c r="AA267" s="30"/>
      <c r="AB267" s="30">
        <f t="shared" si="11"/>
        <v>1</v>
      </c>
      <c r="AC267" s="30"/>
      <c r="AD267" s="30"/>
      <c r="AE267" s="17"/>
    </row>
    <row r="268" spans="1:31" ht="90" hidden="1" customHeight="1">
      <c r="A268" s="329"/>
      <c r="B268" s="144">
        <v>76</v>
      </c>
      <c r="C268" s="197" t="s">
        <v>28</v>
      </c>
      <c r="D268" s="142" t="s">
        <v>2</v>
      </c>
      <c r="E268" s="16" t="s">
        <v>6</v>
      </c>
      <c r="F268" s="80" t="s">
        <v>2</v>
      </c>
      <c r="G268" s="142"/>
      <c r="H268" s="197" t="s">
        <v>6</v>
      </c>
      <c r="I268" s="197" t="s">
        <v>748</v>
      </c>
      <c r="J268" s="146"/>
      <c r="K268" s="154" t="s">
        <v>645</v>
      </c>
      <c r="L268" s="154" t="s">
        <v>1085</v>
      </c>
      <c r="M268" s="29" t="s">
        <v>1111</v>
      </c>
      <c r="N268" s="90" t="s">
        <v>1109</v>
      </c>
      <c r="O268" s="275"/>
      <c r="P268" s="74"/>
      <c r="Q268" s="30"/>
      <c r="R268" s="30"/>
      <c r="S268" s="30"/>
      <c r="T268" s="30"/>
      <c r="U268" s="30"/>
      <c r="V268" s="30"/>
      <c r="W268" s="30"/>
      <c r="X268" s="30"/>
      <c r="Y268" s="30"/>
      <c r="Z268" s="30"/>
      <c r="AA268" s="30" t="s">
        <v>27</v>
      </c>
      <c r="AB268" s="30">
        <f t="shared" si="11"/>
        <v>1</v>
      </c>
      <c r="AC268" s="154"/>
      <c r="AD268" s="154"/>
      <c r="AE268" s="198"/>
    </row>
    <row r="269" spans="1:31" ht="44.25" customHeight="1">
      <c r="A269" s="138"/>
      <c r="B269" s="160"/>
      <c r="C269" s="293" t="s">
        <v>7</v>
      </c>
      <c r="D269" s="293"/>
      <c r="E269" s="294"/>
      <c r="F269" s="172"/>
      <c r="G269" s="25">
        <f>COUNTIF(G270:G286,"x")</f>
        <v>7</v>
      </c>
      <c r="H269" s="12"/>
      <c r="I269" s="26"/>
      <c r="J269" s="149"/>
      <c r="K269" s="149"/>
      <c r="L269" s="149"/>
      <c r="M269" s="186"/>
      <c r="N269" s="102"/>
      <c r="O269" s="25">
        <f>COUNTIF(O270:O286,"x")</f>
        <v>8</v>
      </c>
      <c r="P269" s="12">
        <f>SUM(P270:P286)</f>
        <v>1</v>
      </c>
      <c r="Q269" s="105"/>
      <c r="R269" s="105"/>
      <c r="S269" s="105"/>
      <c r="T269" s="105"/>
      <c r="U269" s="105"/>
      <c r="V269" s="123" t="s">
        <v>121</v>
      </c>
      <c r="W269" s="105"/>
      <c r="X269" s="105"/>
      <c r="Y269" s="105"/>
      <c r="Z269" s="105"/>
      <c r="AA269" s="105"/>
      <c r="AB269" s="174"/>
      <c r="AC269" s="30"/>
      <c r="AD269" s="30"/>
      <c r="AE269" s="15"/>
    </row>
    <row r="270" spans="1:31" ht="82.5" hidden="1" customHeight="1">
      <c r="A270" s="28">
        <v>238</v>
      </c>
      <c r="B270" s="145">
        <v>77</v>
      </c>
      <c r="C270" s="221" t="s">
        <v>274</v>
      </c>
      <c r="D270" s="143" t="s">
        <v>2</v>
      </c>
      <c r="E270" s="16" t="s">
        <v>275</v>
      </c>
      <c r="F270" s="80" t="s">
        <v>2</v>
      </c>
      <c r="G270" s="143"/>
      <c r="H270" s="228" t="s">
        <v>749</v>
      </c>
      <c r="I270" s="233" t="s">
        <v>750</v>
      </c>
      <c r="J270" s="148"/>
      <c r="K270" s="155" t="s">
        <v>645</v>
      </c>
      <c r="L270" s="155" t="s">
        <v>1085</v>
      </c>
      <c r="M270" s="29" t="s">
        <v>1111</v>
      </c>
      <c r="N270" s="90" t="s">
        <v>648</v>
      </c>
      <c r="O270" s="102" t="s">
        <v>27</v>
      </c>
      <c r="P270" s="52">
        <v>1</v>
      </c>
      <c r="Q270" s="30"/>
      <c r="R270" s="30"/>
      <c r="S270" s="30"/>
      <c r="T270" s="30"/>
      <c r="U270" s="30"/>
      <c r="V270" s="30"/>
      <c r="W270" s="30"/>
      <c r="X270" s="30" t="s">
        <v>27</v>
      </c>
      <c r="Y270" s="30"/>
      <c r="Z270" s="30"/>
      <c r="AA270" s="30"/>
      <c r="AB270" s="30">
        <f t="shared" ref="AB270:AB286" si="12">COUNTIF(Q270:AA270,"x")</f>
        <v>1</v>
      </c>
      <c r="AC270" s="155"/>
      <c r="AD270" s="155"/>
      <c r="AE270" s="145"/>
    </row>
    <row r="271" spans="1:31" ht="81" hidden="1" customHeight="1">
      <c r="A271" s="277">
        <v>242</v>
      </c>
      <c r="B271" s="50">
        <v>78</v>
      </c>
      <c r="C271" s="20" t="s">
        <v>83</v>
      </c>
      <c r="D271" s="21" t="s">
        <v>110</v>
      </c>
      <c r="E271" s="20" t="s">
        <v>82</v>
      </c>
      <c r="F271" s="69" t="s">
        <v>110</v>
      </c>
      <c r="G271" s="281" t="s">
        <v>27</v>
      </c>
      <c r="H271" s="93" t="s">
        <v>751</v>
      </c>
      <c r="I271" s="33" t="s">
        <v>752</v>
      </c>
      <c r="J271" s="52"/>
      <c r="K271" s="30" t="s">
        <v>645</v>
      </c>
      <c r="L271" s="30" t="s">
        <v>1085</v>
      </c>
      <c r="M271" s="29" t="s">
        <v>1111</v>
      </c>
      <c r="N271" s="90" t="s">
        <v>1109</v>
      </c>
      <c r="O271" s="273" t="s">
        <v>27</v>
      </c>
      <c r="P271" s="52"/>
      <c r="Q271" s="30" t="s">
        <v>27</v>
      </c>
      <c r="R271" s="30"/>
      <c r="S271" s="30"/>
      <c r="T271" s="30"/>
      <c r="U271" s="30"/>
      <c r="V271" s="30"/>
      <c r="W271" s="30"/>
      <c r="X271" s="30"/>
      <c r="Y271" s="30"/>
      <c r="Z271" s="30"/>
      <c r="AA271" s="30"/>
      <c r="AB271" s="30">
        <f t="shared" si="12"/>
        <v>1</v>
      </c>
      <c r="AC271" s="30"/>
      <c r="AD271" s="30"/>
      <c r="AE271" s="50"/>
    </row>
    <row r="272" spans="1:31" ht="81" hidden="1" customHeight="1">
      <c r="A272" s="278"/>
      <c r="B272" s="72">
        <v>78</v>
      </c>
      <c r="C272" s="20" t="s">
        <v>83</v>
      </c>
      <c r="D272" s="69" t="s">
        <v>110</v>
      </c>
      <c r="E272" s="20" t="s">
        <v>82</v>
      </c>
      <c r="F272" s="69" t="s">
        <v>110</v>
      </c>
      <c r="G272" s="282"/>
      <c r="H272" s="93" t="s">
        <v>751</v>
      </c>
      <c r="I272" s="33" t="s">
        <v>752</v>
      </c>
      <c r="J272" s="74"/>
      <c r="K272" s="30" t="s">
        <v>645</v>
      </c>
      <c r="L272" s="30" t="s">
        <v>1085</v>
      </c>
      <c r="M272" s="29" t="s">
        <v>1111</v>
      </c>
      <c r="N272" s="90" t="s">
        <v>1109</v>
      </c>
      <c r="O272" s="274"/>
      <c r="P272" s="74"/>
      <c r="Q272" s="30"/>
      <c r="R272" s="30"/>
      <c r="S272" s="30" t="s">
        <v>27</v>
      </c>
      <c r="T272" s="30"/>
      <c r="U272" s="30"/>
      <c r="V272" s="30"/>
      <c r="W272" s="30"/>
      <c r="X272" s="30"/>
      <c r="Y272" s="30"/>
      <c r="Z272" s="30"/>
      <c r="AA272" s="30"/>
      <c r="AB272" s="30">
        <f t="shared" si="12"/>
        <v>1</v>
      </c>
      <c r="AC272" s="30"/>
      <c r="AD272" s="30"/>
      <c r="AE272" s="72"/>
    </row>
    <row r="273" spans="1:31" ht="81" hidden="1" customHeight="1">
      <c r="A273" s="278"/>
      <c r="B273" s="72">
        <v>78</v>
      </c>
      <c r="C273" s="20" t="s">
        <v>83</v>
      </c>
      <c r="D273" s="69" t="s">
        <v>110</v>
      </c>
      <c r="E273" s="20" t="s">
        <v>82</v>
      </c>
      <c r="F273" s="69" t="s">
        <v>110</v>
      </c>
      <c r="G273" s="282"/>
      <c r="H273" s="93" t="s">
        <v>751</v>
      </c>
      <c r="I273" s="33" t="s">
        <v>752</v>
      </c>
      <c r="J273" s="74"/>
      <c r="K273" s="30" t="s">
        <v>645</v>
      </c>
      <c r="L273" s="30" t="s">
        <v>1085</v>
      </c>
      <c r="M273" s="29" t="s">
        <v>1111</v>
      </c>
      <c r="N273" s="90" t="s">
        <v>1109</v>
      </c>
      <c r="O273" s="274"/>
      <c r="P273" s="74"/>
      <c r="Q273" s="30"/>
      <c r="R273" s="30"/>
      <c r="S273" s="30"/>
      <c r="T273" s="30"/>
      <c r="U273" s="30" t="s">
        <v>27</v>
      </c>
      <c r="V273" s="30"/>
      <c r="W273" s="30"/>
      <c r="X273" s="30"/>
      <c r="Y273" s="30"/>
      <c r="Z273" s="30"/>
      <c r="AA273" s="30"/>
      <c r="AB273" s="30">
        <f t="shared" si="12"/>
        <v>1</v>
      </c>
      <c r="AC273" s="30"/>
      <c r="AD273" s="30"/>
      <c r="AE273" s="72"/>
    </row>
    <row r="274" spans="1:31" ht="81" hidden="1" customHeight="1">
      <c r="A274" s="278"/>
      <c r="B274" s="72">
        <v>78</v>
      </c>
      <c r="C274" s="20" t="s">
        <v>83</v>
      </c>
      <c r="D274" s="69" t="s">
        <v>110</v>
      </c>
      <c r="E274" s="20" t="s">
        <v>82</v>
      </c>
      <c r="F274" s="69" t="s">
        <v>110</v>
      </c>
      <c r="G274" s="282"/>
      <c r="H274" s="93" t="s">
        <v>751</v>
      </c>
      <c r="I274" s="33" t="s">
        <v>752</v>
      </c>
      <c r="J274" s="74"/>
      <c r="K274" s="30" t="s">
        <v>645</v>
      </c>
      <c r="L274" s="30" t="s">
        <v>1085</v>
      </c>
      <c r="M274" s="29" t="s">
        <v>1111</v>
      </c>
      <c r="N274" s="90" t="s">
        <v>1109</v>
      </c>
      <c r="O274" s="274"/>
      <c r="P274" s="74"/>
      <c r="Q274" s="30"/>
      <c r="R274" s="30"/>
      <c r="S274" s="30"/>
      <c r="T274" s="30"/>
      <c r="U274" s="30"/>
      <c r="V274" s="30"/>
      <c r="W274" s="30" t="s">
        <v>27</v>
      </c>
      <c r="X274" s="30"/>
      <c r="Y274" s="30"/>
      <c r="Z274" s="30"/>
      <c r="AA274" s="30"/>
      <c r="AB274" s="30">
        <f t="shared" si="12"/>
        <v>1</v>
      </c>
      <c r="AC274" s="30"/>
      <c r="AD274" s="30"/>
      <c r="AE274" s="72"/>
    </row>
    <row r="275" spans="1:31" ht="76.5" hidden="1" customHeight="1">
      <c r="A275" s="280"/>
      <c r="B275" s="50">
        <v>78</v>
      </c>
      <c r="C275" s="20" t="s">
        <v>83</v>
      </c>
      <c r="D275" s="21" t="s">
        <v>110</v>
      </c>
      <c r="E275" s="20" t="s">
        <v>82</v>
      </c>
      <c r="F275" s="69" t="s">
        <v>110</v>
      </c>
      <c r="G275" s="283"/>
      <c r="H275" s="93" t="s">
        <v>751</v>
      </c>
      <c r="I275" s="33" t="s">
        <v>752</v>
      </c>
      <c r="J275" s="52"/>
      <c r="K275" s="30" t="s">
        <v>645</v>
      </c>
      <c r="L275" s="30" t="s">
        <v>1085</v>
      </c>
      <c r="M275" s="29" t="s">
        <v>1111</v>
      </c>
      <c r="N275" s="90" t="s">
        <v>1109</v>
      </c>
      <c r="O275" s="275"/>
      <c r="P275" s="52"/>
      <c r="Q275" s="30"/>
      <c r="R275" s="30"/>
      <c r="S275" s="30"/>
      <c r="T275" s="30"/>
      <c r="U275" s="30"/>
      <c r="V275" s="30"/>
      <c r="W275" s="30"/>
      <c r="X275" s="30"/>
      <c r="Y275" s="30" t="s">
        <v>27</v>
      </c>
      <c r="Z275" s="30"/>
      <c r="AA275" s="30"/>
      <c r="AB275" s="30">
        <f t="shared" si="12"/>
        <v>1</v>
      </c>
      <c r="AC275" s="30"/>
      <c r="AD275" s="30"/>
      <c r="AE275" s="50"/>
    </row>
    <row r="276" spans="1:31" ht="99.75" hidden="1" customHeight="1">
      <c r="A276" s="28">
        <v>243</v>
      </c>
      <c r="B276" s="50">
        <v>79</v>
      </c>
      <c r="C276" s="20" t="s">
        <v>84</v>
      </c>
      <c r="D276" s="21" t="s">
        <v>110</v>
      </c>
      <c r="E276" s="20" t="s">
        <v>85</v>
      </c>
      <c r="F276" s="69" t="s">
        <v>110</v>
      </c>
      <c r="G276" s="14" t="s">
        <v>27</v>
      </c>
      <c r="H276" s="93" t="s">
        <v>762</v>
      </c>
      <c r="I276" s="34" t="s">
        <v>763</v>
      </c>
      <c r="J276" s="52"/>
      <c r="K276" s="30" t="s">
        <v>645</v>
      </c>
      <c r="L276" s="30" t="s">
        <v>1085</v>
      </c>
      <c r="M276" s="29" t="s">
        <v>1111</v>
      </c>
      <c r="N276" s="90" t="s">
        <v>1109</v>
      </c>
      <c r="O276" s="102" t="s">
        <v>27</v>
      </c>
      <c r="P276" s="52"/>
      <c r="Q276" s="30"/>
      <c r="R276" s="30"/>
      <c r="S276" s="30"/>
      <c r="T276" s="30"/>
      <c r="U276" s="30"/>
      <c r="V276" s="30"/>
      <c r="W276" s="30"/>
      <c r="X276" s="30" t="s">
        <v>27</v>
      </c>
      <c r="Y276" s="30"/>
      <c r="Z276" s="30"/>
      <c r="AA276" s="30"/>
      <c r="AB276" s="30">
        <f t="shared" si="12"/>
        <v>1</v>
      </c>
      <c r="AC276" s="30"/>
      <c r="AD276" s="30"/>
      <c r="AE276" s="50"/>
    </row>
    <row r="277" spans="1:31" ht="178.5" hidden="1" customHeight="1">
      <c r="A277" s="277">
        <v>244</v>
      </c>
      <c r="B277" s="22">
        <v>80</v>
      </c>
      <c r="C277" s="35" t="s">
        <v>276</v>
      </c>
      <c r="D277" s="21" t="s">
        <v>110</v>
      </c>
      <c r="E277" s="35" t="s">
        <v>111</v>
      </c>
      <c r="F277" s="80" t="s">
        <v>110</v>
      </c>
      <c r="G277" s="281" t="s">
        <v>27</v>
      </c>
      <c r="H277" s="93" t="s">
        <v>761</v>
      </c>
      <c r="I277" s="34" t="s">
        <v>753</v>
      </c>
      <c r="J277" s="52"/>
      <c r="K277" s="30" t="s">
        <v>645</v>
      </c>
      <c r="L277" s="30" t="s">
        <v>1085</v>
      </c>
      <c r="M277" s="29" t="s">
        <v>1111</v>
      </c>
      <c r="N277" s="90" t="s">
        <v>1109</v>
      </c>
      <c r="O277" s="273" t="s">
        <v>27</v>
      </c>
      <c r="P277" s="52"/>
      <c r="Q277" s="30"/>
      <c r="R277" s="30" t="s">
        <v>27</v>
      </c>
      <c r="S277" s="30"/>
      <c r="T277" s="30"/>
      <c r="U277" s="30"/>
      <c r="V277" s="30"/>
      <c r="W277" s="30"/>
      <c r="X277" s="30"/>
      <c r="Y277" s="30"/>
      <c r="Z277" s="30"/>
      <c r="AA277" s="30"/>
      <c r="AB277" s="30">
        <f t="shared" si="12"/>
        <v>1</v>
      </c>
      <c r="AC277" s="30"/>
      <c r="AD277" s="30"/>
      <c r="AE277" s="50"/>
    </row>
    <row r="278" spans="1:31" ht="174" hidden="1" customHeight="1">
      <c r="A278" s="278"/>
      <c r="B278" s="211">
        <v>80</v>
      </c>
      <c r="C278" s="212" t="s">
        <v>276</v>
      </c>
      <c r="D278" s="202" t="s">
        <v>110</v>
      </c>
      <c r="E278" s="70" t="s">
        <v>111</v>
      </c>
      <c r="F278" s="80" t="s">
        <v>110</v>
      </c>
      <c r="G278" s="282"/>
      <c r="H278" s="213" t="s">
        <v>761</v>
      </c>
      <c r="I278" s="214" t="s">
        <v>753</v>
      </c>
      <c r="J278" s="146"/>
      <c r="K278" s="154" t="s">
        <v>645</v>
      </c>
      <c r="L278" s="154" t="s">
        <v>1085</v>
      </c>
      <c r="M278" s="29" t="s">
        <v>1111</v>
      </c>
      <c r="N278" s="90" t="s">
        <v>1109</v>
      </c>
      <c r="O278" s="274"/>
      <c r="P278" s="74"/>
      <c r="Q278" s="30"/>
      <c r="R278" s="30"/>
      <c r="S278" s="30"/>
      <c r="T278" s="30" t="s">
        <v>27</v>
      </c>
      <c r="U278" s="30"/>
      <c r="V278" s="30"/>
      <c r="W278" s="30"/>
      <c r="X278" s="30"/>
      <c r="Y278" s="30"/>
      <c r="Z278" s="30"/>
      <c r="AA278" s="30"/>
      <c r="AB278" s="30">
        <f t="shared" si="12"/>
        <v>1</v>
      </c>
      <c r="AC278" s="154"/>
      <c r="AD278" s="154"/>
      <c r="AE278" s="144"/>
    </row>
    <row r="279" spans="1:31" ht="156" customHeight="1">
      <c r="A279" s="279"/>
      <c r="B279" s="76">
        <v>80</v>
      </c>
      <c r="C279" s="70" t="s">
        <v>1188</v>
      </c>
      <c r="D279" s="69" t="s">
        <v>110</v>
      </c>
      <c r="E279" s="191" t="s">
        <v>111</v>
      </c>
      <c r="F279" s="172" t="s">
        <v>110</v>
      </c>
      <c r="G279" s="271"/>
      <c r="H279" s="93" t="s">
        <v>761</v>
      </c>
      <c r="I279" s="34" t="s">
        <v>1187</v>
      </c>
      <c r="J279" s="149"/>
      <c r="K279" s="30" t="s">
        <v>645</v>
      </c>
      <c r="L279" s="30" t="s">
        <v>1085</v>
      </c>
      <c r="M279" s="185" t="s">
        <v>1111</v>
      </c>
      <c r="N279" s="90" t="s">
        <v>1109</v>
      </c>
      <c r="O279" s="274"/>
      <c r="P279" s="74"/>
      <c r="Q279" s="30"/>
      <c r="R279" s="30"/>
      <c r="S279" s="30"/>
      <c r="T279" s="30"/>
      <c r="U279" s="30"/>
      <c r="V279" s="30" t="s">
        <v>27</v>
      </c>
      <c r="W279" s="30"/>
      <c r="X279" s="30"/>
      <c r="Y279" s="30"/>
      <c r="Z279" s="30"/>
      <c r="AA279" s="30"/>
      <c r="AB279" s="174">
        <f t="shared" si="12"/>
        <v>1</v>
      </c>
      <c r="AC279" s="30"/>
      <c r="AD279" s="30" t="s">
        <v>1137</v>
      </c>
      <c r="AE279" s="160"/>
    </row>
    <row r="280" spans="1:31" ht="181.5" hidden="1" customHeight="1">
      <c r="A280" s="278"/>
      <c r="B280" s="236">
        <v>80</v>
      </c>
      <c r="C280" s="237" t="s">
        <v>276</v>
      </c>
      <c r="D280" s="234" t="s">
        <v>110</v>
      </c>
      <c r="E280" s="70" t="s">
        <v>111</v>
      </c>
      <c r="F280" s="80" t="s">
        <v>110</v>
      </c>
      <c r="G280" s="282"/>
      <c r="H280" s="238" t="s">
        <v>761</v>
      </c>
      <c r="I280" s="239" t="s">
        <v>753</v>
      </c>
      <c r="J280" s="148"/>
      <c r="K280" s="155" t="s">
        <v>645</v>
      </c>
      <c r="L280" s="155" t="s">
        <v>1085</v>
      </c>
      <c r="M280" s="29" t="s">
        <v>1111</v>
      </c>
      <c r="N280" s="90" t="s">
        <v>1109</v>
      </c>
      <c r="O280" s="274"/>
      <c r="P280" s="74"/>
      <c r="Q280" s="30"/>
      <c r="R280" s="30"/>
      <c r="S280" s="30"/>
      <c r="T280" s="30"/>
      <c r="U280" s="30"/>
      <c r="V280" s="30"/>
      <c r="W280" s="30"/>
      <c r="X280" s="30" t="s">
        <v>27</v>
      </c>
      <c r="Y280" s="30"/>
      <c r="Z280" s="30"/>
      <c r="AA280" s="30"/>
      <c r="AB280" s="30">
        <f t="shared" si="12"/>
        <v>1</v>
      </c>
      <c r="AC280" s="155"/>
      <c r="AD280" s="155"/>
      <c r="AE280" s="145"/>
    </row>
    <row r="281" spans="1:31" ht="171" hidden="1" customHeight="1">
      <c r="A281" s="278"/>
      <c r="B281" s="76">
        <v>80</v>
      </c>
      <c r="C281" s="70" t="s">
        <v>276</v>
      </c>
      <c r="D281" s="69" t="s">
        <v>110</v>
      </c>
      <c r="E281" s="70" t="s">
        <v>111</v>
      </c>
      <c r="F281" s="80" t="s">
        <v>110</v>
      </c>
      <c r="G281" s="282"/>
      <c r="H281" s="93" t="s">
        <v>761</v>
      </c>
      <c r="I281" s="34" t="s">
        <v>753</v>
      </c>
      <c r="J281" s="74"/>
      <c r="K281" s="30" t="s">
        <v>645</v>
      </c>
      <c r="L281" s="30" t="s">
        <v>1085</v>
      </c>
      <c r="M281" s="29" t="s">
        <v>1111</v>
      </c>
      <c r="N281" s="90" t="s">
        <v>1109</v>
      </c>
      <c r="O281" s="274"/>
      <c r="P281" s="74"/>
      <c r="Q281" s="30"/>
      <c r="R281" s="30"/>
      <c r="S281" s="30"/>
      <c r="T281" s="30"/>
      <c r="U281" s="30"/>
      <c r="V281" s="30"/>
      <c r="W281" s="30"/>
      <c r="X281" s="30"/>
      <c r="Y281" s="30"/>
      <c r="Z281" s="30" t="s">
        <v>27</v>
      </c>
      <c r="AA281" s="30"/>
      <c r="AB281" s="30">
        <f t="shared" si="12"/>
        <v>1</v>
      </c>
      <c r="AC281" s="30"/>
      <c r="AD281" s="30"/>
      <c r="AE281" s="72"/>
    </row>
    <row r="282" spans="1:31" ht="184.5" hidden="1" customHeight="1">
      <c r="A282" s="280"/>
      <c r="B282" s="76">
        <v>80</v>
      </c>
      <c r="C282" s="70" t="s">
        <v>276</v>
      </c>
      <c r="D282" s="69" t="s">
        <v>110</v>
      </c>
      <c r="E282" s="70" t="s">
        <v>111</v>
      </c>
      <c r="F282" s="80" t="s">
        <v>110</v>
      </c>
      <c r="G282" s="283"/>
      <c r="H282" s="93" t="s">
        <v>761</v>
      </c>
      <c r="I282" s="34" t="s">
        <v>753</v>
      </c>
      <c r="J282" s="74"/>
      <c r="K282" s="30" t="s">
        <v>645</v>
      </c>
      <c r="L282" s="30" t="s">
        <v>1085</v>
      </c>
      <c r="M282" s="29" t="s">
        <v>1111</v>
      </c>
      <c r="N282" s="90" t="s">
        <v>1109</v>
      </c>
      <c r="O282" s="275"/>
      <c r="P282" s="74"/>
      <c r="Q282" s="30"/>
      <c r="R282" s="30"/>
      <c r="S282" s="30"/>
      <c r="T282" s="30"/>
      <c r="U282" s="30"/>
      <c r="V282" s="30"/>
      <c r="W282" s="30"/>
      <c r="X282" s="30"/>
      <c r="Y282" s="30"/>
      <c r="Z282" s="30"/>
      <c r="AA282" s="30" t="s">
        <v>27</v>
      </c>
      <c r="AB282" s="30">
        <f t="shared" si="12"/>
        <v>1</v>
      </c>
      <c r="AC282" s="30"/>
      <c r="AD282" s="30"/>
      <c r="AE282" s="72"/>
    </row>
    <row r="283" spans="1:31" ht="72" hidden="1" customHeight="1">
      <c r="A283" s="28">
        <v>245</v>
      </c>
      <c r="B283" s="22">
        <v>81</v>
      </c>
      <c r="C283" s="20" t="s">
        <v>112</v>
      </c>
      <c r="D283" s="21" t="s">
        <v>110</v>
      </c>
      <c r="E283" s="35" t="s">
        <v>113</v>
      </c>
      <c r="F283" s="80" t="s">
        <v>110</v>
      </c>
      <c r="G283" s="14" t="s">
        <v>27</v>
      </c>
      <c r="H283" s="70" t="s">
        <v>755</v>
      </c>
      <c r="I283" s="34" t="s">
        <v>757</v>
      </c>
      <c r="J283" s="52"/>
      <c r="K283" s="30" t="s">
        <v>1086</v>
      </c>
      <c r="L283" s="30" t="s">
        <v>1085</v>
      </c>
      <c r="M283" s="29" t="s">
        <v>1111</v>
      </c>
      <c r="N283" s="90" t="s">
        <v>1110</v>
      </c>
      <c r="O283" s="102" t="s">
        <v>27</v>
      </c>
      <c r="P283" s="52"/>
      <c r="Q283" s="30"/>
      <c r="R283" s="30"/>
      <c r="S283" s="30"/>
      <c r="T283" s="30"/>
      <c r="U283" s="30"/>
      <c r="V283" s="30"/>
      <c r="W283" s="30"/>
      <c r="X283" s="30" t="s">
        <v>27</v>
      </c>
      <c r="Y283" s="30"/>
      <c r="Z283" s="30"/>
      <c r="AA283" s="30"/>
      <c r="AB283" s="30">
        <f t="shared" si="12"/>
        <v>1</v>
      </c>
      <c r="AC283" s="30"/>
      <c r="AD283" s="30"/>
      <c r="AE283" s="50"/>
    </row>
    <row r="284" spans="1:31" ht="76.5" hidden="1" customHeight="1">
      <c r="A284" s="28">
        <v>246</v>
      </c>
      <c r="B284" s="22">
        <v>82</v>
      </c>
      <c r="C284" s="20" t="s">
        <v>112</v>
      </c>
      <c r="D284" s="21" t="s">
        <v>110</v>
      </c>
      <c r="E284" s="35" t="s">
        <v>114</v>
      </c>
      <c r="F284" s="80" t="s">
        <v>110</v>
      </c>
      <c r="G284" s="14" t="s">
        <v>27</v>
      </c>
      <c r="H284" s="70" t="s">
        <v>756</v>
      </c>
      <c r="I284" s="34" t="s">
        <v>754</v>
      </c>
      <c r="J284" s="52"/>
      <c r="K284" s="30" t="s">
        <v>1086</v>
      </c>
      <c r="L284" s="30" t="s">
        <v>1085</v>
      </c>
      <c r="M284" s="29" t="s">
        <v>1111</v>
      </c>
      <c r="N284" s="90" t="s">
        <v>1109</v>
      </c>
      <c r="O284" s="102" t="s">
        <v>27</v>
      </c>
      <c r="P284" s="52"/>
      <c r="Q284" s="30"/>
      <c r="R284" s="30"/>
      <c r="S284" s="30"/>
      <c r="T284" s="30"/>
      <c r="U284" s="30"/>
      <c r="V284" s="30"/>
      <c r="W284" s="30"/>
      <c r="X284" s="30" t="s">
        <v>27</v>
      </c>
      <c r="Y284" s="30"/>
      <c r="Z284" s="30"/>
      <c r="AA284" s="30"/>
      <c r="AB284" s="30">
        <f t="shared" si="12"/>
        <v>1</v>
      </c>
      <c r="AC284" s="30"/>
      <c r="AD284" s="30"/>
      <c r="AE284" s="50"/>
    </row>
    <row r="285" spans="1:31" ht="76.5" hidden="1" customHeight="1">
      <c r="A285" s="28">
        <v>247</v>
      </c>
      <c r="B285" s="22">
        <v>83</v>
      </c>
      <c r="C285" s="20" t="s">
        <v>112</v>
      </c>
      <c r="D285" s="21" t="s">
        <v>3</v>
      </c>
      <c r="E285" s="35" t="s">
        <v>115</v>
      </c>
      <c r="F285" s="80" t="s">
        <v>110</v>
      </c>
      <c r="G285" s="14" t="s">
        <v>27</v>
      </c>
      <c r="H285" s="70" t="s">
        <v>759</v>
      </c>
      <c r="I285" s="34" t="s">
        <v>758</v>
      </c>
      <c r="J285" s="52"/>
      <c r="K285" s="30" t="s">
        <v>1086</v>
      </c>
      <c r="L285" s="30" t="s">
        <v>1085</v>
      </c>
      <c r="M285" s="29" t="s">
        <v>1111</v>
      </c>
      <c r="N285" s="90" t="s">
        <v>1109</v>
      </c>
      <c r="O285" s="102" t="s">
        <v>27</v>
      </c>
      <c r="P285" s="52"/>
      <c r="Q285" s="30"/>
      <c r="R285" s="30"/>
      <c r="S285" s="30"/>
      <c r="T285" s="30"/>
      <c r="U285" s="30"/>
      <c r="V285" s="30"/>
      <c r="W285" s="30"/>
      <c r="X285" s="30" t="s">
        <v>27</v>
      </c>
      <c r="Y285" s="30"/>
      <c r="Z285" s="30"/>
      <c r="AA285" s="30"/>
      <c r="AB285" s="30">
        <f t="shared" si="12"/>
        <v>1</v>
      </c>
      <c r="AC285" s="30"/>
      <c r="AD285" s="30"/>
      <c r="AE285" s="50"/>
    </row>
    <row r="286" spans="1:31" ht="135.75" hidden="1" customHeight="1">
      <c r="A286" s="28">
        <v>248</v>
      </c>
      <c r="B286" s="211">
        <v>84</v>
      </c>
      <c r="C286" s="201" t="s">
        <v>112</v>
      </c>
      <c r="D286" s="202" t="s">
        <v>110</v>
      </c>
      <c r="E286" s="35" t="s">
        <v>116</v>
      </c>
      <c r="F286" s="80" t="s">
        <v>110</v>
      </c>
      <c r="G286" s="142" t="s">
        <v>27</v>
      </c>
      <c r="H286" s="212" t="s">
        <v>760</v>
      </c>
      <c r="I286" s="111" t="s">
        <v>581</v>
      </c>
      <c r="J286" s="146"/>
      <c r="K286" s="154" t="s">
        <v>645</v>
      </c>
      <c r="L286" s="154" t="s">
        <v>1085</v>
      </c>
      <c r="M286" s="29" t="s">
        <v>1111</v>
      </c>
      <c r="N286" s="90" t="s">
        <v>1110</v>
      </c>
      <c r="O286" s="102" t="s">
        <v>27</v>
      </c>
      <c r="P286" s="52"/>
      <c r="Q286" s="30"/>
      <c r="R286" s="30"/>
      <c r="S286" s="30"/>
      <c r="T286" s="30"/>
      <c r="U286" s="30"/>
      <c r="V286" s="30"/>
      <c r="W286" s="30"/>
      <c r="X286" s="30" t="s">
        <v>27</v>
      </c>
      <c r="Y286" s="30"/>
      <c r="Z286" s="30"/>
      <c r="AA286" s="30"/>
      <c r="AB286" s="30">
        <f t="shared" si="12"/>
        <v>1</v>
      </c>
      <c r="AC286" s="154"/>
      <c r="AD286" s="154"/>
      <c r="AE286" s="144"/>
    </row>
    <row r="287" spans="1:31" ht="39.75" customHeight="1">
      <c r="A287" s="176"/>
      <c r="B287" s="13"/>
      <c r="C287" s="286" t="s">
        <v>8</v>
      </c>
      <c r="D287" s="286"/>
      <c r="E287" s="287"/>
      <c r="F287" s="172"/>
      <c r="G287" s="23">
        <f>COUNTIF(G288:G302,"x")</f>
        <v>1</v>
      </c>
      <c r="H287" s="149"/>
      <c r="I287" s="26"/>
      <c r="J287" s="149"/>
      <c r="K287" s="149"/>
      <c r="L287" s="149"/>
      <c r="M287" s="186"/>
      <c r="N287" s="102"/>
      <c r="O287" s="25">
        <f>COUNTIF(O288:O302,"x")</f>
        <v>5</v>
      </c>
      <c r="P287" s="12">
        <f>SUM(P288:P302)</f>
        <v>4</v>
      </c>
      <c r="Q287" s="105" t="s">
        <v>121</v>
      </c>
      <c r="R287" s="105" t="s">
        <v>121</v>
      </c>
      <c r="S287" s="105" t="s">
        <v>121</v>
      </c>
      <c r="T287" s="105" t="s">
        <v>121</v>
      </c>
      <c r="U287" s="105" t="s">
        <v>121</v>
      </c>
      <c r="V287" s="123" t="s">
        <v>121</v>
      </c>
      <c r="W287" s="105" t="s">
        <v>121</v>
      </c>
      <c r="X287" s="105" t="s">
        <v>121</v>
      </c>
      <c r="Y287" s="105" t="s">
        <v>121</v>
      </c>
      <c r="Z287" s="105"/>
      <c r="AA287" s="105" t="s">
        <v>121</v>
      </c>
      <c r="AB287" s="174"/>
      <c r="AC287" s="30"/>
      <c r="AD287" s="30"/>
      <c r="AE287" s="15"/>
    </row>
    <row r="288" spans="1:31" ht="89.25" hidden="1" customHeight="1">
      <c r="A288" s="28">
        <v>249</v>
      </c>
      <c r="B288" s="145">
        <v>85</v>
      </c>
      <c r="C288" s="221" t="s">
        <v>277</v>
      </c>
      <c r="D288" s="143" t="s">
        <v>2</v>
      </c>
      <c r="E288" s="16" t="s">
        <v>278</v>
      </c>
      <c r="F288" s="80" t="s">
        <v>2</v>
      </c>
      <c r="G288" s="143"/>
      <c r="H288" s="228" t="s">
        <v>764</v>
      </c>
      <c r="I288" s="239" t="s">
        <v>765</v>
      </c>
      <c r="J288" s="148"/>
      <c r="K288" s="155" t="s">
        <v>645</v>
      </c>
      <c r="L288" s="155" t="s">
        <v>1085</v>
      </c>
      <c r="M288" s="29" t="s">
        <v>1111</v>
      </c>
      <c r="N288" s="90" t="s">
        <v>648</v>
      </c>
      <c r="O288" s="102" t="s">
        <v>27</v>
      </c>
      <c r="P288" s="52">
        <v>1</v>
      </c>
      <c r="Q288" s="30"/>
      <c r="R288" s="30"/>
      <c r="S288" s="30"/>
      <c r="T288" s="30"/>
      <c r="U288" s="30" t="s">
        <v>27</v>
      </c>
      <c r="V288" s="30"/>
      <c r="W288" s="30"/>
      <c r="X288" s="30"/>
      <c r="Y288" s="30"/>
      <c r="Z288" s="30"/>
      <c r="AA288" s="30"/>
      <c r="AB288" s="30">
        <f>COUNTIF(Q288:AA288,"x")</f>
        <v>1</v>
      </c>
      <c r="AC288" s="155"/>
      <c r="AD288" s="155"/>
      <c r="AE288" s="145"/>
    </row>
    <row r="289" spans="1:31" ht="120.75" hidden="1" customHeight="1">
      <c r="A289" s="28">
        <v>250</v>
      </c>
      <c r="B289" s="50">
        <v>86</v>
      </c>
      <c r="C289" s="16" t="s">
        <v>279</v>
      </c>
      <c r="D289" s="14" t="s">
        <v>2</v>
      </c>
      <c r="E289" s="16" t="s">
        <v>280</v>
      </c>
      <c r="F289" s="80" t="s">
        <v>2</v>
      </c>
      <c r="G289" s="14"/>
      <c r="H289" s="86" t="s">
        <v>766</v>
      </c>
      <c r="I289" s="48" t="s">
        <v>767</v>
      </c>
      <c r="J289" s="52"/>
      <c r="K289" s="30" t="s">
        <v>645</v>
      </c>
      <c r="L289" s="30" t="s">
        <v>1085</v>
      </c>
      <c r="M289" s="29" t="s">
        <v>1111</v>
      </c>
      <c r="N289" s="90" t="s">
        <v>648</v>
      </c>
      <c r="O289" s="102" t="s">
        <v>27</v>
      </c>
      <c r="P289" s="52">
        <v>1</v>
      </c>
      <c r="Q289" s="30"/>
      <c r="R289" s="30"/>
      <c r="S289" s="30"/>
      <c r="T289" s="30"/>
      <c r="U289" s="30" t="s">
        <v>27</v>
      </c>
      <c r="V289" s="30"/>
      <c r="W289" s="30"/>
      <c r="X289" s="30"/>
      <c r="Y289" s="30"/>
      <c r="Z289" s="30"/>
      <c r="AA289" s="30"/>
      <c r="AB289" s="30">
        <f>COUNTIF(Q289:AA289,"x")</f>
        <v>1</v>
      </c>
      <c r="AC289" s="30"/>
      <c r="AD289" s="30"/>
      <c r="AE289" s="50"/>
    </row>
    <row r="290" spans="1:31" ht="115.5" hidden="1" customHeight="1">
      <c r="A290" s="28">
        <v>251</v>
      </c>
      <c r="B290" s="50">
        <v>87</v>
      </c>
      <c r="C290" s="16" t="s">
        <v>281</v>
      </c>
      <c r="D290" s="14" t="s">
        <v>2</v>
      </c>
      <c r="E290" s="16" t="s">
        <v>282</v>
      </c>
      <c r="F290" s="80" t="s">
        <v>2</v>
      </c>
      <c r="G290" s="14"/>
      <c r="H290" s="86" t="s">
        <v>282</v>
      </c>
      <c r="I290" s="48" t="s">
        <v>768</v>
      </c>
      <c r="J290" s="52"/>
      <c r="K290" s="30" t="s">
        <v>645</v>
      </c>
      <c r="L290" s="30" t="s">
        <v>1085</v>
      </c>
      <c r="M290" s="29" t="s">
        <v>1111</v>
      </c>
      <c r="N290" s="90" t="s">
        <v>648</v>
      </c>
      <c r="O290" s="102" t="s">
        <v>27</v>
      </c>
      <c r="P290" s="52">
        <v>1</v>
      </c>
      <c r="Q290" s="30"/>
      <c r="R290" s="30"/>
      <c r="S290" s="30"/>
      <c r="T290" s="30"/>
      <c r="U290" s="30"/>
      <c r="V290" s="30"/>
      <c r="W290" s="30" t="s">
        <v>27</v>
      </c>
      <c r="X290" s="30"/>
      <c r="Y290" s="30"/>
      <c r="Z290" s="30"/>
      <c r="AA290" s="30"/>
      <c r="AB290" s="30">
        <f>COUNTIF(Q290:AA290,"x")</f>
        <v>1</v>
      </c>
      <c r="AC290" s="30"/>
      <c r="AD290" s="30"/>
      <c r="AE290" s="50"/>
    </row>
    <row r="291" spans="1:31" ht="79.5" hidden="1" customHeight="1">
      <c r="A291" s="277">
        <v>252</v>
      </c>
      <c r="B291" s="50">
        <v>88</v>
      </c>
      <c r="C291" s="16" t="s">
        <v>283</v>
      </c>
      <c r="D291" s="14" t="s">
        <v>2</v>
      </c>
      <c r="E291" s="16" t="s">
        <v>284</v>
      </c>
      <c r="F291" s="80" t="s">
        <v>2</v>
      </c>
      <c r="G291" s="14"/>
      <c r="H291" s="86" t="s">
        <v>769</v>
      </c>
      <c r="I291" s="33" t="s">
        <v>770</v>
      </c>
      <c r="J291" s="52"/>
      <c r="K291" s="30" t="s">
        <v>645</v>
      </c>
      <c r="L291" s="30" t="s">
        <v>646</v>
      </c>
      <c r="M291" s="29" t="s">
        <v>1111</v>
      </c>
      <c r="N291" s="90" t="s">
        <v>648</v>
      </c>
      <c r="O291" s="273" t="s">
        <v>27</v>
      </c>
      <c r="P291" s="52">
        <v>1</v>
      </c>
      <c r="Q291" s="30" t="s">
        <v>27</v>
      </c>
      <c r="R291" s="30"/>
      <c r="S291" s="30"/>
      <c r="T291" s="30"/>
      <c r="U291" s="30"/>
      <c r="V291" s="30"/>
      <c r="W291" s="30"/>
      <c r="X291" s="30"/>
      <c r="Y291" s="30"/>
      <c r="Z291" s="30"/>
      <c r="AA291" s="30"/>
      <c r="AB291" s="30">
        <f>COUNTIF(Q291:AA291,"x")</f>
        <v>1</v>
      </c>
      <c r="AC291" s="30"/>
      <c r="AD291" s="30"/>
      <c r="AE291" s="50"/>
    </row>
    <row r="292" spans="1:31" ht="79.5" hidden="1" customHeight="1">
      <c r="A292" s="278"/>
      <c r="B292" s="72">
        <v>88</v>
      </c>
      <c r="C292" s="16" t="s">
        <v>283</v>
      </c>
      <c r="D292" s="71" t="s">
        <v>2</v>
      </c>
      <c r="E292" s="16" t="s">
        <v>284</v>
      </c>
      <c r="F292" s="80" t="s">
        <v>2</v>
      </c>
      <c r="G292" s="71"/>
      <c r="H292" s="86" t="s">
        <v>769</v>
      </c>
      <c r="I292" s="33" t="s">
        <v>770</v>
      </c>
      <c r="J292" s="74"/>
      <c r="K292" s="30" t="s">
        <v>645</v>
      </c>
      <c r="L292" s="30" t="s">
        <v>646</v>
      </c>
      <c r="M292" s="29" t="s">
        <v>1111</v>
      </c>
      <c r="N292" s="90" t="s">
        <v>648</v>
      </c>
      <c r="O292" s="274"/>
      <c r="P292" s="74"/>
      <c r="Q292" s="30"/>
      <c r="R292" s="30" t="s">
        <v>27</v>
      </c>
      <c r="S292" s="30"/>
      <c r="T292" s="30"/>
      <c r="U292" s="30"/>
      <c r="V292" s="30"/>
      <c r="W292" s="30"/>
      <c r="X292" s="30"/>
      <c r="Y292" s="30"/>
      <c r="Z292" s="30"/>
      <c r="AA292" s="30"/>
      <c r="AB292" s="30">
        <f t="shared" ref="AB292:AB301" si="13">COUNTIF(Q292:AA292,"x")</f>
        <v>1</v>
      </c>
      <c r="AC292" s="30"/>
      <c r="AD292" s="30"/>
      <c r="AE292" s="72"/>
    </row>
    <row r="293" spans="1:31" ht="79.5" hidden="1" customHeight="1">
      <c r="A293" s="278"/>
      <c r="B293" s="72">
        <v>88</v>
      </c>
      <c r="C293" s="16" t="s">
        <v>283</v>
      </c>
      <c r="D293" s="71" t="s">
        <v>2</v>
      </c>
      <c r="E293" s="16" t="s">
        <v>284</v>
      </c>
      <c r="F293" s="80" t="s">
        <v>2</v>
      </c>
      <c r="G293" s="71"/>
      <c r="H293" s="86" t="s">
        <v>769</v>
      </c>
      <c r="I293" s="33" t="s">
        <v>770</v>
      </c>
      <c r="J293" s="74"/>
      <c r="K293" s="30" t="s">
        <v>645</v>
      </c>
      <c r="L293" s="30" t="s">
        <v>646</v>
      </c>
      <c r="M293" s="29" t="s">
        <v>1111</v>
      </c>
      <c r="N293" s="90" t="s">
        <v>648</v>
      </c>
      <c r="O293" s="274"/>
      <c r="P293" s="74"/>
      <c r="Q293" s="30"/>
      <c r="R293" s="30"/>
      <c r="S293" s="30" t="s">
        <v>27</v>
      </c>
      <c r="T293" s="30"/>
      <c r="U293" s="30"/>
      <c r="V293" s="30"/>
      <c r="W293" s="30"/>
      <c r="X293" s="30"/>
      <c r="Y293" s="30"/>
      <c r="Z293" s="30"/>
      <c r="AA293" s="30"/>
      <c r="AB293" s="30">
        <f t="shared" si="13"/>
        <v>1</v>
      </c>
      <c r="AC293" s="30"/>
      <c r="AD293" s="30"/>
      <c r="AE293" s="72"/>
    </row>
    <row r="294" spans="1:31" ht="117" hidden="1" customHeight="1">
      <c r="A294" s="278"/>
      <c r="B294" s="72">
        <v>88</v>
      </c>
      <c r="C294" s="16" t="s">
        <v>283</v>
      </c>
      <c r="D294" s="71" t="s">
        <v>2</v>
      </c>
      <c r="E294" s="16" t="s">
        <v>284</v>
      </c>
      <c r="F294" s="80" t="s">
        <v>2</v>
      </c>
      <c r="G294" s="71"/>
      <c r="H294" s="86" t="s">
        <v>769</v>
      </c>
      <c r="I294" s="33" t="s">
        <v>770</v>
      </c>
      <c r="J294" s="74"/>
      <c r="K294" s="30" t="s">
        <v>645</v>
      </c>
      <c r="L294" s="30" t="s">
        <v>646</v>
      </c>
      <c r="M294" s="29" t="s">
        <v>1111</v>
      </c>
      <c r="N294" s="90" t="s">
        <v>648</v>
      </c>
      <c r="O294" s="274"/>
      <c r="P294" s="74"/>
      <c r="Q294" s="30"/>
      <c r="R294" s="30"/>
      <c r="S294" s="30"/>
      <c r="T294" s="30" t="s">
        <v>27</v>
      </c>
      <c r="U294" s="30"/>
      <c r="V294" s="30"/>
      <c r="W294" s="30"/>
      <c r="X294" s="30"/>
      <c r="Y294" s="30"/>
      <c r="Z294" s="30"/>
      <c r="AA294" s="30"/>
      <c r="AB294" s="30">
        <f t="shared" si="13"/>
        <v>1</v>
      </c>
      <c r="AC294" s="30"/>
      <c r="AD294" s="30"/>
      <c r="AE294" s="72"/>
    </row>
    <row r="295" spans="1:31" ht="79.5" hidden="1" customHeight="1">
      <c r="A295" s="278"/>
      <c r="B295" s="144">
        <v>88</v>
      </c>
      <c r="C295" s="197" t="s">
        <v>283</v>
      </c>
      <c r="D295" s="142" t="s">
        <v>2</v>
      </c>
      <c r="E295" s="16" t="s">
        <v>284</v>
      </c>
      <c r="F295" s="80" t="s">
        <v>2</v>
      </c>
      <c r="G295" s="142"/>
      <c r="H295" s="200" t="s">
        <v>769</v>
      </c>
      <c r="I295" s="206" t="s">
        <v>770</v>
      </c>
      <c r="J295" s="146"/>
      <c r="K295" s="154" t="s">
        <v>645</v>
      </c>
      <c r="L295" s="154" t="s">
        <v>646</v>
      </c>
      <c r="M295" s="29" t="s">
        <v>1111</v>
      </c>
      <c r="N295" s="90" t="s">
        <v>648</v>
      </c>
      <c r="O295" s="274"/>
      <c r="P295" s="74"/>
      <c r="Q295" s="30"/>
      <c r="R295" s="30"/>
      <c r="S295" s="30"/>
      <c r="T295" s="30"/>
      <c r="U295" s="30" t="s">
        <v>27</v>
      </c>
      <c r="V295" s="30"/>
      <c r="W295" s="30"/>
      <c r="X295" s="30"/>
      <c r="Y295" s="30"/>
      <c r="Z295" s="30"/>
      <c r="AA295" s="30"/>
      <c r="AB295" s="30">
        <f t="shared" si="13"/>
        <v>1</v>
      </c>
      <c r="AC295" s="154"/>
      <c r="AD295" s="154"/>
      <c r="AE295" s="144"/>
    </row>
    <row r="296" spans="1:31" ht="155.25" customHeight="1">
      <c r="A296" s="279"/>
      <c r="B296" s="160">
        <v>88</v>
      </c>
      <c r="C296" s="16" t="s">
        <v>283</v>
      </c>
      <c r="D296" s="163" t="s">
        <v>2</v>
      </c>
      <c r="E296" s="184" t="s">
        <v>284</v>
      </c>
      <c r="F296" s="172" t="s">
        <v>2</v>
      </c>
      <c r="G296" s="163"/>
      <c r="H296" s="86" t="s">
        <v>769</v>
      </c>
      <c r="I296" s="33" t="s">
        <v>770</v>
      </c>
      <c r="J296" s="149" t="s">
        <v>1201</v>
      </c>
      <c r="K296" s="30" t="s">
        <v>645</v>
      </c>
      <c r="L296" s="30" t="s">
        <v>646</v>
      </c>
      <c r="M296" s="185" t="s">
        <v>1111</v>
      </c>
      <c r="N296" s="90" t="s">
        <v>648</v>
      </c>
      <c r="O296" s="274"/>
      <c r="P296" s="74"/>
      <c r="Q296" s="30"/>
      <c r="R296" s="30"/>
      <c r="S296" s="30"/>
      <c r="T296" s="30"/>
      <c r="U296" s="30"/>
      <c r="V296" s="30" t="s">
        <v>27</v>
      </c>
      <c r="W296" s="30"/>
      <c r="X296" s="30"/>
      <c r="Y296" s="30"/>
      <c r="Z296" s="30"/>
      <c r="AA296" s="30"/>
      <c r="AB296" s="174">
        <f t="shared" si="13"/>
        <v>1</v>
      </c>
      <c r="AC296" s="30" t="s">
        <v>1133</v>
      </c>
      <c r="AD296" s="30" t="s">
        <v>1133</v>
      </c>
      <c r="AE296" s="160"/>
    </row>
    <row r="297" spans="1:31" ht="79.5" hidden="1" customHeight="1">
      <c r="A297" s="278"/>
      <c r="B297" s="145">
        <v>88</v>
      </c>
      <c r="C297" s="221" t="s">
        <v>283</v>
      </c>
      <c r="D297" s="143" t="s">
        <v>2</v>
      </c>
      <c r="E297" s="16" t="s">
        <v>284</v>
      </c>
      <c r="F297" s="80" t="s">
        <v>2</v>
      </c>
      <c r="G297" s="143"/>
      <c r="H297" s="228" t="s">
        <v>769</v>
      </c>
      <c r="I297" s="233" t="s">
        <v>770</v>
      </c>
      <c r="J297" s="148"/>
      <c r="K297" s="155" t="s">
        <v>645</v>
      </c>
      <c r="L297" s="155" t="s">
        <v>646</v>
      </c>
      <c r="M297" s="29" t="s">
        <v>1111</v>
      </c>
      <c r="N297" s="90" t="s">
        <v>648</v>
      </c>
      <c r="O297" s="274"/>
      <c r="P297" s="74"/>
      <c r="Q297" s="30"/>
      <c r="R297" s="30"/>
      <c r="S297" s="30"/>
      <c r="T297" s="30"/>
      <c r="U297" s="30"/>
      <c r="V297" s="30"/>
      <c r="W297" s="30" t="s">
        <v>27</v>
      </c>
      <c r="X297" s="30"/>
      <c r="Y297" s="30"/>
      <c r="Z297" s="30"/>
      <c r="AA297" s="30"/>
      <c r="AB297" s="30">
        <f t="shared" si="13"/>
        <v>1</v>
      </c>
      <c r="AC297" s="155"/>
      <c r="AD297" s="155"/>
      <c r="AE297" s="145"/>
    </row>
    <row r="298" spans="1:31" ht="99" hidden="1" customHeight="1">
      <c r="A298" s="278"/>
      <c r="B298" s="72">
        <v>88</v>
      </c>
      <c r="C298" s="16" t="s">
        <v>283</v>
      </c>
      <c r="D298" s="71" t="s">
        <v>2</v>
      </c>
      <c r="E298" s="16" t="s">
        <v>284</v>
      </c>
      <c r="F298" s="80" t="s">
        <v>2</v>
      </c>
      <c r="G298" s="71"/>
      <c r="H298" s="86" t="s">
        <v>769</v>
      </c>
      <c r="I298" s="33" t="s">
        <v>770</v>
      </c>
      <c r="J298" s="74"/>
      <c r="K298" s="30" t="s">
        <v>645</v>
      </c>
      <c r="L298" s="30" t="s">
        <v>646</v>
      </c>
      <c r="M298" s="29" t="s">
        <v>1111</v>
      </c>
      <c r="N298" s="90" t="s">
        <v>648</v>
      </c>
      <c r="O298" s="274"/>
      <c r="P298" s="74"/>
      <c r="Q298" s="30"/>
      <c r="R298" s="30"/>
      <c r="S298" s="30"/>
      <c r="T298" s="30"/>
      <c r="U298" s="30"/>
      <c r="V298" s="30"/>
      <c r="W298" s="30"/>
      <c r="X298" s="30" t="s">
        <v>27</v>
      </c>
      <c r="Y298" s="30"/>
      <c r="Z298" s="30"/>
      <c r="AA298" s="30"/>
      <c r="AB298" s="30">
        <f t="shared" si="13"/>
        <v>1</v>
      </c>
      <c r="AC298" s="30"/>
      <c r="AD298" s="30"/>
      <c r="AE298" s="72"/>
    </row>
    <row r="299" spans="1:31" ht="96" hidden="1" customHeight="1">
      <c r="A299" s="278"/>
      <c r="B299" s="72">
        <v>88</v>
      </c>
      <c r="C299" s="16" t="s">
        <v>283</v>
      </c>
      <c r="D299" s="71" t="s">
        <v>2</v>
      </c>
      <c r="E299" s="16" t="s">
        <v>284</v>
      </c>
      <c r="F299" s="80" t="s">
        <v>2</v>
      </c>
      <c r="G299" s="71"/>
      <c r="H299" s="86" t="s">
        <v>769</v>
      </c>
      <c r="I299" s="33" t="s">
        <v>770</v>
      </c>
      <c r="J299" s="74"/>
      <c r="K299" s="30" t="s">
        <v>645</v>
      </c>
      <c r="L299" s="30" t="s">
        <v>646</v>
      </c>
      <c r="M299" s="29" t="s">
        <v>1111</v>
      </c>
      <c r="N299" s="90" t="s">
        <v>648</v>
      </c>
      <c r="O299" s="274"/>
      <c r="P299" s="74"/>
      <c r="Q299" s="30"/>
      <c r="R299" s="30"/>
      <c r="S299" s="30"/>
      <c r="T299" s="30"/>
      <c r="U299" s="30"/>
      <c r="V299" s="30"/>
      <c r="W299" s="30"/>
      <c r="X299" s="30"/>
      <c r="Y299" s="30" t="s">
        <v>27</v>
      </c>
      <c r="Z299" s="30"/>
      <c r="AA299" s="30"/>
      <c r="AB299" s="30">
        <f t="shared" si="13"/>
        <v>1</v>
      </c>
      <c r="AC299" s="30"/>
      <c r="AD299" s="30"/>
      <c r="AE299" s="72"/>
    </row>
    <row r="300" spans="1:31" ht="96" hidden="1" customHeight="1">
      <c r="A300" s="278"/>
      <c r="B300" s="72">
        <v>88</v>
      </c>
      <c r="C300" s="16" t="s">
        <v>283</v>
      </c>
      <c r="D300" s="71" t="s">
        <v>2</v>
      </c>
      <c r="E300" s="16" t="s">
        <v>284</v>
      </c>
      <c r="F300" s="80" t="s">
        <v>2</v>
      </c>
      <c r="G300" s="71"/>
      <c r="H300" s="86" t="s">
        <v>769</v>
      </c>
      <c r="I300" s="33" t="s">
        <v>770</v>
      </c>
      <c r="J300" s="74"/>
      <c r="K300" s="30" t="s">
        <v>645</v>
      </c>
      <c r="L300" s="30" t="s">
        <v>646</v>
      </c>
      <c r="M300" s="29" t="s">
        <v>1111</v>
      </c>
      <c r="N300" s="90" t="s">
        <v>648</v>
      </c>
      <c r="O300" s="274"/>
      <c r="P300" s="74"/>
      <c r="Q300" s="30"/>
      <c r="R300" s="30"/>
      <c r="S300" s="30"/>
      <c r="T300" s="30"/>
      <c r="U300" s="30"/>
      <c r="V300" s="30"/>
      <c r="W300" s="30"/>
      <c r="X300" s="30"/>
      <c r="Y300" s="30"/>
      <c r="Z300" s="30" t="s">
        <v>27</v>
      </c>
      <c r="AA300" s="30"/>
      <c r="AB300" s="30">
        <f t="shared" si="13"/>
        <v>1</v>
      </c>
      <c r="AC300" s="30"/>
      <c r="AD300" s="30"/>
      <c r="AE300" s="72"/>
    </row>
    <row r="301" spans="1:31" ht="106.5" hidden="1" customHeight="1">
      <c r="A301" s="280"/>
      <c r="B301" s="72">
        <v>88</v>
      </c>
      <c r="C301" s="16" t="s">
        <v>283</v>
      </c>
      <c r="D301" s="71" t="s">
        <v>2</v>
      </c>
      <c r="E301" s="16" t="s">
        <v>284</v>
      </c>
      <c r="F301" s="80" t="s">
        <v>2</v>
      </c>
      <c r="G301" s="71"/>
      <c r="H301" s="86" t="s">
        <v>769</v>
      </c>
      <c r="I301" s="33" t="s">
        <v>770</v>
      </c>
      <c r="J301" s="74"/>
      <c r="K301" s="30" t="s">
        <v>645</v>
      </c>
      <c r="L301" s="30" t="s">
        <v>646</v>
      </c>
      <c r="M301" s="29" t="s">
        <v>1111</v>
      </c>
      <c r="N301" s="90" t="s">
        <v>648</v>
      </c>
      <c r="O301" s="275"/>
      <c r="P301" s="74"/>
      <c r="Q301" s="30"/>
      <c r="R301" s="30"/>
      <c r="S301" s="30"/>
      <c r="T301" s="30"/>
      <c r="U301" s="30"/>
      <c r="V301" s="30"/>
      <c r="W301" s="30"/>
      <c r="X301" s="30"/>
      <c r="Y301" s="30"/>
      <c r="Z301" s="30"/>
      <c r="AA301" s="30" t="s">
        <v>27</v>
      </c>
      <c r="AB301" s="30">
        <f t="shared" si="13"/>
        <v>1</v>
      </c>
      <c r="AC301" s="30"/>
      <c r="AD301" s="30"/>
      <c r="AE301" s="72"/>
    </row>
    <row r="302" spans="1:31" ht="18.75" hidden="1" customHeight="1">
      <c r="A302" s="28">
        <v>263</v>
      </c>
      <c r="B302" s="144">
        <v>89</v>
      </c>
      <c r="C302" s="201" t="s">
        <v>582</v>
      </c>
      <c r="D302" s="142" t="s">
        <v>3</v>
      </c>
      <c r="E302" s="20" t="s">
        <v>583</v>
      </c>
      <c r="F302" s="80" t="s">
        <v>3</v>
      </c>
      <c r="G302" s="142" t="s">
        <v>27</v>
      </c>
      <c r="H302" s="200" t="s">
        <v>771</v>
      </c>
      <c r="I302" s="215" t="s">
        <v>772</v>
      </c>
      <c r="J302" s="146"/>
      <c r="K302" s="154" t="s">
        <v>645</v>
      </c>
      <c r="L302" s="154" t="s">
        <v>1085</v>
      </c>
      <c r="M302" s="29" t="s">
        <v>1111</v>
      </c>
      <c r="N302" s="90" t="s">
        <v>1109</v>
      </c>
      <c r="O302" s="102" t="s">
        <v>27</v>
      </c>
      <c r="P302" s="52"/>
      <c r="Q302" s="30"/>
      <c r="R302" s="30"/>
      <c r="S302" s="30"/>
      <c r="T302" s="30"/>
      <c r="U302" s="30" t="s">
        <v>27</v>
      </c>
      <c r="V302" s="30"/>
      <c r="W302" s="30"/>
      <c r="X302" s="30"/>
      <c r="Y302" s="30"/>
      <c r="Z302" s="30"/>
      <c r="AA302" s="30"/>
      <c r="AB302" s="30">
        <f>COUNTIF(Q302:AA302,"x")</f>
        <v>1</v>
      </c>
      <c r="AC302" s="154"/>
      <c r="AD302" s="154"/>
      <c r="AE302" s="204"/>
    </row>
    <row r="303" spans="1:31" ht="33" customHeight="1">
      <c r="A303" s="176"/>
      <c r="B303" s="13"/>
      <c r="C303" s="286" t="s">
        <v>1189</v>
      </c>
      <c r="D303" s="286"/>
      <c r="E303" s="287"/>
      <c r="F303" s="172"/>
      <c r="G303" s="25">
        <f>G304+G316+G318+G331+G336</f>
        <v>0</v>
      </c>
      <c r="H303" s="12"/>
      <c r="I303" s="26"/>
      <c r="J303" s="149"/>
      <c r="K303" s="149"/>
      <c r="L303" s="149"/>
      <c r="M303" s="186"/>
      <c r="N303" s="102"/>
      <c r="O303" s="25">
        <f>O304+O316+O318+O331+O336</f>
        <v>6</v>
      </c>
      <c r="P303" s="12">
        <f>P304+P316+P318+P331+P336</f>
        <v>6</v>
      </c>
      <c r="Q303" s="105"/>
      <c r="R303" s="105"/>
      <c r="S303" s="105"/>
      <c r="T303" s="105"/>
      <c r="U303" s="105"/>
      <c r="V303" s="123" t="s">
        <v>121</v>
      </c>
      <c r="W303" s="105"/>
      <c r="X303" s="105"/>
      <c r="Y303" s="105"/>
      <c r="Z303" s="105"/>
      <c r="AA303" s="105"/>
      <c r="AB303" s="174"/>
      <c r="AC303" s="30"/>
      <c r="AD303" s="30"/>
      <c r="AE303" s="15"/>
    </row>
    <row r="304" spans="1:31" ht="30.75" customHeight="1">
      <c r="A304" s="176"/>
      <c r="B304" s="13"/>
      <c r="C304" s="286" t="s">
        <v>70</v>
      </c>
      <c r="D304" s="286"/>
      <c r="E304" s="287"/>
      <c r="F304" s="172"/>
      <c r="G304" s="25">
        <f>COUNTIF(G305:G305,"x")</f>
        <v>0</v>
      </c>
      <c r="H304" s="12"/>
      <c r="I304" s="26"/>
      <c r="J304" s="149"/>
      <c r="K304" s="149"/>
      <c r="L304" s="149"/>
      <c r="M304" s="186"/>
      <c r="N304" s="102"/>
      <c r="O304" s="25">
        <f>COUNTIF(O305:O305,"x")</f>
        <v>1</v>
      </c>
      <c r="P304" s="12">
        <f>SUM(P305:P305)</f>
        <v>1</v>
      </c>
      <c r="Q304" s="105"/>
      <c r="R304" s="105"/>
      <c r="S304" s="105"/>
      <c r="T304" s="105"/>
      <c r="U304" s="105"/>
      <c r="V304" s="123" t="s">
        <v>121</v>
      </c>
      <c r="W304" s="105"/>
      <c r="X304" s="105"/>
      <c r="Y304" s="105"/>
      <c r="Z304" s="105"/>
      <c r="AA304" s="105"/>
      <c r="AB304" s="174"/>
      <c r="AC304" s="30"/>
      <c r="AD304" s="30"/>
      <c r="AE304" s="15"/>
    </row>
    <row r="305" spans="1:31" ht="93" hidden="1" customHeight="1">
      <c r="A305" s="277">
        <v>264</v>
      </c>
      <c r="B305" s="145">
        <v>90</v>
      </c>
      <c r="C305" s="221" t="s">
        <v>285</v>
      </c>
      <c r="D305" s="143" t="s">
        <v>2</v>
      </c>
      <c r="E305" s="16" t="s">
        <v>286</v>
      </c>
      <c r="F305" s="80" t="s">
        <v>2</v>
      </c>
      <c r="G305" s="143"/>
      <c r="H305" s="228" t="s">
        <v>286</v>
      </c>
      <c r="I305" s="240" t="s">
        <v>773</v>
      </c>
      <c r="J305" s="148"/>
      <c r="K305" s="155" t="s">
        <v>645</v>
      </c>
      <c r="L305" s="155" t="s">
        <v>646</v>
      </c>
      <c r="M305" s="29" t="s">
        <v>1111</v>
      </c>
      <c r="N305" s="90" t="s">
        <v>648</v>
      </c>
      <c r="O305" s="273" t="s">
        <v>27</v>
      </c>
      <c r="P305" s="52">
        <v>1</v>
      </c>
      <c r="Q305" s="30" t="s">
        <v>27</v>
      </c>
      <c r="R305" s="30"/>
      <c r="S305" s="30"/>
      <c r="T305" s="30"/>
      <c r="U305" s="30"/>
      <c r="V305" s="30"/>
      <c r="W305" s="30"/>
      <c r="X305" s="30"/>
      <c r="Y305" s="30"/>
      <c r="Z305" s="30"/>
      <c r="AA305" s="30"/>
      <c r="AB305" s="30">
        <f>COUNTIF(Q305:AA305,"x")</f>
        <v>1</v>
      </c>
      <c r="AC305" s="155"/>
      <c r="AD305" s="155"/>
      <c r="AE305" s="227"/>
    </row>
    <row r="306" spans="1:31" ht="96" hidden="1" customHeight="1">
      <c r="A306" s="278"/>
      <c r="B306" s="72">
        <v>90</v>
      </c>
      <c r="C306" s="16" t="s">
        <v>285</v>
      </c>
      <c r="D306" s="71" t="s">
        <v>2</v>
      </c>
      <c r="E306" s="16" t="s">
        <v>286</v>
      </c>
      <c r="F306" s="80" t="s">
        <v>2</v>
      </c>
      <c r="G306" s="71"/>
      <c r="H306" s="86" t="s">
        <v>286</v>
      </c>
      <c r="I306" s="48" t="s">
        <v>773</v>
      </c>
      <c r="J306" s="74"/>
      <c r="K306" s="30" t="s">
        <v>645</v>
      </c>
      <c r="L306" s="30" t="s">
        <v>646</v>
      </c>
      <c r="M306" s="29" t="s">
        <v>1111</v>
      </c>
      <c r="N306" s="90" t="s">
        <v>648</v>
      </c>
      <c r="O306" s="274"/>
      <c r="P306" s="74"/>
      <c r="Q306" s="30"/>
      <c r="R306" s="30" t="s">
        <v>27</v>
      </c>
      <c r="S306" s="30"/>
      <c r="T306" s="30"/>
      <c r="U306" s="30"/>
      <c r="V306" s="30"/>
      <c r="W306" s="30"/>
      <c r="X306" s="30"/>
      <c r="Y306" s="30"/>
      <c r="Z306" s="30"/>
      <c r="AA306" s="30"/>
      <c r="AB306" s="30">
        <f t="shared" ref="AB306:AB315" si="14">COUNTIF(Q306:AA306,"x")</f>
        <v>1</v>
      </c>
      <c r="AC306" s="30"/>
      <c r="AD306" s="30"/>
      <c r="AE306" s="15"/>
    </row>
    <row r="307" spans="1:31" ht="93" hidden="1" customHeight="1">
      <c r="A307" s="278"/>
      <c r="B307" s="72">
        <v>90</v>
      </c>
      <c r="C307" s="16" t="s">
        <v>285</v>
      </c>
      <c r="D307" s="71" t="s">
        <v>2</v>
      </c>
      <c r="E307" s="16" t="s">
        <v>286</v>
      </c>
      <c r="F307" s="80" t="s">
        <v>2</v>
      </c>
      <c r="G307" s="71"/>
      <c r="H307" s="86" t="s">
        <v>286</v>
      </c>
      <c r="I307" s="48" t="s">
        <v>773</v>
      </c>
      <c r="J307" s="74"/>
      <c r="K307" s="30" t="s">
        <v>645</v>
      </c>
      <c r="L307" s="30" t="s">
        <v>646</v>
      </c>
      <c r="M307" s="29" t="s">
        <v>1111</v>
      </c>
      <c r="N307" s="90" t="s">
        <v>648</v>
      </c>
      <c r="O307" s="274"/>
      <c r="P307" s="74"/>
      <c r="Q307" s="30"/>
      <c r="R307" s="30"/>
      <c r="S307" s="30" t="s">
        <v>27</v>
      </c>
      <c r="T307" s="30"/>
      <c r="U307" s="30"/>
      <c r="V307" s="30"/>
      <c r="W307" s="30"/>
      <c r="X307" s="30"/>
      <c r="Y307" s="30"/>
      <c r="Z307" s="30"/>
      <c r="AA307" s="30"/>
      <c r="AB307" s="30">
        <f t="shared" si="14"/>
        <v>1</v>
      </c>
      <c r="AC307" s="30"/>
      <c r="AD307" s="30"/>
      <c r="AE307" s="15"/>
    </row>
    <row r="308" spans="1:31" ht="91.5" hidden="1" customHeight="1">
      <c r="A308" s="278"/>
      <c r="B308" s="72">
        <v>90</v>
      </c>
      <c r="C308" s="16" t="s">
        <v>285</v>
      </c>
      <c r="D308" s="71" t="s">
        <v>2</v>
      </c>
      <c r="E308" s="16" t="s">
        <v>286</v>
      </c>
      <c r="F308" s="80" t="s">
        <v>2</v>
      </c>
      <c r="G308" s="71"/>
      <c r="H308" s="86" t="s">
        <v>286</v>
      </c>
      <c r="I308" s="48" t="s">
        <v>773</v>
      </c>
      <c r="J308" s="74"/>
      <c r="K308" s="30" t="s">
        <v>645</v>
      </c>
      <c r="L308" s="30" t="s">
        <v>646</v>
      </c>
      <c r="M308" s="29" t="s">
        <v>1111</v>
      </c>
      <c r="N308" s="90" t="s">
        <v>648</v>
      </c>
      <c r="O308" s="274"/>
      <c r="P308" s="74"/>
      <c r="Q308" s="30"/>
      <c r="R308" s="30"/>
      <c r="S308" s="30"/>
      <c r="T308" s="30" t="s">
        <v>27</v>
      </c>
      <c r="U308" s="30"/>
      <c r="V308" s="30"/>
      <c r="W308" s="30"/>
      <c r="X308" s="30"/>
      <c r="Y308" s="30"/>
      <c r="Z308" s="30"/>
      <c r="AA308" s="30"/>
      <c r="AB308" s="30">
        <f t="shared" si="14"/>
        <v>1</v>
      </c>
      <c r="AC308" s="30"/>
      <c r="AD308" s="30"/>
      <c r="AE308" s="15"/>
    </row>
    <row r="309" spans="1:31" ht="94.5" hidden="1" customHeight="1">
      <c r="A309" s="278"/>
      <c r="B309" s="144">
        <v>90</v>
      </c>
      <c r="C309" s="197" t="s">
        <v>285</v>
      </c>
      <c r="D309" s="142" t="s">
        <v>2</v>
      </c>
      <c r="E309" s="16" t="s">
        <v>286</v>
      </c>
      <c r="F309" s="80" t="s">
        <v>2</v>
      </c>
      <c r="G309" s="142"/>
      <c r="H309" s="200" t="s">
        <v>286</v>
      </c>
      <c r="I309" s="215" t="s">
        <v>773</v>
      </c>
      <c r="J309" s="146"/>
      <c r="K309" s="154" t="s">
        <v>645</v>
      </c>
      <c r="L309" s="154" t="s">
        <v>646</v>
      </c>
      <c r="M309" s="29" t="s">
        <v>1111</v>
      </c>
      <c r="N309" s="90" t="s">
        <v>648</v>
      </c>
      <c r="O309" s="274"/>
      <c r="P309" s="74"/>
      <c r="Q309" s="30"/>
      <c r="R309" s="30"/>
      <c r="S309" s="30"/>
      <c r="T309" s="30"/>
      <c r="U309" s="30" t="s">
        <v>27</v>
      </c>
      <c r="V309" s="30"/>
      <c r="W309" s="30"/>
      <c r="X309" s="30"/>
      <c r="Y309" s="30"/>
      <c r="Z309" s="30"/>
      <c r="AA309" s="30"/>
      <c r="AB309" s="30">
        <f t="shared" si="14"/>
        <v>1</v>
      </c>
      <c r="AC309" s="154"/>
      <c r="AD309" s="154"/>
      <c r="AE309" s="210"/>
    </row>
    <row r="310" spans="1:31" ht="109.5" customHeight="1">
      <c r="A310" s="279"/>
      <c r="B310" s="160">
        <v>90</v>
      </c>
      <c r="C310" s="16" t="s">
        <v>285</v>
      </c>
      <c r="D310" s="163" t="s">
        <v>2</v>
      </c>
      <c r="E310" s="184" t="s">
        <v>286</v>
      </c>
      <c r="F310" s="172" t="s">
        <v>2</v>
      </c>
      <c r="G310" s="163"/>
      <c r="H310" s="86" t="s">
        <v>286</v>
      </c>
      <c r="I310" s="48" t="s">
        <v>773</v>
      </c>
      <c r="J310" s="149"/>
      <c r="K310" s="30" t="s">
        <v>645</v>
      </c>
      <c r="L310" s="30" t="s">
        <v>646</v>
      </c>
      <c r="M310" s="185" t="s">
        <v>1111</v>
      </c>
      <c r="N310" s="90" t="s">
        <v>648</v>
      </c>
      <c r="O310" s="274"/>
      <c r="P310" s="74"/>
      <c r="Q310" s="30"/>
      <c r="R310" s="30"/>
      <c r="S310" s="30"/>
      <c r="T310" s="30"/>
      <c r="U310" s="30"/>
      <c r="V310" s="30" t="s">
        <v>27</v>
      </c>
      <c r="W310" s="30"/>
      <c r="X310" s="30"/>
      <c r="Y310" s="30"/>
      <c r="Z310" s="30"/>
      <c r="AA310" s="30"/>
      <c r="AB310" s="174">
        <f t="shared" si="14"/>
        <v>1</v>
      </c>
      <c r="AC310" s="30" t="s">
        <v>1133</v>
      </c>
      <c r="AD310" s="30" t="s">
        <v>1133</v>
      </c>
      <c r="AE310" s="15"/>
    </row>
    <row r="311" spans="1:31" ht="85.5" hidden="1" customHeight="1">
      <c r="A311" s="278"/>
      <c r="B311" s="145">
        <v>90</v>
      </c>
      <c r="C311" s="221" t="s">
        <v>285</v>
      </c>
      <c r="D311" s="143" t="s">
        <v>2</v>
      </c>
      <c r="E311" s="16" t="s">
        <v>286</v>
      </c>
      <c r="F311" s="80" t="s">
        <v>2</v>
      </c>
      <c r="G311" s="143"/>
      <c r="H311" s="228" t="s">
        <v>286</v>
      </c>
      <c r="I311" s="240" t="s">
        <v>773</v>
      </c>
      <c r="J311" s="148"/>
      <c r="K311" s="155" t="s">
        <v>645</v>
      </c>
      <c r="L311" s="155" t="s">
        <v>646</v>
      </c>
      <c r="M311" s="29" t="s">
        <v>1111</v>
      </c>
      <c r="N311" s="90" t="s">
        <v>648</v>
      </c>
      <c r="O311" s="274"/>
      <c r="P311" s="74"/>
      <c r="Q311" s="30"/>
      <c r="R311" s="30"/>
      <c r="S311" s="30"/>
      <c r="T311" s="30"/>
      <c r="U311" s="30"/>
      <c r="V311" s="30"/>
      <c r="W311" s="30" t="s">
        <v>27</v>
      </c>
      <c r="X311" s="30"/>
      <c r="Y311" s="30"/>
      <c r="Z311" s="30"/>
      <c r="AA311" s="30"/>
      <c r="AB311" s="30">
        <f t="shared" si="14"/>
        <v>1</v>
      </c>
      <c r="AC311" s="155"/>
      <c r="AD311" s="155"/>
      <c r="AE311" s="227"/>
    </row>
    <row r="312" spans="1:31" ht="90" hidden="1" customHeight="1">
      <c r="A312" s="278"/>
      <c r="B312" s="72">
        <v>90</v>
      </c>
      <c r="C312" s="16" t="s">
        <v>285</v>
      </c>
      <c r="D312" s="71" t="s">
        <v>2</v>
      </c>
      <c r="E312" s="16" t="s">
        <v>286</v>
      </c>
      <c r="F312" s="80" t="s">
        <v>2</v>
      </c>
      <c r="G312" s="71"/>
      <c r="H312" s="86" t="s">
        <v>286</v>
      </c>
      <c r="I312" s="48" t="s">
        <v>773</v>
      </c>
      <c r="J312" s="74"/>
      <c r="K312" s="30" t="s">
        <v>645</v>
      </c>
      <c r="L312" s="30" t="s">
        <v>646</v>
      </c>
      <c r="M312" s="29" t="s">
        <v>1111</v>
      </c>
      <c r="N312" s="90" t="s">
        <v>648</v>
      </c>
      <c r="O312" s="274"/>
      <c r="P312" s="74"/>
      <c r="Q312" s="30"/>
      <c r="R312" s="30"/>
      <c r="S312" s="30"/>
      <c r="T312" s="30"/>
      <c r="U312" s="30"/>
      <c r="V312" s="30"/>
      <c r="W312" s="30"/>
      <c r="X312" s="30" t="s">
        <v>27</v>
      </c>
      <c r="Y312" s="30"/>
      <c r="Z312" s="30"/>
      <c r="AA312" s="30"/>
      <c r="AB312" s="30">
        <f t="shared" si="14"/>
        <v>1</v>
      </c>
      <c r="AC312" s="30"/>
      <c r="AD312" s="30"/>
      <c r="AE312" s="15"/>
    </row>
    <row r="313" spans="1:31" ht="94.5" hidden="1" customHeight="1">
      <c r="A313" s="278"/>
      <c r="B313" s="72">
        <v>90</v>
      </c>
      <c r="C313" s="16" t="s">
        <v>285</v>
      </c>
      <c r="D313" s="71" t="s">
        <v>2</v>
      </c>
      <c r="E313" s="16" t="s">
        <v>286</v>
      </c>
      <c r="F313" s="80" t="s">
        <v>2</v>
      </c>
      <c r="G313" s="71"/>
      <c r="H313" s="86" t="s">
        <v>286</v>
      </c>
      <c r="I313" s="48" t="s">
        <v>773</v>
      </c>
      <c r="J313" s="74"/>
      <c r="K313" s="30" t="s">
        <v>645</v>
      </c>
      <c r="L313" s="30" t="s">
        <v>646</v>
      </c>
      <c r="M313" s="29" t="s">
        <v>1111</v>
      </c>
      <c r="N313" s="90" t="s">
        <v>648</v>
      </c>
      <c r="O313" s="274"/>
      <c r="P313" s="74"/>
      <c r="Q313" s="30"/>
      <c r="R313" s="30"/>
      <c r="S313" s="30"/>
      <c r="T313" s="30"/>
      <c r="U313" s="30"/>
      <c r="V313" s="30"/>
      <c r="W313" s="30"/>
      <c r="X313" s="30"/>
      <c r="Y313" s="30" t="s">
        <v>27</v>
      </c>
      <c r="Z313" s="30"/>
      <c r="AA313" s="30"/>
      <c r="AB313" s="30">
        <f t="shared" si="14"/>
        <v>1</v>
      </c>
      <c r="AC313" s="30"/>
      <c r="AD313" s="30"/>
      <c r="AE313" s="15"/>
    </row>
    <row r="314" spans="1:31" ht="93" hidden="1" customHeight="1">
      <c r="A314" s="278"/>
      <c r="B314" s="72">
        <v>90</v>
      </c>
      <c r="C314" s="16" t="s">
        <v>285</v>
      </c>
      <c r="D314" s="71" t="s">
        <v>2</v>
      </c>
      <c r="E314" s="16" t="s">
        <v>286</v>
      </c>
      <c r="F314" s="80" t="s">
        <v>2</v>
      </c>
      <c r="G314" s="71"/>
      <c r="H314" s="86" t="s">
        <v>286</v>
      </c>
      <c r="I314" s="48" t="s">
        <v>773</v>
      </c>
      <c r="J314" s="74"/>
      <c r="K314" s="30" t="s">
        <v>645</v>
      </c>
      <c r="L314" s="30" t="s">
        <v>646</v>
      </c>
      <c r="M314" s="29" t="s">
        <v>1111</v>
      </c>
      <c r="N314" s="90" t="s">
        <v>648</v>
      </c>
      <c r="O314" s="274"/>
      <c r="P314" s="74"/>
      <c r="Q314" s="30"/>
      <c r="R314" s="30"/>
      <c r="S314" s="30"/>
      <c r="T314" s="30"/>
      <c r="U314" s="30"/>
      <c r="V314" s="30"/>
      <c r="W314" s="30"/>
      <c r="X314" s="30"/>
      <c r="Y314" s="30"/>
      <c r="Z314" s="30" t="s">
        <v>27</v>
      </c>
      <c r="AA314" s="30"/>
      <c r="AB314" s="30">
        <f t="shared" si="14"/>
        <v>1</v>
      </c>
      <c r="AC314" s="30"/>
      <c r="AD314" s="30"/>
      <c r="AE314" s="15"/>
    </row>
    <row r="315" spans="1:31" ht="84" hidden="1" customHeight="1">
      <c r="A315" s="280"/>
      <c r="B315" s="144">
        <v>90</v>
      </c>
      <c r="C315" s="197" t="s">
        <v>285</v>
      </c>
      <c r="D315" s="142" t="s">
        <v>2</v>
      </c>
      <c r="E315" s="16" t="s">
        <v>286</v>
      </c>
      <c r="F315" s="80" t="s">
        <v>2</v>
      </c>
      <c r="G315" s="142"/>
      <c r="H315" s="200" t="s">
        <v>286</v>
      </c>
      <c r="I315" s="215" t="s">
        <v>773</v>
      </c>
      <c r="J315" s="146"/>
      <c r="K315" s="154" t="s">
        <v>645</v>
      </c>
      <c r="L315" s="154" t="s">
        <v>646</v>
      </c>
      <c r="M315" s="29" t="s">
        <v>1111</v>
      </c>
      <c r="N315" s="90" t="s">
        <v>648</v>
      </c>
      <c r="O315" s="275"/>
      <c r="P315" s="74"/>
      <c r="Q315" s="30"/>
      <c r="R315" s="30"/>
      <c r="S315" s="30"/>
      <c r="T315" s="30"/>
      <c r="U315" s="30"/>
      <c r="V315" s="30"/>
      <c r="W315" s="30"/>
      <c r="X315" s="30"/>
      <c r="Y315" s="30"/>
      <c r="Z315" s="30"/>
      <c r="AA315" s="30" t="s">
        <v>27</v>
      </c>
      <c r="AB315" s="30">
        <f t="shared" si="14"/>
        <v>1</v>
      </c>
      <c r="AC315" s="154"/>
      <c r="AD315" s="154"/>
      <c r="AE315" s="210"/>
    </row>
    <row r="316" spans="1:31" ht="34.5" customHeight="1">
      <c r="A316" s="176"/>
      <c r="B316" s="160"/>
      <c r="C316" s="286" t="s">
        <v>9</v>
      </c>
      <c r="D316" s="286"/>
      <c r="E316" s="287"/>
      <c r="F316" s="172"/>
      <c r="G316" s="25">
        <f>COUNTIF(G317:G317,"x")</f>
        <v>0</v>
      </c>
      <c r="H316" s="12"/>
      <c r="I316" s="34"/>
      <c r="J316" s="149"/>
      <c r="K316" s="149"/>
      <c r="L316" s="149"/>
      <c r="M316" s="186"/>
      <c r="N316" s="102"/>
      <c r="O316" s="25">
        <f>COUNTIF(O317:O317,"x")</f>
        <v>1</v>
      </c>
      <c r="P316" s="12">
        <f>SUM(P317:P317)</f>
        <v>1</v>
      </c>
      <c r="Q316" s="105"/>
      <c r="R316" s="105"/>
      <c r="S316" s="105"/>
      <c r="T316" s="105"/>
      <c r="U316" s="105"/>
      <c r="V316" s="123" t="s">
        <v>1190</v>
      </c>
      <c r="W316" s="105"/>
      <c r="X316" s="105"/>
      <c r="Y316" s="105"/>
      <c r="Z316" s="105"/>
      <c r="AA316" s="105"/>
      <c r="AB316" s="174"/>
      <c r="AC316" s="30"/>
      <c r="AD316" s="30"/>
      <c r="AE316" s="15"/>
    </row>
    <row r="317" spans="1:31" ht="116.25" hidden="1" customHeight="1">
      <c r="A317" s="28">
        <v>270</v>
      </c>
      <c r="B317" s="151">
        <v>91</v>
      </c>
      <c r="C317" s="241" t="s">
        <v>287</v>
      </c>
      <c r="D317" s="150" t="s">
        <v>2</v>
      </c>
      <c r="E317" s="16" t="s">
        <v>288</v>
      </c>
      <c r="F317" s="80" t="s">
        <v>2</v>
      </c>
      <c r="G317" s="150"/>
      <c r="H317" s="241" t="s">
        <v>288</v>
      </c>
      <c r="I317" s="242" t="s">
        <v>1112</v>
      </c>
      <c r="J317" s="147"/>
      <c r="K317" s="156" t="s">
        <v>645</v>
      </c>
      <c r="L317" s="156" t="s">
        <v>1085</v>
      </c>
      <c r="M317" s="29" t="s">
        <v>1111</v>
      </c>
      <c r="N317" s="90" t="s">
        <v>648</v>
      </c>
      <c r="O317" s="102" t="s">
        <v>27</v>
      </c>
      <c r="P317" s="52">
        <v>1</v>
      </c>
      <c r="Q317" s="105"/>
      <c r="R317" s="30"/>
      <c r="S317" s="105"/>
      <c r="T317" s="30"/>
      <c r="U317" s="30"/>
      <c r="V317" s="30"/>
      <c r="W317" s="30"/>
      <c r="X317" s="30"/>
      <c r="Y317" s="30" t="s">
        <v>27</v>
      </c>
      <c r="Z317" s="30"/>
      <c r="AA317" s="30"/>
      <c r="AB317" s="30">
        <f>COUNTIF(Q317:AA317,"x")</f>
        <v>1</v>
      </c>
      <c r="AC317" s="156"/>
      <c r="AD317" s="156"/>
      <c r="AE317" s="243"/>
    </row>
    <row r="318" spans="1:31" ht="31.5" customHeight="1">
      <c r="A318" s="178"/>
      <c r="B318" s="13"/>
      <c r="C318" s="286" t="s">
        <v>10</v>
      </c>
      <c r="D318" s="286"/>
      <c r="E318" s="287"/>
      <c r="F318" s="172"/>
      <c r="G318" s="25">
        <f>COUNTIF(G319:G320,"x")</f>
        <v>0</v>
      </c>
      <c r="H318" s="12"/>
      <c r="I318" s="26"/>
      <c r="J318" s="149"/>
      <c r="K318" s="149"/>
      <c r="L318" s="149"/>
      <c r="M318" s="186"/>
      <c r="N318" s="102"/>
      <c r="O318" s="25">
        <f>COUNTIF(O319:O320,"x")</f>
        <v>2</v>
      </c>
      <c r="P318" s="12">
        <f>SUM(P319:P320)</f>
        <v>2</v>
      </c>
      <c r="Q318" s="105"/>
      <c r="R318" s="105"/>
      <c r="S318" s="105"/>
      <c r="T318" s="30"/>
      <c r="U318" s="30"/>
      <c r="V318" s="123" t="s">
        <v>121</v>
      </c>
      <c r="W318" s="30"/>
      <c r="X318" s="30"/>
      <c r="Y318" s="30"/>
      <c r="Z318" s="30"/>
      <c r="AA318" s="30"/>
      <c r="AB318" s="174"/>
      <c r="AC318" s="30"/>
      <c r="AD318" s="30"/>
      <c r="AE318" s="15"/>
    </row>
    <row r="319" spans="1:31" ht="146.25" hidden="1" customHeight="1">
      <c r="A319" s="28">
        <v>273</v>
      </c>
      <c r="B319" s="145">
        <v>92</v>
      </c>
      <c r="C319" s="231" t="s">
        <v>289</v>
      </c>
      <c r="D319" s="143" t="s">
        <v>2</v>
      </c>
      <c r="E319" s="73" t="s">
        <v>290</v>
      </c>
      <c r="F319" s="80" t="s">
        <v>2</v>
      </c>
      <c r="G319" s="143"/>
      <c r="H319" s="228" t="s">
        <v>774</v>
      </c>
      <c r="I319" s="240" t="s">
        <v>775</v>
      </c>
      <c r="J319" s="148"/>
      <c r="K319" s="155" t="s">
        <v>645</v>
      </c>
      <c r="L319" s="155" t="s">
        <v>1085</v>
      </c>
      <c r="M319" s="29" t="s">
        <v>1111</v>
      </c>
      <c r="N319" s="90" t="s">
        <v>648</v>
      </c>
      <c r="O319" s="102" t="s">
        <v>27</v>
      </c>
      <c r="P319" s="52">
        <v>1</v>
      </c>
      <c r="Q319" s="30"/>
      <c r="R319" s="105"/>
      <c r="S319" s="30"/>
      <c r="T319" s="30"/>
      <c r="U319" s="30"/>
      <c r="V319" s="30"/>
      <c r="W319" s="30"/>
      <c r="X319" s="30"/>
      <c r="Y319" s="30" t="s">
        <v>27</v>
      </c>
      <c r="Z319" s="30"/>
      <c r="AA319" s="30"/>
      <c r="AB319" s="30">
        <f>COUNTIF(Q319:AA319,"x")</f>
        <v>1</v>
      </c>
      <c r="AC319" s="155"/>
      <c r="AD319" s="155"/>
      <c r="AE319" s="227"/>
    </row>
    <row r="320" spans="1:31" ht="171.75" hidden="1" customHeight="1">
      <c r="A320" s="277">
        <v>274</v>
      </c>
      <c r="B320" s="50">
        <v>93</v>
      </c>
      <c r="C320" s="16" t="s">
        <v>289</v>
      </c>
      <c r="D320" s="14" t="s">
        <v>2</v>
      </c>
      <c r="E320" s="16" t="s">
        <v>291</v>
      </c>
      <c r="F320" s="80" t="s">
        <v>2</v>
      </c>
      <c r="G320" s="14"/>
      <c r="H320" s="16" t="s">
        <v>291</v>
      </c>
      <c r="I320" s="34" t="s">
        <v>776</v>
      </c>
      <c r="J320" s="52"/>
      <c r="K320" s="30" t="s">
        <v>645</v>
      </c>
      <c r="L320" s="30" t="s">
        <v>646</v>
      </c>
      <c r="M320" s="29" t="s">
        <v>1111</v>
      </c>
      <c r="N320" s="90" t="s">
        <v>648</v>
      </c>
      <c r="O320" s="273" t="s">
        <v>27</v>
      </c>
      <c r="P320" s="52">
        <v>1</v>
      </c>
      <c r="Q320" s="30" t="s">
        <v>27</v>
      </c>
      <c r="R320" s="30"/>
      <c r="S320" s="30"/>
      <c r="T320" s="30"/>
      <c r="U320" s="30"/>
      <c r="V320" s="30"/>
      <c r="W320" s="30"/>
      <c r="X320" s="30"/>
      <c r="Y320" s="30"/>
      <c r="Z320" s="30"/>
      <c r="AA320" s="30"/>
      <c r="AB320" s="30">
        <f>COUNTIF(Q320:AA320,"x")</f>
        <v>1</v>
      </c>
      <c r="AC320" s="30"/>
      <c r="AD320" s="30"/>
      <c r="AE320" s="50"/>
    </row>
    <row r="321" spans="1:31" ht="183.75" hidden="1" customHeight="1">
      <c r="A321" s="278"/>
      <c r="B321" s="72">
        <v>93</v>
      </c>
      <c r="C321" s="16" t="s">
        <v>289</v>
      </c>
      <c r="D321" s="71" t="s">
        <v>2</v>
      </c>
      <c r="E321" s="16" t="s">
        <v>291</v>
      </c>
      <c r="F321" s="80" t="s">
        <v>2</v>
      </c>
      <c r="G321" s="71"/>
      <c r="H321" s="16" t="s">
        <v>291</v>
      </c>
      <c r="I321" s="34" t="s">
        <v>776</v>
      </c>
      <c r="J321" s="74"/>
      <c r="K321" s="30" t="s">
        <v>645</v>
      </c>
      <c r="L321" s="30" t="s">
        <v>646</v>
      </c>
      <c r="M321" s="29" t="s">
        <v>1111</v>
      </c>
      <c r="N321" s="90" t="s">
        <v>648</v>
      </c>
      <c r="O321" s="274"/>
      <c r="P321" s="74"/>
      <c r="Q321" s="30"/>
      <c r="R321" s="30" t="s">
        <v>27</v>
      </c>
      <c r="S321" s="30"/>
      <c r="T321" s="30"/>
      <c r="U321" s="30"/>
      <c r="V321" s="30"/>
      <c r="W321" s="30"/>
      <c r="X321" s="30"/>
      <c r="Y321" s="30"/>
      <c r="Z321" s="30"/>
      <c r="AA321" s="30"/>
      <c r="AB321" s="30">
        <f t="shared" ref="AB321:AB330" si="15">COUNTIF(Q321:AA321,"x")</f>
        <v>1</v>
      </c>
      <c r="AC321" s="30"/>
      <c r="AD321" s="30"/>
      <c r="AE321" s="72"/>
    </row>
    <row r="322" spans="1:31" ht="177.75" hidden="1" customHeight="1">
      <c r="A322" s="278"/>
      <c r="B322" s="72">
        <v>93</v>
      </c>
      <c r="C322" s="16" t="s">
        <v>289</v>
      </c>
      <c r="D322" s="71" t="s">
        <v>2</v>
      </c>
      <c r="E322" s="16" t="s">
        <v>291</v>
      </c>
      <c r="F322" s="80" t="s">
        <v>2</v>
      </c>
      <c r="G322" s="71"/>
      <c r="H322" s="16" t="s">
        <v>291</v>
      </c>
      <c r="I322" s="34" t="s">
        <v>776</v>
      </c>
      <c r="J322" s="74"/>
      <c r="K322" s="30" t="s">
        <v>645</v>
      </c>
      <c r="L322" s="30" t="s">
        <v>646</v>
      </c>
      <c r="M322" s="29" t="s">
        <v>1111</v>
      </c>
      <c r="N322" s="90" t="s">
        <v>648</v>
      </c>
      <c r="O322" s="274"/>
      <c r="P322" s="74"/>
      <c r="Q322" s="30"/>
      <c r="R322" s="30"/>
      <c r="S322" s="30" t="s">
        <v>27</v>
      </c>
      <c r="T322" s="30"/>
      <c r="U322" s="30"/>
      <c r="V322" s="30"/>
      <c r="W322" s="30"/>
      <c r="X322" s="30"/>
      <c r="Y322" s="30"/>
      <c r="Z322" s="30"/>
      <c r="AA322" s="30"/>
      <c r="AB322" s="30">
        <f t="shared" si="15"/>
        <v>1</v>
      </c>
      <c r="AC322" s="30"/>
      <c r="AD322" s="30"/>
      <c r="AE322" s="72"/>
    </row>
    <row r="323" spans="1:31" ht="179.25" hidden="1" customHeight="1">
      <c r="A323" s="278"/>
      <c r="B323" s="72">
        <v>93</v>
      </c>
      <c r="C323" s="16" t="s">
        <v>289</v>
      </c>
      <c r="D323" s="71" t="s">
        <v>2</v>
      </c>
      <c r="E323" s="16" t="s">
        <v>291</v>
      </c>
      <c r="F323" s="80" t="s">
        <v>2</v>
      </c>
      <c r="G323" s="71"/>
      <c r="H323" s="16" t="s">
        <v>291</v>
      </c>
      <c r="I323" s="34" t="s">
        <v>776</v>
      </c>
      <c r="J323" s="74"/>
      <c r="K323" s="30" t="s">
        <v>645</v>
      </c>
      <c r="L323" s="30" t="s">
        <v>646</v>
      </c>
      <c r="M323" s="29" t="s">
        <v>1111</v>
      </c>
      <c r="N323" s="90" t="s">
        <v>648</v>
      </c>
      <c r="O323" s="274"/>
      <c r="P323" s="74"/>
      <c r="Q323" s="30"/>
      <c r="R323" s="30"/>
      <c r="S323" s="30"/>
      <c r="T323" s="30" t="s">
        <v>27</v>
      </c>
      <c r="U323" s="30"/>
      <c r="V323" s="30"/>
      <c r="W323" s="30"/>
      <c r="X323" s="30"/>
      <c r="Y323" s="30"/>
      <c r="Z323" s="30"/>
      <c r="AA323" s="30"/>
      <c r="AB323" s="30">
        <f t="shared" si="15"/>
        <v>1</v>
      </c>
      <c r="AC323" s="30"/>
      <c r="AD323" s="30"/>
      <c r="AE323" s="72"/>
    </row>
    <row r="324" spans="1:31" ht="195.75" hidden="1" customHeight="1">
      <c r="A324" s="278"/>
      <c r="B324" s="144">
        <v>93</v>
      </c>
      <c r="C324" s="197" t="s">
        <v>289</v>
      </c>
      <c r="D324" s="142" t="s">
        <v>2</v>
      </c>
      <c r="E324" s="16" t="s">
        <v>291</v>
      </c>
      <c r="F324" s="80" t="s">
        <v>2</v>
      </c>
      <c r="G324" s="142"/>
      <c r="H324" s="197" t="s">
        <v>291</v>
      </c>
      <c r="I324" s="214" t="s">
        <v>776</v>
      </c>
      <c r="J324" s="146"/>
      <c r="K324" s="154" t="s">
        <v>645</v>
      </c>
      <c r="L324" s="154" t="s">
        <v>646</v>
      </c>
      <c r="M324" s="29" t="s">
        <v>1111</v>
      </c>
      <c r="N324" s="90" t="s">
        <v>648</v>
      </c>
      <c r="O324" s="274"/>
      <c r="P324" s="74"/>
      <c r="Q324" s="30"/>
      <c r="R324" s="30"/>
      <c r="S324" s="30"/>
      <c r="T324" s="30"/>
      <c r="U324" s="30" t="s">
        <v>27</v>
      </c>
      <c r="V324" s="30"/>
      <c r="W324" s="30"/>
      <c r="X324" s="30"/>
      <c r="Y324" s="30"/>
      <c r="Z324" s="30"/>
      <c r="AA324" s="30"/>
      <c r="AB324" s="30">
        <f t="shared" si="15"/>
        <v>1</v>
      </c>
      <c r="AC324" s="154"/>
      <c r="AD324" s="154"/>
      <c r="AE324" s="144"/>
    </row>
    <row r="325" spans="1:31" ht="178.5" customHeight="1">
      <c r="A325" s="279"/>
      <c r="B325" s="160">
        <v>93</v>
      </c>
      <c r="C325" s="16" t="s">
        <v>289</v>
      </c>
      <c r="D325" s="163" t="s">
        <v>2</v>
      </c>
      <c r="E325" s="184" t="s">
        <v>291</v>
      </c>
      <c r="F325" s="172" t="s">
        <v>2</v>
      </c>
      <c r="G325" s="163"/>
      <c r="H325" s="16" t="s">
        <v>291</v>
      </c>
      <c r="I325" s="34" t="s">
        <v>1191</v>
      </c>
      <c r="J325" s="149" t="s">
        <v>1200</v>
      </c>
      <c r="K325" s="30" t="s">
        <v>645</v>
      </c>
      <c r="L325" s="30" t="s">
        <v>646</v>
      </c>
      <c r="M325" s="185" t="s">
        <v>1111</v>
      </c>
      <c r="N325" s="90" t="s">
        <v>648</v>
      </c>
      <c r="O325" s="274"/>
      <c r="P325" s="74"/>
      <c r="Q325" s="30"/>
      <c r="R325" s="30"/>
      <c r="S325" s="30"/>
      <c r="T325" s="30"/>
      <c r="U325" s="30"/>
      <c r="V325" s="30" t="s">
        <v>27</v>
      </c>
      <c r="W325" s="30"/>
      <c r="X325" s="30"/>
      <c r="Y325" s="30"/>
      <c r="Z325" s="30"/>
      <c r="AA325" s="30"/>
      <c r="AB325" s="174">
        <f t="shared" si="15"/>
        <v>1</v>
      </c>
      <c r="AC325" s="30" t="s">
        <v>1133</v>
      </c>
      <c r="AD325" s="30" t="s">
        <v>1133</v>
      </c>
      <c r="AE325" s="160"/>
    </row>
    <row r="326" spans="1:31" ht="186.75" hidden="1" customHeight="1">
      <c r="A326" s="278"/>
      <c r="B326" s="145">
        <v>93</v>
      </c>
      <c r="C326" s="221" t="s">
        <v>289</v>
      </c>
      <c r="D326" s="143" t="s">
        <v>2</v>
      </c>
      <c r="E326" s="16" t="s">
        <v>291</v>
      </c>
      <c r="F326" s="80" t="s">
        <v>2</v>
      </c>
      <c r="G326" s="143"/>
      <c r="H326" s="221" t="s">
        <v>291</v>
      </c>
      <c r="I326" s="239" t="s">
        <v>776</v>
      </c>
      <c r="J326" s="148"/>
      <c r="K326" s="155" t="s">
        <v>645</v>
      </c>
      <c r="L326" s="155" t="s">
        <v>646</v>
      </c>
      <c r="M326" s="29" t="s">
        <v>1111</v>
      </c>
      <c r="N326" s="90" t="s">
        <v>648</v>
      </c>
      <c r="O326" s="274"/>
      <c r="P326" s="74"/>
      <c r="Q326" s="30"/>
      <c r="R326" s="30"/>
      <c r="S326" s="30"/>
      <c r="T326" s="30"/>
      <c r="U326" s="30"/>
      <c r="V326" s="30"/>
      <c r="W326" s="30" t="s">
        <v>27</v>
      </c>
      <c r="X326" s="30"/>
      <c r="Y326" s="30"/>
      <c r="Z326" s="30"/>
      <c r="AA326" s="30"/>
      <c r="AB326" s="30">
        <f t="shared" si="15"/>
        <v>1</v>
      </c>
      <c r="AC326" s="155"/>
      <c r="AD326" s="155"/>
      <c r="AE326" s="145"/>
    </row>
    <row r="327" spans="1:31" ht="171.75" hidden="1" customHeight="1">
      <c r="A327" s="278"/>
      <c r="B327" s="72">
        <v>93</v>
      </c>
      <c r="C327" s="16" t="s">
        <v>289</v>
      </c>
      <c r="D327" s="71" t="s">
        <v>2</v>
      </c>
      <c r="E327" s="16" t="s">
        <v>291</v>
      </c>
      <c r="F327" s="80" t="s">
        <v>2</v>
      </c>
      <c r="G327" s="71"/>
      <c r="H327" s="16" t="s">
        <v>291</v>
      </c>
      <c r="I327" s="34" t="s">
        <v>776</v>
      </c>
      <c r="J327" s="74"/>
      <c r="K327" s="30" t="s">
        <v>645</v>
      </c>
      <c r="L327" s="30" t="s">
        <v>646</v>
      </c>
      <c r="M327" s="29" t="s">
        <v>1111</v>
      </c>
      <c r="N327" s="90" t="s">
        <v>648</v>
      </c>
      <c r="O327" s="274"/>
      <c r="P327" s="74"/>
      <c r="Q327" s="30"/>
      <c r="R327" s="30"/>
      <c r="S327" s="30"/>
      <c r="T327" s="30"/>
      <c r="U327" s="30"/>
      <c r="V327" s="30"/>
      <c r="W327" s="30"/>
      <c r="X327" s="30" t="s">
        <v>27</v>
      </c>
      <c r="Y327" s="30"/>
      <c r="Z327" s="30"/>
      <c r="AA327" s="30"/>
      <c r="AB327" s="30">
        <f t="shared" si="15"/>
        <v>1</v>
      </c>
      <c r="AC327" s="30"/>
      <c r="AD327" s="30"/>
      <c r="AE327" s="72"/>
    </row>
    <row r="328" spans="1:31" ht="174.75" hidden="1" customHeight="1">
      <c r="A328" s="278"/>
      <c r="B328" s="72">
        <v>93</v>
      </c>
      <c r="C328" s="16" t="s">
        <v>289</v>
      </c>
      <c r="D328" s="71" t="s">
        <v>2</v>
      </c>
      <c r="E328" s="16" t="s">
        <v>291</v>
      </c>
      <c r="F328" s="80" t="s">
        <v>2</v>
      </c>
      <c r="G328" s="71"/>
      <c r="H328" s="16" t="s">
        <v>291</v>
      </c>
      <c r="I328" s="34" t="s">
        <v>776</v>
      </c>
      <c r="J328" s="74"/>
      <c r="K328" s="30" t="s">
        <v>645</v>
      </c>
      <c r="L328" s="30" t="s">
        <v>646</v>
      </c>
      <c r="M328" s="29" t="s">
        <v>1111</v>
      </c>
      <c r="N328" s="90" t="s">
        <v>648</v>
      </c>
      <c r="O328" s="274"/>
      <c r="P328" s="74"/>
      <c r="Q328" s="30"/>
      <c r="R328" s="30"/>
      <c r="S328" s="30"/>
      <c r="T328" s="30"/>
      <c r="U328" s="30"/>
      <c r="V328" s="30"/>
      <c r="W328" s="30"/>
      <c r="X328" s="30"/>
      <c r="Y328" s="30" t="s">
        <v>27</v>
      </c>
      <c r="Z328" s="30"/>
      <c r="AA328" s="30"/>
      <c r="AB328" s="30">
        <f t="shared" si="15"/>
        <v>1</v>
      </c>
      <c r="AC328" s="30"/>
      <c r="AD328" s="30"/>
      <c r="AE328" s="72"/>
    </row>
    <row r="329" spans="1:31" ht="182.25" hidden="1" customHeight="1">
      <c r="A329" s="278"/>
      <c r="B329" s="72">
        <v>93</v>
      </c>
      <c r="C329" s="16" t="s">
        <v>289</v>
      </c>
      <c r="D329" s="71" t="s">
        <v>2</v>
      </c>
      <c r="E329" s="16" t="s">
        <v>291</v>
      </c>
      <c r="F329" s="80" t="s">
        <v>2</v>
      </c>
      <c r="G329" s="71"/>
      <c r="H329" s="16" t="s">
        <v>291</v>
      </c>
      <c r="I329" s="34" t="s">
        <v>776</v>
      </c>
      <c r="J329" s="74"/>
      <c r="K329" s="30" t="s">
        <v>645</v>
      </c>
      <c r="L329" s="30" t="s">
        <v>646</v>
      </c>
      <c r="M329" s="29" t="s">
        <v>1111</v>
      </c>
      <c r="N329" s="90" t="s">
        <v>648</v>
      </c>
      <c r="O329" s="274"/>
      <c r="P329" s="74"/>
      <c r="Q329" s="30"/>
      <c r="R329" s="30"/>
      <c r="S329" s="30"/>
      <c r="T329" s="30"/>
      <c r="U329" s="30"/>
      <c r="V329" s="30"/>
      <c r="W329" s="30"/>
      <c r="X329" s="30"/>
      <c r="Y329" s="30"/>
      <c r="Z329" s="30" t="s">
        <v>27</v>
      </c>
      <c r="AA329" s="30"/>
      <c r="AB329" s="30">
        <f t="shared" si="15"/>
        <v>1</v>
      </c>
      <c r="AC329" s="30"/>
      <c r="AD329" s="30"/>
      <c r="AE329" s="72"/>
    </row>
    <row r="330" spans="1:31" ht="150.75" hidden="1" customHeight="1">
      <c r="A330" s="280"/>
      <c r="B330" s="72">
        <v>93</v>
      </c>
      <c r="C330" s="16" t="s">
        <v>289</v>
      </c>
      <c r="D330" s="71" t="s">
        <v>2</v>
      </c>
      <c r="E330" s="16" t="s">
        <v>291</v>
      </c>
      <c r="F330" s="80" t="s">
        <v>2</v>
      </c>
      <c r="G330" s="71"/>
      <c r="H330" s="16" t="s">
        <v>291</v>
      </c>
      <c r="I330" s="34" t="s">
        <v>776</v>
      </c>
      <c r="J330" s="74"/>
      <c r="K330" s="30" t="s">
        <v>645</v>
      </c>
      <c r="L330" s="30" t="s">
        <v>646</v>
      </c>
      <c r="M330" s="29" t="s">
        <v>1111</v>
      </c>
      <c r="N330" s="90" t="s">
        <v>648</v>
      </c>
      <c r="O330" s="275"/>
      <c r="P330" s="74"/>
      <c r="Q330" s="30"/>
      <c r="R330" s="30"/>
      <c r="S330" s="30"/>
      <c r="T330" s="30"/>
      <c r="U330" s="30"/>
      <c r="V330" s="30"/>
      <c r="W330" s="30"/>
      <c r="X330" s="30"/>
      <c r="Y330" s="30"/>
      <c r="Z330" s="30"/>
      <c r="AA330" s="30" t="s">
        <v>27</v>
      </c>
      <c r="AB330" s="30">
        <f t="shared" si="15"/>
        <v>1</v>
      </c>
      <c r="AC330" s="30"/>
      <c r="AD330" s="30"/>
      <c r="AE330" s="72"/>
    </row>
    <row r="331" spans="1:31" ht="23.25" hidden="1" customHeight="1">
      <c r="A331" s="28"/>
      <c r="B331" s="13"/>
      <c r="C331" s="286" t="s">
        <v>11</v>
      </c>
      <c r="D331" s="286"/>
      <c r="E331" s="286"/>
      <c r="F331" s="80"/>
      <c r="G331" s="12">
        <f>COUNTIF(G332:G332,"x")</f>
        <v>0</v>
      </c>
      <c r="H331" s="12"/>
      <c r="I331" s="26"/>
      <c r="J331" s="52"/>
      <c r="K331" s="30"/>
      <c r="L331" s="30"/>
      <c r="M331" s="29"/>
      <c r="N331" s="90"/>
      <c r="O331" s="25">
        <f>COUNTIF(O332:O332,"x")</f>
        <v>1</v>
      </c>
      <c r="P331" s="12">
        <f>SUM(P332:P332)</f>
        <v>1</v>
      </c>
      <c r="Q331" s="105"/>
      <c r="R331" s="105"/>
      <c r="S331" s="105"/>
      <c r="T331" s="105"/>
      <c r="U331" s="105"/>
      <c r="V331" s="123"/>
      <c r="W331" s="105"/>
      <c r="X331" s="105"/>
      <c r="Y331" s="105"/>
      <c r="Z331" s="105"/>
      <c r="AA331" s="105"/>
      <c r="AB331" s="30"/>
      <c r="AC331" s="30"/>
      <c r="AD331" s="30"/>
      <c r="AE331" s="15"/>
    </row>
    <row r="332" spans="1:31" ht="85.5" hidden="1" customHeight="1">
      <c r="A332" s="277">
        <v>280</v>
      </c>
      <c r="B332" s="50">
        <v>94</v>
      </c>
      <c r="C332" s="16" t="s">
        <v>292</v>
      </c>
      <c r="D332" s="14" t="s">
        <v>2</v>
      </c>
      <c r="E332" s="16" t="s">
        <v>293</v>
      </c>
      <c r="F332" s="80" t="s">
        <v>2</v>
      </c>
      <c r="G332" s="14"/>
      <c r="H332" s="86" t="s">
        <v>293</v>
      </c>
      <c r="I332" s="33" t="s">
        <v>777</v>
      </c>
      <c r="J332" s="52" t="s">
        <v>539</v>
      </c>
      <c r="K332" s="30" t="s">
        <v>645</v>
      </c>
      <c r="L332" s="30" t="s">
        <v>1085</v>
      </c>
      <c r="M332" s="29" t="s">
        <v>1111</v>
      </c>
      <c r="N332" s="90" t="s">
        <v>648</v>
      </c>
      <c r="O332" s="273" t="s">
        <v>27</v>
      </c>
      <c r="P332" s="52">
        <v>1</v>
      </c>
      <c r="Q332" s="30"/>
      <c r="R332" s="30"/>
      <c r="S332" s="30" t="s">
        <v>27</v>
      </c>
      <c r="T332" s="30"/>
      <c r="U332" s="30"/>
      <c r="V332" s="30"/>
      <c r="W332" s="30"/>
      <c r="X332" s="30"/>
      <c r="Y332" s="30"/>
      <c r="Z332" s="30"/>
      <c r="AA332" s="30"/>
      <c r="AB332" s="30">
        <f>COUNTIF(Q332:AA332,"x")</f>
        <v>1</v>
      </c>
      <c r="AC332" s="30"/>
      <c r="AD332" s="30"/>
      <c r="AE332" s="50"/>
    </row>
    <row r="333" spans="1:31" ht="96" hidden="1" customHeight="1">
      <c r="A333" s="278"/>
      <c r="B333" s="72">
        <v>94</v>
      </c>
      <c r="C333" s="16" t="s">
        <v>292</v>
      </c>
      <c r="D333" s="71" t="s">
        <v>2</v>
      </c>
      <c r="E333" s="16" t="s">
        <v>293</v>
      </c>
      <c r="F333" s="80" t="s">
        <v>2</v>
      </c>
      <c r="G333" s="71"/>
      <c r="H333" s="86" t="s">
        <v>293</v>
      </c>
      <c r="I333" s="33" t="s">
        <v>777</v>
      </c>
      <c r="J333" s="74"/>
      <c r="K333" s="30" t="s">
        <v>645</v>
      </c>
      <c r="L333" s="30" t="s">
        <v>1085</v>
      </c>
      <c r="M333" s="29" t="s">
        <v>1111</v>
      </c>
      <c r="N333" s="90" t="s">
        <v>648</v>
      </c>
      <c r="O333" s="274"/>
      <c r="P333" s="74"/>
      <c r="Q333" s="30"/>
      <c r="R333" s="30"/>
      <c r="S333" s="30"/>
      <c r="T333" s="30" t="s">
        <v>27</v>
      </c>
      <c r="U333" s="30"/>
      <c r="V333" s="30"/>
      <c r="W333" s="30"/>
      <c r="X333" s="30"/>
      <c r="Y333" s="30"/>
      <c r="Z333" s="30"/>
      <c r="AA333" s="30"/>
      <c r="AB333" s="30">
        <f t="shared" ref="AB333:AB335" si="16">COUNTIF(Q333:AA333,"x")</f>
        <v>1</v>
      </c>
      <c r="AC333" s="30"/>
      <c r="AD333" s="30"/>
      <c r="AE333" s="72"/>
    </row>
    <row r="334" spans="1:31" ht="73.5" hidden="1" customHeight="1">
      <c r="A334" s="278"/>
      <c r="B334" s="72">
        <v>94</v>
      </c>
      <c r="C334" s="16" t="s">
        <v>292</v>
      </c>
      <c r="D334" s="71" t="s">
        <v>2</v>
      </c>
      <c r="E334" s="16" t="s">
        <v>293</v>
      </c>
      <c r="F334" s="80" t="s">
        <v>2</v>
      </c>
      <c r="G334" s="71"/>
      <c r="H334" s="86" t="s">
        <v>293</v>
      </c>
      <c r="I334" s="33" t="s">
        <v>777</v>
      </c>
      <c r="J334" s="74"/>
      <c r="K334" s="30" t="s">
        <v>645</v>
      </c>
      <c r="L334" s="30" t="s">
        <v>1085</v>
      </c>
      <c r="M334" s="29" t="s">
        <v>1111</v>
      </c>
      <c r="N334" s="90" t="s">
        <v>648</v>
      </c>
      <c r="O334" s="274"/>
      <c r="P334" s="74"/>
      <c r="Q334" s="30"/>
      <c r="R334" s="30"/>
      <c r="S334" s="30"/>
      <c r="T334" s="30"/>
      <c r="U334" s="30"/>
      <c r="V334" s="30"/>
      <c r="W334" s="30" t="s">
        <v>27</v>
      </c>
      <c r="X334" s="30"/>
      <c r="Y334" s="30"/>
      <c r="Z334" s="30"/>
      <c r="AA334" s="30"/>
      <c r="AB334" s="30">
        <f t="shared" si="16"/>
        <v>1</v>
      </c>
      <c r="AC334" s="30"/>
      <c r="AD334" s="30"/>
      <c r="AE334" s="72"/>
    </row>
    <row r="335" spans="1:31" ht="73.5" hidden="1" customHeight="1">
      <c r="A335" s="280"/>
      <c r="B335" s="72">
        <v>94</v>
      </c>
      <c r="C335" s="16" t="s">
        <v>292</v>
      </c>
      <c r="D335" s="71" t="s">
        <v>2</v>
      </c>
      <c r="E335" s="16" t="s">
        <v>293</v>
      </c>
      <c r="F335" s="80" t="s">
        <v>2</v>
      </c>
      <c r="G335" s="71"/>
      <c r="H335" s="86" t="s">
        <v>293</v>
      </c>
      <c r="I335" s="33" t="s">
        <v>777</v>
      </c>
      <c r="J335" s="74"/>
      <c r="K335" s="30" t="s">
        <v>645</v>
      </c>
      <c r="L335" s="30" t="s">
        <v>1085</v>
      </c>
      <c r="M335" s="29" t="s">
        <v>1111</v>
      </c>
      <c r="N335" s="90" t="s">
        <v>648</v>
      </c>
      <c r="O335" s="275"/>
      <c r="P335" s="74"/>
      <c r="Q335" s="30"/>
      <c r="R335" s="30"/>
      <c r="S335" s="30"/>
      <c r="T335" s="30"/>
      <c r="U335" s="30"/>
      <c r="V335" s="30"/>
      <c r="W335" s="30"/>
      <c r="X335" s="30"/>
      <c r="Y335" s="30" t="s">
        <v>27</v>
      </c>
      <c r="Z335" s="30"/>
      <c r="AA335" s="30"/>
      <c r="AB335" s="30">
        <f t="shared" si="16"/>
        <v>1</v>
      </c>
      <c r="AC335" s="30"/>
      <c r="AD335" s="30"/>
      <c r="AE335" s="72"/>
    </row>
    <row r="336" spans="1:31" ht="23.25" hidden="1" customHeight="1">
      <c r="A336" s="28"/>
      <c r="B336" s="50"/>
      <c r="C336" s="286" t="s">
        <v>12</v>
      </c>
      <c r="D336" s="286"/>
      <c r="E336" s="286"/>
      <c r="F336" s="80"/>
      <c r="G336" s="25">
        <f>COUNTIF(G337:G337,"x")</f>
        <v>0</v>
      </c>
      <c r="H336" s="12"/>
      <c r="I336" s="26"/>
      <c r="J336" s="52"/>
      <c r="K336" s="102"/>
      <c r="L336" s="102"/>
      <c r="M336" s="102"/>
      <c r="N336" s="102"/>
      <c r="O336" s="25">
        <f>COUNTIF(O337:O337,"x")</f>
        <v>1</v>
      </c>
      <c r="P336" s="12">
        <f>SUM(P337:P337)</f>
        <v>1</v>
      </c>
      <c r="Q336" s="105"/>
      <c r="R336" s="105"/>
      <c r="S336" s="105"/>
      <c r="T336" s="105"/>
      <c r="U336" s="105"/>
      <c r="V336" s="123"/>
      <c r="W336" s="105"/>
      <c r="X336" s="105"/>
      <c r="Y336" s="105"/>
      <c r="Z336" s="105"/>
      <c r="AA336" s="105"/>
      <c r="AB336" s="30"/>
      <c r="AC336" s="30"/>
      <c r="AD336" s="30"/>
      <c r="AE336" s="15"/>
    </row>
    <row r="337" spans="1:31" ht="62.25" hidden="1" customHeight="1">
      <c r="A337" s="277">
        <v>285</v>
      </c>
      <c r="B337" s="50">
        <v>95</v>
      </c>
      <c r="C337" s="16" t="s">
        <v>778</v>
      </c>
      <c r="D337" s="14" t="s">
        <v>2</v>
      </c>
      <c r="E337" s="16" t="s">
        <v>294</v>
      </c>
      <c r="F337" s="80" t="s">
        <v>2</v>
      </c>
      <c r="G337" s="14"/>
      <c r="H337" s="86" t="s">
        <v>294</v>
      </c>
      <c r="I337" s="48" t="s">
        <v>779</v>
      </c>
      <c r="J337" s="52" t="s">
        <v>540</v>
      </c>
      <c r="K337" s="30" t="s">
        <v>645</v>
      </c>
      <c r="L337" s="30" t="s">
        <v>646</v>
      </c>
      <c r="M337" s="29" t="s">
        <v>1111</v>
      </c>
      <c r="N337" s="90" t="s">
        <v>648</v>
      </c>
      <c r="O337" s="273" t="s">
        <v>27</v>
      </c>
      <c r="P337" s="52">
        <v>1</v>
      </c>
      <c r="Q337" s="30"/>
      <c r="R337" s="30"/>
      <c r="S337" s="30"/>
      <c r="T337" s="30" t="s">
        <v>27</v>
      </c>
      <c r="U337" s="30"/>
      <c r="V337" s="30"/>
      <c r="W337" s="30"/>
      <c r="X337" s="30"/>
      <c r="Y337" s="30"/>
      <c r="Z337" s="30"/>
      <c r="AA337" s="30"/>
      <c r="AB337" s="30">
        <f>COUNTIF(Q337:AA337,"x")</f>
        <v>1</v>
      </c>
      <c r="AC337" s="30"/>
      <c r="AD337" s="30"/>
      <c r="AE337" s="15"/>
    </row>
    <row r="338" spans="1:31" ht="62.25" hidden="1" customHeight="1">
      <c r="A338" s="280"/>
      <c r="B338" s="72">
        <v>95</v>
      </c>
      <c r="C338" s="16" t="s">
        <v>778</v>
      </c>
      <c r="D338" s="71" t="s">
        <v>2</v>
      </c>
      <c r="E338" s="16" t="s">
        <v>294</v>
      </c>
      <c r="F338" s="80" t="s">
        <v>2</v>
      </c>
      <c r="G338" s="71"/>
      <c r="H338" s="86" t="s">
        <v>294</v>
      </c>
      <c r="I338" s="48" t="s">
        <v>779</v>
      </c>
      <c r="J338" s="74"/>
      <c r="K338" s="30" t="s">
        <v>645</v>
      </c>
      <c r="L338" s="30" t="s">
        <v>646</v>
      </c>
      <c r="M338" s="29" t="s">
        <v>1111</v>
      </c>
      <c r="N338" s="90" t="s">
        <v>648</v>
      </c>
      <c r="O338" s="275"/>
      <c r="P338" s="74"/>
      <c r="Q338" s="30"/>
      <c r="R338" s="30"/>
      <c r="S338" s="30"/>
      <c r="T338" s="30"/>
      <c r="U338" s="30"/>
      <c r="V338" s="30"/>
      <c r="W338" s="30" t="s">
        <v>27</v>
      </c>
      <c r="X338" s="30"/>
      <c r="Y338" s="30"/>
      <c r="Z338" s="30"/>
      <c r="AA338" s="30"/>
      <c r="AB338" s="30">
        <f>COUNTIF(Q338:AA338,"x")</f>
        <v>1</v>
      </c>
      <c r="AC338" s="30"/>
      <c r="AD338" s="30"/>
      <c r="AE338" s="15"/>
    </row>
    <row r="339" spans="1:31" ht="25.5" hidden="1" customHeight="1">
      <c r="A339" s="28"/>
      <c r="B339" s="216"/>
      <c r="C339" s="288" t="s">
        <v>30</v>
      </c>
      <c r="D339" s="288"/>
      <c r="E339" s="286"/>
      <c r="F339" s="80"/>
      <c r="G339" s="208">
        <f ca="1">SUM(G339:G339)</f>
        <v>0</v>
      </c>
      <c r="H339" s="209"/>
      <c r="I339" s="111"/>
      <c r="J339" s="146"/>
      <c r="K339" s="146"/>
      <c r="L339" s="146"/>
      <c r="M339" s="102"/>
      <c r="N339" s="102"/>
      <c r="O339" s="23">
        <v>0</v>
      </c>
      <c r="P339" s="12">
        <f ca="1">SUM(P339:P339)</f>
        <v>0</v>
      </c>
      <c r="Q339" s="105"/>
      <c r="R339" s="105"/>
      <c r="S339" s="105"/>
      <c r="T339" s="105"/>
      <c r="U339" s="105"/>
      <c r="V339" s="123"/>
      <c r="W339" s="105"/>
      <c r="X339" s="105"/>
      <c r="Y339" s="105"/>
      <c r="Z339" s="105"/>
      <c r="AA339" s="105"/>
      <c r="AB339" s="30"/>
      <c r="AC339" s="154"/>
      <c r="AD339" s="154"/>
      <c r="AE339" s="210"/>
    </row>
    <row r="340" spans="1:31" ht="53.25" customHeight="1">
      <c r="A340" s="176"/>
      <c r="B340" s="13"/>
      <c r="C340" s="286" t="s">
        <v>13</v>
      </c>
      <c r="D340" s="286"/>
      <c r="E340" s="287"/>
      <c r="F340" s="172"/>
      <c r="G340" s="25">
        <f>G341+G353+G355+G357+G360+G364</f>
        <v>1</v>
      </c>
      <c r="H340" s="12"/>
      <c r="I340" s="26"/>
      <c r="J340" s="149"/>
      <c r="K340" s="149"/>
      <c r="L340" s="149"/>
      <c r="M340" s="186"/>
      <c r="N340" s="102"/>
      <c r="O340" s="25">
        <f>O341+O353+O355+O357+O360+O364</f>
        <v>20</v>
      </c>
      <c r="P340" s="12">
        <f>P341+P353+P355+P357+P360+P364</f>
        <v>19</v>
      </c>
      <c r="Q340" s="105"/>
      <c r="R340" s="105"/>
      <c r="S340" s="105"/>
      <c r="T340" s="105"/>
      <c r="U340" s="105"/>
      <c r="V340" s="123" t="s">
        <v>121</v>
      </c>
      <c r="W340" s="105"/>
      <c r="X340" s="105"/>
      <c r="Y340" s="105"/>
      <c r="Z340" s="105"/>
      <c r="AA340" s="105"/>
      <c r="AB340" s="174"/>
      <c r="AC340" s="30"/>
      <c r="AD340" s="30"/>
      <c r="AE340" s="15"/>
    </row>
    <row r="341" spans="1:31" ht="41.25" customHeight="1">
      <c r="A341" s="176"/>
      <c r="B341" s="13"/>
      <c r="C341" s="286" t="s">
        <v>71</v>
      </c>
      <c r="D341" s="286"/>
      <c r="E341" s="287"/>
      <c r="F341" s="172"/>
      <c r="G341" s="25">
        <f>COUNTIF(G342:G352,"x")</f>
        <v>0</v>
      </c>
      <c r="H341" s="12"/>
      <c r="I341" s="26"/>
      <c r="J341" s="149"/>
      <c r="K341" s="149"/>
      <c r="L341" s="149"/>
      <c r="M341" s="186"/>
      <c r="N341" s="102"/>
      <c r="O341" s="25">
        <f>COUNTIF(O342:O352,"x")</f>
        <v>11</v>
      </c>
      <c r="P341" s="12">
        <f>SUM(P342:P352)</f>
        <v>11</v>
      </c>
      <c r="Q341" s="105"/>
      <c r="R341" s="105"/>
      <c r="S341" s="105"/>
      <c r="T341" s="105"/>
      <c r="U341" s="105"/>
      <c r="V341" s="123" t="s">
        <v>121</v>
      </c>
      <c r="W341" s="105"/>
      <c r="X341" s="105"/>
      <c r="Y341" s="105"/>
      <c r="Z341" s="105"/>
      <c r="AA341" s="105"/>
      <c r="AB341" s="174"/>
      <c r="AC341" s="30"/>
      <c r="AD341" s="30"/>
      <c r="AE341" s="15"/>
    </row>
    <row r="342" spans="1:31" ht="79.5" hidden="1" customHeight="1">
      <c r="A342" s="92">
        <v>291</v>
      </c>
      <c r="B342" s="145">
        <v>96</v>
      </c>
      <c r="C342" s="221" t="s">
        <v>295</v>
      </c>
      <c r="D342" s="143" t="s">
        <v>0</v>
      </c>
      <c r="E342" s="16" t="s">
        <v>296</v>
      </c>
      <c r="F342" s="80" t="s">
        <v>2</v>
      </c>
      <c r="G342" s="143"/>
      <c r="H342" s="228" t="s">
        <v>296</v>
      </c>
      <c r="I342" s="233" t="s">
        <v>780</v>
      </c>
      <c r="J342" s="148" t="s">
        <v>541</v>
      </c>
      <c r="K342" s="155" t="s">
        <v>645</v>
      </c>
      <c r="L342" s="155" t="s">
        <v>1085</v>
      </c>
      <c r="M342" s="29" t="s">
        <v>1111</v>
      </c>
      <c r="N342" s="90" t="s">
        <v>648</v>
      </c>
      <c r="O342" s="102" t="s">
        <v>27</v>
      </c>
      <c r="P342" s="52">
        <v>1</v>
      </c>
      <c r="Q342" s="30"/>
      <c r="R342" s="30"/>
      <c r="S342" s="30" t="s">
        <v>27</v>
      </c>
      <c r="T342" s="30"/>
      <c r="U342" s="30"/>
      <c r="V342" s="30"/>
      <c r="W342" s="30"/>
      <c r="X342" s="30"/>
      <c r="Y342" s="30"/>
      <c r="Z342" s="30"/>
      <c r="AA342" s="30"/>
      <c r="AB342" s="30">
        <f t="shared" ref="AB342:AB352" si="17">COUNTIF(Q342:AA342,"x")</f>
        <v>1</v>
      </c>
      <c r="AC342" s="155"/>
      <c r="AD342" s="155"/>
      <c r="AE342" s="222"/>
    </row>
    <row r="343" spans="1:31" ht="81.75" hidden="1" customHeight="1">
      <c r="A343" s="92">
        <v>292</v>
      </c>
      <c r="B343" s="144">
        <v>97</v>
      </c>
      <c r="C343" s="197" t="s">
        <v>297</v>
      </c>
      <c r="D343" s="142" t="s">
        <v>0</v>
      </c>
      <c r="E343" s="16" t="s">
        <v>298</v>
      </c>
      <c r="F343" s="80" t="s">
        <v>2</v>
      </c>
      <c r="G343" s="142"/>
      <c r="H343" s="200" t="s">
        <v>298</v>
      </c>
      <c r="I343" s="206" t="s">
        <v>781</v>
      </c>
      <c r="J343" s="146" t="s">
        <v>542</v>
      </c>
      <c r="K343" s="154" t="s">
        <v>645</v>
      </c>
      <c r="L343" s="154" t="s">
        <v>1085</v>
      </c>
      <c r="M343" s="29" t="s">
        <v>1111</v>
      </c>
      <c r="N343" s="90" t="s">
        <v>648</v>
      </c>
      <c r="O343" s="102" t="s">
        <v>27</v>
      </c>
      <c r="P343" s="52">
        <v>1</v>
      </c>
      <c r="Q343" s="30"/>
      <c r="R343" s="30"/>
      <c r="S343" s="30"/>
      <c r="T343" s="30" t="s">
        <v>27</v>
      </c>
      <c r="U343" s="92"/>
      <c r="V343" s="121"/>
      <c r="W343" s="30"/>
      <c r="X343" s="30"/>
      <c r="Y343" s="30"/>
      <c r="Z343" s="30"/>
      <c r="AA343" s="30"/>
      <c r="AB343" s="30">
        <f t="shared" si="17"/>
        <v>1</v>
      </c>
      <c r="AC343" s="154"/>
      <c r="AD343" s="154"/>
      <c r="AE343" s="198"/>
    </row>
    <row r="344" spans="1:31" ht="120.75" customHeight="1">
      <c r="A344" s="138">
        <v>293</v>
      </c>
      <c r="B344" s="160">
        <v>98</v>
      </c>
      <c r="C344" s="16" t="s">
        <v>299</v>
      </c>
      <c r="D344" s="163" t="s">
        <v>0</v>
      </c>
      <c r="E344" s="184" t="s">
        <v>300</v>
      </c>
      <c r="F344" s="172" t="s">
        <v>2</v>
      </c>
      <c r="G344" s="163"/>
      <c r="H344" s="86" t="s">
        <v>300</v>
      </c>
      <c r="I344" s="33" t="s">
        <v>782</v>
      </c>
      <c r="J344" s="149" t="s">
        <v>301</v>
      </c>
      <c r="K344" s="30" t="s">
        <v>645</v>
      </c>
      <c r="L344" s="30" t="s">
        <v>1085</v>
      </c>
      <c r="M344" s="185" t="s">
        <v>1111</v>
      </c>
      <c r="N344" s="90" t="s">
        <v>648</v>
      </c>
      <c r="O344" s="102" t="s">
        <v>27</v>
      </c>
      <c r="P344" s="52">
        <v>1</v>
      </c>
      <c r="Q344" s="30"/>
      <c r="R344" s="30"/>
      <c r="S344" s="30"/>
      <c r="T344" s="30"/>
      <c r="U344" s="30"/>
      <c r="V344" s="30" t="s">
        <v>27</v>
      </c>
      <c r="W344" s="30"/>
      <c r="X344" s="30"/>
      <c r="Y344" s="30"/>
      <c r="Z344" s="30"/>
      <c r="AA344" s="30"/>
      <c r="AB344" s="174">
        <f t="shared" si="17"/>
        <v>1</v>
      </c>
      <c r="AC344" s="30" t="s">
        <v>1132</v>
      </c>
      <c r="AD344" s="30"/>
      <c r="AE344" s="17"/>
    </row>
    <row r="345" spans="1:31" ht="66.75" hidden="1" customHeight="1">
      <c r="A345" s="92">
        <v>294</v>
      </c>
      <c r="B345" s="145">
        <v>99</v>
      </c>
      <c r="C345" s="221" t="s">
        <v>302</v>
      </c>
      <c r="D345" s="143" t="s">
        <v>0</v>
      </c>
      <c r="E345" s="16" t="s">
        <v>303</v>
      </c>
      <c r="F345" s="80" t="s">
        <v>2</v>
      </c>
      <c r="G345" s="143"/>
      <c r="H345" s="228" t="s">
        <v>303</v>
      </c>
      <c r="I345" s="233" t="s">
        <v>783</v>
      </c>
      <c r="J345" s="148"/>
      <c r="K345" s="155" t="s">
        <v>645</v>
      </c>
      <c r="L345" s="155" t="s">
        <v>1085</v>
      </c>
      <c r="M345" s="29" t="s">
        <v>1111</v>
      </c>
      <c r="N345" s="90" t="s">
        <v>648</v>
      </c>
      <c r="O345" s="102" t="s">
        <v>27</v>
      </c>
      <c r="P345" s="52">
        <v>1</v>
      </c>
      <c r="Q345" s="30"/>
      <c r="R345" s="30"/>
      <c r="S345" s="30"/>
      <c r="T345" s="30"/>
      <c r="U345" s="30"/>
      <c r="V345" s="30"/>
      <c r="W345" s="30"/>
      <c r="X345" s="30"/>
      <c r="Y345" s="30" t="s">
        <v>27</v>
      </c>
      <c r="Z345" s="30"/>
      <c r="AA345" s="30"/>
      <c r="AB345" s="30">
        <f t="shared" si="17"/>
        <v>1</v>
      </c>
      <c r="AC345" s="155"/>
      <c r="AD345" s="155"/>
      <c r="AE345" s="222"/>
    </row>
    <row r="346" spans="1:31" ht="54" hidden="1" customHeight="1">
      <c r="A346" s="92">
        <v>306</v>
      </c>
      <c r="B346" s="50">
        <v>100</v>
      </c>
      <c r="C346" s="16" t="s">
        <v>304</v>
      </c>
      <c r="D346" s="14" t="s">
        <v>2</v>
      </c>
      <c r="E346" s="16" t="s">
        <v>602</v>
      </c>
      <c r="F346" s="80" t="s">
        <v>2</v>
      </c>
      <c r="G346" s="14"/>
      <c r="H346" s="86" t="s">
        <v>602</v>
      </c>
      <c r="I346" s="33" t="s">
        <v>784</v>
      </c>
      <c r="J346" s="52" t="s">
        <v>305</v>
      </c>
      <c r="K346" s="30" t="s">
        <v>645</v>
      </c>
      <c r="L346" s="30" t="s">
        <v>1085</v>
      </c>
      <c r="M346" s="29" t="s">
        <v>1111</v>
      </c>
      <c r="N346" s="90" t="s">
        <v>648</v>
      </c>
      <c r="O346" s="102" t="s">
        <v>27</v>
      </c>
      <c r="P346" s="52">
        <v>1</v>
      </c>
      <c r="Q346" s="30" t="s">
        <v>27</v>
      </c>
      <c r="R346" s="30"/>
      <c r="S346" s="30"/>
      <c r="T346" s="30"/>
      <c r="U346" s="30"/>
      <c r="V346" s="30"/>
      <c r="W346" s="30"/>
      <c r="X346" s="30"/>
      <c r="Y346" s="30"/>
      <c r="Z346" s="30"/>
      <c r="AA346" s="30"/>
      <c r="AB346" s="30">
        <f t="shared" si="17"/>
        <v>1</v>
      </c>
      <c r="AC346" s="30"/>
      <c r="AD346" s="30"/>
      <c r="AE346" s="17"/>
    </row>
    <row r="347" spans="1:31" ht="126.75" hidden="1" customHeight="1">
      <c r="A347" s="92">
        <v>308</v>
      </c>
      <c r="B347" s="144">
        <v>101</v>
      </c>
      <c r="C347" s="197" t="s">
        <v>306</v>
      </c>
      <c r="D347" s="142" t="s">
        <v>0</v>
      </c>
      <c r="E347" s="16" t="s">
        <v>307</v>
      </c>
      <c r="F347" s="80" t="s">
        <v>0</v>
      </c>
      <c r="G347" s="142"/>
      <c r="H347" s="200" t="s">
        <v>307</v>
      </c>
      <c r="I347" s="206" t="s">
        <v>785</v>
      </c>
      <c r="J347" s="146"/>
      <c r="K347" s="154" t="s">
        <v>645</v>
      </c>
      <c r="L347" s="154" t="s">
        <v>1085</v>
      </c>
      <c r="M347" s="29" t="s">
        <v>1111</v>
      </c>
      <c r="N347" s="90" t="s">
        <v>648</v>
      </c>
      <c r="O347" s="102" t="s">
        <v>27</v>
      </c>
      <c r="P347" s="52">
        <v>1</v>
      </c>
      <c r="Q347" s="30"/>
      <c r="R347" s="30"/>
      <c r="S347" s="30"/>
      <c r="T347" s="30" t="s">
        <v>27</v>
      </c>
      <c r="U347" s="92"/>
      <c r="V347" s="121"/>
      <c r="W347" s="30"/>
      <c r="X347" s="30"/>
      <c r="Y347" s="30"/>
      <c r="Z347" s="30"/>
      <c r="AA347" s="30"/>
      <c r="AB347" s="30">
        <f t="shared" si="17"/>
        <v>1</v>
      </c>
      <c r="AC347" s="154"/>
      <c r="AD347" s="154"/>
      <c r="AE347" s="198"/>
    </row>
    <row r="348" spans="1:31" ht="141" customHeight="1">
      <c r="A348" s="138">
        <v>309</v>
      </c>
      <c r="B348" s="160">
        <v>102</v>
      </c>
      <c r="C348" s="16" t="s">
        <v>131</v>
      </c>
      <c r="D348" s="163" t="s">
        <v>0</v>
      </c>
      <c r="E348" s="184" t="s">
        <v>132</v>
      </c>
      <c r="F348" s="172" t="s">
        <v>0</v>
      </c>
      <c r="G348" s="163"/>
      <c r="H348" s="86" t="s">
        <v>132</v>
      </c>
      <c r="I348" s="33" t="s">
        <v>1180</v>
      </c>
      <c r="J348" s="149"/>
      <c r="K348" s="30" t="s">
        <v>645</v>
      </c>
      <c r="L348" s="30" t="s">
        <v>1085</v>
      </c>
      <c r="M348" s="185" t="s">
        <v>1111</v>
      </c>
      <c r="N348" s="90" t="s">
        <v>648</v>
      </c>
      <c r="O348" s="102" t="s">
        <v>27</v>
      </c>
      <c r="P348" s="52">
        <v>1</v>
      </c>
      <c r="Q348" s="30"/>
      <c r="R348" s="30"/>
      <c r="S348" s="30"/>
      <c r="T348" s="30"/>
      <c r="U348" s="30"/>
      <c r="V348" s="30" t="s">
        <v>27</v>
      </c>
      <c r="W348" s="30"/>
      <c r="X348" s="30"/>
      <c r="Y348" s="30"/>
      <c r="Z348" s="30"/>
      <c r="AA348" s="30"/>
      <c r="AB348" s="174">
        <f t="shared" si="17"/>
        <v>1</v>
      </c>
      <c r="AC348" s="30"/>
      <c r="AD348" s="30" t="s">
        <v>1132</v>
      </c>
      <c r="AE348" s="17"/>
    </row>
    <row r="349" spans="1:31" ht="126.75" hidden="1" customHeight="1">
      <c r="A349" s="92">
        <v>310</v>
      </c>
      <c r="B349" s="145">
        <v>103</v>
      </c>
      <c r="C349" s="221" t="s">
        <v>133</v>
      </c>
      <c r="D349" s="143" t="s">
        <v>0</v>
      </c>
      <c r="E349" s="16" t="s">
        <v>134</v>
      </c>
      <c r="F349" s="80" t="s">
        <v>0</v>
      </c>
      <c r="G349" s="143"/>
      <c r="H349" s="228" t="s">
        <v>134</v>
      </c>
      <c r="I349" s="233" t="s">
        <v>786</v>
      </c>
      <c r="J349" s="148"/>
      <c r="K349" s="155" t="s">
        <v>645</v>
      </c>
      <c r="L349" s="155" t="s">
        <v>1085</v>
      </c>
      <c r="M349" s="29" t="s">
        <v>1111</v>
      </c>
      <c r="N349" s="90" t="s">
        <v>648</v>
      </c>
      <c r="O349" s="102" t="s">
        <v>27</v>
      </c>
      <c r="P349" s="52">
        <v>1</v>
      </c>
      <c r="Q349" s="30"/>
      <c r="R349" s="30"/>
      <c r="S349" s="30"/>
      <c r="T349" s="30"/>
      <c r="U349" s="30"/>
      <c r="V349" s="30"/>
      <c r="W349" s="30"/>
      <c r="X349" s="30"/>
      <c r="Y349" s="30" t="s">
        <v>27</v>
      </c>
      <c r="Z349" s="30"/>
      <c r="AA349" s="30"/>
      <c r="AB349" s="30">
        <f t="shared" si="17"/>
        <v>1</v>
      </c>
      <c r="AC349" s="155"/>
      <c r="AD349" s="155"/>
      <c r="AE349" s="222"/>
    </row>
    <row r="350" spans="1:31" ht="126" hidden="1">
      <c r="A350" s="92">
        <v>318</v>
      </c>
      <c r="B350" s="50">
        <v>104</v>
      </c>
      <c r="C350" s="16" t="s">
        <v>308</v>
      </c>
      <c r="D350" s="14" t="s">
        <v>0</v>
      </c>
      <c r="E350" s="16" t="s">
        <v>309</v>
      </c>
      <c r="F350" s="80" t="s">
        <v>2</v>
      </c>
      <c r="G350" s="14"/>
      <c r="H350" s="16" t="s">
        <v>309</v>
      </c>
      <c r="I350" s="16" t="s">
        <v>787</v>
      </c>
      <c r="J350" s="52"/>
      <c r="K350" s="30" t="s">
        <v>645</v>
      </c>
      <c r="L350" s="30" t="s">
        <v>1085</v>
      </c>
      <c r="M350" s="29" t="s">
        <v>1111</v>
      </c>
      <c r="N350" s="90" t="s">
        <v>648</v>
      </c>
      <c r="O350" s="102" t="s">
        <v>27</v>
      </c>
      <c r="P350" s="52">
        <v>1</v>
      </c>
      <c r="Q350" s="30"/>
      <c r="R350" s="30"/>
      <c r="S350" s="30"/>
      <c r="T350" s="30"/>
      <c r="U350" s="30" t="s">
        <v>27</v>
      </c>
      <c r="V350" s="30"/>
      <c r="W350" s="30"/>
      <c r="X350" s="30"/>
      <c r="Y350" s="30"/>
      <c r="Z350" s="30"/>
      <c r="AA350" s="30"/>
      <c r="AB350" s="30">
        <f t="shared" si="17"/>
        <v>1</v>
      </c>
      <c r="AC350" s="30"/>
      <c r="AD350" s="30"/>
      <c r="AE350" s="17"/>
    </row>
    <row r="351" spans="1:31" ht="126" hidden="1">
      <c r="A351" s="92">
        <v>319</v>
      </c>
      <c r="B351" s="50">
        <v>105</v>
      </c>
      <c r="C351" s="16" t="s">
        <v>310</v>
      </c>
      <c r="D351" s="14" t="s">
        <v>0</v>
      </c>
      <c r="E351" s="16" t="s">
        <v>311</v>
      </c>
      <c r="F351" s="80" t="s">
        <v>2</v>
      </c>
      <c r="G351" s="14"/>
      <c r="H351" s="16" t="s">
        <v>311</v>
      </c>
      <c r="I351" s="16" t="s">
        <v>788</v>
      </c>
      <c r="J351" s="52"/>
      <c r="K351" s="30" t="s">
        <v>645</v>
      </c>
      <c r="L351" s="30" t="s">
        <v>1085</v>
      </c>
      <c r="M351" s="29" t="s">
        <v>1111</v>
      </c>
      <c r="N351" s="90" t="s">
        <v>648</v>
      </c>
      <c r="O351" s="102" t="s">
        <v>27</v>
      </c>
      <c r="P351" s="52">
        <v>1</v>
      </c>
      <c r="Q351" s="30"/>
      <c r="R351" s="30"/>
      <c r="S351" s="30"/>
      <c r="T351" s="30"/>
      <c r="U351" s="30"/>
      <c r="V351" s="30"/>
      <c r="W351" s="30" t="s">
        <v>27</v>
      </c>
      <c r="X351" s="30"/>
      <c r="Y351" s="30"/>
      <c r="Z351" s="30"/>
      <c r="AA351" s="30"/>
      <c r="AB351" s="30">
        <f t="shared" si="17"/>
        <v>1</v>
      </c>
      <c r="AC351" s="30"/>
      <c r="AD351" s="30"/>
      <c r="AE351" s="17"/>
    </row>
    <row r="352" spans="1:31" ht="93.75" hidden="1" customHeight="1">
      <c r="A352" s="92">
        <v>320</v>
      </c>
      <c r="B352" s="50">
        <v>106</v>
      </c>
      <c r="C352" s="16" t="s">
        <v>312</v>
      </c>
      <c r="D352" s="14" t="s">
        <v>0</v>
      </c>
      <c r="E352" s="16" t="s">
        <v>313</v>
      </c>
      <c r="F352" s="80" t="s">
        <v>2</v>
      </c>
      <c r="G352" s="14"/>
      <c r="H352" s="16" t="s">
        <v>313</v>
      </c>
      <c r="I352" s="16" t="s">
        <v>789</v>
      </c>
      <c r="J352" s="52" t="s">
        <v>314</v>
      </c>
      <c r="K352" s="30" t="s">
        <v>645</v>
      </c>
      <c r="L352" s="30" t="s">
        <v>1085</v>
      </c>
      <c r="M352" s="29" t="s">
        <v>1111</v>
      </c>
      <c r="N352" s="90" t="s">
        <v>648</v>
      </c>
      <c r="O352" s="102" t="s">
        <v>27</v>
      </c>
      <c r="P352" s="52">
        <v>1</v>
      </c>
      <c r="Q352" s="30"/>
      <c r="R352" s="30"/>
      <c r="S352" s="30"/>
      <c r="T352" s="30"/>
      <c r="U352" s="30"/>
      <c r="V352" s="30"/>
      <c r="W352" s="30"/>
      <c r="X352" s="30"/>
      <c r="Y352" s="30"/>
      <c r="Z352" s="30" t="s">
        <v>27</v>
      </c>
      <c r="AA352" s="30"/>
      <c r="AB352" s="30">
        <f t="shared" si="17"/>
        <v>1</v>
      </c>
      <c r="AC352" s="30"/>
      <c r="AD352" s="30"/>
      <c r="AE352" s="17"/>
    </row>
    <row r="353" spans="1:31" ht="23.25" hidden="1" customHeight="1">
      <c r="A353" s="28"/>
      <c r="B353" s="13"/>
      <c r="C353" s="286" t="s">
        <v>38</v>
      </c>
      <c r="D353" s="286"/>
      <c r="E353" s="286"/>
      <c r="F353" s="80"/>
      <c r="G353" s="25">
        <f>COUNTIF(G354:G354,"x")</f>
        <v>0</v>
      </c>
      <c r="H353" s="12"/>
      <c r="I353" s="51"/>
      <c r="J353" s="52"/>
      <c r="K353" s="102"/>
      <c r="L353" s="102"/>
      <c r="M353" s="102"/>
      <c r="N353" s="102"/>
      <c r="O353" s="25">
        <f>COUNTIF(O354:O354,"x")</f>
        <v>1</v>
      </c>
      <c r="P353" s="12">
        <f>SUM(P354:P354)</f>
        <v>1</v>
      </c>
      <c r="Q353" s="105"/>
      <c r="R353" s="105"/>
      <c r="S353" s="105"/>
      <c r="T353" s="105"/>
      <c r="U353" s="105"/>
      <c r="V353" s="123"/>
      <c r="W353" s="105"/>
      <c r="X353" s="105"/>
      <c r="Y353" s="105"/>
      <c r="Z353" s="105"/>
      <c r="AA353" s="105"/>
      <c r="AB353" s="30"/>
      <c r="AC353" s="30"/>
      <c r="AD353" s="30"/>
      <c r="AE353" s="15"/>
    </row>
    <row r="354" spans="1:31" ht="41.25" hidden="1" customHeight="1">
      <c r="A354" s="28">
        <v>331</v>
      </c>
      <c r="B354" s="50">
        <v>107</v>
      </c>
      <c r="C354" s="16" t="s">
        <v>315</v>
      </c>
      <c r="D354" s="14" t="s">
        <v>2</v>
      </c>
      <c r="E354" s="16" t="s">
        <v>135</v>
      </c>
      <c r="F354" s="80" t="s">
        <v>2</v>
      </c>
      <c r="G354" s="14"/>
      <c r="H354" s="16" t="s">
        <v>135</v>
      </c>
      <c r="I354" s="16" t="s">
        <v>790</v>
      </c>
      <c r="J354" s="52"/>
      <c r="K354" s="30" t="s">
        <v>645</v>
      </c>
      <c r="L354" s="30" t="s">
        <v>1085</v>
      </c>
      <c r="M354" s="29" t="s">
        <v>1111</v>
      </c>
      <c r="N354" s="90" t="s">
        <v>648</v>
      </c>
      <c r="O354" s="102" t="s">
        <v>27</v>
      </c>
      <c r="P354" s="52">
        <v>1</v>
      </c>
      <c r="Q354" s="30" t="s">
        <v>27</v>
      </c>
      <c r="R354" s="30"/>
      <c r="S354" s="30"/>
      <c r="T354" s="30"/>
      <c r="U354" s="30"/>
      <c r="V354" s="30"/>
      <c r="W354" s="30"/>
      <c r="X354" s="30"/>
      <c r="Y354" s="30"/>
      <c r="Z354" s="30"/>
      <c r="AA354" s="30"/>
      <c r="AB354" s="30">
        <f>COUNTIF(Q354:AA354,"x")</f>
        <v>1</v>
      </c>
      <c r="AC354" s="30"/>
      <c r="AD354" s="30"/>
      <c r="AE354" s="50"/>
    </row>
    <row r="355" spans="1:31" ht="30" hidden="1" customHeight="1">
      <c r="A355" s="37"/>
      <c r="B355" s="13"/>
      <c r="C355" s="286" t="s">
        <v>39</v>
      </c>
      <c r="D355" s="286"/>
      <c r="E355" s="286"/>
      <c r="F355" s="80"/>
      <c r="G355" s="25">
        <f>COUNTIF(G356:G356,"x")</f>
        <v>0</v>
      </c>
      <c r="H355" s="12"/>
      <c r="I355" s="51"/>
      <c r="J355" s="52"/>
      <c r="K355" s="102"/>
      <c r="L355" s="102"/>
      <c r="M355" s="102"/>
      <c r="N355" s="102"/>
      <c r="O355" s="25">
        <f>COUNTIF(O356:O356,"x")</f>
        <v>1</v>
      </c>
      <c r="P355" s="12">
        <f>SUM(P356:P356)</f>
        <v>1</v>
      </c>
      <c r="Q355" s="105"/>
      <c r="R355" s="105"/>
      <c r="S355" s="105"/>
      <c r="T355" s="105"/>
      <c r="U355" s="105"/>
      <c r="V355" s="123"/>
      <c r="W355" s="105"/>
      <c r="X355" s="105"/>
      <c r="Y355" s="105"/>
      <c r="Z355" s="105"/>
      <c r="AA355" s="105"/>
      <c r="AB355" s="30"/>
      <c r="AC355" s="30"/>
      <c r="AD355" s="30"/>
      <c r="AE355" s="15"/>
    </row>
    <row r="356" spans="1:31" ht="86.25" hidden="1" customHeight="1">
      <c r="A356" s="28">
        <v>334</v>
      </c>
      <c r="B356" s="50">
        <v>108</v>
      </c>
      <c r="C356" s="16" t="s">
        <v>316</v>
      </c>
      <c r="D356" s="14" t="s">
        <v>0</v>
      </c>
      <c r="E356" s="16" t="s">
        <v>317</v>
      </c>
      <c r="F356" s="80" t="s">
        <v>2</v>
      </c>
      <c r="G356" s="14"/>
      <c r="H356" s="16" t="s">
        <v>317</v>
      </c>
      <c r="I356" s="16" t="s">
        <v>791</v>
      </c>
      <c r="J356" s="52"/>
      <c r="K356" s="30" t="s">
        <v>645</v>
      </c>
      <c r="L356" s="30" t="s">
        <v>1085</v>
      </c>
      <c r="M356" s="29" t="s">
        <v>1111</v>
      </c>
      <c r="N356" s="90" t="s">
        <v>648</v>
      </c>
      <c r="O356" s="102" t="s">
        <v>27</v>
      </c>
      <c r="P356" s="52">
        <v>1</v>
      </c>
      <c r="Q356" s="30"/>
      <c r="R356" s="30"/>
      <c r="S356" s="30"/>
      <c r="T356" s="30"/>
      <c r="U356" s="30"/>
      <c r="V356" s="30"/>
      <c r="W356" s="30"/>
      <c r="X356" s="30"/>
      <c r="Y356" s="30"/>
      <c r="Z356" s="30"/>
      <c r="AA356" s="30" t="s">
        <v>27</v>
      </c>
      <c r="AB356" s="30">
        <f>COUNTIF(Q356:AA356,"x")</f>
        <v>1</v>
      </c>
      <c r="AC356" s="30"/>
      <c r="AD356" s="30"/>
      <c r="AE356" s="50"/>
    </row>
    <row r="357" spans="1:31" ht="33.75" hidden="1" customHeight="1">
      <c r="A357" s="37"/>
      <c r="B357" s="13"/>
      <c r="C357" s="286" t="s">
        <v>41</v>
      </c>
      <c r="D357" s="286"/>
      <c r="E357" s="286"/>
      <c r="F357" s="80"/>
      <c r="G357" s="23">
        <f>COUNTIF(G358:G359,"x")</f>
        <v>0</v>
      </c>
      <c r="H357" s="74"/>
      <c r="I357" s="51"/>
      <c r="J357" s="52"/>
      <c r="K357" s="102"/>
      <c r="L357" s="102"/>
      <c r="M357" s="102"/>
      <c r="N357" s="102"/>
      <c r="O357" s="25">
        <f>COUNTIF(O358:O359,"x")</f>
        <v>2</v>
      </c>
      <c r="P357" s="12">
        <f>SUM(P358:P359)</f>
        <v>2</v>
      </c>
      <c r="Q357" s="105"/>
      <c r="R357" s="105"/>
      <c r="S357" s="105"/>
      <c r="T357" s="105"/>
      <c r="U357" s="105"/>
      <c r="V357" s="123"/>
      <c r="W357" s="105"/>
      <c r="X357" s="105"/>
      <c r="Y357" s="105"/>
      <c r="Z357" s="105"/>
      <c r="AA357" s="105"/>
      <c r="AB357" s="30"/>
      <c r="AC357" s="30"/>
      <c r="AD357" s="30"/>
      <c r="AE357" s="15"/>
    </row>
    <row r="358" spans="1:31" ht="91.5" hidden="1" customHeight="1">
      <c r="A358" s="28">
        <v>338</v>
      </c>
      <c r="B358" s="50">
        <v>109</v>
      </c>
      <c r="C358" s="16" t="s">
        <v>318</v>
      </c>
      <c r="D358" s="14" t="s">
        <v>0</v>
      </c>
      <c r="E358" s="16" t="s">
        <v>319</v>
      </c>
      <c r="F358" s="80" t="s">
        <v>2</v>
      </c>
      <c r="G358" s="14"/>
      <c r="H358" s="16" t="s">
        <v>319</v>
      </c>
      <c r="I358" s="73" t="s">
        <v>792</v>
      </c>
      <c r="J358" s="52"/>
      <c r="K358" s="30" t="s">
        <v>645</v>
      </c>
      <c r="L358" s="30" t="s">
        <v>1085</v>
      </c>
      <c r="M358" s="29" t="s">
        <v>1111</v>
      </c>
      <c r="N358" s="90" t="s">
        <v>648</v>
      </c>
      <c r="O358" s="102" t="s">
        <v>27</v>
      </c>
      <c r="P358" s="52">
        <v>1</v>
      </c>
      <c r="Q358" s="30"/>
      <c r="R358" s="30"/>
      <c r="S358" s="30"/>
      <c r="T358" s="30"/>
      <c r="U358" s="30"/>
      <c r="V358" s="30"/>
      <c r="W358" s="30"/>
      <c r="X358" s="30"/>
      <c r="Y358" s="30"/>
      <c r="Z358" s="30" t="s">
        <v>27</v>
      </c>
      <c r="AA358" s="30"/>
      <c r="AB358" s="30">
        <f>COUNTIF(Q358:AA358,"x")</f>
        <v>1</v>
      </c>
      <c r="AC358" s="30"/>
      <c r="AD358" s="30"/>
      <c r="AE358" s="50"/>
    </row>
    <row r="359" spans="1:31" ht="77.25" hidden="1" customHeight="1">
      <c r="A359" s="28">
        <v>339</v>
      </c>
      <c r="B359" s="50">
        <v>110</v>
      </c>
      <c r="C359" s="16" t="s">
        <v>320</v>
      </c>
      <c r="D359" s="14" t="s">
        <v>0</v>
      </c>
      <c r="E359" s="16" t="s">
        <v>321</v>
      </c>
      <c r="F359" s="80" t="s">
        <v>2</v>
      </c>
      <c r="G359" s="14"/>
      <c r="H359" s="16" t="s">
        <v>321</v>
      </c>
      <c r="I359" s="16" t="s">
        <v>793</v>
      </c>
      <c r="J359" s="52"/>
      <c r="K359" s="30" t="s">
        <v>645</v>
      </c>
      <c r="L359" s="30" t="s">
        <v>1085</v>
      </c>
      <c r="M359" s="29" t="s">
        <v>1111</v>
      </c>
      <c r="N359" s="90" t="s">
        <v>648</v>
      </c>
      <c r="O359" s="102" t="s">
        <v>27</v>
      </c>
      <c r="P359" s="52">
        <v>1</v>
      </c>
      <c r="Q359" s="30"/>
      <c r="R359" s="30"/>
      <c r="S359" s="30"/>
      <c r="T359" s="30"/>
      <c r="U359" s="30"/>
      <c r="V359" s="30"/>
      <c r="W359" s="30" t="s">
        <v>27</v>
      </c>
      <c r="X359" s="30"/>
      <c r="Y359" s="30"/>
      <c r="Z359" s="30"/>
      <c r="AA359" s="30"/>
      <c r="AB359" s="30">
        <f>COUNTIF(Q359:AA359,"x")</f>
        <v>1</v>
      </c>
      <c r="AC359" s="30"/>
      <c r="AD359" s="30"/>
      <c r="AE359" s="50"/>
    </row>
    <row r="360" spans="1:31" ht="40.5" hidden="1" customHeight="1">
      <c r="A360" s="28"/>
      <c r="B360" s="50"/>
      <c r="C360" s="286" t="s">
        <v>72</v>
      </c>
      <c r="D360" s="286"/>
      <c r="E360" s="286"/>
      <c r="F360" s="80"/>
      <c r="G360" s="23">
        <f>COUNTIF(G362:G363,"x")</f>
        <v>0</v>
      </c>
      <c r="H360" s="74"/>
      <c r="I360" s="17"/>
      <c r="J360" s="52"/>
      <c r="K360" s="102"/>
      <c r="L360" s="102"/>
      <c r="M360" s="102"/>
      <c r="N360" s="102"/>
      <c r="O360" s="25">
        <f>COUNTIF(O361:O363,"x")</f>
        <v>3</v>
      </c>
      <c r="P360" s="12">
        <f>SUM(P361:P363)</f>
        <v>3</v>
      </c>
      <c r="Q360" s="105" t="s">
        <v>121</v>
      </c>
      <c r="R360" s="105" t="s">
        <v>121</v>
      </c>
      <c r="S360" s="105" t="s">
        <v>121</v>
      </c>
      <c r="T360" s="105" t="s">
        <v>121</v>
      </c>
      <c r="U360" s="105" t="s">
        <v>121</v>
      </c>
      <c r="V360" s="123"/>
      <c r="W360" s="105" t="s">
        <v>121</v>
      </c>
      <c r="X360" s="105" t="s">
        <v>121</v>
      </c>
      <c r="Y360" s="105" t="s">
        <v>121</v>
      </c>
      <c r="Z360" s="105"/>
      <c r="AA360" s="105" t="s">
        <v>121</v>
      </c>
      <c r="AB360" s="30"/>
      <c r="AC360" s="30"/>
      <c r="AD360" s="30"/>
      <c r="AE360" s="15"/>
    </row>
    <row r="361" spans="1:31" ht="81.75" hidden="1" customHeight="1">
      <c r="A361" s="28">
        <v>344</v>
      </c>
      <c r="B361" s="50">
        <v>111</v>
      </c>
      <c r="C361" s="24" t="s">
        <v>322</v>
      </c>
      <c r="D361" s="14" t="s">
        <v>0</v>
      </c>
      <c r="E361" s="24" t="s">
        <v>322</v>
      </c>
      <c r="F361" s="80" t="s">
        <v>2</v>
      </c>
      <c r="G361" s="52"/>
      <c r="H361" s="86" t="s">
        <v>322</v>
      </c>
      <c r="I361" s="98" t="s">
        <v>795</v>
      </c>
      <c r="J361" s="52"/>
      <c r="K361" s="30" t="s">
        <v>645</v>
      </c>
      <c r="L361" s="30" t="s">
        <v>1085</v>
      </c>
      <c r="M361" s="29" t="s">
        <v>1111</v>
      </c>
      <c r="N361" s="90" t="s">
        <v>648</v>
      </c>
      <c r="O361" s="102" t="s">
        <v>27</v>
      </c>
      <c r="P361" s="52">
        <v>1</v>
      </c>
      <c r="Q361" s="30"/>
      <c r="R361" s="30"/>
      <c r="S361" s="105"/>
      <c r="T361" s="30"/>
      <c r="U361" s="105"/>
      <c r="V361" s="123"/>
      <c r="W361" s="105"/>
      <c r="X361" s="105" t="s">
        <v>27</v>
      </c>
      <c r="Y361" s="105"/>
      <c r="Z361" s="105"/>
      <c r="AA361" s="105"/>
      <c r="AB361" s="30">
        <f>COUNTIF(Q361:AA361,"x")</f>
        <v>1</v>
      </c>
      <c r="AC361" s="30"/>
      <c r="AD361" s="30"/>
      <c r="AE361" s="15"/>
    </row>
    <row r="362" spans="1:31" ht="86.25" hidden="1" customHeight="1">
      <c r="A362" s="28">
        <v>345</v>
      </c>
      <c r="B362" s="50">
        <v>112</v>
      </c>
      <c r="C362" s="24" t="s">
        <v>323</v>
      </c>
      <c r="D362" s="14" t="s">
        <v>0</v>
      </c>
      <c r="E362" s="24" t="s">
        <v>574</v>
      </c>
      <c r="F362" s="80" t="s">
        <v>2</v>
      </c>
      <c r="G362" s="52"/>
      <c r="H362" s="86" t="s">
        <v>574</v>
      </c>
      <c r="I362" s="98" t="s">
        <v>796</v>
      </c>
      <c r="J362" s="52"/>
      <c r="K362" s="30" t="s">
        <v>645</v>
      </c>
      <c r="L362" s="30" t="s">
        <v>1085</v>
      </c>
      <c r="M362" s="29" t="s">
        <v>1111</v>
      </c>
      <c r="N362" s="90" t="s">
        <v>648</v>
      </c>
      <c r="O362" s="102" t="s">
        <v>27</v>
      </c>
      <c r="P362" s="52">
        <v>1</v>
      </c>
      <c r="Q362" s="92"/>
      <c r="R362" s="30"/>
      <c r="S362" s="30" t="s">
        <v>27</v>
      </c>
      <c r="T362" s="30"/>
      <c r="U362" s="30"/>
      <c r="V362" s="30"/>
      <c r="W362" s="30"/>
      <c r="X362" s="30"/>
      <c r="Y362" s="30"/>
      <c r="Z362" s="30"/>
      <c r="AA362" s="30"/>
      <c r="AB362" s="30">
        <f>COUNTIF(Q362:AA362,"x")</f>
        <v>1</v>
      </c>
      <c r="AC362" s="30"/>
      <c r="AD362" s="30"/>
      <c r="AE362" s="50"/>
    </row>
    <row r="363" spans="1:31" ht="38.25" hidden="1" customHeight="1">
      <c r="A363" s="28">
        <v>349</v>
      </c>
      <c r="B363" s="50">
        <v>113</v>
      </c>
      <c r="C363" s="16" t="s">
        <v>324</v>
      </c>
      <c r="D363" s="14" t="s">
        <v>2</v>
      </c>
      <c r="E363" s="16" t="s">
        <v>325</v>
      </c>
      <c r="F363" s="80" t="s">
        <v>2</v>
      </c>
      <c r="G363" s="14"/>
      <c r="H363" s="86" t="s">
        <v>325</v>
      </c>
      <c r="I363" s="48" t="s">
        <v>794</v>
      </c>
      <c r="J363" s="52"/>
      <c r="K363" s="30" t="s">
        <v>645</v>
      </c>
      <c r="L363" s="30" t="s">
        <v>1085</v>
      </c>
      <c r="M363" s="29" t="s">
        <v>1111</v>
      </c>
      <c r="N363" s="90" t="s">
        <v>648</v>
      </c>
      <c r="O363" s="102" t="s">
        <v>27</v>
      </c>
      <c r="P363" s="52">
        <v>1</v>
      </c>
      <c r="Q363" s="30"/>
      <c r="R363" s="30"/>
      <c r="S363" s="30"/>
      <c r="T363" s="30"/>
      <c r="U363" s="30" t="s">
        <v>27</v>
      </c>
      <c r="V363" s="30"/>
      <c r="W363" s="30"/>
      <c r="X363" s="30"/>
      <c r="Y363" s="30"/>
      <c r="Z363" s="30"/>
      <c r="AA363" s="30"/>
      <c r="AB363" s="30">
        <f>COUNTIF(Q363:AA363,"x")</f>
        <v>1</v>
      </c>
      <c r="AC363" s="30"/>
      <c r="AD363" s="30"/>
      <c r="AE363" s="50"/>
    </row>
    <row r="364" spans="1:31" ht="36" hidden="1" customHeight="1">
      <c r="A364" s="37"/>
      <c r="B364" s="13"/>
      <c r="C364" s="286" t="s">
        <v>40</v>
      </c>
      <c r="D364" s="286"/>
      <c r="E364" s="286"/>
      <c r="F364" s="80"/>
      <c r="G364" s="25">
        <f>COUNTIF(G365:G366,"x")</f>
        <v>1</v>
      </c>
      <c r="H364" s="12"/>
      <c r="I364" s="17"/>
      <c r="J364" s="52"/>
      <c r="K364" s="102"/>
      <c r="L364" s="102"/>
      <c r="M364" s="102"/>
      <c r="N364" s="102"/>
      <c r="O364" s="25">
        <f>COUNTIF(O365:O366,"x")</f>
        <v>2</v>
      </c>
      <c r="P364" s="12">
        <f>SUM(P365:P366)</f>
        <v>1</v>
      </c>
      <c r="Q364" s="105" t="s">
        <v>121</v>
      </c>
      <c r="R364" s="105" t="s">
        <v>121</v>
      </c>
      <c r="S364" s="105" t="s">
        <v>121</v>
      </c>
      <c r="T364" s="105" t="s">
        <v>121</v>
      </c>
      <c r="U364" s="105" t="s">
        <v>121</v>
      </c>
      <c r="V364" s="123"/>
      <c r="W364" s="105" t="s">
        <v>121</v>
      </c>
      <c r="X364" s="105" t="s">
        <v>121</v>
      </c>
      <c r="Y364" s="105" t="s">
        <v>121</v>
      </c>
      <c r="Z364" s="105"/>
      <c r="AA364" s="105" t="s">
        <v>121</v>
      </c>
      <c r="AB364" s="30"/>
      <c r="AC364" s="30"/>
      <c r="AD364" s="30"/>
      <c r="AE364" s="15"/>
    </row>
    <row r="365" spans="1:31" ht="116.25" hidden="1" customHeight="1">
      <c r="A365" s="28">
        <v>354</v>
      </c>
      <c r="B365" s="50">
        <v>114</v>
      </c>
      <c r="C365" s="16" t="s">
        <v>326</v>
      </c>
      <c r="D365" s="14" t="s">
        <v>2</v>
      </c>
      <c r="E365" s="24" t="s">
        <v>327</v>
      </c>
      <c r="F365" s="80" t="s">
        <v>2</v>
      </c>
      <c r="G365" s="14"/>
      <c r="H365" s="86" t="s">
        <v>327</v>
      </c>
      <c r="I365" s="48" t="s">
        <v>799</v>
      </c>
      <c r="J365" s="52" t="s">
        <v>543</v>
      </c>
      <c r="K365" s="30" t="s">
        <v>645</v>
      </c>
      <c r="L365" s="30" t="s">
        <v>1085</v>
      </c>
      <c r="M365" s="29" t="s">
        <v>1111</v>
      </c>
      <c r="N365" s="90" t="s">
        <v>648</v>
      </c>
      <c r="O365" s="102" t="s">
        <v>27</v>
      </c>
      <c r="P365" s="52">
        <v>1</v>
      </c>
      <c r="Q365" s="30"/>
      <c r="R365" s="30" t="s">
        <v>27</v>
      </c>
      <c r="S365" s="30"/>
      <c r="T365" s="30"/>
      <c r="U365" s="30"/>
      <c r="V365" s="30"/>
      <c r="W365" s="30"/>
      <c r="X365" s="30"/>
      <c r="Y365" s="30"/>
      <c r="Z365" s="30"/>
      <c r="AA365" s="30"/>
      <c r="AB365" s="30">
        <f>COUNTIF(Q365:AA365,"x")</f>
        <v>1</v>
      </c>
      <c r="AC365" s="30"/>
      <c r="AD365" s="30"/>
      <c r="AE365" s="50"/>
    </row>
    <row r="366" spans="1:31" ht="101.25" hidden="1" customHeight="1">
      <c r="A366" s="28">
        <v>355</v>
      </c>
      <c r="B366" s="50">
        <v>115</v>
      </c>
      <c r="C366" s="20" t="s">
        <v>328</v>
      </c>
      <c r="D366" s="21" t="s">
        <v>0</v>
      </c>
      <c r="E366" s="61" t="s">
        <v>328</v>
      </c>
      <c r="F366" s="69" t="s">
        <v>0</v>
      </c>
      <c r="G366" s="52" t="s">
        <v>27</v>
      </c>
      <c r="H366" s="86" t="s">
        <v>798</v>
      </c>
      <c r="I366" s="33" t="s">
        <v>797</v>
      </c>
      <c r="J366" s="52"/>
      <c r="K366" s="30" t="s">
        <v>645</v>
      </c>
      <c r="L366" s="30" t="s">
        <v>1085</v>
      </c>
      <c r="M366" s="29" t="s">
        <v>1111</v>
      </c>
      <c r="N366" s="90" t="s">
        <v>648</v>
      </c>
      <c r="O366" s="102" t="s">
        <v>27</v>
      </c>
      <c r="P366" s="52"/>
      <c r="Q366" s="30"/>
      <c r="R366" s="30"/>
      <c r="S366" s="30"/>
      <c r="T366" s="30"/>
      <c r="U366" s="30"/>
      <c r="V366" s="30"/>
      <c r="W366" s="30"/>
      <c r="X366" s="30"/>
      <c r="Y366" s="30"/>
      <c r="Z366" s="30"/>
      <c r="AA366" s="30" t="s">
        <v>27</v>
      </c>
      <c r="AB366" s="30">
        <f>COUNTIF(Q366:AA366,"x")</f>
        <v>1</v>
      </c>
      <c r="AC366" s="30"/>
      <c r="AD366" s="30"/>
      <c r="AE366" s="50"/>
    </row>
    <row r="367" spans="1:31" ht="35.25" hidden="1" customHeight="1">
      <c r="A367" s="37"/>
      <c r="B367" s="13"/>
      <c r="C367" s="286" t="s">
        <v>14</v>
      </c>
      <c r="D367" s="286"/>
      <c r="E367" s="286"/>
      <c r="F367" s="80"/>
      <c r="G367" s="116">
        <f>G368+G373+G375</f>
        <v>1</v>
      </c>
      <c r="H367" s="13"/>
      <c r="I367" s="17"/>
      <c r="J367" s="52"/>
      <c r="K367" s="102"/>
      <c r="L367" s="102"/>
      <c r="M367" s="102"/>
      <c r="N367" s="102"/>
      <c r="O367" s="44" t="e">
        <f>O368+O373+O375</f>
        <v>#VALUE!</v>
      </c>
      <c r="P367" s="12">
        <f>P368+P373+P375</f>
        <v>4</v>
      </c>
      <c r="Q367" s="105" t="s">
        <v>121</v>
      </c>
      <c r="R367" s="105" t="s">
        <v>121</v>
      </c>
      <c r="S367" s="105" t="s">
        <v>121</v>
      </c>
      <c r="T367" s="105" t="s">
        <v>121</v>
      </c>
      <c r="U367" s="105" t="s">
        <v>121</v>
      </c>
      <c r="V367" s="123"/>
      <c r="W367" s="105" t="s">
        <v>121</v>
      </c>
      <c r="X367" s="105" t="s">
        <v>121</v>
      </c>
      <c r="Y367" s="105" t="s">
        <v>121</v>
      </c>
      <c r="Z367" s="105"/>
      <c r="AA367" s="105" t="s">
        <v>121</v>
      </c>
      <c r="AB367" s="30"/>
      <c r="AC367" s="30"/>
      <c r="AD367" s="30"/>
      <c r="AE367" s="15"/>
    </row>
    <row r="368" spans="1:31" ht="36" hidden="1" customHeight="1">
      <c r="A368" s="37"/>
      <c r="B368" s="13"/>
      <c r="C368" s="286" t="s">
        <v>519</v>
      </c>
      <c r="D368" s="286"/>
      <c r="E368" s="286"/>
      <c r="F368" s="80"/>
      <c r="G368" s="25">
        <f>COUNTIF(G369:G372,"x")</f>
        <v>0</v>
      </c>
      <c r="H368" s="12"/>
      <c r="I368" s="17"/>
      <c r="J368" s="52"/>
      <c r="K368" s="102"/>
      <c r="L368" s="102"/>
      <c r="M368" s="102"/>
      <c r="N368" s="102"/>
      <c r="O368" s="25">
        <f>COUNTIF(O369:O372,"x")</f>
        <v>4</v>
      </c>
      <c r="P368" s="12">
        <f>SUM(P369:P372)</f>
        <v>1</v>
      </c>
      <c r="Q368" s="105" t="s">
        <v>121</v>
      </c>
      <c r="R368" s="105" t="s">
        <v>121</v>
      </c>
      <c r="S368" s="105" t="s">
        <v>121</v>
      </c>
      <c r="T368" s="105" t="s">
        <v>121</v>
      </c>
      <c r="U368" s="105" t="s">
        <v>121</v>
      </c>
      <c r="V368" s="123"/>
      <c r="W368" s="105" t="s">
        <v>121</v>
      </c>
      <c r="X368" s="105" t="s">
        <v>121</v>
      </c>
      <c r="Y368" s="105" t="s">
        <v>121</v>
      </c>
      <c r="Z368" s="105"/>
      <c r="AA368" s="105" t="s">
        <v>121</v>
      </c>
      <c r="AB368" s="30"/>
      <c r="AC368" s="30"/>
      <c r="AD368" s="30"/>
      <c r="AE368" s="15"/>
    </row>
    <row r="369" spans="1:31" ht="66.75" hidden="1" customHeight="1">
      <c r="A369" s="92">
        <v>361</v>
      </c>
      <c r="B369" s="50">
        <v>116</v>
      </c>
      <c r="C369" s="16" t="s">
        <v>329</v>
      </c>
      <c r="D369" s="14" t="s">
        <v>2</v>
      </c>
      <c r="E369" s="16" t="s">
        <v>330</v>
      </c>
      <c r="F369" s="80" t="s">
        <v>2</v>
      </c>
      <c r="G369" s="14"/>
      <c r="H369" s="86" t="s">
        <v>330</v>
      </c>
      <c r="I369" s="55" t="s">
        <v>800</v>
      </c>
      <c r="J369" s="52"/>
      <c r="K369" s="30" t="s">
        <v>645</v>
      </c>
      <c r="L369" s="30" t="s">
        <v>1085</v>
      </c>
      <c r="M369" s="29" t="s">
        <v>1111</v>
      </c>
      <c r="N369" s="90" t="s">
        <v>648</v>
      </c>
      <c r="O369" s="102" t="s">
        <v>27</v>
      </c>
      <c r="P369" s="52"/>
      <c r="Q369" s="30"/>
      <c r="R369" s="30" t="s">
        <v>27</v>
      </c>
      <c r="S369" s="30"/>
      <c r="T369" s="30"/>
      <c r="U369" s="30"/>
      <c r="V369" s="30"/>
      <c r="W369" s="30"/>
      <c r="X369" s="30"/>
      <c r="Y369" s="30"/>
      <c r="Z369" s="30"/>
      <c r="AA369" s="30"/>
      <c r="AB369" s="30">
        <f t="shared" ref="AB369:AB374" si="18">COUNTIF(Q369:AA369,"x")</f>
        <v>1</v>
      </c>
      <c r="AC369" s="30"/>
      <c r="AD369" s="30"/>
      <c r="AE369" s="50"/>
    </row>
    <row r="370" spans="1:31" ht="123.75" hidden="1" customHeight="1">
      <c r="A370" s="92">
        <v>364</v>
      </c>
      <c r="B370" s="50">
        <v>117</v>
      </c>
      <c r="C370" s="16" t="s">
        <v>331</v>
      </c>
      <c r="D370" s="14" t="s">
        <v>2</v>
      </c>
      <c r="E370" s="16" t="s">
        <v>332</v>
      </c>
      <c r="F370" s="80" t="s">
        <v>2</v>
      </c>
      <c r="G370" s="14"/>
      <c r="H370" s="16" t="s">
        <v>332</v>
      </c>
      <c r="I370" s="36" t="s">
        <v>802</v>
      </c>
      <c r="J370" s="52"/>
      <c r="K370" s="30" t="s">
        <v>645</v>
      </c>
      <c r="L370" s="30" t="s">
        <v>1085</v>
      </c>
      <c r="M370" s="29" t="s">
        <v>1111</v>
      </c>
      <c r="N370" s="90" t="s">
        <v>648</v>
      </c>
      <c r="O370" s="102" t="s">
        <v>27</v>
      </c>
      <c r="P370" s="52">
        <v>1</v>
      </c>
      <c r="Q370" s="30"/>
      <c r="R370" s="30"/>
      <c r="S370" s="30" t="s">
        <v>27</v>
      </c>
      <c r="T370" s="30"/>
      <c r="U370" s="30"/>
      <c r="V370" s="30"/>
      <c r="W370" s="30"/>
      <c r="X370" s="30"/>
      <c r="Y370" s="30"/>
      <c r="Z370" s="30"/>
      <c r="AA370" s="30"/>
      <c r="AB370" s="30">
        <f t="shared" si="18"/>
        <v>1</v>
      </c>
      <c r="AC370" s="30"/>
      <c r="AD370" s="30"/>
      <c r="AE370" s="50"/>
    </row>
    <row r="371" spans="1:31" ht="182.25" hidden="1" customHeight="1">
      <c r="A371" s="92">
        <v>367</v>
      </c>
      <c r="B371" s="50">
        <v>118</v>
      </c>
      <c r="C371" s="16" t="s">
        <v>593</v>
      </c>
      <c r="D371" s="14" t="s">
        <v>2</v>
      </c>
      <c r="E371" s="16" t="s">
        <v>333</v>
      </c>
      <c r="F371" s="80" t="s">
        <v>2</v>
      </c>
      <c r="G371" s="14"/>
      <c r="H371" s="86" t="s">
        <v>333</v>
      </c>
      <c r="I371" s="55" t="s">
        <v>801</v>
      </c>
      <c r="J371" s="52"/>
      <c r="K371" s="30" t="s">
        <v>645</v>
      </c>
      <c r="L371" s="30" t="s">
        <v>1085</v>
      </c>
      <c r="M371" s="29" t="s">
        <v>1111</v>
      </c>
      <c r="N371" s="90" t="s">
        <v>648</v>
      </c>
      <c r="O371" s="102" t="s">
        <v>27</v>
      </c>
      <c r="P371" s="52"/>
      <c r="Q371" s="30" t="s">
        <v>27</v>
      </c>
      <c r="R371" s="30"/>
      <c r="S371" s="30"/>
      <c r="T371" s="30"/>
      <c r="U371" s="30"/>
      <c r="V371" s="30"/>
      <c r="W371" s="30"/>
      <c r="X371" s="30"/>
      <c r="Y371" s="30"/>
      <c r="Z371" s="30"/>
      <c r="AA371" s="30"/>
      <c r="AB371" s="30">
        <f t="shared" si="18"/>
        <v>1</v>
      </c>
      <c r="AC371" s="30"/>
      <c r="AD371" s="30"/>
      <c r="AE371" s="50"/>
    </row>
    <row r="372" spans="1:31" ht="128.25" hidden="1" customHeight="1">
      <c r="A372" s="92">
        <v>370</v>
      </c>
      <c r="B372" s="50">
        <v>119</v>
      </c>
      <c r="C372" s="24" t="s">
        <v>334</v>
      </c>
      <c r="D372" s="14" t="s">
        <v>0</v>
      </c>
      <c r="E372" s="79" t="s">
        <v>335</v>
      </c>
      <c r="F372" s="80" t="s">
        <v>2</v>
      </c>
      <c r="G372" s="14"/>
      <c r="H372" s="86" t="s">
        <v>335</v>
      </c>
      <c r="I372" s="55" t="s">
        <v>803</v>
      </c>
      <c r="J372" s="52"/>
      <c r="K372" s="30" t="s">
        <v>645</v>
      </c>
      <c r="L372" s="30" t="s">
        <v>1085</v>
      </c>
      <c r="M372" s="29" t="s">
        <v>1111</v>
      </c>
      <c r="N372" s="90" t="s">
        <v>648</v>
      </c>
      <c r="O372" s="102" t="s">
        <v>27</v>
      </c>
      <c r="P372" s="52"/>
      <c r="Q372" s="30" t="s">
        <v>27</v>
      </c>
      <c r="R372" s="30"/>
      <c r="S372" s="30"/>
      <c r="T372" s="30"/>
      <c r="U372" s="30"/>
      <c r="V372" s="30"/>
      <c r="W372" s="30"/>
      <c r="X372" s="30"/>
      <c r="Y372" s="30"/>
      <c r="Z372" s="30"/>
      <c r="AA372" s="30"/>
      <c r="AB372" s="30">
        <f t="shared" si="18"/>
        <v>1</v>
      </c>
      <c r="AC372" s="30"/>
      <c r="AD372" s="30"/>
      <c r="AE372" s="50"/>
    </row>
    <row r="373" spans="1:31" s="8" customFormat="1" ht="51.75" hidden="1" customHeight="1">
      <c r="A373" s="37"/>
      <c r="B373" s="37"/>
      <c r="C373" s="331" t="s">
        <v>520</v>
      </c>
      <c r="D373" s="331"/>
      <c r="E373" s="331"/>
      <c r="F373" s="29"/>
      <c r="G373" s="25">
        <f>COUNTIF(G374:G374,"x")</f>
        <v>0</v>
      </c>
      <c r="H373" s="31"/>
      <c r="I373" s="38"/>
      <c r="J373" s="30"/>
      <c r="K373" s="30"/>
      <c r="L373" s="30"/>
      <c r="M373" s="30"/>
      <c r="N373" s="30"/>
      <c r="O373" s="25" t="e">
        <f>COUNTIF('[1]3T'!I166:I166,"x")</f>
        <v>#VALUE!</v>
      </c>
      <c r="P373" s="31">
        <f>SUM(P374:P374)</f>
        <v>2</v>
      </c>
      <c r="Q373" s="105" t="s">
        <v>121</v>
      </c>
      <c r="R373" s="105" t="s">
        <v>121</v>
      </c>
      <c r="S373" s="105" t="s">
        <v>121</v>
      </c>
      <c r="T373" s="105" t="s">
        <v>121</v>
      </c>
      <c r="U373" s="105" t="s">
        <v>121</v>
      </c>
      <c r="V373" s="123"/>
      <c r="W373" s="105" t="s">
        <v>121</v>
      </c>
      <c r="X373" s="105" t="s">
        <v>121</v>
      </c>
      <c r="Y373" s="105" t="s">
        <v>121</v>
      </c>
      <c r="Z373" s="105"/>
      <c r="AA373" s="105" t="s">
        <v>121</v>
      </c>
      <c r="AB373" s="30"/>
      <c r="AC373" s="30"/>
      <c r="AD373" s="30"/>
      <c r="AE373" s="32"/>
    </row>
    <row r="374" spans="1:31" ht="108.75" hidden="1" customHeight="1">
      <c r="A374" s="28">
        <v>373</v>
      </c>
      <c r="B374" s="50">
        <v>120</v>
      </c>
      <c r="C374" s="16" t="s">
        <v>336</v>
      </c>
      <c r="D374" s="14" t="s">
        <v>0</v>
      </c>
      <c r="E374" s="16" t="s">
        <v>337</v>
      </c>
      <c r="F374" s="80" t="s">
        <v>2</v>
      </c>
      <c r="G374" s="14"/>
      <c r="H374" s="16" t="s">
        <v>337</v>
      </c>
      <c r="I374" s="36" t="s">
        <v>804</v>
      </c>
      <c r="J374" s="52"/>
      <c r="K374" s="30" t="s">
        <v>645</v>
      </c>
      <c r="L374" s="30" t="s">
        <v>1085</v>
      </c>
      <c r="M374" s="29" t="s">
        <v>1111</v>
      </c>
      <c r="N374" s="90" t="s">
        <v>648</v>
      </c>
      <c r="O374" s="102" t="s">
        <v>27</v>
      </c>
      <c r="P374" s="52">
        <v>2</v>
      </c>
      <c r="Q374" s="30"/>
      <c r="R374" s="30"/>
      <c r="S374" s="30"/>
      <c r="T374" s="30" t="s">
        <v>27</v>
      </c>
      <c r="U374" s="30"/>
      <c r="V374" s="30"/>
      <c r="W374" s="30"/>
      <c r="X374" s="30"/>
      <c r="Y374" s="30"/>
      <c r="Z374" s="30"/>
      <c r="AA374" s="30"/>
      <c r="AB374" s="30">
        <f t="shared" si="18"/>
        <v>1</v>
      </c>
      <c r="AC374" s="30"/>
      <c r="AD374" s="30"/>
      <c r="AE374" s="50"/>
    </row>
    <row r="375" spans="1:31" ht="33.75" hidden="1" customHeight="1">
      <c r="A375" s="37"/>
      <c r="B375" s="13"/>
      <c r="C375" s="286" t="s">
        <v>15</v>
      </c>
      <c r="D375" s="286"/>
      <c r="E375" s="286"/>
      <c r="F375" s="80"/>
      <c r="G375" s="25">
        <f>COUNTIF(G377:G383,"x")</f>
        <v>1</v>
      </c>
      <c r="H375" s="12"/>
      <c r="I375" s="53"/>
      <c r="J375" s="52"/>
      <c r="K375" s="102"/>
      <c r="L375" s="102"/>
      <c r="M375" s="102"/>
      <c r="N375" s="102"/>
      <c r="O375" s="25">
        <f>COUNTIF(O376:O383,"x")</f>
        <v>4</v>
      </c>
      <c r="P375" s="12">
        <f>SUM(P377:P383)</f>
        <v>1</v>
      </c>
      <c r="Q375" s="105" t="s">
        <v>121</v>
      </c>
      <c r="R375" s="105" t="s">
        <v>121</v>
      </c>
      <c r="S375" s="105" t="s">
        <v>121</v>
      </c>
      <c r="T375" s="105" t="s">
        <v>121</v>
      </c>
      <c r="U375" s="105" t="s">
        <v>121</v>
      </c>
      <c r="V375" s="123"/>
      <c r="W375" s="105" t="s">
        <v>121</v>
      </c>
      <c r="X375" s="105" t="s">
        <v>121</v>
      </c>
      <c r="Y375" s="105" t="s">
        <v>121</v>
      </c>
      <c r="Z375" s="105"/>
      <c r="AA375" s="105" t="s">
        <v>121</v>
      </c>
      <c r="AB375" s="30"/>
      <c r="AC375" s="30"/>
      <c r="AD375" s="30"/>
      <c r="AE375" s="15"/>
    </row>
    <row r="376" spans="1:31" ht="66.75" hidden="1" customHeight="1">
      <c r="A376" s="277">
        <v>376</v>
      </c>
      <c r="B376" s="59">
        <v>121</v>
      </c>
      <c r="C376" s="16" t="s">
        <v>338</v>
      </c>
      <c r="D376" s="16" t="s">
        <v>2</v>
      </c>
      <c r="E376" s="16" t="s">
        <v>603</v>
      </c>
      <c r="F376" s="80" t="s">
        <v>2</v>
      </c>
      <c r="G376" s="57"/>
      <c r="H376" s="16" t="s">
        <v>603</v>
      </c>
      <c r="I376" s="60" t="s">
        <v>604</v>
      </c>
      <c r="J376" s="57"/>
      <c r="K376" s="30" t="s">
        <v>645</v>
      </c>
      <c r="L376" s="30" t="s">
        <v>1085</v>
      </c>
      <c r="M376" s="29" t="s">
        <v>1111</v>
      </c>
      <c r="N376" s="90" t="s">
        <v>648</v>
      </c>
      <c r="O376" s="273" t="s">
        <v>27</v>
      </c>
      <c r="P376" s="57"/>
      <c r="Q376" s="30" t="s">
        <v>27</v>
      </c>
      <c r="R376" s="30"/>
      <c r="S376" s="30"/>
      <c r="T376" s="30"/>
      <c r="U376" s="30"/>
      <c r="V376" s="30"/>
      <c r="W376" s="30"/>
      <c r="X376" s="30"/>
      <c r="Y376" s="30"/>
      <c r="Z376" s="30"/>
      <c r="AA376" s="30"/>
      <c r="AB376" s="30">
        <f t="shared" ref="AB376:AB383" si="19">COUNTIF(Q376:AA376,"x")</f>
        <v>1</v>
      </c>
      <c r="AC376" s="30"/>
      <c r="AD376" s="30"/>
      <c r="AE376" s="58"/>
    </row>
    <row r="377" spans="1:31" ht="149.25" hidden="1" customHeight="1">
      <c r="A377" s="278"/>
      <c r="B377" s="59">
        <v>121</v>
      </c>
      <c r="C377" s="16" t="s">
        <v>338</v>
      </c>
      <c r="D377" s="16" t="s">
        <v>2</v>
      </c>
      <c r="E377" s="16" t="s">
        <v>339</v>
      </c>
      <c r="F377" s="80" t="s">
        <v>2</v>
      </c>
      <c r="G377" s="14"/>
      <c r="H377" s="16" t="s">
        <v>339</v>
      </c>
      <c r="I377" s="36" t="s">
        <v>805</v>
      </c>
      <c r="J377" s="52"/>
      <c r="K377" s="30" t="s">
        <v>645</v>
      </c>
      <c r="L377" s="30" t="s">
        <v>1085</v>
      </c>
      <c r="M377" s="29" t="s">
        <v>1111</v>
      </c>
      <c r="N377" s="90" t="s">
        <v>648</v>
      </c>
      <c r="O377" s="274"/>
      <c r="P377" s="52"/>
      <c r="Q377" s="30"/>
      <c r="R377" s="30" t="s">
        <v>27</v>
      </c>
      <c r="S377" s="30"/>
      <c r="T377" s="30"/>
      <c r="U377" s="30"/>
      <c r="V377" s="30"/>
      <c r="W377" s="30"/>
      <c r="X377" s="30"/>
      <c r="Y377" s="30"/>
      <c r="Z377" s="30"/>
      <c r="AA377" s="30"/>
      <c r="AB377" s="30">
        <f t="shared" si="19"/>
        <v>1</v>
      </c>
      <c r="AC377" s="30"/>
      <c r="AD377" s="30"/>
      <c r="AE377" s="50"/>
    </row>
    <row r="378" spans="1:31" ht="69" hidden="1" customHeight="1">
      <c r="A378" s="278"/>
      <c r="B378" s="59">
        <v>121</v>
      </c>
      <c r="C378" s="16" t="s">
        <v>338</v>
      </c>
      <c r="D378" s="16"/>
      <c r="E378" s="24" t="s">
        <v>340</v>
      </c>
      <c r="F378" s="80" t="s">
        <v>2</v>
      </c>
      <c r="G378" s="14"/>
      <c r="H378" s="79" t="s">
        <v>340</v>
      </c>
      <c r="I378" s="36" t="s">
        <v>341</v>
      </c>
      <c r="J378" s="52"/>
      <c r="K378" s="30" t="s">
        <v>645</v>
      </c>
      <c r="L378" s="30" t="s">
        <v>646</v>
      </c>
      <c r="M378" s="29" t="s">
        <v>1111</v>
      </c>
      <c r="N378" s="90" t="s">
        <v>648</v>
      </c>
      <c r="O378" s="274"/>
      <c r="P378" s="52"/>
      <c r="Q378" s="30"/>
      <c r="R378" s="30"/>
      <c r="S378" s="30"/>
      <c r="T378" s="30" t="s">
        <v>27</v>
      </c>
      <c r="U378" s="30"/>
      <c r="V378" s="30"/>
      <c r="W378" s="30"/>
      <c r="X378" s="30"/>
      <c r="Y378" s="30"/>
      <c r="Z378" s="30"/>
      <c r="AA378" s="30"/>
      <c r="AB378" s="30">
        <f t="shared" si="19"/>
        <v>1</v>
      </c>
      <c r="AC378" s="30"/>
      <c r="AD378" s="30"/>
      <c r="AE378" s="50"/>
    </row>
    <row r="379" spans="1:31" ht="94.5" hidden="1" customHeight="1">
      <c r="A379" s="278"/>
      <c r="B379" s="59">
        <v>121</v>
      </c>
      <c r="C379" s="16" t="s">
        <v>338</v>
      </c>
      <c r="D379" s="16"/>
      <c r="E379" s="24" t="s">
        <v>342</v>
      </c>
      <c r="F379" s="80" t="s">
        <v>2</v>
      </c>
      <c r="G379" s="14"/>
      <c r="H379" s="79" t="s">
        <v>342</v>
      </c>
      <c r="I379" s="36" t="s">
        <v>521</v>
      </c>
      <c r="J379" s="52"/>
      <c r="K379" s="30" t="s">
        <v>645</v>
      </c>
      <c r="L379" s="30" t="s">
        <v>1085</v>
      </c>
      <c r="M379" s="29" t="s">
        <v>1111</v>
      </c>
      <c r="N379" s="90" t="s">
        <v>648</v>
      </c>
      <c r="O379" s="274"/>
      <c r="P379" s="52"/>
      <c r="Q379" s="30"/>
      <c r="R379" s="30"/>
      <c r="S379" s="30"/>
      <c r="T379" s="30"/>
      <c r="U379" s="30"/>
      <c r="V379" s="30"/>
      <c r="W379" s="30" t="s">
        <v>27</v>
      </c>
      <c r="X379" s="30"/>
      <c r="Y379" s="30"/>
      <c r="Z379" s="30"/>
      <c r="AA379" s="30"/>
      <c r="AB379" s="30">
        <f t="shared" si="19"/>
        <v>1</v>
      </c>
      <c r="AC379" s="30"/>
      <c r="AD379" s="30"/>
      <c r="AE379" s="50"/>
    </row>
    <row r="380" spans="1:31" ht="69" hidden="1" customHeight="1">
      <c r="A380" s="280"/>
      <c r="B380" s="59">
        <v>121</v>
      </c>
      <c r="C380" s="16" t="s">
        <v>338</v>
      </c>
      <c r="D380" s="16"/>
      <c r="E380" s="24" t="s">
        <v>343</v>
      </c>
      <c r="F380" s="80" t="s">
        <v>2</v>
      </c>
      <c r="G380" s="14"/>
      <c r="H380" s="79" t="s">
        <v>343</v>
      </c>
      <c r="I380" s="36" t="s">
        <v>344</v>
      </c>
      <c r="J380" s="52"/>
      <c r="K380" s="30" t="s">
        <v>645</v>
      </c>
      <c r="L380" s="30" t="s">
        <v>1085</v>
      </c>
      <c r="M380" s="29" t="s">
        <v>1111</v>
      </c>
      <c r="N380" s="90" t="s">
        <v>648</v>
      </c>
      <c r="O380" s="275"/>
      <c r="P380" s="52"/>
      <c r="Q380" s="30"/>
      <c r="R380" s="30"/>
      <c r="S380" s="30"/>
      <c r="T380" s="30"/>
      <c r="U380" s="30"/>
      <c r="V380" s="30"/>
      <c r="W380" s="30"/>
      <c r="X380" s="30"/>
      <c r="Y380" s="30"/>
      <c r="Z380" s="30"/>
      <c r="AA380" s="30" t="s">
        <v>27</v>
      </c>
      <c r="AB380" s="30">
        <f t="shared" si="19"/>
        <v>1</v>
      </c>
      <c r="AC380" s="30"/>
      <c r="AD380" s="30"/>
      <c r="AE380" s="50"/>
    </row>
    <row r="381" spans="1:31" ht="51.75" hidden="1" customHeight="1">
      <c r="A381" s="28">
        <v>379</v>
      </c>
      <c r="B381" s="50">
        <v>122</v>
      </c>
      <c r="C381" s="16" t="s">
        <v>345</v>
      </c>
      <c r="D381" s="16" t="s">
        <v>2</v>
      </c>
      <c r="E381" s="16" t="s">
        <v>346</v>
      </c>
      <c r="F381" s="80" t="s">
        <v>2</v>
      </c>
      <c r="G381" s="14"/>
      <c r="H381" s="16" t="s">
        <v>346</v>
      </c>
      <c r="I381" s="36" t="s">
        <v>347</v>
      </c>
      <c r="J381" s="52"/>
      <c r="K381" s="30" t="s">
        <v>645</v>
      </c>
      <c r="L381" s="30" t="s">
        <v>1085</v>
      </c>
      <c r="M381" s="29" t="s">
        <v>1111</v>
      </c>
      <c r="N381" s="90" t="s">
        <v>648</v>
      </c>
      <c r="O381" s="102" t="s">
        <v>27</v>
      </c>
      <c r="P381" s="52"/>
      <c r="Q381" s="30"/>
      <c r="R381" s="30"/>
      <c r="S381" s="30"/>
      <c r="T381" s="30"/>
      <c r="U381" s="30"/>
      <c r="V381" s="30"/>
      <c r="W381" s="30"/>
      <c r="X381" s="30"/>
      <c r="Y381" s="30"/>
      <c r="Z381" s="30"/>
      <c r="AA381" s="30" t="s">
        <v>27</v>
      </c>
      <c r="AB381" s="30">
        <f t="shared" si="19"/>
        <v>1</v>
      </c>
      <c r="AC381" s="30"/>
      <c r="AD381" s="30"/>
      <c r="AE381" s="50"/>
    </row>
    <row r="382" spans="1:31" ht="78" hidden="1" customHeight="1">
      <c r="A382" s="28">
        <v>383</v>
      </c>
      <c r="B382" s="50">
        <v>123</v>
      </c>
      <c r="C382" s="20" t="s">
        <v>348</v>
      </c>
      <c r="D382" s="21" t="s">
        <v>3</v>
      </c>
      <c r="E382" s="39" t="s">
        <v>86</v>
      </c>
      <c r="F382" s="80" t="s">
        <v>3</v>
      </c>
      <c r="G382" s="52" t="s">
        <v>27</v>
      </c>
      <c r="H382" s="39" t="s">
        <v>86</v>
      </c>
      <c r="I382" s="36" t="s">
        <v>349</v>
      </c>
      <c r="J382" s="52"/>
      <c r="K382" s="30" t="s">
        <v>645</v>
      </c>
      <c r="L382" s="30" t="s">
        <v>1085</v>
      </c>
      <c r="M382" s="29" t="s">
        <v>1111</v>
      </c>
      <c r="N382" s="90" t="s">
        <v>1109</v>
      </c>
      <c r="O382" s="102" t="s">
        <v>27</v>
      </c>
      <c r="P382" s="52"/>
      <c r="Q382" s="30"/>
      <c r="R382" s="30"/>
      <c r="S382" s="30"/>
      <c r="T382" s="30"/>
      <c r="U382" s="30"/>
      <c r="V382" s="30"/>
      <c r="W382" s="30" t="s">
        <v>27</v>
      </c>
      <c r="X382" s="30"/>
      <c r="Y382" s="30"/>
      <c r="Z382" s="30"/>
      <c r="AA382" s="30"/>
      <c r="AB382" s="30">
        <f t="shared" si="19"/>
        <v>1</v>
      </c>
      <c r="AC382" s="30"/>
      <c r="AD382" s="30"/>
      <c r="AE382" s="50"/>
    </row>
    <row r="383" spans="1:31" ht="119.25" hidden="1" customHeight="1">
      <c r="A383" s="28">
        <v>384</v>
      </c>
      <c r="B383" s="144">
        <v>124</v>
      </c>
      <c r="C383" s="201" t="s">
        <v>350</v>
      </c>
      <c r="D383" s="202" t="s">
        <v>2</v>
      </c>
      <c r="E383" s="39" t="s">
        <v>351</v>
      </c>
      <c r="F383" s="80" t="s">
        <v>2</v>
      </c>
      <c r="G383" s="146"/>
      <c r="H383" s="217" t="s">
        <v>351</v>
      </c>
      <c r="I383" s="218" t="s">
        <v>352</v>
      </c>
      <c r="J383" s="146"/>
      <c r="K383" s="154" t="s">
        <v>645</v>
      </c>
      <c r="L383" s="154" t="s">
        <v>1085</v>
      </c>
      <c r="M383" s="29" t="s">
        <v>1111</v>
      </c>
      <c r="N383" s="90" t="s">
        <v>648</v>
      </c>
      <c r="O383" s="102" t="s">
        <v>27</v>
      </c>
      <c r="P383" s="52">
        <v>1</v>
      </c>
      <c r="Q383" s="30"/>
      <c r="R383" s="30"/>
      <c r="S383" s="30"/>
      <c r="T383" s="30"/>
      <c r="U383" s="30"/>
      <c r="V383" s="30"/>
      <c r="W383" s="30"/>
      <c r="X383" s="30"/>
      <c r="Y383" s="30"/>
      <c r="Z383" s="30"/>
      <c r="AA383" s="30" t="s">
        <v>27</v>
      </c>
      <c r="AB383" s="30">
        <f t="shared" si="19"/>
        <v>1</v>
      </c>
      <c r="AC383" s="154"/>
      <c r="AD383" s="154"/>
      <c r="AE383" s="144"/>
    </row>
    <row r="384" spans="1:31" s="11" customFormat="1" ht="45" customHeight="1">
      <c r="A384" s="178"/>
      <c r="B384" s="13"/>
      <c r="C384" s="286" t="s">
        <v>24</v>
      </c>
      <c r="D384" s="286"/>
      <c r="E384" s="287"/>
      <c r="F384" s="172"/>
      <c r="G384" s="12">
        <f>G385+G439+G500</f>
        <v>1</v>
      </c>
      <c r="H384" s="12"/>
      <c r="I384" s="17"/>
      <c r="J384" s="149"/>
      <c r="K384" s="149"/>
      <c r="L384" s="149"/>
      <c r="M384" s="186"/>
      <c r="N384" s="102"/>
      <c r="O384" s="25">
        <f>O385+O439+O500</f>
        <v>25</v>
      </c>
      <c r="P384" s="12">
        <f>P385+P439+P500</f>
        <v>27</v>
      </c>
      <c r="Q384" s="105"/>
      <c r="R384" s="105"/>
      <c r="S384" s="105"/>
      <c r="T384" s="105"/>
      <c r="U384" s="105"/>
      <c r="V384" s="123" t="s">
        <v>121</v>
      </c>
      <c r="W384" s="105"/>
      <c r="X384" s="105"/>
      <c r="Y384" s="105"/>
      <c r="Z384" s="105"/>
      <c r="AA384" s="105"/>
      <c r="AB384" s="174"/>
      <c r="AC384" s="30"/>
      <c r="AD384" s="30"/>
      <c r="AE384" s="15"/>
    </row>
    <row r="385" spans="1:31" ht="19.5" customHeight="1">
      <c r="A385" s="178"/>
      <c r="B385" s="13"/>
      <c r="C385" s="286" t="s">
        <v>42</v>
      </c>
      <c r="D385" s="286"/>
      <c r="E385" s="287"/>
      <c r="F385" s="172"/>
      <c r="G385" s="12">
        <f>COUNTIF(G386:G428,"x")</f>
        <v>1</v>
      </c>
      <c r="H385" s="12"/>
      <c r="I385" s="17"/>
      <c r="J385" s="149"/>
      <c r="K385" s="149"/>
      <c r="L385" s="149"/>
      <c r="M385" s="186"/>
      <c r="N385" s="102"/>
      <c r="O385" s="25">
        <f>COUNTIF(O386:O438,"x")</f>
        <v>7</v>
      </c>
      <c r="P385" s="12">
        <f>SUM(P386:P428)</f>
        <v>12</v>
      </c>
      <c r="Q385" s="105"/>
      <c r="R385" s="105"/>
      <c r="S385" s="105"/>
      <c r="T385" s="105"/>
      <c r="U385" s="105"/>
      <c r="V385" s="123" t="s">
        <v>121</v>
      </c>
      <c r="W385" s="105"/>
      <c r="X385" s="105"/>
      <c r="Y385" s="105"/>
      <c r="Z385" s="105"/>
      <c r="AA385" s="105"/>
      <c r="AB385" s="174"/>
      <c r="AC385" s="30"/>
      <c r="AD385" s="30"/>
      <c r="AE385" s="15"/>
    </row>
    <row r="386" spans="1:31" ht="143.25" hidden="1" customHeight="1">
      <c r="A386" s="28">
        <v>386</v>
      </c>
      <c r="B386" s="145">
        <v>125</v>
      </c>
      <c r="C386" s="221" t="s">
        <v>353</v>
      </c>
      <c r="D386" s="143" t="s">
        <v>0</v>
      </c>
      <c r="E386" s="16" t="s">
        <v>354</v>
      </c>
      <c r="F386" s="80" t="s">
        <v>0</v>
      </c>
      <c r="G386" s="143"/>
      <c r="H386" s="228" t="s">
        <v>354</v>
      </c>
      <c r="I386" s="240" t="s">
        <v>806</v>
      </c>
      <c r="J386" s="148"/>
      <c r="K386" s="155" t="s">
        <v>645</v>
      </c>
      <c r="L386" s="155" t="s">
        <v>1085</v>
      </c>
      <c r="M386" s="29" t="s">
        <v>1113</v>
      </c>
      <c r="N386" s="90" t="s">
        <v>648</v>
      </c>
      <c r="O386" s="102" t="s">
        <v>27</v>
      </c>
      <c r="P386" s="52">
        <v>1</v>
      </c>
      <c r="Q386" s="30"/>
      <c r="R386" s="30"/>
      <c r="S386" s="30" t="s">
        <v>27</v>
      </c>
      <c r="T386" s="30"/>
      <c r="U386" s="30"/>
      <c r="V386" s="30"/>
      <c r="W386" s="30"/>
      <c r="X386" s="30"/>
      <c r="Y386" s="30"/>
      <c r="Z386" s="30"/>
      <c r="AA386" s="30"/>
      <c r="AB386" s="30">
        <f t="shared" ref="AB386:AB461" si="20">COUNTIF(Q386:AA386,"x")</f>
        <v>1</v>
      </c>
      <c r="AC386" s="155"/>
      <c r="AD386" s="155"/>
      <c r="AE386" s="145"/>
    </row>
    <row r="387" spans="1:31" ht="180" hidden="1" customHeight="1">
      <c r="A387" s="277">
        <v>389</v>
      </c>
      <c r="B387" s="50">
        <v>126</v>
      </c>
      <c r="C387" s="16" t="s">
        <v>355</v>
      </c>
      <c r="D387" s="14" t="s">
        <v>2</v>
      </c>
      <c r="E387" s="16" t="s">
        <v>356</v>
      </c>
      <c r="F387" s="80" t="s">
        <v>2</v>
      </c>
      <c r="G387" s="14"/>
      <c r="H387" s="86" t="s">
        <v>356</v>
      </c>
      <c r="I387" s="99" t="s">
        <v>807</v>
      </c>
      <c r="J387" s="52"/>
      <c r="K387" s="30" t="s">
        <v>645</v>
      </c>
      <c r="L387" s="30" t="s">
        <v>1085</v>
      </c>
      <c r="M387" s="29" t="s">
        <v>1113</v>
      </c>
      <c r="N387" s="90" t="s">
        <v>648</v>
      </c>
      <c r="O387" s="273" t="s">
        <v>27</v>
      </c>
      <c r="P387" s="52"/>
      <c r="Q387" s="30" t="s">
        <v>27</v>
      </c>
      <c r="R387" s="30"/>
      <c r="S387" s="30"/>
      <c r="T387" s="30"/>
      <c r="U387" s="30"/>
      <c r="V387" s="30"/>
      <c r="W387" s="30"/>
      <c r="X387" s="30"/>
      <c r="Y387" s="30"/>
      <c r="Z387" s="30"/>
      <c r="AA387" s="30"/>
      <c r="AB387" s="30">
        <f t="shared" si="20"/>
        <v>1</v>
      </c>
      <c r="AC387" s="30"/>
      <c r="AD387" s="30"/>
      <c r="AE387" s="50"/>
    </row>
    <row r="388" spans="1:31" ht="180" hidden="1" customHeight="1">
      <c r="A388" s="278"/>
      <c r="B388" s="78">
        <v>126</v>
      </c>
      <c r="C388" s="16" t="s">
        <v>355</v>
      </c>
      <c r="D388" s="80" t="s">
        <v>2</v>
      </c>
      <c r="E388" s="16" t="s">
        <v>356</v>
      </c>
      <c r="F388" s="80" t="s">
        <v>2</v>
      </c>
      <c r="G388" s="80"/>
      <c r="H388" s="86" t="s">
        <v>356</v>
      </c>
      <c r="I388" s="99" t="s">
        <v>807</v>
      </c>
      <c r="J388" s="77"/>
      <c r="K388" s="30" t="s">
        <v>645</v>
      </c>
      <c r="L388" s="30" t="s">
        <v>1085</v>
      </c>
      <c r="M388" s="29" t="s">
        <v>1113</v>
      </c>
      <c r="N388" s="90" t="s">
        <v>648</v>
      </c>
      <c r="O388" s="274"/>
      <c r="P388" s="77"/>
      <c r="Q388" s="30"/>
      <c r="R388" s="30" t="s">
        <v>27</v>
      </c>
      <c r="S388" s="30"/>
      <c r="T388" s="30"/>
      <c r="U388" s="30"/>
      <c r="V388" s="30"/>
      <c r="W388" s="30"/>
      <c r="X388" s="30"/>
      <c r="Y388" s="30"/>
      <c r="Z388" s="30"/>
      <c r="AA388" s="30"/>
      <c r="AB388" s="30">
        <f t="shared" si="20"/>
        <v>1</v>
      </c>
      <c r="AC388" s="30"/>
      <c r="AD388" s="30"/>
      <c r="AE388" s="78"/>
    </row>
    <row r="389" spans="1:31" ht="150" hidden="1" customHeight="1">
      <c r="A389" s="280"/>
      <c r="B389" s="78">
        <v>126</v>
      </c>
      <c r="C389" s="16" t="s">
        <v>355</v>
      </c>
      <c r="D389" s="80" t="s">
        <v>2</v>
      </c>
      <c r="E389" s="16" t="s">
        <v>356</v>
      </c>
      <c r="F389" s="80" t="s">
        <v>2</v>
      </c>
      <c r="G389" s="80"/>
      <c r="H389" s="86" t="s">
        <v>356</v>
      </c>
      <c r="I389" s="99" t="s">
        <v>807</v>
      </c>
      <c r="J389" s="77"/>
      <c r="K389" s="30" t="s">
        <v>645</v>
      </c>
      <c r="L389" s="30" t="s">
        <v>1085</v>
      </c>
      <c r="M389" s="29" t="s">
        <v>1113</v>
      </c>
      <c r="N389" s="90" t="s">
        <v>648</v>
      </c>
      <c r="O389" s="275"/>
      <c r="P389" s="77"/>
      <c r="Q389" s="30"/>
      <c r="R389" s="30"/>
      <c r="S389" s="30" t="s">
        <v>27</v>
      </c>
      <c r="T389" s="30"/>
      <c r="U389" s="30"/>
      <c r="V389" s="30"/>
      <c r="W389" s="30"/>
      <c r="X389" s="30"/>
      <c r="Y389" s="30"/>
      <c r="Z389" s="30"/>
      <c r="AA389" s="30"/>
      <c r="AB389" s="30">
        <f t="shared" si="20"/>
        <v>1</v>
      </c>
      <c r="AC389" s="30"/>
      <c r="AD389" s="30"/>
      <c r="AE389" s="78"/>
    </row>
    <row r="390" spans="1:31" ht="108.75" hidden="1" customHeight="1">
      <c r="A390" s="295">
        <v>394</v>
      </c>
      <c r="B390" s="78">
        <v>127</v>
      </c>
      <c r="C390" s="16" t="s">
        <v>357</v>
      </c>
      <c r="D390" s="14" t="s">
        <v>2</v>
      </c>
      <c r="E390" s="16" t="s">
        <v>358</v>
      </c>
      <c r="F390" s="80" t="s">
        <v>2</v>
      </c>
      <c r="G390" s="14"/>
      <c r="H390" s="16" t="s">
        <v>358</v>
      </c>
      <c r="I390" s="26" t="s">
        <v>808</v>
      </c>
      <c r="J390" s="52"/>
      <c r="K390" s="30" t="s">
        <v>1086</v>
      </c>
      <c r="L390" s="30" t="s">
        <v>1085</v>
      </c>
      <c r="M390" s="29" t="s">
        <v>1113</v>
      </c>
      <c r="N390" s="90" t="s">
        <v>648</v>
      </c>
      <c r="O390" s="273" t="s">
        <v>27</v>
      </c>
      <c r="P390" s="52"/>
      <c r="Q390" s="30" t="s">
        <v>27</v>
      </c>
      <c r="R390" s="30"/>
      <c r="S390" s="30"/>
      <c r="T390" s="30"/>
      <c r="U390" s="30"/>
      <c r="V390" s="30"/>
      <c r="W390" s="30"/>
      <c r="X390" s="30"/>
      <c r="Y390" s="30"/>
      <c r="Z390" s="30"/>
      <c r="AA390" s="30"/>
      <c r="AB390" s="30">
        <f t="shared" si="20"/>
        <v>1</v>
      </c>
      <c r="AC390" s="30"/>
      <c r="AD390" s="30"/>
      <c r="AE390" s="50"/>
    </row>
    <row r="391" spans="1:31" ht="99.75" hidden="1" customHeight="1">
      <c r="A391" s="295"/>
      <c r="B391" s="78">
        <v>127</v>
      </c>
      <c r="C391" s="16" t="s">
        <v>357</v>
      </c>
      <c r="D391" s="80" t="s">
        <v>2</v>
      </c>
      <c r="E391" s="16" t="s">
        <v>358</v>
      </c>
      <c r="F391" s="80" t="s">
        <v>2</v>
      </c>
      <c r="G391" s="80"/>
      <c r="H391" s="16" t="s">
        <v>358</v>
      </c>
      <c r="I391" s="26" t="s">
        <v>808</v>
      </c>
      <c r="J391" s="77"/>
      <c r="K391" s="30" t="s">
        <v>1086</v>
      </c>
      <c r="L391" s="30" t="s">
        <v>1085</v>
      </c>
      <c r="M391" s="29" t="s">
        <v>1113</v>
      </c>
      <c r="N391" s="90" t="s">
        <v>648</v>
      </c>
      <c r="O391" s="274"/>
      <c r="P391" s="77"/>
      <c r="Q391" s="30"/>
      <c r="R391" s="30" t="s">
        <v>27</v>
      </c>
      <c r="S391" s="30"/>
      <c r="T391" s="30"/>
      <c r="U391" s="30"/>
      <c r="V391" s="30"/>
      <c r="W391" s="30"/>
      <c r="X391" s="30"/>
      <c r="Y391" s="30"/>
      <c r="Z391" s="30"/>
      <c r="AA391" s="30"/>
      <c r="AB391" s="30">
        <f t="shared" si="20"/>
        <v>1</v>
      </c>
      <c r="AC391" s="30"/>
      <c r="AD391" s="30"/>
      <c r="AE391" s="78"/>
    </row>
    <row r="392" spans="1:31" ht="92.25" hidden="1" customHeight="1">
      <c r="A392" s="295"/>
      <c r="B392" s="78">
        <v>127</v>
      </c>
      <c r="C392" s="16" t="s">
        <v>357</v>
      </c>
      <c r="D392" s="80" t="s">
        <v>2</v>
      </c>
      <c r="E392" s="16" t="s">
        <v>358</v>
      </c>
      <c r="F392" s="80" t="s">
        <v>2</v>
      </c>
      <c r="G392" s="80"/>
      <c r="H392" s="16" t="s">
        <v>358</v>
      </c>
      <c r="I392" s="26" t="s">
        <v>808</v>
      </c>
      <c r="J392" s="77"/>
      <c r="K392" s="30" t="s">
        <v>1086</v>
      </c>
      <c r="L392" s="30" t="s">
        <v>1085</v>
      </c>
      <c r="M392" s="29" t="s">
        <v>1113</v>
      </c>
      <c r="N392" s="90" t="s">
        <v>648</v>
      </c>
      <c r="O392" s="274"/>
      <c r="P392" s="77"/>
      <c r="Q392" s="30"/>
      <c r="R392" s="30"/>
      <c r="S392" s="30" t="s">
        <v>27</v>
      </c>
      <c r="T392" s="30"/>
      <c r="U392" s="30"/>
      <c r="V392" s="30"/>
      <c r="W392" s="30"/>
      <c r="X392" s="30"/>
      <c r="Y392" s="30"/>
      <c r="Z392" s="30"/>
      <c r="AA392" s="30"/>
      <c r="AB392" s="30">
        <f t="shared" si="20"/>
        <v>1</v>
      </c>
      <c r="AC392" s="30"/>
      <c r="AD392" s="30"/>
      <c r="AE392" s="78"/>
    </row>
    <row r="393" spans="1:31" ht="89.25" hidden="1" customHeight="1">
      <c r="A393" s="295"/>
      <c r="B393" s="78">
        <v>127</v>
      </c>
      <c r="C393" s="16" t="s">
        <v>357</v>
      </c>
      <c r="D393" s="80" t="s">
        <v>2</v>
      </c>
      <c r="E393" s="16" t="s">
        <v>358</v>
      </c>
      <c r="F393" s="80" t="s">
        <v>2</v>
      </c>
      <c r="G393" s="80"/>
      <c r="H393" s="16" t="s">
        <v>358</v>
      </c>
      <c r="I393" s="26" t="s">
        <v>808</v>
      </c>
      <c r="J393" s="77"/>
      <c r="K393" s="30" t="s">
        <v>1086</v>
      </c>
      <c r="L393" s="30" t="s">
        <v>1085</v>
      </c>
      <c r="M393" s="29" t="s">
        <v>1113</v>
      </c>
      <c r="N393" s="90" t="s">
        <v>648</v>
      </c>
      <c r="O393" s="274"/>
      <c r="P393" s="77"/>
      <c r="Q393" s="30"/>
      <c r="R393" s="30"/>
      <c r="S393" s="30"/>
      <c r="T393" s="30" t="s">
        <v>27</v>
      </c>
      <c r="U393" s="30"/>
      <c r="V393" s="30"/>
      <c r="W393" s="30"/>
      <c r="X393" s="30"/>
      <c r="Y393" s="30"/>
      <c r="Z393" s="30"/>
      <c r="AA393" s="30"/>
      <c r="AB393" s="30">
        <f t="shared" si="20"/>
        <v>1</v>
      </c>
      <c r="AC393" s="30"/>
      <c r="AD393" s="30"/>
      <c r="AE393" s="78"/>
    </row>
    <row r="394" spans="1:31" ht="89.25" hidden="1" customHeight="1">
      <c r="A394" s="295"/>
      <c r="B394" s="144">
        <v>127</v>
      </c>
      <c r="C394" s="197" t="s">
        <v>357</v>
      </c>
      <c r="D394" s="142" t="s">
        <v>2</v>
      </c>
      <c r="E394" s="16" t="s">
        <v>358</v>
      </c>
      <c r="F394" s="80" t="s">
        <v>2</v>
      </c>
      <c r="G394" s="142"/>
      <c r="H394" s="197" t="s">
        <v>358</v>
      </c>
      <c r="I394" s="111" t="s">
        <v>808</v>
      </c>
      <c r="J394" s="146"/>
      <c r="K394" s="154" t="s">
        <v>1086</v>
      </c>
      <c r="L394" s="154" t="s">
        <v>1085</v>
      </c>
      <c r="M394" s="29" t="s">
        <v>1113</v>
      </c>
      <c r="N394" s="90" t="s">
        <v>648</v>
      </c>
      <c r="O394" s="274"/>
      <c r="P394" s="77"/>
      <c r="Q394" s="30"/>
      <c r="R394" s="30"/>
      <c r="S394" s="30"/>
      <c r="T394" s="30"/>
      <c r="U394" s="30" t="s">
        <v>27</v>
      </c>
      <c r="V394" s="30"/>
      <c r="W394" s="30"/>
      <c r="X394" s="30"/>
      <c r="Y394" s="30"/>
      <c r="Z394" s="30"/>
      <c r="AA394" s="30"/>
      <c r="AB394" s="30">
        <f t="shared" si="20"/>
        <v>1</v>
      </c>
      <c r="AC394" s="154"/>
      <c r="AD394" s="154"/>
      <c r="AE394" s="144"/>
    </row>
    <row r="395" spans="1:31" ht="79.5" customHeight="1">
      <c r="A395" s="296"/>
      <c r="B395" s="160">
        <v>127</v>
      </c>
      <c r="C395" s="16" t="s">
        <v>357</v>
      </c>
      <c r="D395" s="163" t="s">
        <v>2</v>
      </c>
      <c r="E395" s="184" t="s">
        <v>358</v>
      </c>
      <c r="F395" s="172" t="s">
        <v>2</v>
      </c>
      <c r="G395" s="163"/>
      <c r="H395" s="16" t="s">
        <v>358</v>
      </c>
      <c r="I395" s="26" t="s">
        <v>808</v>
      </c>
      <c r="J395" s="149"/>
      <c r="K395" s="30" t="s">
        <v>1086</v>
      </c>
      <c r="L395" s="30" t="s">
        <v>1085</v>
      </c>
      <c r="M395" s="185" t="s">
        <v>1113</v>
      </c>
      <c r="N395" s="90" t="s">
        <v>648</v>
      </c>
      <c r="O395" s="274"/>
      <c r="P395" s="77"/>
      <c r="Q395" s="30"/>
      <c r="R395" s="30"/>
      <c r="S395" s="30"/>
      <c r="T395" s="30"/>
      <c r="U395" s="30"/>
      <c r="V395" s="30" t="s">
        <v>27</v>
      </c>
      <c r="W395" s="30"/>
      <c r="X395" s="30"/>
      <c r="Y395" s="30"/>
      <c r="Z395" s="30"/>
      <c r="AA395" s="30"/>
      <c r="AB395" s="174">
        <f t="shared" si="20"/>
        <v>1</v>
      </c>
      <c r="AC395" s="30" t="s">
        <v>1134</v>
      </c>
      <c r="AD395" s="30" t="s">
        <v>1134</v>
      </c>
      <c r="AE395" s="160"/>
    </row>
    <row r="396" spans="1:31" ht="89.25" hidden="1" customHeight="1">
      <c r="A396" s="295"/>
      <c r="B396" s="145">
        <v>127</v>
      </c>
      <c r="C396" s="221" t="s">
        <v>357</v>
      </c>
      <c r="D396" s="143" t="s">
        <v>2</v>
      </c>
      <c r="E396" s="16" t="s">
        <v>358</v>
      </c>
      <c r="F396" s="80" t="s">
        <v>2</v>
      </c>
      <c r="G396" s="143"/>
      <c r="H396" s="221" t="s">
        <v>358</v>
      </c>
      <c r="I396" s="112" t="s">
        <v>808</v>
      </c>
      <c r="J396" s="148"/>
      <c r="K396" s="155" t="s">
        <v>1086</v>
      </c>
      <c r="L396" s="155" t="s">
        <v>1085</v>
      </c>
      <c r="M396" s="29" t="s">
        <v>1113</v>
      </c>
      <c r="N396" s="90" t="s">
        <v>648</v>
      </c>
      <c r="O396" s="274"/>
      <c r="P396" s="77"/>
      <c r="Q396" s="30"/>
      <c r="R396" s="30"/>
      <c r="S396" s="30"/>
      <c r="T396" s="30"/>
      <c r="U396" s="30"/>
      <c r="V396" s="30"/>
      <c r="W396" s="30" t="s">
        <v>27</v>
      </c>
      <c r="X396" s="30"/>
      <c r="Y396" s="30"/>
      <c r="Z396" s="30"/>
      <c r="AA396" s="30"/>
      <c r="AB396" s="30">
        <f t="shared" si="20"/>
        <v>1</v>
      </c>
      <c r="AC396" s="155"/>
      <c r="AD396" s="155"/>
      <c r="AE396" s="145"/>
    </row>
    <row r="397" spans="1:31" ht="93.75" hidden="1" customHeight="1">
      <c r="A397" s="295"/>
      <c r="B397" s="78">
        <v>127</v>
      </c>
      <c r="C397" s="16" t="s">
        <v>357</v>
      </c>
      <c r="D397" s="80" t="s">
        <v>2</v>
      </c>
      <c r="E397" s="16" t="s">
        <v>358</v>
      </c>
      <c r="F397" s="80" t="s">
        <v>2</v>
      </c>
      <c r="G397" s="80"/>
      <c r="H397" s="16" t="s">
        <v>358</v>
      </c>
      <c r="I397" s="26" t="s">
        <v>808</v>
      </c>
      <c r="J397" s="77"/>
      <c r="K397" s="30" t="s">
        <v>1086</v>
      </c>
      <c r="L397" s="30" t="s">
        <v>1085</v>
      </c>
      <c r="M397" s="29" t="s">
        <v>1113</v>
      </c>
      <c r="N397" s="90" t="s">
        <v>648</v>
      </c>
      <c r="O397" s="274"/>
      <c r="P397" s="77"/>
      <c r="Q397" s="30"/>
      <c r="R397" s="30"/>
      <c r="S397" s="30"/>
      <c r="T397" s="30"/>
      <c r="U397" s="30"/>
      <c r="V397" s="30"/>
      <c r="W397" s="30"/>
      <c r="X397" s="30" t="s">
        <v>27</v>
      </c>
      <c r="Y397" s="30"/>
      <c r="Z397" s="30"/>
      <c r="AA397" s="30"/>
      <c r="AB397" s="30">
        <f t="shared" si="20"/>
        <v>1</v>
      </c>
      <c r="AC397" s="30"/>
      <c r="AD397" s="30"/>
      <c r="AE397" s="78"/>
    </row>
    <row r="398" spans="1:31" ht="89.25" hidden="1" customHeight="1">
      <c r="A398" s="295"/>
      <c r="B398" s="78">
        <v>127</v>
      </c>
      <c r="C398" s="16" t="s">
        <v>357</v>
      </c>
      <c r="D398" s="80" t="s">
        <v>2</v>
      </c>
      <c r="E398" s="16" t="s">
        <v>358</v>
      </c>
      <c r="F398" s="80" t="s">
        <v>2</v>
      </c>
      <c r="G398" s="80"/>
      <c r="H398" s="16" t="s">
        <v>358</v>
      </c>
      <c r="I398" s="26" t="s">
        <v>808</v>
      </c>
      <c r="J398" s="77"/>
      <c r="K398" s="30" t="s">
        <v>1086</v>
      </c>
      <c r="L398" s="30" t="s">
        <v>1085</v>
      </c>
      <c r="M398" s="29" t="s">
        <v>1113</v>
      </c>
      <c r="N398" s="90" t="s">
        <v>648</v>
      </c>
      <c r="O398" s="274"/>
      <c r="P398" s="77"/>
      <c r="Q398" s="30"/>
      <c r="R398" s="30"/>
      <c r="S398" s="30"/>
      <c r="T398" s="30"/>
      <c r="U398" s="30"/>
      <c r="V398" s="30"/>
      <c r="W398" s="30"/>
      <c r="X398" s="30"/>
      <c r="Y398" s="30" t="s">
        <v>27</v>
      </c>
      <c r="Z398" s="30"/>
      <c r="AA398" s="30"/>
      <c r="AB398" s="30">
        <f t="shared" si="20"/>
        <v>1</v>
      </c>
      <c r="AC398" s="30"/>
      <c r="AD398" s="30"/>
      <c r="AE398" s="78"/>
    </row>
    <row r="399" spans="1:31" ht="89.25" hidden="1" customHeight="1">
      <c r="A399" s="295"/>
      <c r="B399" s="78">
        <v>127</v>
      </c>
      <c r="C399" s="16" t="s">
        <v>357</v>
      </c>
      <c r="D399" s="80" t="s">
        <v>2</v>
      </c>
      <c r="E399" s="16" t="s">
        <v>358</v>
      </c>
      <c r="F399" s="80" t="s">
        <v>2</v>
      </c>
      <c r="G399" s="80"/>
      <c r="H399" s="16" t="s">
        <v>358</v>
      </c>
      <c r="I399" s="26" t="s">
        <v>808</v>
      </c>
      <c r="J399" s="77"/>
      <c r="K399" s="30" t="s">
        <v>1086</v>
      </c>
      <c r="L399" s="30" t="s">
        <v>1085</v>
      </c>
      <c r="M399" s="29" t="s">
        <v>1113</v>
      </c>
      <c r="N399" s="90" t="s">
        <v>648</v>
      </c>
      <c r="O399" s="274"/>
      <c r="P399" s="77"/>
      <c r="Q399" s="30"/>
      <c r="R399" s="30"/>
      <c r="S399" s="30"/>
      <c r="T399" s="30"/>
      <c r="U399" s="30"/>
      <c r="V399" s="30"/>
      <c r="W399" s="30"/>
      <c r="X399" s="30"/>
      <c r="Y399" s="30"/>
      <c r="Z399" s="30" t="s">
        <v>27</v>
      </c>
      <c r="AA399" s="30"/>
      <c r="AB399" s="30">
        <f t="shared" si="20"/>
        <v>1</v>
      </c>
      <c r="AC399" s="30"/>
      <c r="AD399" s="30"/>
      <c r="AE399" s="78"/>
    </row>
    <row r="400" spans="1:31" ht="78.75" hidden="1" customHeight="1">
      <c r="A400" s="295"/>
      <c r="B400" s="78">
        <v>127</v>
      </c>
      <c r="C400" s="16" t="s">
        <v>357</v>
      </c>
      <c r="D400" s="80" t="s">
        <v>2</v>
      </c>
      <c r="E400" s="16" t="s">
        <v>358</v>
      </c>
      <c r="F400" s="80" t="s">
        <v>2</v>
      </c>
      <c r="G400" s="80"/>
      <c r="H400" s="16" t="s">
        <v>358</v>
      </c>
      <c r="I400" s="26" t="s">
        <v>808</v>
      </c>
      <c r="J400" s="52"/>
      <c r="K400" s="30" t="s">
        <v>1086</v>
      </c>
      <c r="L400" s="30" t="s">
        <v>1085</v>
      </c>
      <c r="M400" s="29" t="s">
        <v>1113</v>
      </c>
      <c r="N400" s="90" t="s">
        <v>648</v>
      </c>
      <c r="O400" s="275"/>
      <c r="P400" s="52"/>
      <c r="Q400" s="30"/>
      <c r="R400" s="30"/>
      <c r="S400" s="30"/>
      <c r="T400" s="30"/>
      <c r="U400" s="30"/>
      <c r="V400" s="30"/>
      <c r="W400" s="30"/>
      <c r="X400" s="30"/>
      <c r="Y400" s="30"/>
      <c r="Z400" s="30"/>
      <c r="AA400" s="30" t="s">
        <v>27</v>
      </c>
      <c r="AB400" s="30">
        <f t="shared" si="20"/>
        <v>1</v>
      </c>
      <c r="AC400" s="30"/>
      <c r="AD400" s="30"/>
      <c r="AE400" s="50"/>
    </row>
    <row r="401" spans="1:31" ht="97.5" hidden="1" customHeight="1">
      <c r="A401" s="277">
        <v>396</v>
      </c>
      <c r="B401" s="59">
        <v>128</v>
      </c>
      <c r="C401" s="16" t="s">
        <v>65</v>
      </c>
      <c r="D401" s="16" t="s">
        <v>2</v>
      </c>
      <c r="E401" s="24" t="s">
        <v>359</v>
      </c>
      <c r="F401" s="80" t="s">
        <v>2</v>
      </c>
      <c r="G401" s="14"/>
      <c r="H401" s="79" t="s">
        <v>359</v>
      </c>
      <c r="I401" s="26" t="s">
        <v>830</v>
      </c>
      <c r="J401" s="52"/>
      <c r="K401" s="30" t="s">
        <v>645</v>
      </c>
      <c r="L401" s="30" t="s">
        <v>1085</v>
      </c>
      <c r="M401" s="29" t="s">
        <v>1113</v>
      </c>
      <c r="N401" s="90" t="s">
        <v>1109</v>
      </c>
      <c r="O401" s="273" t="s">
        <v>27</v>
      </c>
      <c r="P401" s="276">
        <v>11</v>
      </c>
      <c r="Q401" s="30" t="s">
        <v>27</v>
      </c>
      <c r="R401" s="30"/>
      <c r="S401" s="30"/>
      <c r="T401" s="30"/>
      <c r="U401" s="30"/>
      <c r="V401" s="30"/>
      <c r="W401" s="30"/>
      <c r="X401" s="30"/>
      <c r="Y401" s="30"/>
      <c r="Z401" s="30"/>
      <c r="AA401" s="30"/>
      <c r="AB401" s="30">
        <f t="shared" si="20"/>
        <v>1</v>
      </c>
      <c r="AC401" s="30"/>
      <c r="AD401" s="30"/>
      <c r="AE401" s="50"/>
    </row>
    <row r="402" spans="1:31" ht="78" hidden="1" customHeight="1">
      <c r="A402" s="278"/>
      <c r="B402" s="59">
        <v>128</v>
      </c>
      <c r="C402" s="16" t="s">
        <v>65</v>
      </c>
      <c r="D402" s="16" t="s">
        <v>2</v>
      </c>
      <c r="E402" s="16" t="s">
        <v>360</v>
      </c>
      <c r="F402" s="80" t="s">
        <v>2</v>
      </c>
      <c r="G402" s="14"/>
      <c r="H402" s="16" t="s">
        <v>360</v>
      </c>
      <c r="I402" s="26" t="s">
        <v>831</v>
      </c>
      <c r="J402" s="52"/>
      <c r="K402" s="30" t="s">
        <v>645</v>
      </c>
      <c r="L402" s="30" t="s">
        <v>1085</v>
      </c>
      <c r="M402" s="29" t="s">
        <v>1113</v>
      </c>
      <c r="N402" s="90" t="s">
        <v>1109</v>
      </c>
      <c r="O402" s="274"/>
      <c r="P402" s="276"/>
      <c r="Q402" s="30"/>
      <c r="R402" s="30" t="s">
        <v>27</v>
      </c>
      <c r="S402" s="30"/>
      <c r="T402" s="30"/>
      <c r="U402" s="30"/>
      <c r="V402" s="30"/>
      <c r="W402" s="30"/>
      <c r="X402" s="30"/>
      <c r="Y402" s="30"/>
      <c r="Z402" s="30"/>
      <c r="AA402" s="30"/>
      <c r="AB402" s="30">
        <f t="shared" si="20"/>
        <v>1</v>
      </c>
      <c r="AC402" s="30"/>
      <c r="AD402" s="30"/>
      <c r="AE402" s="50"/>
    </row>
    <row r="403" spans="1:31" ht="109.5" hidden="1" customHeight="1">
      <c r="A403" s="278"/>
      <c r="B403" s="59">
        <v>128</v>
      </c>
      <c r="C403" s="16" t="s">
        <v>65</v>
      </c>
      <c r="D403" s="16" t="s">
        <v>2</v>
      </c>
      <c r="E403" s="16" t="s">
        <v>361</v>
      </c>
      <c r="F403" s="80" t="s">
        <v>2</v>
      </c>
      <c r="G403" s="14"/>
      <c r="H403" s="16" t="s">
        <v>361</v>
      </c>
      <c r="I403" s="26" t="s">
        <v>832</v>
      </c>
      <c r="J403" s="52"/>
      <c r="K403" s="30" t="s">
        <v>645</v>
      </c>
      <c r="L403" s="30" t="s">
        <v>1085</v>
      </c>
      <c r="M403" s="29" t="s">
        <v>1113</v>
      </c>
      <c r="N403" s="90" t="s">
        <v>1109</v>
      </c>
      <c r="O403" s="274"/>
      <c r="P403" s="276"/>
      <c r="Q403" s="30"/>
      <c r="R403" s="30"/>
      <c r="S403" s="30" t="s">
        <v>27</v>
      </c>
      <c r="T403" s="30"/>
      <c r="U403" s="30"/>
      <c r="V403" s="30"/>
      <c r="W403" s="30"/>
      <c r="X403" s="30"/>
      <c r="Y403" s="30"/>
      <c r="Z403" s="30"/>
      <c r="AA403" s="30"/>
      <c r="AB403" s="30">
        <f t="shared" si="20"/>
        <v>1</v>
      </c>
      <c r="AC403" s="30"/>
      <c r="AD403" s="30"/>
      <c r="AE403" s="50"/>
    </row>
    <row r="404" spans="1:31" ht="126.75" hidden="1" customHeight="1">
      <c r="A404" s="278"/>
      <c r="B404" s="59">
        <v>128</v>
      </c>
      <c r="C404" s="16" t="s">
        <v>65</v>
      </c>
      <c r="D404" s="16" t="s">
        <v>2</v>
      </c>
      <c r="E404" s="16" t="s">
        <v>363</v>
      </c>
      <c r="F404" s="80" t="s">
        <v>2</v>
      </c>
      <c r="G404" s="14"/>
      <c r="H404" s="16" t="s">
        <v>363</v>
      </c>
      <c r="I404" s="26" t="s">
        <v>833</v>
      </c>
      <c r="J404" s="52"/>
      <c r="K404" s="30" t="s">
        <v>645</v>
      </c>
      <c r="L404" s="30" t="s">
        <v>1085</v>
      </c>
      <c r="M404" s="29" t="s">
        <v>1113</v>
      </c>
      <c r="N404" s="90" t="s">
        <v>1109</v>
      </c>
      <c r="O404" s="274"/>
      <c r="P404" s="52"/>
      <c r="Q404" s="30"/>
      <c r="R404" s="30"/>
      <c r="S404" s="30"/>
      <c r="T404" s="30" t="s">
        <v>27</v>
      </c>
      <c r="U404" s="30"/>
      <c r="V404" s="30"/>
      <c r="W404" s="30"/>
      <c r="X404" s="30"/>
      <c r="Y404" s="30"/>
      <c r="Z404" s="30"/>
      <c r="AA404" s="30"/>
      <c r="AB404" s="30">
        <f t="shared" si="20"/>
        <v>1</v>
      </c>
      <c r="AC404" s="30"/>
      <c r="AD404" s="30"/>
      <c r="AE404" s="50"/>
    </row>
    <row r="405" spans="1:31" ht="119.25" hidden="1" customHeight="1">
      <c r="A405" s="278"/>
      <c r="B405" s="144">
        <v>128</v>
      </c>
      <c r="C405" s="197" t="s">
        <v>65</v>
      </c>
      <c r="D405" s="197" t="s">
        <v>2</v>
      </c>
      <c r="E405" s="16" t="s">
        <v>362</v>
      </c>
      <c r="F405" s="80" t="s">
        <v>2</v>
      </c>
      <c r="G405" s="142"/>
      <c r="H405" s="197" t="s">
        <v>362</v>
      </c>
      <c r="I405" s="111" t="s">
        <v>834</v>
      </c>
      <c r="J405" s="146"/>
      <c r="K405" s="154" t="s">
        <v>645</v>
      </c>
      <c r="L405" s="154" t="s">
        <v>1085</v>
      </c>
      <c r="M405" s="29" t="s">
        <v>1113</v>
      </c>
      <c r="N405" s="90" t="s">
        <v>1109</v>
      </c>
      <c r="O405" s="274"/>
      <c r="P405" s="64"/>
      <c r="Q405" s="30"/>
      <c r="R405" s="30"/>
      <c r="S405" s="30"/>
      <c r="T405" s="30"/>
      <c r="U405" s="30" t="s">
        <v>27</v>
      </c>
      <c r="V405" s="30"/>
      <c r="W405" s="30"/>
      <c r="X405" s="30"/>
      <c r="Y405" s="30"/>
      <c r="Z405" s="30"/>
      <c r="AA405" s="30"/>
      <c r="AB405" s="30">
        <f t="shared" si="20"/>
        <v>1</v>
      </c>
      <c r="AC405" s="154"/>
      <c r="AD405" s="154"/>
      <c r="AE405" s="144"/>
    </row>
    <row r="406" spans="1:31" ht="106.5" customHeight="1">
      <c r="A406" s="279"/>
      <c r="B406" s="160">
        <v>128</v>
      </c>
      <c r="C406" s="16" t="s">
        <v>65</v>
      </c>
      <c r="D406" s="16" t="s">
        <v>2</v>
      </c>
      <c r="E406" s="184" t="s">
        <v>809</v>
      </c>
      <c r="F406" s="172" t="s">
        <v>2</v>
      </c>
      <c r="G406" s="163"/>
      <c r="H406" s="16" t="s">
        <v>809</v>
      </c>
      <c r="I406" s="26" t="s">
        <v>1140</v>
      </c>
      <c r="J406" s="149"/>
      <c r="K406" s="30" t="s">
        <v>645</v>
      </c>
      <c r="L406" s="30" t="s">
        <v>1085</v>
      </c>
      <c r="M406" s="185" t="s">
        <v>1113</v>
      </c>
      <c r="N406" s="90" t="s">
        <v>1109</v>
      </c>
      <c r="O406" s="274"/>
      <c r="P406" s="64"/>
      <c r="Q406" s="30"/>
      <c r="R406" s="30"/>
      <c r="S406" s="30"/>
      <c r="T406" s="30"/>
      <c r="U406" s="30"/>
      <c r="V406" s="30" t="s">
        <v>27</v>
      </c>
      <c r="W406" s="30"/>
      <c r="X406" s="30"/>
      <c r="Y406" s="30"/>
      <c r="Z406" s="30"/>
      <c r="AA406" s="30"/>
      <c r="AB406" s="174">
        <f t="shared" si="20"/>
        <v>1</v>
      </c>
      <c r="AC406" s="30" t="s">
        <v>1134</v>
      </c>
      <c r="AD406" s="30" t="s">
        <v>1134</v>
      </c>
      <c r="AE406" s="160"/>
    </row>
    <row r="407" spans="1:31" ht="102" hidden="1" customHeight="1">
      <c r="A407" s="278"/>
      <c r="B407" s="145">
        <v>128</v>
      </c>
      <c r="C407" s="221" t="s">
        <v>65</v>
      </c>
      <c r="D407" s="221" t="s">
        <v>2</v>
      </c>
      <c r="E407" s="16" t="s">
        <v>364</v>
      </c>
      <c r="F407" s="80" t="s">
        <v>2</v>
      </c>
      <c r="G407" s="143"/>
      <c r="H407" s="221" t="s">
        <v>364</v>
      </c>
      <c r="I407" s="112" t="s">
        <v>835</v>
      </c>
      <c r="J407" s="148"/>
      <c r="K407" s="155" t="s">
        <v>645</v>
      </c>
      <c r="L407" s="155" t="s">
        <v>1085</v>
      </c>
      <c r="M407" s="29" t="s">
        <v>1113</v>
      </c>
      <c r="N407" s="90" t="s">
        <v>1109</v>
      </c>
      <c r="O407" s="274"/>
      <c r="P407" s="52"/>
      <c r="Q407" s="30"/>
      <c r="R407" s="30"/>
      <c r="S407" s="30"/>
      <c r="T407" s="30"/>
      <c r="U407" s="30"/>
      <c r="V407" s="30"/>
      <c r="W407" s="30" t="s">
        <v>27</v>
      </c>
      <c r="X407" s="30"/>
      <c r="Y407" s="30"/>
      <c r="Z407" s="30"/>
      <c r="AA407" s="30"/>
      <c r="AB407" s="30">
        <f t="shared" si="20"/>
        <v>1</v>
      </c>
      <c r="AC407" s="155"/>
      <c r="AD407" s="155"/>
      <c r="AE407" s="145"/>
    </row>
    <row r="408" spans="1:31" ht="100.5" hidden="1" customHeight="1">
      <c r="A408" s="278"/>
      <c r="B408" s="59">
        <v>128</v>
      </c>
      <c r="C408" s="16" t="s">
        <v>65</v>
      </c>
      <c r="D408" s="16" t="s">
        <v>2</v>
      </c>
      <c r="E408" s="16" t="s">
        <v>365</v>
      </c>
      <c r="F408" s="80" t="s">
        <v>2</v>
      </c>
      <c r="G408" s="14"/>
      <c r="H408" s="16" t="s">
        <v>365</v>
      </c>
      <c r="I408" s="26" t="s">
        <v>836</v>
      </c>
      <c r="J408" s="52"/>
      <c r="K408" s="30" t="s">
        <v>645</v>
      </c>
      <c r="L408" s="30" t="s">
        <v>1085</v>
      </c>
      <c r="M408" s="29" t="s">
        <v>1113</v>
      </c>
      <c r="N408" s="90" t="s">
        <v>1109</v>
      </c>
      <c r="O408" s="274"/>
      <c r="P408" s="52"/>
      <c r="Q408" s="30"/>
      <c r="R408" s="30"/>
      <c r="S408" s="30"/>
      <c r="T408" s="30"/>
      <c r="U408" s="30"/>
      <c r="V408" s="30"/>
      <c r="W408" s="30"/>
      <c r="X408" s="30" t="s">
        <v>27</v>
      </c>
      <c r="Y408" s="30"/>
      <c r="Z408" s="30"/>
      <c r="AA408" s="30"/>
      <c r="AB408" s="30">
        <f t="shared" si="20"/>
        <v>1</v>
      </c>
      <c r="AC408" s="30"/>
      <c r="AD408" s="30"/>
      <c r="AE408" s="50"/>
    </row>
    <row r="409" spans="1:31" ht="90" hidden="1" customHeight="1">
      <c r="A409" s="278"/>
      <c r="B409" s="59">
        <v>128</v>
      </c>
      <c r="C409" s="16" t="s">
        <v>65</v>
      </c>
      <c r="D409" s="16" t="s">
        <v>2</v>
      </c>
      <c r="E409" s="16" t="s">
        <v>366</v>
      </c>
      <c r="F409" s="271" t="s">
        <v>2</v>
      </c>
      <c r="G409" s="14"/>
      <c r="H409" s="16" t="s">
        <v>366</v>
      </c>
      <c r="I409" s="26" t="s">
        <v>838</v>
      </c>
      <c r="J409" s="52"/>
      <c r="K409" s="30" t="s">
        <v>645</v>
      </c>
      <c r="L409" s="30" t="s">
        <v>1085</v>
      </c>
      <c r="M409" s="29" t="s">
        <v>1113</v>
      </c>
      <c r="N409" s="90" t="s">
        <v>1109</v>
      </c>
      <c r="O409" s="274"/>
      <c r="P409" s="52"/>
      <c r="Q409" s="30"/>
      <c r="R409" s="30"/>
      <c r="S409" s="30"/>
      <c r="T409" s="30"/>
      <c r="U409" s="30"/>
      <c r="V409" s="30"/>
      <c r="W409" s="30"/>
      <c r="X409" s="30"/>
      <c r="Y409" s="30" t="s">
        <v>27</v>
      </c>
      <c r="Z409" s="30"/>
      <c r="AA409" s="30"/>
      <c r="AB409" s="30">
        <f t="shared" si="20"/>
        <v>1</v>
      </c>
      <c r="AC409" s="30"/>
      <c r="AD409" s="30"/>
      <c r="AE409" s="50"/>
    </row>
    <row r="410" spans="1:31" s="8" customFormat="1" ht="69" hidden="1" customHeight="1">
      <c r="A410" s="278"/>
      <c r="B410" s="28">
        <v>128</v>
      </c>
      <c r="C410" s="33" t="s">
        <v>65</v>
      </c>
      <c r="D410" s="33" t="s">
        <v>2</v>
      </c>
      <c r="E410" s="33" t="s">
        <v>810</v>
      </c>
      <c r="F410" s="271"/>
      <c r="G410" s="29"/>
      <c r="H410" s="33" t="s">
        <v>811</v>
      </c>
      <c r="I410" s="34" t="s">
        <v>837</v>
      </c>
      <c r="J410" s="30"/>
      <c r="K410" s="30" t="s">
        <v>645</v>
      </c>
      <c r="L410" s="30" t="s">
        <v>1085</v>
      </c>
      <c r="M410" s="29" t="s">
        <v>1113</v>
      </c>
      <c r="N410" s="90" t="s">
        <v>1109</v>
      </c>
      <c r="O410" s="274"/>
      <c r="P410" s="30"/>
      <c r="Q410" s="30"/>
      <c r="R410" s="30"/>
      <c r="S410" s="30"/>
      <c r="T410" s="30"/>
      <c r="U410" s="30"/>
      <c r="V410" s="30"/>
      <c r="W410" s="30"/>
      <c r="X410" s="30"/>
      <c r="Y410" s="30"/>
      <c r="Z410" s="30" t="s">
        <v>27</v>
      </c>
      <c r="AA410" s="30"/>
      <c r="AB410" s="30">
        <f t="shared" si="20"/>
        <v>1</v>
      </c>
      <c r="AC410" s="30"/>
      <c r="AD410" s="30"/>
      <c r="AE410" s="28"/>
    </row>
    <row r="411" spans="1:31" ht="78.75" hidden="1" customHeight="1">
      <c r="A411" s="280"/>
      <c r="B411" s="59">
        <v>128</v>
      </c>
      <c r="C411" s="16" t="s">
        <v>65</v>
      </c>
      <c r="D411" s="16" t="s">
        <v>2</v>
      </c>
      <c r="E411" s="16" t="s">
        <v>367</v>
      </c>
      <c r="F411" s="271"/>
      <c r="G411" s="14"/>
      <c r="H411" s="16" t="s">
        <v>367</v>
      </c>
      <c r="I411" s="26" t="s">
        <v>839</v>
      </c>
      <c r="J411" s="52"/>
      <c r="K411" s="30" t="s">
        <v>645</v>
      </c>
      <c r="L411" s="30" t="s">
        <v>1085</v>
      </c>
      <c r="M411" s="29" t="s">
        <v>1113</v>
      </c>
      <c r="N411" s="90" t="s">
        <v>1109</v>
      </c>
      <c r="O411" s="275"/>
      <c r="P411" s="52"/>
      <c r="Q411" s="30"/>
      <c r="R411" s="30"/>
      <c r="S411" s="30"/>
      <c r="T411" s="30"/>
      <c r="U411" s="30"/>
      <c r="V411" s="30"/>
      <c r="W411" s="30"/>
      <c r="X411" s="30"/>
      <c r="Y411" s="30"/>
      <c r="Z411" s="30"/>
      <c r="AA411" s="30" t="s">
        <v>27</v>
      </c>
      <c r="AB411" s="30">
        <f t="shared" si="20"/>
        <v>1</v>
      </c>
      <c r="AC411" s="30"/>
      <c r="AD411" s="30"/>
      <c r="AE411" s="50"/>
    </row>
    <row r="412" spans="1:31" ht="81.75" hidden="1" customHeight="1">
      <c r="A412" s="277">
        <v>397</v>
      </c>
      <c r="B412" s="63">
        <v>129</v>
      </c>
      <c r="C412" s="16" t="s">
        <v>66</v>
      </c>
      <c r="D412" s="16" t="s">
        <v>2</v>
      </c>
      <c r="E412" s="16" t="s">
        <v>607</v>
      </c>
      <c r="F412" s="80" t="s">
        <v>2</v>
      </c>
      <c r="G412" s="62"/>
      <c r="H412" s="16" t="s">
        <v>607</v>
      </c>
      <c r="I412" s="26" t="s">
        <v>840</v>
      </c>
      <c r="J412" s="64"/>
      <c r="K412" s="30" t="s">
        <v>645</v>
      </c>
      <c r="L412" s="30" t="s">
        <v>1085</v>
      </c>
      <c r="M412" s="29" t="s">
        <v>1113</v>
      </c>
      <c r="N412" s="90" t="s">
        <v>1109</v>
      </c>
      <c r="O412" s="273" t="s">
        <v>27</v>
      </c>
      <c r="P412" s="64"/>
      <c r="Q412" s="30" t="s">
        <v>27</v>
      </c>
      <c r="R412" s="30"/>
      <c r="S412" s="30"/>
      <c r="T412" s="30"/>
      <c r="U412" s="30"/>
      <c r="V412" s="30"/>
      <c r="W412" s="30"/>
      <c r="X412" s="30"/>
      <c r="Y412" s="30"/>
      <c r="Z412" s="30"/>
      <c r="AA412" s="30"/>
      <c r="AB412" s="30">
        <f t="shared" si="20"/>
        <v>1</v>
      </c>
      <c r="AC412" s="30"/>
      <c r="AD412" s="30"/>
      <c r="AE412" s="63"/>
    </row>
    <row r="413" spans="1:31" ht="105.75" hidden="1" customHeight="1">
      <c r="A413" s="278"/>
      <c r="B413" s="63">
        <v>129</v>
      </c>
      <c r="C413" s="16" t="s">
        <v>66</v>
      </c>
      <c r="D413" s="16" t="s">
        <v>2</v>
      </c>
      <c r="E413" s="16" t="s">
        <v>608</v>
      </c>
      <c r="F413" s="80" t="s">
        <v>2</v>
      </c>
      <c r="G413" s="62"/>
      <c r="H413" s="16" t="s">
        <v>608</v>
      </c>
      <c r="I413" s="26" t="s">
        <v>841</v>
      </c>
      <c r="J413" s="64"/>
      <c r="K413" s="30" t="s">
        <v>645</v>
      </c>
      <c r="L413" s="30" t="s">
        <v>1085</v>
      </c>
      <c r="M413" s="29" t="s">
        <v>1113</v>
      </c>
      <c r="N413" s="90" t="s">
        <v>1109</v>
      </c>
      <c r="O413" s="274"/>
      <c r="P413" s="64"/>
      <c r="Q413" s="30"/>
      <c r="R413" s="30" t="s">
        <v>27</v>
      </c>
      <c r="S413" s="30"/>
      <c r="T413" s="30"/>
      <c r="U413" s="30"/>
      <c r="V413" s="30"/>
      <c r="W413" s="30"/>
      <c r="X413" s="30"/>
      <c r="Y413" s="30"/>
      <c r="Z413" s="30"/>
      <c r="AA413" s="30"/>
      <c r="AB413" s="30">
        <f t="shared" si="20"/>
        <v>1</v>
      </c>
      <c r="AC413" s="30"/>
      <c r="AD413" s="30"/>
      <c r="AE413" s="63"/>
    </row>
    <row r="414" spans="1:31" ht="93.75" hidden="1" customHeight="1">
      <c r="A414" s="278"/>
      <c r="B414" s="63">
        <v>129</v>
      </c>
      <c r="C414" s="16" t="s">
        <v>66</v>
      </c>
      <c r="D414" s="16" t="s">
        <v>2</v>
      </c>
      <c r="E414" s="16" t="s">
        <v>368</v>
      </c>
      <c r="F414" s="80" t="s">
        <v>2</v>
      </c>
      <c r="G414" s="14"/>
      <c r="H414" s="16" t="s">
        <v>368</v>
      </c>
      <c r="I414" s="26" t="s">
        <v>842</v>
      </c>
      <c r="J414" s="52"/>
      <c r="K414" s="30" t="s">
        <v>645</v>
      </c>
      <c r="L414" s="30" t="s">
        <v>1085</v>
      </c>
      <c r="M414" s="29" t="s">
        <v>1113</v>
      </c>
      <c r="N414" s="90" t="s">
        <v>1109</v>
      </c>
      <c r="O414" s="274"/>
      <c r="P414" s="52"/>
      <c r="Q414" s="30"/>
      <c r="R414" s="30"/>
      <c r="S414" s="30" t="s">
        <v>27</v>
      </c>
      <c r="T414" s="30"/>
      <c r="U414" s="30"/>
      <c r="V414" s="30"/>
      <c r="W414" s="30"/>
      <c r="X414" s="30"/>
      <c r="Y414" s="30"/>
      <c r="Z414" s="30"/>
      <c r="AA414" s="30"/>
      <c r="AB414" s="30">
        <f t="shared" si="20"/>
        <v>1</v>
      </c>
      <c r="AC414" s="30"/>
      <c r="AD414" s="30"/>
      <c r="AE414" s="50"/>
    </row>
    <row r="415" spans="1:31" ht="140.25" hidden="1" customHeight="1">
      <c r="A415" s="278"/>
      <c r="B415" s="63">
        <v>129</v>
      </c>
      <c r="C415" s="16" t="s">
        <v>66</v>
      </c>
      <c r="D415" s="16" t="s">
        <v>2</v>
      </c>
      <c r="E415" s="16" t="s">
        <v>605</v>
      </c>
      <c r="F415" s="80" t="s">
        <v>2</v>
      </c>
      <c r="G415" s="62"/>
      <c r="H415" s="16" t="s">
        <v>605</v>
      </c>
      <c r="I415" s="26" t="s">
        <v>843</v>
      </c>
      <c r="J415" s="64"/>
      <c r="K415" s="30" t="s">
        <v>645</v>
      </c>
      <c r="L415" s="30" t="s">
        <v>1085</v>
      </c>
      <c r="M415" s="29" t="s">
        <v>1113</v>
      </c>
      <c r="N415" s="90" t="s">
        <v>1109</v>
      </c>
      <c r="O415" s="274"/>
      <c r="P415" s="64"/>
      <c r="Q415" s="30"/>
      <c r="R415" s="30"/>
      <c r="S415" s="30"/>
      <c r="T415" s="30" t="s">
        <v>27</v>
      </c>
      <c r="U415" s="30"/>
      <c r="V415" s="30"/>
      <c r="W415" s="30"/>
      <c r="X415" s="30"/>
      <c r="Y415" s="30"/>
      <c r="Z415" s="30"/>
      <c r="AA415" s="30"/>
      <c r="AB415" s="30">
        <f t="shared" si="20"/>
        <v>1</v>
      </c>
      <c r="AC415" s="30"/>
      <c r="AD415" s="30"/>
      <c r="AE415" s="63"/>
    </row>
    <row r="416" spans="1:31" ht="109.5" hidden="1" customHeight="1">
      <c r="A416" s="278"/>
      <c r="B416" s="144">
        <v>129</v>
      </c>
      <c r="C416" s="197" t="s">
        <v>66</v>
      </c>
      <c r="D416" s="197" t="s">
        <v>2</v>
      </c>
      <c r="E416" s="16" t="s">
        <v>369</v>
      </c>
      <c r="F416" s="80" t="s">
        <v>2</v>
      </c>
      <c r="G416" s="142"/>
      <c r="H416" s="197" t="s">
        <v>369</v>
      </c>
      <c r="I416" s="111" t="s">
        <v>844</v>
      </c>
      <c r="J416" s="146"/>
      <c r="K416" s="154" t="s">
        <v>645</v>
      </c>
      <c r="L416" s="154" t="s">
        <v>1085</v>
      </c>
      <c r="M416" s="29" t="s">
        <v>1113</v>
      </c>
      <c r="N416" s="90" t="s">
        <v>1109</v>
      </c>
      <c r="O416" s="274"/>
      <c r="P416" s="52"/>
      <c r="Q416" s="30"/>
      <c r="R416" s="30"/>
      <c r="S416" s="30"/>
      <c r="T416" s="30"/>
      <c r="U416" s="30" t="s">
        <v>27</v>
      </c>
      <c r="V416" s="30"/>
      <c r="W416" s="30"/>
      <c r="X416" s="30"/>
      <c r="Y416" s="30"/>
      <c r="Z416" s="30"/>
      <c r="AA416" s="30"/>
      <c r="AB416" s="30">
        <f t="shared" si="20"/>
        <v>1</v>
      </c>
      <c r="AC416" s="154"/>
      <c r="AD416" s="154"/>
      <c r="AE416" s="144"/>
    </row>
    <row r="417" spans="1:31" ht="129" customHeight="1">
      <c r="A417" s="279"/>
      <c r="B417" s="160">
        <v>129</v>
      </c>
      <c r="C417" s="16" t="s">
        <v>66</v>
      </c>
      <c r="D417" s="16" t="s">
        <v>2</v>
      </c>
      <c r="E417" s="184" t="s">
        <v>606</v>
      </c>
      <c r="F417" s="172" t="s">
        <v>2</v>
      </c>
      <c r="G417" s="163"/>
      <c r="H417" s="16" t="s">
        <v>606</v>
      </c>
      <c r="I417" s="26" t="s">
        <v>1177</v>
      </c>
      <c r="J417" s="149" t="s">
        <v>1199</v>
      </c>
      <c r="K417" s="30" t="s">
        <v>645</v>
      </c>
      <c r="L417" s="30" t="s">
        <v>1085</v>
      </c>
      <c r="M417" s="185" t="s">
        <v>1113</v>
      </c>
      <c r="N417" s="90" t="s">
        <v>1109</v>
      </c>
      <c r="O417" s="274"/>
      <c r="P417" s="52"/>
      <c r="Q417" s="30"/>
      <c r="R417" s="30"/>
      <c r="S417" s="30"/>
      <c r="T417" s="30"/>
      <c r="U417" s="30"/>
      <c r="V417" s="30" t="s">
        <v>27</v>
      </c>
      <c r="W417" s="30"/>
      <c r="X417" s="30"/>
      <c r="Y417" s="30"/>
      <c r="Z417" s="30"/>
      <c r="AA417" s="30"/>
      <c r="AB417" s="174">
        <f t="shared" si="20"/>
        <v>1</v>
      </c>
      <c r="AC417" s="30" t="s">
        <v>1139</v>
      </c>
      <c r="AD417" s="30" t="s">
        <v>1139</v>
      </c>
      <c r="AE417" s="160"/>
    </row>
    <row r="418" spans="1:31" ht="90.75" hidden="1" customHeight="1">
      <c r="A418" s="278"/>
      <c r="B418" s="145">
        <v>129</v>
      </c>
      <c r="C418" s="221" t="s">
        <v>66</v>
      </c>
      <c r="D418" s="221" t="s">
        <v>2</v>
      </c>
      <c r="E418" s="16" t="s">
        <v>370</v>
      </c>
      <c r="F418" s="80" t="s">
        <v>2</v>
      </c>
      <c r="G418" s="143"/>
      <c r="H418" s="221" t="s">
        <v>370</v>
      </c>
      <c r="I418" s="112" t="s">
        <v>845</v>
      </c>
      <c r="J418" s="148"/>
      <c r="K418" s="155" t="s">
        <v>645</v>
      </c>
      <c r="L418" s="155" t="s">
        <v>1085</v>
      </c>
      <c r="M418" s="29" t="s">
        <v>1113</v>
      </c>
      <c r="N418" s="90" t="s">
        <v>1109</v>
      </c>
      <c r="O418" s="274"/>
      <c r="P418" s="52"/>
      <c r="Q418" s="30"/>
      <c r="R418" s="30"/>
      <c r="S418" s="30"/>
      <c r="T418" s="30"/>
      <c r="U418" s="30"/>
      <c r="V418" s="30"/>
      <c r="W418" s="30" t="s">
        <v>27</v>
      </c>
      <c r="X418" s="30"/>
      <c r="Y418" s="30"/>
      <c r="Z418" s="30"/>
      <c r="AA418" s="30"/>
      <c r="AB418" s="30">
        <f t="shared" si="20"/>
        <v>1</v>
      </c>
      <c r="AC418" s="155"/>
      <c r="AD418" s="155"/>
      <c r="AE418" s="145"/>
    </row>
    <row r="419" spans="1:31" ht="90.75" hidden="1" customHeight="1">
      <c r="A419" s="278"/>
      <c r="B419" s="63">
        <v>129</v>
      </c>
      <c r="C419" s="16" t="s">
        <v>66</v>
      </c>
      <c r="D419" s="16" t="s">
        <v>2</v>
      </c>
      <c r="E419" s="16" t="s">
        <v>371</v>
      </c>
      <c r="F419" s="80" t="s">
        <v>2</v>
      </c>
      <c r="G419" s="14"/>
      <c r="H419" s="16" t="s">
        <v>371</v>
      </c>
      <c r="I419" s="26" t="s">
        <v>846</v>
      </c>
      <c r="J419" s="52"/>
      <c r="K419" s="30" t="s">
        <v>645</v>
      </c>
      <c r="L419" s="30" t="s">
        <v>1085</v>
      </c>
      <c r="M419" s="29" t="s">
        <v>1113</v>
      </c>
      <c r="N419" s="90" t="s">
        <v>1109</v>
      </c>
      <c r="O419" s="274"/>
      <c r="P419" s="52"/>
      <c r="Q419" s="30"/>
      <c r="R419" s="30"/>
      <c r="S419" s="30"/>
      <c r="T419" s="30"/>
      <c r="U419" s="30"/>
      <c r="V419" s="30"/>
      <c r="W419" s="30"/>
      <c r="X419" s="30" t="s">
        <v>27</v>
      </c>
      <c r="Y419" s="30"/>
      <c r="Z419" s="30"/>
      <c r="AA419" s="30"/>
      <c r="AB419" s="30">
        <f t="shared" si="20"/>
        <v>1</v>
      </c>
      <c r="AC419" s="30"/>
      <c r="AD419" s="30"/>
      <c r="AE419" s="50"/>
    </row>
    <row r="420" spans="1:31" ht="81.75" hidden="1" customHeight="1">
      <c r="A420" s="278"/>
      <c r="B420" s="63">
        <v>129</v>
      </c>
      <c r="C420" s="16" t="s">
        <v>66</v>
      </c>
      <c r="D420" s="16" t="s">
        <v>2</v>
      </c>
      <c r="E420" s="16" t="s">
        <v>372</v>
      </c>
      <c r="F420" s="80" t="s">
        <v>2</v>
      </c>
      <c r="G420" s="14"/>
      <c r="H420" s="16" t="s">
        <v>372</v>
      </c>
      <c r="I420" s="26" t="s">
        <v>847</v>
      </c>
      <c r="J420" s="52"/>
      <c r="K420" s="30" t="s">
        <v>645</v>
      </c>
      <c r="L420" s="30" t="s">
        <v>1085</v>
      </c>
      <c r="M420" s="29" t="s">
        <v>1113</v>
      </c>
      <c r="N420" s="90" t="s">
        <v>1109</v>
      </c>
      <c r="O420" s="274"/>
      <c r="P420" s="52"/>
      <c r="Q420" s="30"/>
      <c r="R420" s="30"/>
      <c r="S420" s="30"/>
      <c r="T420" s="30"/>
      <c r="U420" s="30"/>
      <c r="V420" s="30"/>
      <c r="W420" s="30"/>
      <c r="X420" s="30"/>
      <c r="Y420" s="30" t="s">
        <v>27</v>
      </c>
      <c r="Z420" s="30"/>
      <c r="AA420" s="30"/>
      <c r="AB420" s="30">
        <f t="shared" si="20"/>
        <v>1</v>
      </c>
      <c r="AC420" s="30"/>
      <c r="AD420" s="30"/>
      <c r="AE420" s="50"/>
    </row>
    <row r="421" spans="1:31" ht="96.75" hidden="1" customHeight="1">
      <c r="A421" s="278"/>
      <c r="B421" s="63">
        <v>129</v>
      </c>
      <c r="C421" s="16" t="s">
        <v>66</v>
      </c>
      <c r="D421" s="16" t="s">
        <v>2</v>
      </c>
      <c r="E421" s="16" t="s">
        <v>609</v>
      </c>
      <c r="F421" s="80" t="s">
        <v>2</v>
      </c>
      <c r="G421" s="62"/>
      <c r="H421" s="16" t="s">
        <v>609</v>
      </c>
      <c r="I421" s="26" t="s">
        <v>848</v>
      </c>
      <c r="J421" s="64"/>
      <c r="K421" s="30" t="s">
        <v>645</v>
      </c>
      <c r="L421" s="30" t="s">
        <v>1085</v>
      </c>
      <c r="M421" s="29" t="s">
        <v>1113</v>
      </c>
      <c r="N421" s="90" t="s">
        <v>1109</v>
      </c>
      <c r="O421" s="274"/>
      <c r="P421" s="64"/>
      <c r="Q421" s="30"/>
      <c r="R421" s="30"/>
      <c r="S421" s="30"/>
      <c r="T421" s="30"/>
      <c r="U421" s="30"/>
      <c r="V421" s="30"/>
      <c r="W421" s="30"/>
      <c r="X421" s="30"/>
      <c r="Y421" s="30"/>
      <c r="Z421" s="30" t="s">
        <v>27</v>
      </c>
      <c r="AA421" s="30"/>
      <c r="AB421" s="30">
        <f t="shared" si="20"/>
        <v>1</v>
      </c>
      <c r="AC421" s="30"/>
      <c r="AD421" s="30"/>
      <c r="AE421" s="63"/>
    </row>
    <row r="422" spans="1:31" ht="81.75" hidden="1" customHeight="1">
      <c r="A422" s="280"/>
      <c r="B422" s="63">
        <v>129</v>
      </c>
      <c r="C422" s="16" t="s">
        <v>66</v>
      </c>
      <c r="D422" s="16" t="s">
        <v>2</v>
      </c>
      <c r="E422" s="16" t="s">
        <v>373</v>
      </c>
      <c r="F422" s="80" t="s">
        <v>2</v>
      </c>
      <c r="G422" s="14"/>
      <c r="H422" s="16" t="s">
        <v>373</v>
      </c>
      <c r="I422" s="26" t="s">
        <v>849</v>
      </c>
      <c r="J422" s="52"/>
      <c r="K422" s="30" t="s">
        <v>645</v>
      </c>
      <c r="L422" s="30" t="s">
        <v>1085</v>
      </c>
      <c r="M422" s="29" t="s">
        <v>1113</v>
      </c>
      <c r="N422" s="90" t="s">
        <v>1109</v>
      </c>
      <c r="O422" s="275"/>
      <c r="P422" s="52"/>
      <c r="Q422" s="30"/>
      <c r="R422" s="30"/>
      <c r="S422" s="30"/>
      <c r="T422" s="30"/>
      <c r="U422" s="30"/>
      <c r="V422" s="30"/>
      <c r="W422" s="30"/>
      <c r="X422" s="30"/>
      <c r="Y422" s="30"/>
      <c r="Z422" s="30"/>
      <c r="AA422" s="30" t="s">
        <v>27</v>
      </c>
      <c r="AB422" s="30">
        <f t="shared" si="20"/>
        <v>1</v>
      </c>
      <c r="AC422" s="30"/>
      <c r="AD422" s="30"/>
      <c r="AE422" s="50"/>
    </row>
    <row r="423" spans="1:31" ht="65.25" hidden="1" customHeight="1">
      <c r="A423" s="277">
        <v>398</v>
      </c>
      <c r="B423" s="50">
        <v>130</v>
      </c>
      <c r="C423" s="16" t="s">
        <v>136</v>
      </c>
      <c r="D423" s="14" t="s">
        <v>3</v>
      </c>
      <c r="E423" s="16" t="s">
        <v>137</v>
      </c>
      <c r="F423" s="80" t="s">
        <v>3</v>
      </c>
      <c r="G423" s="273" t="s">
        <v>27</v>
      </c>
      <c r="H423" s="86" t="s">
        <v>812</v>
      </c>
      <c r="I423" s="34" t="s">
        <v>813</v>
      </c>
      <c r="J423" s="52"/>
      <c r="K423" s="30" t="s">
        <v>645</v>
      </c>
      <c r="L423" s="30" t="s">
        <v>1085</v>
      </c>
      <c r="M423" s="29" t="s">
        <v>1113</v>
      </c>
      <c r="N423" s="90" t="s">
        <v>1110</v>
      </c>
      <c r="O423" s="273" t="s">
        <v>27</v>
      </c>
      <c r="P423" s="52"/>
      <c r="Q423" s="30"/>
      <c r="R423" s="30"/>
      <c r="S423" s="30" t="s">
        <v>27</v>
      </c>
      <c r="T423" s="30"/>
      <c r="U423" s="30"/>
      <c r="V423" s="30"/>
      <c r="W423" s="30"/>
      <c r="X423" s="30"/>
      <c r="Y423" s="30"/>
      <c r="Z423" s="30"/>
      <c r="AA423" s="30"/>
      <c r="AB423" s="30">
        <f t="shared" si="20"/>
        <v>1</v>
      </c>
      <c r="AC423" s="30"/>
      <c r="AD423" s="30"/>
      <c r="AE423" s="50"/>
    </row>
    <row r="424" spans="1:31" ht="65.25" hidden="1" customHeight="1">
      <c r="A424" s="278"/>
      <c r="B424" s="78">
        <v>130</v>
      </c>
      <c r="C424" s="16" t="s">
        <v>136</v>
      </c>
      <c r="D424" s="80" t="s">
        <v>3</v>
      </c>
      <c r="E424" s="16" t="s">
        <v>137</v>
      </c>
      <c r="F424" s="80" t="s">
        <v>3</v>
      </c>
      <c r="G424" s="274"/>
      <c r="H424" s="86" t="s">
        <v>812</v>
      </c>
      <c r="I424" s="34" t="s">
        <v>813</v>
      </c>
      <c r="J424" s="77"/>
      <c r="K424" s="30" t="s">
        <v>645</v>
      </c>
      <c r="L424" s="30" t="s">
        <v>1085</v>
      </c>
      <c r="M424" s="29" t="s">
        <v>1113</v>
      </c>
      <c r="N424" s="90" t="s">
        <v>1110</v>
      </c>
      <c r="O424" s="274"/>
      <c r="P424" s="77"/>
      <c r="Q424" s="30"/>
      <c r="R424" s="30"/>
      <c r="S424" s="30"/>
      <c r="T424" s="30" t="s">
        <v>27</v>
      </c>
      <c r="U424" s="30"/>
      <c r="V424" s="30"/>
      <c r="W424" s="30"/>
      <c r="X424" s="30"/>
      <c r="Y424" s="30"/>
      <c r="Z424" s="30"/>
      <c r="AA424" s="30"/>
      <c r="AB424" s="30">
        <f t="shared" si="20"/>
        <v>1</v>
      </c>
      <c r="AC424" s="30"/>
      <c r="AD424" s="30"/>
      <c r="AE424" s="78"/>
    </row>
    <row r="425" spans="1:31" ht="66.75" hidden="1" customHeight="1">
      <c r="A425" s="278"/>
      <c r="B425" s="78">
        <v>130</v>
      </c>
      <c r="C425" s="16" t="s">
        <v>136</v>
      </c>
      <c r="D425" s="80" t="s">
        <v>3</v>
      </c>
      <c r="E425" s="16" t="s">
        <v>137</v>
      </c>
      <c r="F425" s="80" t="s">
        <v>3</v>
      </c>
      <c r="G425" s="274"/>
      <c r="H425" s="86" t="s">
        <v>812</v>
      </c>
      <c r="I425" s="34" t="s">
        <v>813</v>
      </c>
      <c r="J425" s="77"/>
      <c r="K425" s="30" t="s">
        <v>645</v>
      </c>
      <c r="L425" s="30" t="s">
        <v>1085</v>
      </c>
      <c r="M425" s="29" t="s">
        <v>1113</v>
      </c>
      <c r="N425" s="90" t="s">
        <v>1110</v>
      </c>
      <c r="O425" s="274"/>
      <c r="P425" s="77"/>
      <c r="Q425" s="30"/>
      <c r="R425" s="30"/>
      <c r="S425" s="30"/>
      <c r="T425" s="30"/>
      <c r="U425" s="30" t="s">
        <v>27</v>
      </c>
      <c r="V425" s="30"/>
      <c r="W425" s="30"/>
      <c r="X425" s="30"/>
      <c r="Y425" s="30"/>
      <c r="Z425" s="30"/>
      <c r="AA425" s="30"/>
      <c r="AB425" s="30">
        <f t="shared" si="20"/>
        <v>1</v>
      </c>
      <c r="AC425" s="30"/>
      <c r="AD425" s="30"/>
      <c r="AE425" s="78"/>
    </row>
    <row r="426" spans="1:31" ht="80.25" hidden="1" customHeight="1">
      <c r="A426" s="278"/>
      <c r="B426" s="78">
        <v>130</v>
      </c>
      <c r="C426" s="16" t="s">
        <v>136</v>
      </c>
      <c r="D426" s="80" t="s">
        <v>3</v>
      </c>
      <c r="E426" s="16" t="s">
        <v>137</v>
      </c>
      <c r="F426" s="80" t="s">
        <v>3</v>
      </c>
      <c r="G426" s="274"/>
      <c r="H426" s="86" t="s">
        <v>812</v>
      </c>
      <c r="I426" s="34" t="s">
        <v>813</v>
      </c>
      <c r="J426" s="77"/>
      <c r="K426" s="30" t="s">
        <v>645</v>
      </c>
      <c r="L426" s="30" t="s">
        <v>1085</v>
      </c>
      <c r="M426" s="29" t="s">
        <v>1113</v>
      </c>
      <c r="N426" s="90" t="s">
        <v>1110</v>
      </c>
      <c r="O426" s="274"/>
      <c r="P426" s="77"/>
      <c r="Q426" s="30"/>
      <c r="R426" s="30"/>
      <c r="S426" s="30"/>
      <c r="T426" s="30"/>
      <c r="U426" s="30"/>
      <c r="V426" s="30"/>
      <c r="W426" s="30"/>
      <c r="X426" s="30" t="s">
        <v>27</v>
      </c>
      <c r="Y426" s="30"/>
      <c r="Z426" s="30"/>
      <c r="AA426" s="30"/>
      <c r="AB426" s="30">
        <f t="shared" si="20"/>
        <v>1</v>
      </c>
      <c r="AC426" s="30"/>
      <c r="AD426" s="30"/>
      <c r="AE426" s="78"/>
    </row>
    <row r="427" spans="1:31" ht="57.75" hidden="1" customHeight="1">
      <c r="A427" s="280"/>
      <c r="B427" s="78">
        <v>130</v>
      </c>
      <c r="C427" s="16" t="s">
        <v>136</v>
      </c>
      <c r="D427" s="80" t="s">
        <v>3</v>
      </c>
      <c r="E427" s="16" t="s">
        <v>137</v>
      </c>
      <c r="F427" s="80" t="s">
        <v>3</v>
      </c>
      <c r="G427" s="275"/>
      <c r="H427" s="86" t="s">
        <v>812</v>
      </c>
      <c r="I427" s="34" t="s">
        <v>813</v>
      </c>
      <c r="J427" s="77"/>
      <c r="K427" s="30" t="s">
        <v>645</v>
      </c>
      <c r="L427" s="30" t="s">
        <v>1085</v>
      </c>
      <c r="M427" s="29" t="s">
        <v>1113</v>
      </c>
      <c r="N427" s="90" t="s">
        <v>1110</v>
      </c>
      <c r="O427" s="275"/>
      <c r="P427" s="77"/>
      <c r="Q427" s="30"/>
      <c r="R427" s="30"/>
      <c r="S427" s="30"/>
      <c r="T427" s="30"/>
      <c r="U427" s="30"/>
      <c r="V427" s="30"/>
      <c r="W427" s="30"/>
      <c r="X427" s="30"/>
      <c r="Y427" s="30" t="s">
        <v>27</v>
      </c>
      <c r="Z427" s="30"/>
      <c r="AA427" s="30"/>
      <c r="AB427" s="30">
        <f t="shared" si="20"/>
        <v>1</v>
      </c>
      <c r="AC427" s="30"/>
      <c r="AD427" s="30"/>
      <c r="AE427" s="78"/>
    </row>
    <row r="428" spans="1:31" ht="72" hidden="1" customHeight="1">
      <c r="A428" s="277">
        <v>400</v>
      </c>
      <c r="B428" s="50">
        <v>131</v>
      </c>
      <c r="C428" s="16" t="s">
        <v>374</v>
      </c>
      <c r="D428" s="14" t="s">
        <v>0</v>
      </c>
      <c r="E428" s="16" t="s">
        <v>375</v>
      </c>
      <c r="F428" s="80" t="s">
        <v>0</v>
      </c>
      <c r="G428" s="14"/>
      <c r="H428" s="16" t="s">
        <v>375</v>
      </c>
      <c r="I428" s="26" t="s">
        <v>610</v>
      </c>
      <c r="J428" s="52"/>
      <c r="K428" s="30" t="s">
        <v>645</v>
      </c>
      <c r="L428" s="30" t="s">
        <v>646</v>
      </c>
      <c r="M428" s="29" t="s">
        <v>1113</v>
      </c>
      <c r="N428" s="90" t="s">
        <v>648</v>
      </c>
      <c r="O428" s="273" t="s">
        <v>27</v>
      </c>
      <c r="P428" s="52"/>
      <c r="Q428" s="30" t="s">
        <v>27</v>
      </c>
      <c r="R428" s="30"/>
      <c r="S428" s="30"/>
      <c r="T428" s="30"/>
      <c r="U428" s="30"/>
      <c r="V428" s="30"/>
      <c r="W428" s="30"/>
      <c r="X428" s="30"/>
      <c r="Y428" s="30"/>
      <c r="Z428" s="30"/>
      <c r="AA428" s="30"/>
      <c r="AB428" s="30">
        <f t="shared" si="20"/>
        <v>1</v>
      </c>
      <c r="AC428" s="30"/>
      <c r="AD428" s="30"/>
      <c r="AE428" s="50"/>
    </row>
    <row r="429" spans="1:31" ht="76.5" hidden="1" customHeight="1">
      <c r="A429" s="278"/>
      <c r="B429" s="67">
        <v>131</v>
      </c>
      <c r="C429" s="16" t="s">
        <v>374</v>
      </c>
      <c r="D429" s="66" t="s">
        <v>0</v>
      </c>
      <c r="E429" s="16" t="s">
        <v>375</v>
      </c>
      <c r="F429" s="80" t="s">
        <v>0</v>
      </c>
      <c r="G429" s="66"/>
      <c r="H429" s="16" t="s">
        <v>375</v>
      </c>
      <c r="I429" s="26" t="s">
        <v>610</v>
      </c>
      <c r="J429" s="65"/>
      <c r="K429" s="30" t="s">
        <v>645</v>
      </c>
      <c r="L429" s="30" t="s">
        <v>646</v>
      </c>
      <c r="M429" s="29" t="s">
        <v>1113</v>
      </c>
      <c r="N429" s="90" t="s">
        <v>648</v>
      </c>
      <c r="O429" s="274"/>
      <c r="P429" s="65"/>
      <c r="Q429" s="30"/>
      <c r="R429" s="30" t="s">
        <v>27</v>
      </c>
      <c r="S429" s="30"/>
      <c r="T429" s="30"/>
      <c r="U429" s="30"/>
      <c r="V429" s="30"/>
      <c r="W429" s="30"/>
      <c r="X429" s="30"/>
      <c r="Y429" s="30"/>
      <c r="Z429" s="30"/>
      <c r="AA429" s="30"/>
      <c r="AB429" s="30">
        <f t="shared" si="20"/>
        <v>1</v>
      </c>
      <c r="AC429" s="30"/>
      <c r="AD429" s="30"/>
      <c r="AE429" s="67"/>
    </row>
    <row r="430" spans="1:31" ht="75" hidden="1" customHeight="1">
      <c r="A430" s="278"/>
      <c r="B430" s="67">
        <v>131</v>
      </c>
      <c r="C430" s="16" t="s">
        <v>374</v>
      </c>
      <c r="D430" s="66" t="s">
        <v>0</v>
      </c>
      <c r="E430" s="16" t="s">
        <v>375</v>
      </c>
      <c r="F430" s="80" t="s">
        <v>0</v>
      </c>
      <c r="G430" s="66"/>
      <c r="H430" s="16" t="s">
        <v>375</v>
      </c>
      <c r="I430" s="26" t="s">
        <v>610</v>
      </c>
      <c r="J430" s="65"/>
      <c r="K430" s="30" t="s">
        <v>645</v>
      </c>
      <c r="L430" s="30" t="s">
        <v>646</v>
      </c>
      <c r="M430" s="29" t="s">
        <v>1113</v>
      </c>
      <c r="N430" s="90" t="s">
        <v>648</v>
      </c>
      <c r="O430" s="274"/>
      <c r="P430" s="65"/>
      <c r="Q430" s="30"/>
      <c r="R430" s="30"/>
      <c r="S430" s="30" t="s">
        <v>27</v>
      </c>
      <c r="T430" s="30"/>
      <c r="U430" s="30"/>
      <c r="V430" s="30"/>
      <c r="W430" s="30"/>
      <c r="X430" s="30"/>
      <c r="Y430" s="30"/>
      <c r="Z430" s="30"/>
      <c r="AA430" s="30"/>
      <c r="AB430" s="30">
        <f t="shared" si="20"/>
        <v>1</v>
      </c>
      <c r="AC430" s="30"/>
      <c r="AD430" s="30"/>
      <c r="AE430" s="67"/>
    </row>
    <row r="431" spans="1:31" ht="82.5" hidden="1" customHeight="1">
      <c r="A431" s="278"/>
      <c r="B431" s="67">
        <v>131</v>
      </c>
      <c r="C431" s="16" t="s">
        <v>374</v>
      </c>
      <c r="D431" s="66" t="s">
        <v>0</v>
      </c>
      <c r="E431" s="16" t="s">
        <v>375</v>
      </c>
      <c r="F431" s="80" t="s">
        <v>0</v>
      </c>
      <c r="G431" s="66"/>
      <c r="H431" s="16" t="s">
        <v>375</v>
      </c>
      <c r="I431" s="26" t="s">
        <v>610</v>
      </c>
      <c r="J431" s="65"/>
      <c r="K431" s="30" t="s">
        <v>645</v>
      </c>
      <c r="L431" s="30" t="s">
        <v>646</v>
      </c>
      <c r="M431" s="29" t="s">
        <v>1113</v>
      </c>
      <c r="N431" s="90" t="s">
        <v>648</v>
      </c>
      <c r="O431" s="274"/>
      <c r="P431" s="65"/>
      <c r="Q431" s="30"/>
      <c r="R431" s="30"/>
      <c r="S431" s="30"/>
      <c r="T431" s="30" t="s">
        <v>27</v>
      </c>
      <c r="U431" s="30"/>
      <c r="V431" s="30"/>
      <c r="W431" s="30"/>
      <c r="X431" s="30"/>
      <c r="Y431" s="30"/>
      <c r="Z431" s="30"/>
      <c r="AA431" s="30"/>
      <c r="AB431" s="30">
        <f t="shared" si="20"/>
        <v>1</v>
      </c>
      <c r="AC431" s="30"/>
      <c r="AD431" s="30"/>
      <c r="AE431" s="67"/>
    </row>
    <row r="432" spans="1:31" ht="72" hidden="1" customHeight="1">
      <c r="A432" s="278"/>
      <c r="B432" s="144">
        <v>131</v>
      </c>
      <c r="C432" s="197" t="s">
        <v>374</v>
      </c>
      <c r="D432" s="142" t="s">
        <v>0</v>
      </c>
      <c r="E432" s="16" t="s">
        <v>375</v>
      </c>
      <c r="F432" s="80" t="s">
        <v>0</v>
      </c>
      <c r="G432" s="142"/>
      <c r="H432" s="197" t="s">
        <v>375</v>
      </c>
      <c r="I432" s="111" t="s">
        <v>610</v>
      </c>
      <c r="J432" s="146"/>
      <c r="K432" s="154" t="s">
        <v>645</v>
      </c>
      <c r="L432" s="154" t="s">
        <v>646</v>
      </c>
      <c r="M432" s="29" t="s">
        <v>1113</v>
      </c>
      <c r="N432" s="90" t="s">
        <v>648</v>
      </c>
      <c r="O432" s="274"/>
      <c r="P432" s="65"/>
      <c r="Q432" s="30"/>
      <c r="R432" s="30"/>
      <c r="S432" s="30"/>
      <c r="T432" s="30"/>
      <c r="U432" s="30" t="s">
        <v>27</v>
      </c>
      <c r="V432" s="30"/>
      <c r="W432" s="30"/>
      <c r="X432" s="30"/>
      <c r="Y432" s="30"/>
      <c r="Z432" s="30"/>
      <c r="AA432" s="30"/>
      <c r="AB432" s="30">
        <f t="shared" si="20"/>
        <v>1</v>
      </c>
      <c r="AC432" s="154"/>
      <c r="AD432" s="154"/>
      <c r="AE432" s="144"/>
    </row>
    <row r="433" spans="1:31" ht="108" customHeight="1">
      <c r="A433" s="279"/>
      <c r="B433" s="160">
        <v>131</v>
      </c>
      <c r="C433" s="16" t="s">
        <v>374</v>
      </c>
      <c r="D433" s="163" t="s">
        <v>0</v>
      </c>
      <c r="E433" s="184" t="s">
        <v>375</v>
      </c>
      <c r="F433" s="172" t="s">
        <v>0</v>
      </c>
      <c r="G433" s="163"/>
      <c r="H433" s="16" t="s">
        <v>375</v>
      </c>
      <c r="I433" s="26" t="s">
        <v>610</v>
      </c>
      <c r="J433" s="149"/>
      <c r="K433" s="30" t="s">
        <v>645</v>
      </c>
      <c r="L433" s="30" t="s">
        <v>646</v>
      </c>
      <c r="M433" s="185" t="s">
        <v>1113</v>
      </c>
      <c r="N433" s="90" t="s">
        <v>648</v>
      </c>
      <c r="O433" s="274"/>
      <c r="P433" s="65"/>
      <c r="Q433" s="30"/>
      <c r="R433" s="30"/>
      <c r="S433" s="30"/>
      <c r="T433" s="30"/>
      <c r="U433" s="30"/>
      <c r="V433" s="30" t="s">
        <v>27</v>
      </c>
      <c r="W433" s="30"/>
      <c r="X433" s="30"/>
      <c r="Y433" s="30"/>
      <c r="Z433" s="30"/>
      <c r="AA433" s="30"/>
      <c r="AB433" s="174">
        <f t="shared" si="20"/>
        <v>1</v>
      </c>
      <c r="AC433" s="30" t="s">
        <v>1133</v>
      </c>
      <c r="AD433" s="30" t="s">
        <v>1133</v>
      </c>
      <c r="AE433" s="160"/>
    </row>
    <row r="434" spans="1:31" ht="70.5" hidden="1" customHeight="1">
      <c r="A434" s="278"/>
      <c r="B434" s="145">
        <v>131</v>
      </c>
      <c r="C434" s="221" t="s">
        <v>374</v>
      </c>
      <c r="D434" s="143" t="s">
        <v>0</v>
      </c>
      <c r="E434" s="16" t="s">
        <v>375</v>
      </c>
      <c r="F434" s="80" t="s">
        <v>0</v>
      </c>
      <c r="G434" s="143"/>
      <c r="H434" s="221" t="s">
        <v>375</v>
      </c>
      <c r="I434" s="112" t="s">
        <v>610</v>
      </c>
      <c r="J434" s="148"/>
      <c r="K434" s="155" t="s">
        <v>645</v>
      </c>
      <c r="L434" s="155" t="s">
        <v>646</v>
      </c>
      <c r="M434" s="29" t="s">
        <v>1113</v>
      </c>
      <c r="N434" s="90" t="s">
        <v>648</v>
      </c>
      <c r="O434" s="274"/>
      <c r="P434" s="65"/>
      <c r="Q434" s="30"/>
      <c r="R434" s="30"/>
      <c r="S434" s="30"/>
      <c r="T434" s="30"/>
      <c r="U434" s="30"/>
      <c r="V434" s="30"/>
      <c r="W434" s="30" t="s">
        <v>27</v>
      </c>
      <c r="X434" s="30"/>
      <c r="Y434" s="30"/>
      <c r="Z434" s="30"/>
      <c r="AA434" s="30"/>
      <c r="AB434" s="30">
        <f t="shared" si="20"/>
        <v>1</v>
      </c>
      <c r="AC434" s="155"/>
      <c r="AD434" s="155"/>
      <c r="AE434" s="145"/>
    </row>
    <row r="435" spans="1:31" ht="72" hidden="1" customHeight="1">
      <c r="A435" s="278"/>
      <c r="B435" s="67">
        <v>131</v>
      </c>
      <c r="C435" s="16" t="s">
        <v>374</v>
      </c>
      <c r="D435" s="66" t="s">
        <v>0</v>
      </c>
      <c r="E435" s="16" t="s">
        <v>375</v>
      </c>
      <c r="F435" s="80" t="s">
        <v>0</v>
      </c>
      <c r="G435" s="66"/>
      <c r="H435" s="16" t="s">
        <v>375</v>
      </c>
      <c r="I435" s="26" t="s">
        <v>610</v>
      </c>
      <c r="J435" s="65"/>
      <c r="K435" s="30" t="s">
        <v>645</v>
      </c>
      <c r="L435" s="30" t="s">
        <v>646</v>
      </c>
      <c r="M435" s="29" t="s">
        <v>1113</v>
      </c>
      <c r="N435" s="90" t="s">
        <v>648</v>
      </c>
      <c r="O435" s="274"/>
      <c r="P435" s="65"/>
      <c r="Q435" s="30"/>
      <c r="R435" s="30"/>
      <c r="S435" s="30"/>
      <c r="T435" s="30"/>
      <c r="U435" s="30"/>
      <c r="V435" s="30"/>
      <c r="W435" s="30"/>
      <c r="X435" s="30" t="s">
        <v>27</v>
      </c>
      <c r="Y435" s="30"/>
      <c r="Z435" s="30"/>
      <c r="AA435" s="30"/>
      <c r="AB435" s="30">
        <f t="shared" si="20"/>
        <v>1</v>
      </c>
      <c r="AC435" s="30"/>
      <c r="AD435" s="30"/>
      <c r="AE435" s="67"/>
    </row>
    <row r="436" spans="1:31" ht="78" hidden="1" customHeight="1">
      <c r="A436" s="278"/>
      <c r="B436" s="67">
        <v>131</v>
      </c>
      <c r="C436" s="16" t="s">
        <v>374</v>
      </c>
      <c r="D436" s="66" t="s">
        <v>0</v>
      </c>
      <c r="E436" s="16" t="s">
        <v>375</v>
      </c>
      <c r="F436" s="80" t="s">
        <v>0</v>
      </c>
      <c r="G436" s="66"/>
      <c r="H436" s="16" t="s">
        <v>375</v>
      </c>
      <c r="I436" s="26" t="s">
        <v>610</v>
      </c>
      <c r="J436" s="65"/>
      <c r="K436" s="30" t="s">
        <v>645</v>
      </c>
      <c r="L436" s="30" t="s">
        <v>646</v>
      </c>
      <c r="M436" s="29" t="s">
        <v>1113</v>
      </c>
      <c r="N436" s="90" t="s">
        <v>648</v>
      </c>
      <c r="O436" s="274"/>
      <c r="P436" s="65"/>
      <c r="Q436" s="30"/>
      <c r="R436" s="30"/>
      <c r="S436" s="30"/>
      <c r="T436" s="30"/>
      <c r="U436" s="30"/>
      <c r="V436" s="30"/>
      <c r="W436" s="30"/>
      <c r="X436" s="30"/>
      <c r="Y436" s="30" t="s">
        <v>27</v>
      </c>
      <c r="Z436" s="30"/>
      <c r="AA436" s="30"/>
      <c r="AB436" s="30">
        <f t="shared" si="20"/>
        <v>1</v>
      </c>
      <c r="AC436" s="30"/>
      <c r="AD436" s="30"/>
      <c r="AE436" s="67"/>
    </row>
    <row r="437" spans="1:31" ht="64.5" hidden="1" customHeight="1">
      <c r="A437" s="278"/>
      <c r="B437" s="67">
        <v>131</v>
      </c>
      <c r="C437" s="16" t="s">
        <v>374</v>
      </c>
      <c r="D437" s="66" t="s">
        <v>0</v>
      </c>
      <c r="E437" s="16" t="s">
        <v>375</v>
      </c>
      <c r="F437" s="80" t="s">
        <v>0</v>
      </c>
      <c r="G437" s="66"/>
      <c r="H437" s="16" t="s">
        <v>375</v>
      </c>
      <c r="I437" s="26" t="s">
        <v>610</v>
      </c>
      <c r="J437" s="65"/>
      <c r="K437" s="30" t="s">
        <v>645</v>
      </c>
      <c r="L437" s="30" t="s">
        <v>646</v>
      </c>
      <c r="M437" s="29" t="s">
        <v>1113</v>
      </c>
      <c r="N437" s="90" t="s">
        <v>648</v>
      </c>
      <c r="O437" s="274"/>
      <c r="P437" s="65"/>
      <c r="Q437" s="30"/>
      <c r="R437" s="30"/>
      <c r="S437" s="30"/>
      <c r="T437" s="30"/>
      <c r="U437" s="30"/>
      <c r="V437" s="30"/>
      <c r="W437" s="30"/>
      <c r="X437" s="30"/>
      <c r="Y437" s="30"/>
      <c r="Z437" s="30" t="s">
        <v>27</v>
      </c>
      <c r="AA437" s="30"/>
      <c r="AB437" s="30">
        <f t="shared" si="20"/>
        <v>1</v>
      </c>
      <c r="AC437" s="30"/>
      <c r="AD437" s="30"/>
      <c r="AE437" s="67"/>
    </row>
    <row r="438" spans="1:31" ht="64.5" hidden="1" customHeight="1">
      <c r="A438" s="280"/>
      <c r="B438" s="144">
        <v>131</v>
      </c>
      <c r="C438" s="197" t="s">
        <v>374</v>
      </c>
      <c r="D438" s="142" t="s">
        <v>0</v>
      </c>
      <c r="E438" s="16" t="s">
        <v>375</v>
      </c>
      <c r="F438" s="80" t="s">
        <v>0</v>
      </c>
      <c r="G438" s="142"/>
      <c r="H438" s="197" t="s">
        <v>375</v>
      </c>
      <c r="I438" s="111" t="s">
        <v>610</v>
      </c>
      <c r="J438" s="146"/>
      <c r="K438" s="154" t="s">
        <v>645</v>
      </c>
      <c r="L438" s="154" t="s">
        <v>646</v>
      </c>
      <c r="M438" s="29" t="s">
        <v>1113</v>
      </c>
      <c r="N438" s="90" t="s">
        <v>648</v>
      </c>
      <c r="O438" s="275"/>
      <c r="P438" s="65"/>
      <c r="Q438" s="30"/>
      <c r="R438" s="30"/>
      <c r="S438" s="30"/>
      <c r="T438" s="30"/>
      <c r="U438" s="30"/>
      <c r="V438" s="30"/>
      <c r="W438" s="30"/>
      <c r="X438" s="30"/>
      <c r="Y438" s="30"/>
      <c r="Z438" s="30"/>
      <c r="AA438" s="30" t="s">
        <v>27</v>
      </c>
      <c r="AB438" s="30">
        <f t="shared" si="20"/>
        <v>1</v>
      </c>
      <c r="AC438" s="154"/>
      <c r="AD438" s="154"/>
      <c r="AE438" s="144"/>
    </row>
    <row r="439" spans="1:31" ht="70.5" customHeight="1">
      <c r="A439" s="176"/>
      <c r="B439" s="13"/>
      <c r="C439" s="286" t="s">
        <v>43</v>
      </c>
      <c r="D439" s="286"/>
      <c r="E439" s="287"/>
      <c r="F439" s="172"/>
      <c r="G439" s="25">
        <f>COUNTIF(G440:G496,"x")</f>
        <v>0</v>
      </c>
      <c r="H439" s="12"/>
      <c r="I439" s="157"/>
      <c r="J439" s="149"/>
      <c r="K439" s="149"/>
      <c r="L439" s="149"/>
      <c r="M439" s="186"/>
      <c r="N439" s="102"/>
      <c r="O439" s="25">
        <f>COUNTIF(O440:O499,"x")</f>
        <v>11</v>
      </c>
      <c r="P439" s="12">
        <f>SUM(P440:P496)</f>
        <v>12</v>
      </c>
      <c r="Q439" s="105"/>
      <c r="R439" s="105"/>
      <c r="S439" s="105"/>
      <c r="T439" s="105"/>
      <c r="U439" s="105"/>
      <c r="V439" s="123" t="s">
        <v>121</v>
      </c>
      <c r="W439" s="105"/>
      <c r="X439" s="105"/>
      <c r="Y439" s="105"/>
      <c r="Z439" s="105"/>
      <c r="AA439" s="105"/>
      <c r="AB439" s="174"/>
      <c r="AC439" s="30"/>
      <c r="AD439" s="30"/>
      <c r="AE439" s="15"/>
    </row>
    <row r="440" spans="1:31" ht="48.75" hidden="1" customHeight="1">
      <c r="A440" s="277">
        <v>402</v>
      </c>
      <c r="B440" s="151">
        <v>132</v>
      </c>
      <c r="C440" s="241" t="s">
        <v>376</v>
      </c>
      <c r="D440" s="150" t="s">
        <v>0</v>
      </c>
      <c r="E440" s="24" t="s">
        <v>377</v>
      </c>
      <c r="F440" s="80" t="s">
        <v>2</v>
      </c>
      <c r="G440" s="150"/>
      <c r="H440" s="244" t="s">
        <v>377</v>
      </c>
      <c r="I440" s="245" t="s">
        <v>815</v>
      </c>
      <c r="J440" s="147"/>
      <c r="K440" s="156" t="s">
        <v>645</v>
      </c>
      <c r="L440" s="156" t="s">
        <v>1085</v>
      </c>
      <c r="M440" s="29" t="s">
        <v>1113</v>
      </c>
      <c r="N440" s="90" t="s">
        <v>648</v>
      </c>
      <c r="O440" s="273" t="s">
        <v>27</v>
      </c>
      <c r="P440" s="52"/>
      <c r="Q440" s="30"/>
      <c r="R440" s="30"/>
      <c r="S440" s="30"/>
      <c r="T440" s="30"/>
      <c r="U440" s="30" t="s">
        <v>27</v>
      </c>
      <c r="V440" s="30"/>
      <c r="W440" s="30"/>
      <c r="X440" s="30"/>
      <c r="Y440" s="30"/>
      <c r="Z440" s="30"/>
      <c r="AA440" s="30"/>
      <c r="AB440" s="30">
        <f t="shared" si="20"/>
        <v>1</v>
      </c>
      <c r="AC440" s="156"/>
      <c r="AD440" s="156"/>
      <c r="AE440" s="151"/>
    </row>
    <row r="441" spans="1:31" ht="87" customHeight="1">
      <c r="A441" s="279"/>
      <c r="B441" s="160">
        <v>132</v>
      </c>
      <c r="C441" s="16" t="s">
        <v>376</v>
      </c>
      <c r="D441" s="163" t="s">
        <v>0</v>
      </c>
      <c r="E441" s="188" t="s">
        <v>377</v>
      </c>
      <c r="F441" s="172" t="s">
        <v>2</v>
      </c>
      <c r="G441" s="163"/>
      <c r="H441" s="96" t="s">
        <v>377</v>
      </c>
      <c r="I441" s="34" t="s">
        <v>815</v>
      </c>
      <c r="J441" s="149"/>
      <c r="K441" s="30" t="s">
        <v>645</v>
      </c>
      <c r="L441" s="30" t="s">
        <v>1085</v>
      </c>
      <c r="M441" s="185" t="s">
        <v>1113</v>
      </c>
      <c r="N441" s="90" t="s">
        <v>648</v>
      </c>
      <c r="O441" s="274"/>
      <c r="P441" s="77"/>
      <c r="Q441" s="30"/>
      <c r="R441" s="30"/>
      <c r="S441" s="30"/>
      <c r="T441" s="30"/>
      <c r="U441" s="30"/>
      <c r="V441" s="30" t="s">
        <v>27</v>
      </c>
      <c r="W441" s="30"/>
      <c r="X441" s="30"/>
      <c r="Y441" s="30"/>
      <c r="Z441" s="30"/>
      <c r="AA441" s="30"/>
      <c r="AB441" s="174">
        <f t="shared" si="20"/>
        <v>1</v>
      </c>
      <c r="AC441" s="30" t="s">
        <v>1138</v>
      </c>
      <c r="AD441" s="30" t="s">
        <v>1138</v>
      </c>
      <c r="AE441" s="160"/>
    </row>
    <row r="442" spans="1:31" ht="48.75" hidden="1" customHeight="1">
      <c r="A442" s="278"/>
      <c r="B442" s="145">
        <v>132</v>
      </c>
      <c r="C442" s="221" t="s">
        <v>376</v>
      </c>
      <c r="D442" s="143" t="s">
        <v>0</v>
      </c>
      <c r="E442" s="79" t="s">
        <v>377</v>
      </c>
      <c r="F442" s="80" t="s">
        <v>2</v>
      </c>
      <c r="G442" s="143"/>
      <c r="H442" s="231" t="s">
        <v>377</v>
      </c>
      <c r="I442" s="239" t="s">
        <v>815</v>
      </c>
      <c r="J442" s="148"/>
      <c r="K442" s="155" t="s">
        <v>645</v>
      </c>
      <c r="L442" s="155" t="s">
        <v>1085</v>
      </c>
      <c r="M442" s="29" t="s">
        <v>1113</v>
      </c>
      <c r="N442" s="90" t="s">
        <v>648</v>
      </c>
      <c r="O442" s="274"/>
      <c r="P442" s="77"/>
      <c r="Q442" s="30"/>
      <c r="R442" s="30"/>
      <c r="S442" s="30"/>
      <c r="T442" s="30"/>
      <c r="U442" s="30"/>
      <c r="V442" s="30"/>
      <c r="W442" s="30" t="s">
        <v>27</v>
      </c>
      <c r="X442" s="30"/>
      <c r="Y442" s="30"/>
      <c r="Z442" s="30"/>
      <c r="AA442" s="30"/>
      <c r="AB442" s="30">
        <f t="shared" si="20"/>
        <v>1</v>
      </c>
      <c r="AC442" s="155"/>
      <c r="AD442" s="155"/>
      <c r="AE442" s="145"/>
    </row>
    <row r="443" spans="1:31" ht="65.25" hidden="1" customHeight="1">
      <c r="A443" s="278"/>
      <c r="B443" s="78">
        <v>132</v>
      </c>
      <c r="C443" s="16" t="s">
        <v>376</v>
      </c>
      <c r="D443" s="80" t="s">
        <v>0</v>
      </c>
      <c r="E443" s="79" t="s">
        <v>377</v>
      </c>
      <c r="F443" s="80" t="s">
        <v>2</v>
      </c>
      <c r="G443" s="80"/>
      <c r="H443" s="79" t="s">
        <v>377</v>
      </c>
      <c r="I443" s="34" t="s">
        <v>815</v>
      </c>
      <c r="J443" s="77"/>
      <c r="K443" s="30" t="s">
        <v>645</v>
      </c>
      <c r="L443" s="30" t="s">
        <v>1085</v>
      </c>
      <c r="M443" s="29" t="s">
        <v>1113</v>
      </c>
      <c r="N443" s="90" t="s">
        <v>648</v>
      </c>
      <c r="O443" s="274"/>
      <c r="P443" s="77"/>
      <c r="Q443" s="30"/>
      <c r="R443" s="30"/>
      <c r="S443" s="30"/>
      <c r="T443" s="30"/>
      <c r="U443" s="30"/>
      <c r="V443" s="30"/>
      <c r="W443" s="30"/>
      <c r="X443" s="30"/>
      <c r="Y443" s="30" t="s">
        <v>27</v>
      </c>
      <c r="Z443" s="30"/>
      <c r="AA443" s="30"/>
      <c r="AB443" s="30">
        <f t="shared" si="20"/>
        <v>1</v>
      </c>
      <c r="AC443" s="30"/>
      <c r="AD443" s="30"/>
      <c r="AE443" s="78"/>
    </row>
    <row r="444" spans="1:31" ht="48.75" hidden="1" customHeight="1">
      <c r="A444" s="280"/>
      <c r="B444" s="78">
        <v>132</v>
      </c>
      <c r="C444" s="16" t="s">
        <v>376</v>
      </c>
      <c r="D444" s="80" t="s">
        <v>0</v>
      </c>
      <c r="E444" s="79" t="s">
        <v>377</v>
      </c>
      <c r="F444" s="80" t="s">
        <v>2</v>
      </c>
      <c r="G444" s="80"/>
      <c r="H444" s="79" t="s">
        <v>377</v>
      </c>
      <c r="I444" s="34" t="s">
        <v>815</v>
      </c>
      <c r="J444" s="77"/>
      <c r="K444" s="30" t="s">
        <v>645</v>
      </c>
      <c r="L444" s="30" t="s">
        <v>1085</v>
      </c>
      <c r="M444" s="29" t="s">
        <v>1113</v>
      </c>
      <c r="N444" s="90" t="s">
        <v>648</v>
      </c>
      <c r="O444" s="275"/>
      <c r="P444" s="77"/>
      <c r="Q444" s="30"/>
      <c r="R444" s="30"/>
      <c r="S444" s="30"/>
      <c r="T444" s="30"/>
      <c r="U444" s="30"/>
      <c r="V444" s="30"/>
      <c r="W444" s="30"/>
      <c r="X444" s="30"/>
      <c r="Y444" s="30"/>
      <c r="Z444" s="30" t="s">
        <v>27</v>
      </c>
      <c r="AA444" s="30"/>
      <c r="AB444" s="30">
        <f t="shared" si="20"/>
        <v>1</v>
      </c>
      <c r="AC444" s="30"/>
      <c r="AD444" s="30"/>
      <c r="AE444" s="78"/>
    </row>
    <row r="445" spans="1:31" ht="72.75" hidden="1" customHeight="1">
      <c r="A445" s="28">
        <v>405</v>
      </c>
      <c r="B445" s="50">
        <v>133</v>
      </c>
      <c r="C445" s="16" t="s">
        <v>611</v>
      </c>
      <c r="D445" s="14" t="s">
        <v>0</v>
      </c>
      <c r="E445" s="24" t="s">
        <v>378</v>
      </c>
      <c r="F445" s="80" t="s">
        <v>0</v>
      </c>
      <c r="G445" s="14"/>
      <c r="H445" s="79" t="s">
        <v>378</v>
      </c>
      <c r="I445" s="17" t="s">
        <v>814</v>
      </c>
      <c r="J445" s="52"/>
      <c r="K445" s="30" t="s">
        <v>645</v>
      </c>
      <c r="L445" s="30" t="s">
        <v>1085</v>
      </c>
      <c r="M445" s="29" t="s">
        <v>1113</v>
      </c>
      <c r="N445" s="90" t="s">
        <v>648</v>
      </c>
      <c r="O445" s="102" t="s">
        <v>27</v>
      </c>
      <c r="P445" s="52"/>
      <c r="Q445" s="30"/>
      <c r="R445" s="30"/>
      <c r="S445" s="30"/>
      <c r="T445" s="30"/>
      <c r="U445" s="30" t="s">
        <v>27</v>
      </c>
      <c r="V445" s="30"/>
      <c r="W445" s="30"/>
      <c r="X445" s="30"/>
      <c r="Y445" s="30"/>
      <c r="Z445" s="30"/>
      <c r="AA445" s="30"/>
      <c r="AB445" s="30">
        <f t="shared" si="20"/>
        <v>1</v>
      </c>
      <c r="AC445" s="30"/>
      <c r="AD445" s="30"/>
      <c r="AE445" s="50"/>
    </row>
    <row r="446" spans="1:31" ht="80.25" hidden="1" customHeight="1">
      <c r="A446" s="277">
        <v>408</v>
      </c>
      <c r="B446" s="50">
        <v>134</v>
      </c>
      <c r="C446" s="16" t="s">
        <v>379</v>
      </c>
      <c r="D446" s="14" t="s">
        <v>2</v>
      </c>
      <c r="E446" s="24" t="s">
        <v>380</v>
      </c>
      <c r="F446" s="80" t="s">
        <v>2</v>
      </c>
      <c r="G446" s="14"/>
      <c r="H446" s="86" t="s">
        <v>380</v>
      </c>
      <c r="I446" s="33" t="s">
        <v>817</v>
      </c>
      <c r="J446" s="52"/>
      <c r="K446" s="30" t="s">
        <v>645</v>
      </c>
      <c r="L446" s="30" t="s">
        <v>1085</v>
      </c>
      <c r="M446" s="29" t="s">
        <v>1113</v>
      </c>
      <c r="N446" s="90" t="s">
        <v>648</v>
      </c>
      <c r="O446" s="273" t="s">
        <v>27</v>
      </c>
      <c r="P446" s="52"/>
      <c r="Q446" s="30" t="s">
        <v>27</v>
      </c>
      <c r="R446" s="30"/>
      <c r="S446" s="30"/>
      <c r="T446" s="30"/>
      <c r="U446" s="30"/>
      <c r="V446" s="30"/>
      <c r="W446" s="30"/>
      <c r="X446" s="30"/>
      <c r="Y446" s="30"/>
      <c r="Z446" s="30"/>
      <c r="AA446" s="30"/>
      <c r="AB446" s="30">
        <f t="shared" si="20"/>
        <v>1</v>
      </c>
      <c r="AC446" s="30"/>
      <c r="AD446" s="30"/>
      <c r="AE446" s="50"/>
    </row>
    <row r="447" spans="1:31" ht="80.25" hidden="1" customHeight="1">
      <c r="A447" s="278"/>
      <c r="B447" s="78">
        <v>134</v>
      </c>
      <c r="C447" s="16" t="s">
        <v>379</v>
      </c>
      <c r="D447" s="80" t="s">
        <v>2</v>
      </c>
      <c r="E447" s="79" t="s">
        <v>380</v>
      </c>
      <c r="F447" s="80" t="s">
        <v>2</v>
      </c>
      <c r="G447" s="80"/>
      <c r="H447" s="86" t="s">
        <v>380</v>
      </c>
      <c r="I447" s="33" t="s">
        <v>817</v>
      </c>
      <c r="J447" s="77"/>
      <c r="K447" s="30" t="s">
        <v>645</v>
      </c>
      <c r="L447" s="30" t="s">
        <v>1085</v>
      </c>
      <c r="M447" s="29" t="s">
        <v>1113</v>
      </c>
      <c r="N447" s="90" t="s">
        <v>648</v>
      </c>
      <c r="O447" s="274"/>
      <c r="P447" s="77"/>
      <c r="Q447" s="30"/>
      <c r="R447" s="30" t="s">
        <v>27</v>
      </c>
      <c r="S447" s="30"/>
      <c r="T447" s="30"/>
      <c r="U447" s="30"/>
      <c r="V447" s="30"/>
      <c r="W447" s="30"/>
      <c r="X447" s="30"/>
      <c r="Y447" s="30"/>
      <c r="Z447" s="30"/>
      <c r="AA447" s="30"/>
      <c r="AB447" s="30">
        <f t="shared" si="20"/>
        <v>1</v>
      </c>
      <c r="AC447" s="30"/>
      <c r="AD447" s="30"/>
      <c r="AE447" s="78"/>
    </row>
    <row r="448" spans="1:31" ht="80.25" hidden="1" customHeight="1">
      <c r="A448" s="278"/>
      <c r="B448" s="78">
        <v>134</v>
      </c>
      <c r="C448" s="16" t="s">
        <v>379</v>
      </c>
      <c r="D448" s="80" t="s">
        <v>2</v>
      </c>
      <c r="E448" s="79" t="s">
        <v>380</v>
      </c>
      <c r="F448" s="80" t="s">
        <v>2</v>
      </c>
      <c r="G448" s="80"/>
      <c r="H448" s="86" t="s">
        <v>380</v>
      </c>
      <c r="I448" s="33" t="s">
        <v>817</v>
      </c>
      <c r="J448" s="77"/>
      <c r="K448" s="30" t="s">
        <v>645</v>
      </c>
      <c r="L448" s="30" t="s">
        <v>1085</v>
      </c>
      <c r="M448" s="29" t="s">
        <v>1113</v>
      </c>
      <c r="N448" s="90" t="s">
        <v>648</v>
      </c>
      <c r="O448" s="274"/>
      <c r="P448" s="77"/>
      <c r="Q448" s="30"/>
      <c r="R448" s="30"/>
      <c r="S448" s="30" t="s">
        <v>27</v>
      </c>
      <c r="T448" s="30"/>
      <c r="U448" s="30"/>
      <c r="V448" s="30"/>
      <c r="W448" s="30"/>
      <c r="X448" s="30"/>
      <c r="Y448" s="30"/>
      <c r="Z448" s="30"/>
      <c r="AA448" s="30"/>
      <c r="AB448" s="30">
        <f t="shared" si="20"/>
        <v>1</v>
      </c>
      <c r="AC448" s="30"/>
      <c r="AD448" s="30"/>
      <c r="AE448" s="78"/>
    </row>
    <row r="449" spans="1:31" ht="90.75" hidden="1" customHeight="1">
      <c r="A449" s="278"/>
      <c r="B449" s="78">
        <v>134</v>
      </c>
      <c r="C449" s="16" t="s">
        <v>379</v>
      </c>
      <c r="D449" s="80" t="s">
        <v>2</v>
      </c>
      <c r="E449" s="79" t="s">
        <v>380</v>
      </c>
      <c r="F449" s="80" t="s">
        <v>2</v>
      </c>
      <c r="G449" s="80"/>
      <c r="H449" s="86" t="s">
        <v>380</v>
      </c>
      <c r="I449" s="33" t="s">
        <v>817</v>
      </c>
      <c r="J449" s="77"/>
      <c r="K449" s="30" t="s">
        <v>645</v>
      </c>
      <c r="L449" s="30" t="s">
        <v>1085</v>
      </c>
      <c r="M449" s="29" t="s">
        <v>1113</v>
      </c>
      <c r="N449" s="90" t="s">
        <v>648</v>
      </c>
      <c r="O449" s="274"/>
      <c r="P449" s="77"/>
      <c r="Q449" s="30"/>
      <c r="R449" s="30"/>
      <c r="S449" s="30"/>
      <c r="T449" s="30" t="s">
        <v>27</v>
      </c>
      <c r="U449" s="30"/>
      <c r="V449" s="30"/>
      <c r="W449" s="30"/>
      <c r="X449" s="30"/>
      <c r="Y449" s="30"/>
      <c r="Z449" s="30"/>
      <c r="AA449" s="30"/>
      <c r="AB449" s="30">
        <f t="shared" si="20"/>
        <v>1</v>
      </c>
      <c r="AC449" s="30"/>
      <c r="AD449" s="30"/>
      <c r="AE449" s="78"/>
    </row>
    <row r="450" spans="1:31" ht="86.25" hidden="1" customHeight="1">
      <c r="A450" s="278"/>
      <c r="B450" s="78">
        <v>134</v>
      </c>
      <c r="C450" s="16" t="s">
        <v>379</v>
      </c>
      <c r="D450" s="80" t="s">
        <v>2</v>
      </c>
      <c r="E450" s="79" t="s">
        <v>380</v>
      </c>
      <c r="F450" s="80" t="s">
        <v>2</v>
      </c>
      <c r="G450" s="80"/>
      <c r="H450" s="86" t="s">
        <v>380</v>
      </c>
      <c r="I450" s="33" t="s">
        <v>817</v>
      </c>
      <c r="J450" s="77"/>
      <c r="K450" s="30" t="s">
        <v>645</v>
      </c>
      <c r="L450" s="30" t="s">
        <v>1085</v>
      </c>
      <c r="M450" s="29" t="s">
        <v>1113</v>
      </c>
      <c r="N450" s="90" t="s">
        <v>648</v>
      </c>
      <c r="O450" s="274"/>
      <c r="P450" s="77"/>
      <c r="Q450" s="30"/>
      <c r="R450" s="30"/>
      <c r="S450" s="30"/>
      <c r="T450" s="30"/>
      <c r="U450" s="30"/>
      <c r="V450" s="30"/>
      <c r="W450" s="30"/>
      <c r="X450" s="30" t="s">
        <v>27</v>
      </c>
      <c r="Y450" s="30"/>
      <c r="Z450" s="30"/>
      <c r="AA450" s="30"/>
      <c r="AB450" s="30">
        <f t="shared" si="20"/>
        <v>1</v>
      </c>
      <c r="AC450" s="30"/>
      <c r="AD450" s="30"/>
      <c r="AE450" s="78"/>
    </row>
    <row r="451" spans="1:31" ht="86.25" hidden="1" customHeight="1">
      <c r="A451" s="280"/>
      <c r="B451" s="78">
        <v>134</v>
      </c>
      <c r="C451" s="16" t="s">
        <v>379</v>
      </c>
      <c r="D451" s="80" t="s">
        <v>2</v>
      </c>
      <c r="E451" s="79" t="s">
        <v>380</v>
      </c>
      <c r="F451" s="80" t="s">
        <v>2</v>
      </c>
      <c r="G451" s="80"/>
      <c r="H451" s="86" t="s">
        <v>380</v>
      </c>
      <c r="I451" s="33" t="s">
        <v>817</v>
      </c>
      <c r="J451" s="77"/>
      <c r="K451" s="30" t="s">
        <v>645</v>
      </c>
      <c r="L451" s="30" t="s">
        <v>1085</v>
      </c>
      <c r="M451" s="29" t="s">
        <v>1113</v>
      </c>
      <c r="N451" s="90" t="s">
        <v>648</v>
      </c>
      <c r="O451" s="275"/>
      <c r="P451" s="77"/>
      <c r="Q451" s="30"/>
      <c r="R451" s="30"/>
      <c r="S451" s="30"/>
      <c r="T451" s="30"/>
      <c r="U451" s="30"/>
      <c r="V451" s="30"/>
      <c r="W451" s="30"/>
      <c r="X451" s="30"/>
      <c r="Y451" s="30"/>
      <c r="Z451" s="30"/>
      <c r="AA451" s="30" t="s">
        <v>27</v>
      </c>
      <c r="AB451" s="30">
        <f t="shared" si="20"/>
        <v>1</v>
      </c>
      <c r="AC451" s="30"/>
      <c r="AD451" s="30"/>
      <c r="AE451" s="78"/>
    </row>
    <row r="452" spans="1:31" s="9" customFormat="1" ht="96" hidden="1" customHeight="1">
      <c r="A452" s="28">
        <v>409</v>
      </c>
      <c r="B452" s="28">
        <v>135</v>
      </c>
      <c r="C452" s="33" t="s">
        <v>612</v>
      </c>
      <c r="D452" s="29" t="s">
        <v>0</v>
      </c>
      <c r="E452" s="86" t="s">
        <v>378</v>
      </c>
      <c r="F452" s="29" t="s">
        <v>0</v>
      </c>
      <c r="G452" s="43"/>
      <c r="H452" s="79" t="s">
        <v>378</v>
      </c>
      <c r="I452" s="17" t="s">
        <v>816</v>
      </c>
      <c r="J452" s="23"/>
      <c r="K452" s="30" t="s">
        <v>645</v>
      </c>
      <c r="L452" s="30" t="s">
        <v>1085</v>
      </c>
      <c r="M452" s="29" t="s">
        <v>1113</v>
      </c>
      <c r="N452" s="90" t="s">
        <v>648</v>
      </c>
      <c r="O452" s="30" t="s">
        <v>27</v>
      </c>
      <c r="P452" s="23"/>
      <c r="Q452" s="30"/>
      <c r="R452" s="30"/>
      <c r="S452" s="30"/>
      <c r="T452" s="30"/>
      <c r="U452" s="30"/>
      <c r="V452" s="30"/>
      <c r="W452" s="30"/>
      <c r="X452" s="30" t="s">
        <v>27</v>
      </c>
      <c r="Y452" s="30"/>
      <c r="Z452" s="30"/>
      <c r="AA452" s="30"/>
      <c r="AB452" s="30">
        <f t="shared" si="20"/>
        <v>1</v>
      </c>
      <c r="AC452" s="30"/>
      <c r="AD452" s="30"/>
      <c r="AE452" s="42"/>
    </row>
    <row r="453" spans="1:31" ht="65.25" hidden="1" customHeight="1">
      <c r="A453" s="28">
        <v>412</v>
      </c>
      <c r="B453" s="50">
        <v>136</v>
      </c>
      <c r="C453" s="16" t="s">
        <v>381</v>
      </c>
      <c r="D453" s="14" t="s">
        <v>0</v>
      </c>
      <c r="E453" s="24" t="s">
        <v>382</v>
      </c>
      <c r="F453" s="80" t="s">
        <v>2</v>
      </c>
      <c r="G453" s="14"/>
      <c r="H453" s="86" t="s">
        <v>382</v>
      </c>
      <c r="I453" s="33" t="s">
        <v>818</v>
      </c>
      <c r="J453" s="52"/>
      <c r="K453" s="30" t="s">
        <v>645</v>
      </c>
      <c r="L453" s="30" t="s">
        <v>1085</v>
      </c>
      <c r="M453" s="29" t="s">
        <v>1113</v>
      </c>
      <c r="N453" s="90" t="s">
        <v>648</v>
      </c>
      <c r="O453" s="102" t="s">
        <v>27</v>
      </c>
      <c r="P453" s="52"/>
      <c r="Q453" s="30"/>
      <c r="R453" s="30"/>
      <c r="S453" s="30" t="s">
        <v>27</v>
      </c>
      <c r="T453" s="30"/>
      <c r="U453" s="30"/>
      <c r="V453" s="30"/>
      <c r="W453" s="30"/>
      <c r="X453" s="30"/>
      <c r="Y453" s="30"/>
      <c r="Z453" s="30"/>
      <c r="AA453" s="30"/>
      <c r="AB453" s="30">
        <f t="shared" si="20"/>
        <v>1</v>
      </c>
      <c r="AC453" s="30"/>
      <c r="AD453" s="30"/>
      <c r="AE453" s="50"/>
    </row>
    <row r="454" spans="1:31" ht="97.5" hidden="1" customHeight="1">
      <c r="A454" s="165">
        <v>137</v>
      </c>
      <c r="B454" s="166"/>
      <c r="C454" s="16" t="s">
        <v>79</v>
      </c>
      <c r="D454" s="16" t="s">
        <v>0</v>
      </c>
      <c r="E454" s="24" t="s">
        <v>99</v>
      </c>
      <c r="F454" s="80" t="s">
        <v>2</v>
      </c>
      <c r="G454" s="14"/>
      <c r="H454" s="79" t="s">
        <v>99</v>
      </c>
      <c r="I454" s="26" t="s">
        <v>819</v>
      </c>
      <c r="J454" s="52"/>
      <c r="K454" s="30" t="s">
        <v>645</v>
      </c>
      <c r="L454" s="30" t="s">
        <v>1085</v>
      </c>
      <c r="M454" s="29" t="s">
        <v>1113</v>
      </c>
      <c r="N454" s="90" t="s">
        <v>1109</v>
      </c>
      <c r="O454" s="273" t="s">
        <v>27</v>
      </c>
      <c r="P454" s="273">
        <v>11</v>
      </c>
      <c r="Q454" s="30" t="s">
        <v>27</v>
      </c>
      <c r="R454" s="30"/>
      <c r="S454" s="30"/>
      <c r="T454" s="30"/>
      <c r="U454" s="30"/>
      <c r="V454" s="30"/>
      <c r="W454" s="30"/>
      <c r="X454" s="30"/>
      <c r="Y454" s="30"/>
      <c r="Z454" s="30"/>
      <c r="AA454" s="30"/>
      <c r="AB454" s="30">
        <f t="shared" si="20"/>
        <v>1</v>
      </c>
      <c r="AC454" s="30"/>
      <c r="AD454" s="30"/>
      <c r="AE454" s="50"/>
    </row>
    <row r="455" spans="1:31" ht="100.5" hidden="1" customHeight="1">
      <c r="A455" s="167"/>
      <c r="B455" s="168"/>
      <c r="C455" s="16" t="s">
        <v>79</v>
      </c>
      <c r="D455" s="66" t="s">
        <v>0</v>
      </c>
      <c r="E455" s="24" t="s">
        <v>100</v>
      </c>
      <c r="F455" s="80" t="s">
        <v>2</v>
      </c>
      <c r="G455" s="14"/>
      <c r="H455" s="79" t="s">
        <v>100</v>
      </c>
      <c r="I455" s="26" t="s">
        <v>820</v>
      </c>
      <c r="J455" s="52"/>
      <c r="K455" s="30" t="s">
        <v>645</v>
      </c>
      <c r="L455" s="30" t="s">
        <v>1085</v>
      </c>
      <c r="M455" s="29" t="s">
        <v>1113</v>
      </c>
      <c r="N455" s="90" t="s">
        <v>1109</v>
      </c>
      <c r="O455" s="274"/>
      <c r="P455" s="274"/>
      <c r="Q455" s="30"/>
      <c r="R455" s="30" t="s">
        <v>27</v>
      </c>
      <c r="S455" s="30"/>
      <c r="T455" s="30"/>
      <c r="U455" s="30"/>
      <c r="V455" s="30"/>
      <c r="W455" s="30"/>
      <c r="X455" s="30"/>
      <c r="Y455" s="30"/>
      <c r="Z455" s="30"/>
      <c r="AA455" s="30"/>
      <c r="AB455" s="30">
        <f t="shared" si="20"/>
        <v>1</v>
      </c>
      <c r="AC455" s="30"/>
      <c r="AD455" s="30"/>
      <c r="AE455" s="50"/>
    </row>
    <row r="456" spans="1:31" ht="99" hidden="1" customHeight="1">
      <c r="A456" s="167"/>
      <c r="B456" s="168"/>
      <c r="C456" s="16" t="s">
        <v>79</v>
      </c>
      <c r="D456" s="66" t="s">
        <v>0</v>
      </c>
      <c r="E456" s="24" t="s">
        <v>101</v>
      </c>
      <c r="F456" s="80" t="s">
        <v>2</v>
      </c>
      <c r="G456" s="14"/>
      <c r="H456" s="79" t="s">
        <v>101</v>
      </c>
      <c r="I456" s="26" t="s">
        <v>821</v>
      </c>
      <c r="J456" s="52"/>
      <c r="K456" s="30" t="s">
        <v>645</v>
      </c>
      <c r="L456" s="30" t="s">
        <v>1085</v>
      </c>
      <c r="M456" s="29" t="s">
        <v>1113</v>
      </c>
      <c r="N456" s="90" t="s">
        <v>1109</v>
      </c>
      <c r="O456" s="274"/>
      <c r="P456" s="274"/>
      <c r="Q456" s="30"/>
      <c r="R456" s="30"/>
      <c r="S456" s="30" t="s">
        <v>27</v>
      </c>
      <c r="T456" s="30"/>
      <c r="U456" s="30"/>
      <c r="V456" s="30"/>
      <c r="W456" s="30"/>
      <c r="X456" s="30"/>
      <c r="Y456" s="30"/>
      <c r="Z456" s="30"/>
      <c r="AA456" s="30"/>
      <c r="AB456" s="30">
        <f t="shared" si="20"/>
        <v>1</v>
      </c>
      <c r="AC456" s="30"/>
      <c r="AD456" s="30"/>
      <c r="AE456" s="50"/>
    </row>
    <row r="457" spans="1:31" ht="120" hidden="1" customHeight="1">
      <c r="A457" s="167"/>
      <c r="B457" s="168"/>
      <c r="C457" s="16" t="s">
        <v>79</v>
      </c>
      <c r="D457" s="66" t="s">
        <v>0</v>
      </c>
      <c r="E457" s="68" t="s">
        <v>102</v>
      </c>
      <c r="F457" s="80" t="s">
        <v>2</v>
      </c>
      <c r="G457" s="66"/>
      <c r="H457" s="79" t="s">
        <v>102</v>
      </c>
      <c r="I457" s="26" t="s">
        <v>822</v>
      </c>
      <c r="J457" s="65"/>
      <c r="K457" s="30" t="s">
        <v>645</v>
      </c>
      <c r="L457" s="30" t="s">
        <v>1085</v>
      </c>
      <c r="M457" s="29" t="s">
        <v>1113</v>
      </c>
      <c r="N457" s="90" t="s">
        <v>1109</v>
      </c>
      <c r="O457" s="274"/>
      <c r="P457" s="274"/>
      <c r="Q457" s="30"/>
      <c r="R457" s="30"/>
      <c r="S457" s="30"/>
      <c r="T457" s="30" t="s">
        <v>27</v>
      </c>
      <c r="U457" s="30"/>
      <c r="V457" s="30"/>
      <c r="W457" s="30"/>
      <c r="X457" s="30"/>
      <c r="Y457" s="30"/>
      <c r="Z457" s="30"/>
      <c r="AA457" s="30"/>
      <c r="AB457" s="30">
        <f t="shared" si="20"/>
        <v>1</v>
      </c>
      <c r="AC457" s="30"/>
      <c r="AD457" s="30"/>
      <c r="AE457" s="67"/>
    </row>
    <row r="458" spans="1:31" ht="117" hidden="1" customHeight="1">
      <c r="A458" s="167"/>
      <c r="B458" s="168"/>
      <c r="C458" s="197" t="s">
        <v>79</v>
      </c>
      <c r="D458" s="142" t="s">
        <v>0</v>
      </c>
      <c r="E458" s="24" t="s">
        <v>103</v>
      </c>
      <c r="F458" s="80" t="s">
        <v>2</v>
      </c>
      <c r="G458" s="142"/>
      <c r="H458" s="204" t="s">
        <v>103</v>
      </c>
      <c r="I458" s="111" t="s">
        <v>823</v>
      </c>
      <c r="J458" s="146"/>
      <c r="K458" s="154" t="s">
        <v>645</v>
      </c>
      <c r="L458" s="154" t="s">
        <v>1085</v>
      </c>
      <c r="M458" s="29" t="s">
        <v>1113</v>
      </c>
      <c r="N458" s="90" t="s">
        <v>1109</v>
      </c>
      <c r="O458" s="274"/>
      <c r="P458" s="274"/>
      <c r="Q458" s="30"/>
      <c r="R458" s="30"/>
      <c r="S458" s="30"/>
      <c r="T458" s="30"/>
      <c r="U458" s="30"/>
      <c r="V458" s="30"/>
      <c r="W458" s="30"/>
      <c r="X458" s="30"/>
      <c r="Y458" s="30"/>
      <c r="Z458" s="30"/>
      <c r="AA458" s="30"/>
      <c r="AB458" s="30">
        <f t="shared" si="20"/>
        <v>0</v>
      </c>
      <c r="AC458" s="154"/>
      <c r="AD458" s="154"/>
      <c r="AE458" s="144"/>
    </row>
    <row r="459" spans="1:31" ht="84" customHeight="1">
      <c r="A459" s="167"/>
      <c r="B459" s="168"/>
      <c r="C459" s="271" t="s">
        <v>79</v>
      </c>
      <c r="D459" s="271" t="s">
        <v>0</v>
      </c>
      <c r="E459" s="188"/>
      <c r="F459" s="172"/>
      <c r="G459" s="271"/>
      <c r="H459" s="271" t="s">
        <v>616</v>
      </c>
      <c r="I459" s="26" t="s">
        <v>1141</v>
      </c>
      <c r="J459" s="149"/>
      <c r="K459" s="30" t="s">
        <v>645</v>
      </c>
      <c r="L459" s="30" t="s">
        <v>1085</v>
      </c>
      <c r="M459" s="185"/>
      <c r="N459" s="90"/>
      <c r="O459" s="274"/>
      <c r="P459" s="274"/>
      <c r="Q459" s="30"/>
      <c r="R459" s="30"/>
      <c r="S459" s="30"/>
      <c r="T459" s="30"/>
      <c r="U459" s="30"/>
      <c r="V459" s="30" t="s">
        <v>27</v>
      </c>
      <c r="W459" s="30"/>
      <c r="X459" s="30"/>
      <c r="Y459" s="30"/>
      <c r="Z459" s="30"/>
      <c r="AA459" s="30"/>
      <c r="AB459" s="174"/>
      <c r="AC459" s="30" t="s">
        <v>1132</v>
      </c>
      <c r="AD459" s="30"/>
      <c r="AE459" s="160"/>
    </row>
    <row r="460" spans="1:31" ht="84" customHeight="1">
      <c r="A460" s="167"/>
      <c r="B460" s="168">
        <v>137</v>
      </c>
      <c r="C460" s="271"/>
      <c r="D460" s="271"/>
      <c r="E460" s="188"/>
      <c r="F460" s="172"/>
      <c r="G460" s="271"/>
      <c r="H460" s="271"/>
      <c r="I460" s="26" t="s">
        <v>1142</v>
      </c>
      <c r="J460" s="149"/>
      <c r="K460" s="30" t="s">
        <v>645</v>
      </c>
      <c r="L460" s="30" t="s">
        <v>1085</v>
      </c>
      <c r="M460" s="185"/>
      <c r="N460" s="90"/>
      <c r="O460" s="274"/>
      <c r="P460" s="274"/>
      <c r="Q460" s="30"/>
      <c r="R460" s="30"/>
      <c r="S460" s="30"/>
      <c r="T460" s="30"/>
      <c r="U460" s="30"/>
      <c r="V460" s="30" t="s">
        <v>27</v>
      </c>
      <c r="W460" s="30"/>
      <c r="X460" s="30"/>
      <c r="Y460" s="30"/>
      <c r="Z460" s="30"/>
      <c r="AA460" s="30"/>
      <c r="AB460" s="174"/>
      <c r="AC460" s="30"/>
      <c r="AD460" s="30" t="s">
        <v>1132</v>
      </c>
      <c r="AE460" s="160"/>
    </row>
    <row r="461" spans="1:31" ht="123" customHeight="1">
      <c r="A461" s="167"/>
      <c r="B461" s="168"/>
      <c r="C461" s="271"/>
      <c r="D461" s="271"/>
      <c r="E461" s="188" t="s">
        <v>616</v>
      </c>
      <c r="F461" s="172" t="s">
        <v>2</v>
      </c>
      <c r="G461" s="271"/>
      <c r="H461" s="271"/>
      <c r="I461" s="26" t="s">
        <v>1179</v>
      </c>
      <c r="J461" s="149"/>
      <c r="K461" s="30" t="s">
        <v>645</v>
      </c>
      <c r="L461" s="30" t="s">
        <v>1085</v>
      </c>
      <c r="M461" s="185" t="s">
        <v>1113</v>
      </c>
      <c r="N461" s="90" t="s">
        <v>1109</v>
      </c>
      <c r="O461" s="274"/>
      <c r="P461" s="274"/>
      <c r="Q461" s="30"/>
      <c r="R461" s="30"/>
      <c r="S461" s="30"/>
      <c r="T461" s="30"/>
      <c r="U461" s="30"/>
      <c r="V461" s="30" t="s">
        <v>27</v>
      </c>
      <c r="W461" s="30"/>
      <c r="X461" s="30"/>
      <c r="Y461" s="30"/>
      <c r="Z461" s="30"/>
      <c r="AA461" s="30"/>
      <c r="AB461" s="174">
        <f t="shared" si="20"/>
        <v>1</v>
      </c>
      <c r="AC461" s="30" t="s">
        <v>1139</v>
      </c>
      <c r="AD461" s="30" t="s">
        <v>1139</v>
      </c>
      <c r="AE461" s="160"/>
    </row>
    <row r="462" spans="1:31" ht="112.5" hidden="1" customHeight="1">
      <c r="A462" s="167"/>
      <c r="B462" s="168"/>
      <c r="C462" s="221" t="s">
        <v>79</v>
      </c>
      <c r="D462" s="143" t="s">
        <v>0</v>
      </c>
      <c r="E462" s="24" t="s">
        <v>104</v>
      </c>
      <c r="F462" s="80" t="s">
        <v>2</v>
      </c>
      <c r="G462" s="143"/>
      <c r="H462" s="231" t="s">
        <v>104</v>
      </c>
      <c r="I462" s="112" t="s">
        <v>824</v>
      </c>
      <c r="J462" s="148"/>
      <c r="K462" s="155" t="s">
        <v>645</v>
      </c>
      <c r="L462" s="155" t="s">
        <v>1085</v>
      </c>
      <c r="M462" s="29" t="s">
        <v>1113</v>
      </c>
      <c r="N462" s="90" t="s">
        <v>1109</v>
      </c>
      <c r="O462" s="274"/>
      <c r="P462" s="274"/>
      <c r="Q462" s="30"/>
      <c r="R462" s="30"/>
      <c r="S462" s="30"/>
      <c r="T462" s="30"/>
      <c r="U462" s="30"/>
      <c r="V462" s="30"/>
      <c r="W462" s="30" t="s">
        <v>27</v>
      </c>
      <c r="X462" s="30"/>
      <c r="Y462" s="30"/>
      <c r="Z462" s="30"/>
      <c r="AA462" s="30"/>
      <c r="AB462" s="30">
        <f t="shared" ref="AB462:AB550" si="21">COUNTIF(Q462:AA462,"x")</f>
        <v>1</v>
      </c>
      <c r="AC462" s="155"/>
      <c r="AD462" s="155"/>
      <c r="AE462" s="145"/>
    </row>
    <row r="463" spans="1:31" ht="115.5" hidden="1" customHeight="1">
      <c r="A463" s="167"/>
      <c r="B463" s="168"/>
      <c r="C463" s="16" t="s">
        <v>79</v>
      </c>
      <c r="D463" s="66" t="s">
        <v>0</v>
      </c>
      <c r="E463" s="24" t="s">
        <v>105</v>
      </c>
      <c r="F463" s="80" t="s">
        <v>2</v>
      </c>
      <c r="G463" s="14"/>
      <c r="H463" s="79" t="s">
        <v>105</v>
      </c>
      <c r="I463" s="26" t="s">
        <v>825</v>
      </c>
      <c r="J463" s="52"/>
      <c r="K463" s="30" t="s">
        <v>645</v>
      </c>
      <c r="L463" s="30" t="s">
        <v>1085</v>
      </c>
      <c r="M463" s="29" t="s">
        <v>1113</v>
      </c>
      <c r="N463" s="90" t="s">
        <v>1109</v>
      </c>
      <c r="O463" s="274"/>
      <c r="P463" s="274"/>
      <c r="Q463" s="30"/>
      <c r="R463" s="30"/>
      <c r="S463" s="30"/>
      <c r="T463" s="30"/>
      <c r="U463" s="30"/>
      <c r="V463" s="30"/>
      <c r="W463" s="30"/>
      <c r="X463" s="30" t="s">
        <v>27</v>
      </c>
      <c r="Y463" s="30"/>
      <c r="Z463" s="30"/>
      <c r="AA463" s="30"/>
      <c r="AB463" s="30">
        <f t="shared" si="21"/>
        <v>1</v>
      </c>
      <c r="AC463" s="30"/>
      <c r="AD463" s="30"/>
      <c r="AE463" s="50"/>
    </row>
    <row r="464" spans="1:31" ht="130.5" hidden="1" customHeight="1">
      <c r="A464" s="167"/>
      <c r="B464" s="168"/>
      <c r="C464" s="68" t="s">
        <v>79</v>
      </c>
      <c r="D464" s="66" t="s">
        <v>0</v>
      </c>
      <c r="E464" s="24" t="s">
        <v>383</v>
      </c>
      <c r="F464" s="80" t="s">
        <v>2</v>
      </c>
      <c r="G464" s="14"/>
      <c r="H464" s="79" t="s">
        <v>383</v>
      </c>
      <c r="I464" s="26" t="s">
        <v>826</v>
      </c>
      <c r="J464" s="52"/>
      <c r="K464" s="30" t="s">
        <v>645</v>
      </c>
      <c r="L464" s="30" t="s">
        <v>1085</v>
      </c>
      <c r="M464" s="29" t="s">
        <v>1113</v>
      </c>
      <c r="N464" s="90" t="s">
        <v>1109</v>
      </c>
      <c r="O464" s="274"/>
      <c r="P464" s="274"/>
      <c r="Q464" s="30"/>
      <c r="R464" s="30"/>
      <c r="S464" s="30"/>
      <c r="T464" s="30"/>
      <c r="U464" s="30"/>
      <c r="V464" s="30"/>
      <c r="W464" s="30"/>
      <c r="X464" s="30"/>
      <c r="Y464" s="30" t="s">
        <v>27</v>
      </c>
      <c r="Z464" s="30"/>
      <c r="AA464" s="30"/>
      <c r="AB464" s="30">
        <f t="shared" si="21"/>
        <v>1</v>
      </c>
      <c r="AC464" s="30"/>
      <c r="AD464" s="30"/>
      <c r="AE464" s="50"/>
    </row>
    <row r="465" spans="1:31" ht="99" hidden="1" customHeight="1">
      <c r="A465" s="167"/>
      <c r="B465" s="168"/>
      <c r="C465" s="68" t="s">
        <v>79</v>
      </c>
      <c r="D465" s="66" t="s">
        <v>0</v>
      </c>
      <c r="E465" s="68" t="s">
        <v>615</v>
      </c>
      <c r="F465" s="80" t="s">
        <v>2</v>
      </c>
      <c r="G465" s="66"/>
      <c r="H465" s="79" t="s">
        <v>615</v>
      </c>
      <c r="I465" s="26" t="s">
        <v>827</v>
      </c>
      <c r="J465" s="65"/>
      <c r="K465" s="30" t="s">
        <v>645</v>
      </c>
      <c r="L465" s="30" t="s">
        <v>1085</v>
      </c>
      <c r="M465" s="29" t="s">
        <v>1113</v>
      </c>
      <c r="N465" s="90" t="s">
        <v>1109</v>
      </c>
      <c r="O465" s="274"/>
      <c r="P465" s="274"/>
      <c r="Q465" s="30"/>
      <c r="R465" s="30"/>
      <c r="S465" s="30"/>
      <c r="T465" s="30"/>
      <c r="U465" s="30"/>
      <c r="V465" s="30"/>
      <c r="W465" s="30"/>
      <c r="X465" s="30"/>
      <c r="Y465" s="30"/>
      <c r="Z465" s="30" t="s">
        <v>27</v>
      </c>
      <c r="AA465" s="30"/>
      <c r="AB465" s="30">
        <f t="shared" si="21"/>
        <v>1</v>
      </c>
      <c r="AC465" s="30"/>
      <c r="AD465" s="30"/>
      <c r="AE465" s="67"/>
    </row>
    <row r="466" spans="1:31" ht="99" hidden="1" customHeight="1">
      <c r="A466" s="169"/>
      <c r="B466" s="170"/>
      <c r="C466" s="68" t="s">
        <v>79</v>
      </c>
      <c r="D466" s="66" t="s">
        <v>0</v>
      </c>
      <c r="E466" s="24" t="s">
        <v>384</v>
      </c>
      <c r="F466" s="80" t="s">
        <v>2</v>
      </c>
      <c r="G466" s="14"/>
      <c r="H466" s="79" t="s">
        <v>384</v>
      </c>
      <c r="I466" s="26" t="s">
        <v>828</v>
      </c>
      <c r="J466" s="52"/>
      <c r="K466" s="30" t="s">
        <v>645</v>
      </c>
      <c r="L466" s="30" t="s">
        <v>1085</v>
      </c>
      <c r="M466" s="29" t="s">
        <v>1113</v>
      </c>
      <c r="N466" s="90" t="s">
        <v>1109</v>
      </c>
      <c r="O466" s="275"/>
      <c r="P466" s="275"/>
      <c r="Q466" s="30"/>
      <c r="R466" s="30"/>
      <c r="S466" s="30"/>
      <c r="T466" s="30"/>
      <c r="U466" s="30"/>
      <c r="V466" s="30"/>
      <c r="W466" s="30"/>
      <c r="X466" s="30"/>
      <c r="Y466" s="30"/>
      <c r="Z466" s="30"/>
      <c r="AA466" s="30" t="s">
        <v>27</v>
      </c>
      <c r="AB466" s="30">
        <f t="shared" si="21"/>
        <v>1</v>
      </c>
      <c r="AC466" s="30"/>
      <c r="AD466" s="30"/>
      <c r="AE466" s="50"/>
    </row>
    <row r="467" spans="1:31" ht="92.25" hidden="1" customHeight="1">
      <c r="A467" s="295">
        <v>416</v>
      </c>
      <c r="B467" s="67">
        <v>138</v>
      </c>
      <c r="C467" s="16" t="s">
        <v>385</v>
      </c>
      <c r="D467" s="16" t="s">
        <v>0</v>
      </c>
      <c r="E467" s="24" t="s">
        <v>576</v>
      </c>
      <c r="F467" s="80" t="s">
        <v>2</v>
      </c>
      <c r="G467" s="14"/>
      <c r="H467" s="79" t="s">
        <v>576</v>
      </c>
      <c r="I467" s="26" t="s">
        <v>830</v>
      </c>
      <c r="J467" s="52"/>
      <c r="K467" s="30" t="s">
        <v>645</v>
      </c>
      <c r="L467" s="30" t="s">
        <v>1085</v>
      </c>
      <c r="M467" s="29" t="s">
        <v>1113</v>
      </c>
      <c r="N467" s="90" t="s">
        <v>648</v>
      </c>
      <c r="O467" s="273" t="s">
        <v>27</v>
      </c>
      <c r="P467" s="52"/>
      <c r="Q467" s="30" t="s">
        <v>27</v>
      </c>
      <c r="R467" s="30"/>
      <c r="S467" s="30"/>
      <c r="T467" s="30"/>
      <c r="U467" s="30"/>
      <c r="V467" s="30"/>
      <c r="W467" s="30"/>
      <c r="X467" s="30"/>
      <c r="Y467" s="30"/>
      <c r="Z467" s="30"/>
      <c r="AA467" s="30"/>
      <c r="AB467" s="30">
        <f t="shared" si="21"/>
        <v>1</v>
      </c>
      <c r="AC467" s="30"/>
      <c r="AD467" s="30"/>
      <c r="AE467" s="50"/>
    </row>
    <row r="468" spans="1:31" ht="63.75" hidden="1" customHeight="1">
      <c r="A468" s="295"/>
      <c r="B468" s="67">
        <v>138</v>
      </c>
      <c r="C468" s="16" t="s">
        <v>385</v>
      </c>
      <c r="D468" s="16" t="s">
        <v>0</v>
      </c>
      <c r="E468" s="68" t="s">
        <v>617</v>
      </c>
      <c r="F468" s="80" t="s">
        <v>2</v>
      </c>
      <c r="G468" s="66"/>
      <c r="H468" s="79" t="s">
        <v>617</v>
      </c>
      <c r="I468" s="26" t="s">
        <v>831</v>
      </c>
      <c r="J468" s="65"/>
      <c r="K468" s="30" t="s">
        <v>645</v>
      </c>
      <c r="L468" s="30" t="s">
        <v>1085</v>
      </c>
      <c r="M468" s="29" t="s">
        <v>1113</v>
      </c>
      <c r="N468" s="90" t="s">
        <v>648</v>
      </c>
      <c r="O468" s="274"/>
      <c r="P468" s="65"/>
      <c r="Q468" s="30"/>
      <c r="R468" s="30" t="s">
        <v>27</v>
      </c>
      <c r="S468" s="30"/>
      <c r="T468" s="30"/>
      <c r="U468" s="30"/>
      <c r="V468" s="30"/>
      <c r="W468" s="30"/>
      <c r="X468" s="30"/>
      <c r="Y468" s="30"/>
      <c r="Z468" s="30"/>
      <c r="AA468" s="30"/>
      <c r="AB468" s="30">
        <f t="shared" si="21"/>
        <v>1</v>
      </c>
      <c r="AC468" s="30"/>
      <c r="AD468" s="30"/>
      <c r="AE468" s="67"/>
    </row>
    <row r="469" spans="1:31" ht="102" hidden="1" customHeight="1">
      <c r="A469" s="295"/>
      <c r="B469" s="67">
        <v>138</v>
      </c>
      <c r="C469" s="16" t="s">
        <v>385</v>
      </c>
      <c r="D469" s="16" t="s">
        <v>0</v>
      </c>
      <c r="E469" s="24" t="s">
        <v>386</v>
      </c>
      <c r="F469" s="80" t="s">
        <v>2</v>
      </c>
      <c r="G469" s="14"/>
      <c r="H469" s="79" t="s">
        <v>386</v>
      </c>
      <c r="I469" s="26" t="s">
        <v>832</v>
      </c>
      <c r="J469" s="52"/>
      <c r="K469" s="30" t="s">
        <v>645</v>
      </c>
      <c r="L469" s="30" t="s">
        <v>1085</v>
      </c>
      <c r="M469" s="29" t="s">
        <v>1113</v>
      </c>
      <c r="N469" s="90" t="s">
        <v>648</v>
      </c>
      <c r="O469" s="274"/>
      <c r="P469" s="52"/>
      <c r="Q469" s="30"/>
      <c r="R469" s="30"/>
      <c r="S469" s="30" t="s">
        <v>27</v>
      </c>
      <c r="T469" s="30"/>
      <c r="U469" s="30"/>
      <c r="V469" s="30"/>
      <c r="W469" s="30"/>
      <c r="X469" s="30"/>
      <c r="Y469" s="30"/>
      <c r="Z469" s="30"/>
      <c r="AA469" s="30"/>
      <c r="AB469" s="30">
        <f t="shared" si="21"/>
        <v>1</v>
      </c>
      <c r="AC469" s="30"/>
      <c r="AD469" s="30"/>
      <c r="AE469" s="50"/>
    </row>
    <row r="470" spans="1:31" ht="123" hidden="1" customHeight="1">
      <c r="A470" s="295"/>
      <c r="B470" s="67">
        <v>138</v>
      </c>
      <c r="C470" s="16" t="s">
        <v>385</v>
      </c>
      <c r="D470" s="16" t="s">
        <v>0</v>
      </c>
      <c r="E470" s="68" t="s">
        <v>388</v>
      </c>
      <c r="F470" s="80" t="s">
        <v>2</v>
      </c>
      <c r="G470" s="66"/>
      <c r="H470" s="79" t="s">
        <v>388</v>
      </c>
      <c r="I470" s="26" t="s">
        <v>833</v>
      </c>
      <c r="J470" s="65"/>
      <c r="K470" s="30" t="s">
        <v>645</v>
      </c>
      <c r="L470" s="30" t="s">
        <v>1085</v>
      </c>
      <c r="M470" s="29" t="s">
        <v>1113</v>
      </c>
      <c r="N470" s="90" t="s">
        <v>648</v>
      </c>
      <c r="O470" s="274"/>
      <c r="P470" s="65"/>
      <c r="Q470" s="30"/>
      <c r="R470" s="30"/>
      <c r="S470" s="30"/>
      <c r="T470" s="30" t="s">
        <v>27</v>
      </c>
      <c r="U470" s="30"/>
      <c r="V470" s="30"/>
      <c r="W470" s="30"/>
      <c r="X470" s="30"/>
      <c r="Y470" s="30"/>
      <c r="Z470" s="30"/>
      <c r="AA470" s="30"/>
      <c r="AB470" s="30">
        <f t="shared" si="21"/>
        <v>1</v>
      </c>
      <c r="AC470" s="30"/>
      <c r="AD470" s="30"/>
      <c r="AE470" s="67"/>
    </row>
    <row r="471" spans="1:31" ht="138" hidden="1" customHeight="1">
      <c r="A471" s="295"/>
      <c r="B471" s="144">
        <v>138</v>
      </c>
      <c r="C471" s="197" t="s">
        <v>385</v>
      </c>
      <c r="D471" s="197" t="s">
        <v>0</v>
      </c>
      <c r="E471" s="24" t="s">
        <v>387</v>
      </c>
      <c r="F471" s="80" t="s">
        <v>2</v>
      </c>
      <c r="G471" s="142"/>
      <c r="H471" s="204" t="s">
        <v>387</v>
      </c>
      <c r="I471" s="111" t="s">
        <v>834</v>
      </c>
      <c r="J471" s="146"/>
      <c r="K471" s="154" t="s">
        <v>645</v>
      </c>
      <c r="L471" s="154" t="s">
        <v>1085</v>
      </c>
      <c r="M471" s="29" t="s">
        <v>1113</v>
      </c>
      <c r="N471" s="90" t="s">
        <v>648</v>
      </c>
      <c r="O471" s="274"/>
      <c r="P471" s="52"/>
      <c r="Q471" s="30"/>
      <c r="R471" s="30"/>
      <c r="S471" s="30"/>
      <c r="T471" s="30"/>
      <c r="U471" s="30" t="s">
        <v>27</v>
      </c>
      <c r="V471" s="30"/>
      <c r="W471" s="30"/>
      <c r="X471" s="30"/>
      <c r="Y471" s="30"/>
      <c r="Z471" s="30"/>
      <c r="AA471" s="30"/>
      <c r="AB471" s="30">
        <f t="shared" si="21"/>
        <v>1</v>
      </c>
      <c r="AC471" s="154"/>
      <c r="AD471" s="154"/>
      <c r="AE471" s="144"/>
    </row>
    <row r="472" spans="1:31" ht="102" customHeight="1">
      <c r="A472" s="296"/>
      <c r="B472" s="160">
        <v>138</v>
      </c>
      <c r="C472" s="16" t="s">
        <v>385</v>
      </c>
      <c r="D472" s="16" t="s">
        <v>0</v>
      </c>
      <c r="E472" s="188" t="s">
        <v>613</v>
      </c>
      <c r="F472" s="172" t="s">
        <v>2</v>
      </c>
      <c r="G472" s="163"/>
      <c r="H472" s="96" t="s">
        <v>613</v>
      </c>
      <c r="I472" s="26" t="s">
        <v>1178</v>
      </c>
      <c r="J472" s="149"/>
      <c r="K472" s="30" t="s">
        <v>645</v>
      </c>
      <c r="L472" s="30" t="s">
        <v>1085</v>
      </c>
      <c r="M472" s="185" t="s">
        <v>1113</v>
      </c>
      <c r="N472" s="90" t="s">
        <v>648</v>
      </c>
      <c r="O472" s="274"/>
      <c r="P472" s="52"/>
      <c r="Q472" s="30"/>
      <c r="R472" s="30"/>
      <c r="S472" s="30"/>
      <c r="T472" s="30"/>
      <c r="U472" s="30"/>
      <c r="V472" s="30" t="s">
        <v>27</v>
      </c>
      <c r="W472" s="30"/>
      <c r="X472" s="30"/>
      <c r="Y472" s="30"/>
      <c r="Z472" s="30"/>
      <c r="AA472" s="30"/>
      <c r="AB472" s="174">
        <f t="shared" si="21"/>
        <v>1</v>
      </c>
      <c r="AC472" s="30" t="s">
        <v>1139</v>
      </c>
      <c r="AD472" s="30" t="s">
        <v>1139</v>
      </c>
      <c r="AE472" s="160"/>
    </row>
    <row r="473" spans="1:31" ht="126" hidden="1" customHeight="1">
      <c r="A473" s="295">
        <v>416</v>
      </c>
      <c r="B473" s="145">
        <v>138</v>
      </c>
      <c r="C473" s="221" t="s">
        <v>385</v>
      </c>
      <c r="D473" s="221" t="s">
        <v>0</v>
      </c>
      <c r="E473" s="24" t="s">
        <v>389</v>
      </c>
      <c r="F473" s="80" t="s">
        <v>2</v>
      </c>
      <c r="G473" s="143"/>
      <c r="H473" s="231" t="s">
        <v>389</v>
      </c>
      <c r="I473" s="112" t="s">
        <v>835</v>
      </c>
      <c r="J473" s="148"/>
      <c r="K473" s="155" t="s">
        <v>645</v>
      </c>
      <c r="L473" s="155" t="s">
        <v>1085</v>
      </c>
      <c r="M473" s="29" t="s">
        <v>1113</v>
      </c>
      <c r="N473" s="90" t="s">
        <v>648</v>
      </c>
      <c r="O473" s="274"/>
      <c r="P473" s="52"/>
      <c r="Q473" s="30"/>
      <c r="R473" s="30"/>
      <c r="S473" s="30"/>
      <c r="T473" s="30"/>
      <c r="U473" s="30"/>
      <c r="V473" s="30"/>
      <c r="W473" s="30" t="s">
        <v>27</v>
      </c>
      <c r="X473" s="30"/>
      <c r="Y473" s="30"/>
      <c r="Z473" s="30"/>
      <c r="AA473" s="30"/>
      <c r="AB473" s="30">
        <f t="shared" si="21"/>
        <v>1</v>
      </c>
      <c r="AC473" s="155"/>
      <c r="AD473" s="155"/>
      <c r="AE473" s="145"/>
    </row>
    <row r="474" spans="1:31" ht="132" hidden="1" customHeight="1">
      <c r="A474" s="295"/>
      <c r="B474" s="67">
        <v>138</v>
      </c>
      <c r="C474" s="16" t="s">
        <v>385</v>
      </c>
      <c r="D474" s="16" t="s">
        <v>0</v>
      </c>
      <c r="E474" s="24" t="s">
        <v>390</v>
      </c>
      <c r="F474" s="80" t="s">
        <v>2</v>
      </c>
      <c r="G474" s="14"/>
      <c r="H474" s="79" t="s">
        <v>390</v>
      </c>
      <c r="I474" s="26" t="s">
        <v>836</v>
      </c>
      <c r="J474" s="52"/>
      <c r="K474" s="30" t="s">
        <v>645</v>
      </c>
      <c r="L474" s="30" t="s">
        <v>1085</v>
      </c>
      <c r="M474" s="29" t="s">
        <v>1113</v>
      </c>
      <c r="N474" s="90" t="s">
        <v>648</v>
      </c>
      <c r="O474" s="274"/>
      <c r="P474" s="52"/>
      <c r="Q474" s="30"/>
      <c r="R474" s="30"/>
      <c r="S474" s="30"/>
      <c r="T474" s="30"/>
      <c r="U474" s="30"/>
      <c r="V474" s="30"/>
      <c r="W474" s="30"/>
      <c r="X474" s="30" t="s">
        <v>27</v>
      </c>
      <c r="Y474" s="30"/>
      <c r="Z474" s="30"/>
      <c r="AA474" s="30"/>
      <c r="AB474" s="30">
        <f t="shared" si="21"/>
        <v>1</v>
      </c>
      <c r="AC474" s="30"/>
      <c r="AD474" s="30"/>
      <c r="AE474" s="50"/>
    </row>
    <row r="475" spans="1:31" ht="86.25" hidden="1" customHeight="1">
      <c r="A475" s="295"/>
      <c r="B475" s="67">
        <v>138</v>
      </c>
      <c r="C475" s="16" t="s">
        <v>385</v>
      </c>
      <c r="D475" s="16" t="s">
        <v>0</v>
      </c>
      <c r="E475" s="24" t="s">
        <v>391</v>
      </c>
      <c r="F475" s="80" t="s">
        <v>2</v>
      </c>
      <c r="G475" s="14"/>
      <c r="H475" s="79" t="s">
        <v>391</v>
      </c>
      <c r="I475" s="26" t="s">
        <v>838</v>
      </c>
      <c r="J475" s="52"/>
      <c r="K475" s="30" t="s">
        <v>645</v>
      </c>
      <c r="L475" s="30" t="s">
        <v>1085</v>
      </c>
      <c r="M475" s="29" t="s">
        <v>1113</v>
      </c>
      <c r="N475" s="90" t="s">
        <v>648</v>
      </c>
      <c r="O475" s="274"/>
      <c r="P475" s="52"/>
      <c r="Q475" s="30"/>
      <c r="R475" s="30"/>
      <c r="S475" s="30"/>
      <c r="T475" s="30"/>
      <c r="U475" s="30"/>
      <c r="V475" s="30"/>
      <c r="W475" s="30"/>
      <c r="X475" s="30"/>
      <c r="Y475" s="30" t="s">
        <v>27</v>
      </c>
      <c r="Z475" s="30"/>
      <c r="AA475" s="30"/>
      <c r="AB475" s="30">
        <f t="shared" si="21"/>
        <v>1</v>
      </c>
      <c r="AC475" s="30"/>
      <c r="AD475" s="30"/>
      <c r="AE475" s="50"/>
    </row>
    <row r="476" spans="1:31" ht="86.25" hidden="1" customHeight="1">
      <c r="A476" s="295"/>
      <c r="B476" s="67">
        <v>138</v>
      </c>
      <c r="C476" s="16" t="s">
        <v>385</v>
      </c>
      <c r="D476" s="16" t="s">
        <v>0</v>
      </c>
      <c r="E476" s="68" t="s">
        <v>614</v>
      </c>
      <c r="F476" s="80" t="s">
        <v>2</v>
      </c>
      <c r="G476" s="66"/>
      <c r="H476" s="79" t="s">
        <v>614</v>
      </c>
      <c r="I476" s="34" t="s">
        <v>837</v>
      </c>
      <c r="J476" s="65"/>
      <c r="K476" s="30" t="s">
        <v>645</v>
      </c>
      <c r="L476" s="30" t="s">
        <v>1085</v>
      </c>
      <c r="M476" s="29" t="s">
        <v>1113</v>
      </c>
      <c r="N476" s="90" t="s">
        <v>648</v>
      </c>
      <c r="O476" s="274"/>
      <c r="P476" s="65"/>
      <c r="Q476" s="30"/>
      <c r="R476" s="30"/>
      <c r="S476" s="30"/>
      <c r="T476" s="30"/>
      <c r="U476" s="30"/>
      <c r="V476" s="30"/>
      <c r="W476" s="30"/>
      <c r="X476" s="30"/>
      <c r="Y476" s="30"/>
      <c r="Z476" s="30" t="s">
        <v>27</v>
      </c>
      <c r="AA476" s="30"/>
      <c r="AB476" s="30">
        <f t="shared" si="21"/>
        <v>1</v>
      </c>
      <c r="AC476" s="30"/>
      <c r="AD476" s="30"/>
      <c r="AE476" s="67"/>
    </row>
    <row r="477" spans="1:31" ht="87.75" hidden="1" customHeight="1">
      <c r="A477" s="295"/>
      <c r="B477" s="67">
        <v>138</v>
      </c>
      <c r="C477" s="16" t="s">
        <v>385</v>
      </c>
      <c r="D477" s="16" t="s">
        <v>0</v>
      </c>
      <c r="E477" s="24" t="s">
        <v>392</v>
      </c>
      <c r="F477" s="80" t="s">
        <v>2</v>
      </c>
      <c r="G477" s="14"/>
      <c r="H477" s="79" t="s">
        <v>392</v>
      </c>
      <c r="I477" s="26" t="s">
        <v>839</v>
      </c>
      <c r="J477" s="52"/>
      <c r="K477" s="30" t="s">
        <v>645</v>
      </c>
      <c r="L477" s="30" t="s">
        <v>1085</v>
      </c>
      <c r="M477" s="29" t="s">
        <v>1113</v>
      </c>
      <c r="N477" s="90" t="s">
        <v>648</v>
      </c>
      <c r="O477" s="275"/>
      <c r="P477" s="52"/>
      <c r="Q477" s="30"/>
      <c r="R477" s="30"/>
      <c r="S477" s="30"/>
      <c r="T477" s="30"/>
      <c r="U477" s="30"/>
      <c r="V477" s="30"/>
      <c r="W477" s="30"/>
      <c r="X477" s="30"/>
      <c r="Y477" s="30"/>
      <c r="Z477" s="30"/>
      <c r="AA477" s="30" t="s">
        <v>27</v>
      </c>
      <c r="AB477" s="30">
        <f t="shared" si="21"/>
        <v>1</v>
      </c>
      <c r="AC477" s="30"/>
      <c r="AD477" s="30"/>
      <c r="AE477" s="50"/>
    </row>
    <row r="478" spans="1:31" ht="101.25" hidden="1" customHeight="1">
      <c r="A478" s="277">
        <v>418</v>
      </c>
      <c r="B478" s="67">
        <v>139</v>
      </c>
      <c r="C478" s="68" t="s">
        <v>393</v>
      </c>
      <c r="D478" s="66" t="s">
        <v>0</v>
      </c>
      <c r="E478" s="68" t="s">
        <v>618</v>
      </c>
      <c r="F478" s="80" t="s">
        <v>2</v>
      </c>
      <c r="G478" s="66"/>
      <c r="H478" s="79" t="s">
        <v>618</v>
      </c>
      <c r="I478" s="26" t="s">
        <v>830</v>
      </c>
      <c r="J478" s="65"/>
      <c r="K478" s="30" t="s">
        <v>645</v>
      </c>
      <c r="L478" s="30" t="s">
        <v>1085</v>
      </c>
      <c r="M478" s="29" t="s">
        <v>1113</v>
      </c>
      <c r="N478" s="90" t="s">
        <v>648</v>
      </c>
      <c r="O478" s="273" t="s">
        <v>27</v>
      </c>
      <c r="P478" s="65"/>
      <c r="Q478" s="30" t="s">
        <v>27</v>
      </c>
      <c r="R478" s="30"/>
      <c r="S478" s="30"/>
      <c r="T478" s="30"/>
      <c r="U478" s="30"/>
      <c r="V478" s="30"/>
      <c r="W478" s="30"/>
      <c r="X478" s="30"/>
      <c r="Y478" s="30"/>
      <c r="Z478" s="30"/>
      <c r="AA478" s="30"/>
      <c r="AB478" s="30">
        <f t="shared" si="21"/>
        <v>1</v>
      </c>
      <c r="AC478" s="30"/>
      <c r="AD478" s="30"/>
      <c r="AE478" s="67"/>
    </row>
    <row r="479" spans="1:31" ht="72.75" hidden="1" customHeight="1">
      <c r="A479" s="278"/>
      <c r="B479" s="67">
        <v>139</v>
      </c>
      <c r="C479" s="68" t="s">
        <v>393</v>
      </c>
      <c r="D479" s="66" t="s">
        <v>0</v>
      </c>
      <c r="E479" s="68" t="s">
        <v>619</v>
      </c>
      <c r="F479" s="80" t="s">
        <v>2</v>
      </c>
      <c r="G479" s="66"/>
      <c r="H479" s="79" t="s">
        <v>619</v>
      </c>
      <c r="I479" s="26" t="s">
        <v>831</v>
      </c>
      <c r="J479" s="65"/>
      <c r="K479" s="30" t="s">
        <v>645</v>
      </c>
      <c r="L479" s="30" t="s">
        <v>1085</v>
      </c>
      <c r="M479" s="29" t="s">
        <v>1113</v>
      </c>
      <c r="N479" s="90" t="s">
        <v>648</v>
      </c>
      <c r="O479" s="274"/>
      <c r="P479" s="65"/>
      <c r="Q479" s="30"/>
      <c r="R479" s="30" t="s">
        <v>27</v>
      </c>
      <c r="S479" s="30"/>
      <c r="T479" s="30"/>
      <c r="U479" s="30"/>
      <c r="V479" s="30"/>
      <c r="W479" s="30"/>
      <c r="X479" s="30"/>
      <c r="Y479" s="30"/>
      <c r="Z479" s="30"/>
      <c r="AA479" s="30"/>
      <c r="AB479" s="30">
        <f t="shared" si="21"/>
        <v>1</v>
      </c>
      <c r="AC479" s="30"/>
      <c r="AD479" s="30"/>
      <c r="AE479" s="67"/>
    </row>
    <row r="480" spans="1:31" ht="84.75" hidden="1" customHeight="1">
      <c r="A480" s="278"/>
      <c r="B480" s="67">
        <v>139</v>
      </c>
      <c r="C480" s="68" t="s">
        <v>393</v>
      </c>
      <c r="D480" s="66" t="s">
        <v>0</v>
      </c>
      <c r="E480" s="68" t="s">
        <v>620</v>
      </c>
      <c r="F480" s="80" t="s">
        <v>2</v>
      </c>
      <c r="G480" s="66"/>
      <c r="H480" s="79" t="s">
        <v>620</v>
      </c>
      <c r="I480" s="26" t="s">
        <v>832</v>
      </c>
      <c r="J480" s="65"/>
      <c r="K480" s="30" t="s">
        <v>645</v>
      </c>
      <c r="L480" s="30" t="s">
        <v>1085</v>
      </c>
      <c r="M480" s="29" t="s">
        <v>1113</v>
      </c>
      <c r="N480" s="90" t="s">
        <v>648</v>
      </c>
      <c r="O480" s="274"/>
      <c r="P480" s="65"/>
      <c r="Q480" s="30"/>
      <c r="R480" s="30"/>
      <c r="S480" s="30" t="s">
        <v>27</v>
      </c>
      <c r="T480" s="30"/>
      <c r="U480" s="30"/>
      <c r="V480" s="30"/>
      <c r="W480" s="30"/>
      <c r="X480" s="30"/>
      <c r="Y480" s="30"/>
      <c r="Z480" s="30"/>
      <c r="AA480" s="30"/>
      <c r="AB480" s="30">
        <f t="shared" si="21"/>
        <v>1</v>
      </c>
      <c r="AC480" s="30"/>
      <c r="AD480" s="30"/>
      <c r="AE480" s="67"/>
    </row>
    <row r="481" spans="1:31" ht="78.75" hidden="1" customHeight="1">
      <c r="A481" s="278"/>
      <c r="B481" s="67">
        <v>139</v>
      </c>
      <c r="C481" s="68" t="s">
        <v>393</v>
      </c>
      <c r="D481" s="66" t="s">
        <v>0</v>
      </c>
      <c r="E481" s="68" t="s">
        <v>622</v>
      </c>
      <c r="F481" s="80" t="s">
        <v>2</v>
      </c>
      <c r="G481" s="66"/>
      <c r="H481" s="79" t="s">
        <v>622</v>
      </c>
      <c r="I481" s="26" t="s">
        <v>833</v>
      </c>
      <c r="J481" s="65"/>
      <c r="K481" s="30" t="s">
        <v>645</v>
      </c>
      <c r="L481" s="30" t="s">
        <v>1085</v>
      </c>
      <c r="M481" s="29" t="s">
        <v>1113</v>
      </c>
      <c r="N481" s="90" t="s">
        <v>648</v>
      </c>
      <c r="O481" s="274"/>
      <c r="P481" s="65"/>
      <c r="Q481" s="30"/>
      <c r="R481" s="30"/>
      <c r="S481" s="30"/>
      <c r="T481" s="30" t="s">
        <v>27</v>
      </c>
      <c r="U481" s="30"/>
      <c r="V481" s="30"/>
      <c r="W481" s="30"/>
      <c r="X481" s="30"/>
      <c r="Y481" s="30"/>
      <c r="Z481" s="30"/>
      <c r="AA481" s="30"/>
      <c r="AB481" s="30">
        <f t="shared" si="21"/>
        <v>1</v>
      </c>
      <c r="AC481" s="30"/>
      <c r="AD481" s="30"/>
      <c r="AE481" s="67"/>
    </row>
    <row r="482" spans="1:31" ht="120" hidden="1" customHeight="1">
      <c r="A482" s="278"/>
      <c r="B482" s="144">
        <v>139</v>
      </c>
      <c r="C482" s="204" t="s">
        <v>393</v>
      </c>
      <c r="D482" s="142" t="s">
        <v>0</v>
      </c>
      <c r="E482" s="24" t="s">
        <v>394</v>
      </c>
      <c r="F482" s="80" t="s">
        <v>2</v>
      </c>
      <c r="G482" s="142"/>
      <c r="H482" s="204" t="s">
        <v>394</v>
      </c>
      <c r="I482" s="111" t="s">
        <v>834</v>
      </c>
      <c r="J482" s="146"/>
      <c r="K482" s="154" t="s">
        <v>645</v>
      </c>
      <c r="L482" s="154" t="s">
        <v>1085</v>
      </c>
      <c r="M482" s="29" t="s">
        <v>1113</v>
      </c>
      <c r="N482" s="90" t="s">
        <v>648</v>
      </c>
      <c r="O482" s="274"/>
      <c r="P482" s="52">
        <v>1</v>
      </c>
      <c r="Q482" s="30"/>
      <c r="R482" s="30"/>
      <c r="S482" s="30"/>
      <c r="T482" s="30"/>
      <c r="U482" s="30" t="s">
        <v>27</v>
      </c>
      <c r="V482" s="30"/>
      <c r="W482" s="30"/>
      <c r="X482" s="30"/>
      <c r="Y482" s="30"/>
      <c r="Z482" s="30"/>
      <c r="AA482" s="30"/>
      <c r="AB482" s="30">
        <f t="shared" si="21"/>
        <v>1</v>
      </c>
      <c r="AC482" s="154"/>
      <c r="AD482" s="154"/>
      <c r="AE482" s="144"/>
    </row>
    <row r="483" spans="1:31" ht="88.5" customHeight="1">
      <c r="A483" s="279"/>
      <c r="B483" s="160">
        <v>139</v>
      </c>
      <c r="C483" s="96" t="s">
        <v>393</v>
      </c>
      <c r="D483" s="163" t="s">
        <v>0</v>
      </c>
      <c r="E483" s="188" t="s">
        <v>621</v>
      </c>
      <c r="F483" s="172" t="s">
        <v>2</v>
      </c>
      <c r="G483" s="163"/>
      <c r="H483" s="96" t="s">
        <v>621</v>
      </c>
      <c r="I483" s="26" t="s">
        <v>1197</v>
      </c>
      <c r="J483" s="149" t="s">
        <v>1196</v>
      </c>
      <c r="K483" s="30" t="s">
        <v>645</v>
      </c>
      <c r="L483" s="30" t="s">
        <v>1085</v>
      </c>
      <c r="M483" s="185" t="s">
        <v>1113</v>
      </c>
      <c r="N483" s="90" t="s">
        <v>648</v>
      </c>
      <c r="O483" s="274"/>
      <c r="P483" s="65"/>
      <c r="Q483" s="30"/>
      <c r="R483" s="30"/>
      <c r="S483" s="30"/>
      <c r="T483" s="30"/>
      <c r="U483" s="30"/>
      <c r="V483" s="30" t="s">
        <v>27</v>
      </c>
      <c r="W483" s="30"/>
      <c r="X483" s="30"/>
      <c r="Y483" s="30"/>
      <c r="Z483" s="30"/>
      <c r="AA483" s="30"/>
      <c r="AB483" s="174">
        <f t="shared" si="21"/>
        <v>1</v>
      </c>
      <c r="AC483" s="30" t="s">
        <v>1134</v>
      </c>
      <c r="AD483" s="30" t="s">
        <v>1134</v>
      </c>
      <c r="AE483" s="160"/>
    </row>
    <row r="484" spans="1:31" ht="125.25" hidden="1" customHeight="1">
      <c r="A484" s="280"/>
      <c r="B484" s="145">
        <v>139</v>
      </c>
      <c r="C484" s="231" t="s">
        <v>393</v>
      </c>
      <c r="D484" s="143" t="s">
        <v>0</v>
      </c>
      <c r="E484" s="24" t="s">
        <v>395</v>
      </c>
      <c r="F484" s="80" t="s">
        <v>2</v>
      </c>
      <c r="G484" s="143"/>
      <c r="H484" s="231" t="s">
        <v>395</v>
      </c>
      <c r="I484" s="112" t="s">
        <v>835</v>
      </c>
      <c r="J484" s="148"/>
      <c r="K484" s="155" t="s">
        <v>645</v>
      </c>
      <c r="L484" s="155" t="s">
        <v>1085</v>
      </c>
      <c r="M484" s="29" t="s">
        <v>1113</v>
      </c>
      <c r="N484" s="90" t="s">
        <v>648</v>
      </c>
      <c r="O484" s="274"/>
      <c r="P484" s="52"/>
      <c r="Q484" s="30"/>
      <c r="R484" s="30"/>
      <c r="S484" s="30"/>
      <c r="T484" s="30"/>
      <c r="U484" s="30"/>
      <c r="V484" s="30"/>
      <c r="W484" s="30" t="s">
        <v>27</v>
      </c>
      <c r="X484" s="30"/>
      <c r="Y484" s="30"/>
      <c r="Z484" s="30"/>
      <c r="AA484" s="30"/>
      <c r="AB484" s="30">
        <f t="shared" si="21"/>
        <v>1</v>
      </c>
      <c r="AC484" s="155"/>
      <c r="AD484" s="155"/>
      <c r="AE484" s="145"/>
    </row>
    <row r="485" spans="1:31" ht="132" hidden="1" customHeight="1">
      <c r="A485" s="295">
        <v>418</v>
      </c>
      <c r="B485" s="17">
        <v>139</v>
      </c>
      <c r="C485" s="16" t="s">
        <v>393</v>
      </c>
      <c r="D485" s="16" t="s">
        <v>0</v>
      </c>
      <c r="E485" s="24" t="s">
        <v>396</v>
      </c>
      <c r="F485" s="80" t="s">
        <v>2</v>
      </c>
      <c r="G485" s="14"/>
      <c r="H485" s="79" t="s">
        <v>396</v>
      </c>
      <c r="I485" s="26" t="s">
        <v>836</v>
      </c>
      <c r="J485" s="52"/>
      <c r="K485" s="30" t="s">
        <v>645</v>
      </c>
      <c r="L485" s="30" t="s">
        <v>1085</v>
      </c>
      <c r="M485" s="29" t="s">
        <v>1113</v>
      </c>
      <c r="N485" s="90" t="s">
        <v>648</v>
      </c>
      <c r="O485" s="274"/>
      <c r="P485" s="52"/>
      <c r="Q485" s="30"/>
      <c r="R485" s="30"/>
      <c r="S485" s="30"/>
      <c r="T485" s="30"/>
      <c r="U485" s="30"/>
      <c r="V485" s="30"/>
      <c r="W485" s="30"/>
      <c r="X485" s="30" t="s">
        <v>27</v>
      </c>
      <c r="Y485" s="30"/>
      <c r="Z485" s="30"/>
      <c r="AA485" s="30"/>
      <c r="AB485" s="30">
        <f t="shared" si="21"/>
        <v>1</v>
      </c>
      <c r="AC485" s="30"/>
      <c r="AD485" s="30"/>
      <c r="AE485" s="50"/>
    </row>
    <row r="486" spans="1:31" ht="84" hidden="1" customHeight="1">
      <c r="A486" s="295"/>
      <c r="B486" s="67">
        <v>139</v>
      </c>
      <c r="C486" s="68" t="s">
        <v>393</v>
      </c>
      <c r="D486" s="66" t="s">
        <v>0</v>
      </c>
      <c r="E486" s="24" t="s">
        <v>397</v>
      </c>
      <c r="F486" s="80" t="s">
        <v>2</v>
      </c>
      <c r="G486" s="14"/>
      <c r="H486" s="79" t="s">
        <v>397</v>
      </c>
      <c r="I486" s="26" t="s">
        <v>838</v>
      </c>
      <c r="J486" s="52"/>
      <c r="K486" s="30" t="s">
        <v>645</v>
      </c>
      <c r="L486" s="30" t="s">
        <v>1085</v>
      </c>
      <c r="M486" s="29" t="s">
        <v>1113</v>
      </c>
      <c r="N486" s="90" t="s">
        <v>648</v>
      </c>
      <c r="O486" s="274"/>
      <c r="P486" s="52"/>
      <c r="Q486" s="30"/>
      <c r="R486" s="30"/>
      <c r="S486" s="30"/>
      <c r="T486" s="30"/>
      <c r="U486" s="30"/>
      <c r="V486" s="30"/>
      <c r="W486" s="30"/>
      <c r="X486" s="30"/>
      <c r="Y486" s="30" t="s">
        <v>27</v>
      </c>
      <c r="Z486" s="30"/>
      <c r="AA486" s="30"/>
      <c r="AB486" s="30">
        <f t="shared" si="21"/>
        <v>1</v>
      </c>
      <c r="AC486" s="30"/>
      <c r="AD486" s="30"/>
      <c r="AE486" s="50"/>
    </row>
    <row r="487" spans="1:31" ht="69" hidden="1" customHeight="1">
      <c r="A487" s="295"/>
      <c r="B487" s="67">
        <v>139</v>
      </c>
      <c r="C487" s="68" t="s">
        <v>393</v>
      </c>
      <c r="D487" s="66" t="s">
        <v>0</v>
      </c>
      <c r="E487" s="68" t="s">
        <v>623</v>
      </c>
      <c r="F487" s="80" t="s">
        <v>2</v>
      </c>
      <c r="G487" s="66"/>
      <c r="H487" s="79" t="s">
        <v>623</v>
      </c>
      <c r="I487" s="34" t="s">
        <v>837</v>
      </c>
      <c r="J487" s="65"/>
      <c r="K487" s="30" t="s">
        <v>645</v>
      </c>
      <c r="L487" s="30" t="s">
        <v>1085</v>
      </c>
      <c r="M487" s="29" t="s">
        <v>1113</v>
      </c>
      <c r="N487" s="90" t="s">
        <v>648</v>
      </c>
      <c r="O487" s="274"/>
      <c r="P487" s="65"/>
      <c r="Q487" s="30"/>
      <c r="R487" s="30"/>
      <c r="S487" s="30"/>
      <c r="T487" s="30"/>
      <c r="U487" s="30"/>
      <c r="V487" s="30"/>
      <c r="W487" s="30"/>
      <c r="X487" s="30"/>
      <c r="Y487" s="30"/>
      <c r="Z487" s="30" t="s">
        <v>27</v>
      </c>
      <c r="AA487" s="30"/>
      <c r="AB487" s="30">
        <f t="shared" si="21"/>
        <v>1</v>
      </c>
      <c r="AC487" s="30"/>
      <c r="AD487" s="30"/>
      <c r="AE487" s="67"/>
    </row>
    <row r="488" spans="1:31" ht="84" hidden="1" customHeight="1">
      <c r="A488" s="295"/>
      <c r="B488" s="67">
        <v>139</v>
      </c>
      <c r="C488" s="68" t="s">
        <v>393</v>
      </c>
      <c r="D488" s="66" t="s">
        <v>0</v>
      </c>
      <c r="E488" s="24" t="s">
        <v>398</v>
      </c>
      <c r="F488" s="80" t="s">
        <v>2</v>
      </c>
      <c r="G488" s="14"/>
      <c r="H488" s="79" t="s">
        <v>398</v>
      </c>
      <c r="I488" s="26" t="s">
        <v>839</v>
      </c>
      <c r="J488" s="52"/>
      <c r="K488" s="30" t="s">
        <v>645</v>
      </c>
      <c r="L488" s="30" t="s">
        <v>1085</v>
      </c>
      <c r="M488" s="29" t="s">
        <v>1113</v>
      </c>
      <c r="N488" s="90" t="s">
        <v>648</v>
      </c>
      <c r="O488" s="275"/>
      <c r="P488" s="52"/>
      <c r="Q488" s="30"/>
      <c r="R488" s="30"/>
      <c r="S488" s="30"/>
      <c r="T488" s="30"/>
      <c r="U488" s="30"/>
      <c r="V488" s="30"/>
      <c r="W488" s="30"/>
      <c r="X488" s="30"/>
      <c r="Y488" s="30"/>
      <c r="Z488" s="30"/>
      <c r="AA488" s="30" t="s">
        <v>27</v>
      </c>
      <c r="AB488" s="30">
        <f t="shared" si="21"/>
        <v>1</v>
      </c>
      <c r="AC488" s="30"/>
      <c r="AD488" s="30"/>
      <c r="AE488" s="50"/>
    </row>
    <row r="489" spans="1:31" ht="57.75" hidden="1" customHeight="1">
      <c r="A489" s="277">
        <v>421</v>
      </c>
      <c r="B489" s="50">
        <v>140</v>
      </c>
      <c r="C489" s="16" t="s">
        <v>74</v>
      </c>
      <c r="D489" s="14" t="s">
        <v>0</v>
      </c>
      <c r="E489" s="16" t="s">
        <v>143</v>
      </c>
      <c r="F489" s="80" t="s">
        <v>2</v>
      </c>
      <c r="G489" s="14"/>
      <c r="H489" s="16" t="s">
        <v>143</v>
      </c>
      <c r="I489" s="86" t="s">
        <v>829</v>
      </c>
      <c r="J489" s="52"/>
      <c r="K489" s="30" t="s">
        <v>645</v>
      </c>
      <c r="L489" s="30" t="s">
        <v>1085</v>
      </c>
      <c r="M489" s="29" t="s">
        <v>1113</v>
      </c>
      <c r="N489" s="90" t="s">
        <v>1109</v>
      </c>
      <c r="O489" s="273" t="s">
        <v>27</v>
      </c>
      <c r="P489" s="52"/>
      <c r="Q489" s="30" t="s">
        <v>27</v>
      </c>
      <c r="R489" s="30"/>
      <c r="S489" s="30"/>
      <c r="T489" s="30"/>
      <c r="U489" s="30"/>
      <c r="V489" s="30"/>
      <c r="W489" s="30"/>
      <c r="X489" s="30"/>
      <c r="Y489" s="30"/>
      <c r="Z489" s="30"/>
      <c r="AA489" s="30"/>
      <c r="AB489" s="30">
        <f t="shared" si="21"/>
        <v>1</v>
      </c>
      <c r="AC489" s="30"/>
      <c r="AD489" s="30"/>
      <c r="AE489" s="50"/>
    </row>
    <row r="490" spans="1:31" ht="65.25" hidden="1" customHeight="1">
      <c r="A490" s="278"/>
      <c r="B490" s="78">
        <v>140</v>
      </c>
      <c r="C490" s="16" t="s">
        <v>74</v>
      </c>
      <c r="D490" s="80" t="s">
        <v>0</v>
      </c>
      <c r="E490" s="16" t="s">
        <v>143</v>
      </c>
      <c r="F490" s="80" t="s">
        <v>2</v>
      </c>
      <c r="G490" s="80"/>
      <c r="H490" s="16" t="s">
        <v>143</v>
      </c>
      <c r="I490" s="86" t="s">
        <v>829</v>
      </c>
      <c r="J490" s="77"/>
      <c r="K490" s="30" t="s">
        <v>645</v>
      </c>
      <c r="L490" s="30" t="s">
        <v>1085</v>
      </c>
      <c r="M490" s="29" t="s">
        <v>1113</v>
      </c>
      <c r="N490" s="90" t="s">
        <v>1109</v>
      </c>
      <c r="O490" s="274"/>
      <c r="P490" s="77"/>
      <c r="Q490" s="30"/>
      <c r="R490" s="30"/>
      <c r="S490" s="30" t="s">
        <v>27</v>
      </c>
      <c r="T490" s="30"/>
      <c r="U490" s="30"/>
      <c r="V490" s="30"/>
      <c r="W490" s="30"/>
      <c r="X490" s="30"/>
      <c r="Y490" s="30"/>
      <c r="Z490" s="30"/>
      <c r="AA490" s="30"/>
      <c r="AB490" s="30">
        <f t="shared" si="21"/>
        <v>1</v>
      </c>
      <c r="AC490" s="30"/>
      <c r="AD490" s="30"/>
      <c r="AE490" s="78"/>
    </row>
    <row r="491" spans="1:31" ht="57.75" hidden="1" customHeight="1">
      <c r="A491" s="280"/>
      <c r="B491" s="78">
        <v>140</v>
      </c>
      <c r="C491" s="16" t="s">
        <v>74</v>
      </c>
      <c r="D491" s="80" t="s">
        <v>0</v>
      </c>
      <c r="E491" s="16" t="s">
        <v>143</v>
      </c>
      <c r="F491" s="80" t="s">
        <v>2</v>
      </c>
      <c r="G491" s="80"/>
      <c r="H491" s="16" t="s">
        <v>143</v>
      </c>
      <c r="I491" s="86" t="s">
        <v>829</v>
      </c>
      <c r="J491" s="77"/>
      <c r="K491" s="30" t="s">
        <v>645</v>
      </c>
      <c r="L491" s="30" t="s">
        <v>1085</v>
      </c>
      <c r="M491" s="29" t="s">
        <v>1113</v>
      </c>
      <c r="N491" s="90" t="s">
        <v>1109</v>
      </c>
      <c r="O491" s="275"/>
      <c r="P491" s="77"/>
      <c r="Q491" s="30"/>
      <c r="R491" s="30"/>
      <c r="S491" s="30"/>
      <c r="T491" s="30"/>
      <c r="U491" s="30"/>
      <c r="V491" s="30"/>
      <c r="W491" s="30" t="s">
        <v>27</v>
      </c>
      <c r="X491" s="30"/>
      <c r="Y491" s="30"/>
      <c r="Z491" s="30"/>
      <c r="AA491" s="30"/>
      <c r="AB491" s="30">
        <f t="shared" si="21"/>
        <v>1</v>
      </c>
      <c r="AC491" s="30"/>
      <c r="AD491" s="30"/>
      <c r="AE491" s="78"/>
    </row>
    <row r="492" spans="1:31" ht="57.75" hidden="1" customHeight="1">
      <c r="A492" s="277">
        <v>424</v>
      </c>
      <c r="B492" s="50">
        <v>141</v>
      </c>
      <c r="C492" s="16" t="s">
        <v>399</v>
      </c>
      <c r="D492" s="14" t="s">
        <v>0</v>
      </c>
      <c r="E492" s="24" t="s">
        <v>400</v>
      </c>
      <c r="F492" s="80" t="s">
        <v>0</v>
      </c>
      <c r="G492" s="14"/>
      <c r="H492" s="79" t="s">
        <v>400</v>
      </c>
      <c r="I492" s="86" t="s">
        <v>829</v>
      </c>
      <c r="J492" s="52"/>
      <c r="K492" s="30" t="s">
        <v>645</v>
      </c>
      <c r="L492" s="30" t="s">
        <v>1085</v>
      </c>
      <c r="M492" s="29" t="s">
        <v>1113</v>
      </c>
      <c r="N492" s="90" t="s">
        <v>648</v>
      </c>
      <c r="O492" s="273" t="s">
        <v>27</v>
      </c>
      <c r="P492" s="52"/>
      <c r="Q492" s="30"/>
      <c r="R492" s="30" t="s">
        <v>27</v>
      </c>
      <c r="S492" s="30"/>
      <c r="T492" s="30"/>
      <c r="U492" s="30"/>
      <c r="V492" s="30"/>
      <c r="W492" s="30"/>
      <c r="X492" s="30"/>
      <c r="Y492" s="30"/>
      <c r="Z492" s="30"/>
      <c r="AA492" s="30"/>
      <c r="AB492" s="30">
        <f t="shared" si="21"/>
        <v>1</v>
      </c>
      <c r="AC492" s="30"/>
      <c r="AD492" s="30"/>
      <c r="AE492" s="50"/>
    </row>
    <row r="493" spans="1:31" ht="57.75" hidden="1" customHeight="1">
      <c r="A493" s="278"/>
      <c r="B493" s="78">
        <v>141</v>
      </c>
      <c r="C493" s="16" t="s">
        <v>399</v>
      </c>
      <c r="D493" s="80" t="s">
        <v>0</v>
      </c>
      <c r="E493" s="79" t="s">
        <v>400</v>
      </c>
      <c r="F493" s="80" t="s">
        <v>0</v>
      </c>
      <c r="G493" s="80"/>
      <c r="H493" s="79" t="s">
        <v>400</v>
      </c>
      <c r="I493" s="86" t="s">
        <v>829</v>
      </c>
      <c r="J493" s="77"/>
      <c r="K493" s="30" t="s">
        <v>645</v>
      </c>
      <c r="L493" s="30" t="s">
        <v>1085</v>
      </c>
      <c r="M493" s="29" t="s">
        <v>1113</v>
      </c>
      <c r="N493" s="90" t="s">
        <v>648</v>
      </c>
      <c r="O493" s="274"/>
      <c r="P493" s="77"/>
      <c r="Q493" s="30"/>
      <c r="R493" s="30"/>
      <c r="S493" s="30"/>
      <c r="T493" s="30" t="s">
        <v>27</v>
      </c>
      <c r="U493" s="30"/>
      <c r="V493" s="30"/>
      <c r="W493" s="30"/>
      <c r="X493" s="30"/>
      <c r="Y493" s="30"/>
      <c r="Z493" s="30"/>
      <c r="AA493" s="30"/>
      <c r="AB493" s="30">
        <f t="shared" si="21"/>
        <v>1</v>
      </c>
      <c r="AC493" s="30"/>
      <c r="AD493" s="30"/>
      <c r="AE493" s="78"/>
    </row>
    <row r="494" spans="1:31" ht="57.75" hidden="1" customHeight="1">
      <c r="A494" s="278"/>
      <c r="B494" s="78">
        <v>141</v>
      </c>
      <c r="C494" s="16" t="s">
        <v>399</v>
      </c>
      <c r="D494" s="80" t="s">
        <v>0</v>
      </c>
      <c r="E494" s="79" t="s">
        <v>400</v>
      </c>
      <c r="F494" s="80" t="s">
        <v>0</v>
      </c>
      <c r="G494" s="80"/>
      <c r="H494" s="79" t="s">
        <v>400</v>
      </c>
      <c r="I494" s="86" t="s">
        <v>829</v>
      </c>
      <c r="J494" s="77"/>
      <c r="K494" s="30" t="s">
        <v>645</v>
      </c>
      <c r="L494" s="30" t="s">
        <v>1085</v>
      </c>
      <c r="M494" s="29" t="s">
        <v>1113</v>
      </c>
      <c r="N494" s="90" t="s">
        <v>648</v>
      </c>
      <c r="O494" s="274"/>
      <c r="P494" s="77"/>
      <c r="Q494" s="30"/>
      <c r="R494" s="30"/>
      <c r="S494" s="30"/>
      <c r="T494" s="30"/>
      <c r="U494" s="30"/>
      <c r="V494" s="30"/>
      <c r="W494" s="30"/>
      <c r="X494" s="30" t="s">
        <v>27</v>
      </c>
      <c r="Y494" s="30"/>
      <c r="Z494" s="30"/>
      <c r="AA494" s="30"/>
      <c r="AB494" s="30">
        <f t="shared" si="21"/>
        <v>1</v>
      </c>
      <c r="AC494" s="30"/>
      <c r="AD494" s="30"/>
      <c r="AE494" s="78"/>
    </row>
    <row r="495" spans="1:31" ht="57.75" hidden="1" customHeight="1">
      <c r="A495" s="280"/>
      <c r="B495" s="78">
        <v>141</v>
      </c>
      <c r="C495" s="16" t="s">
        <v>399</v>
      </c>
      <c r="D495" s="80" t="s">
        <v>0</v>
      </c>
      <c r="E495" s="79" t="s">
        <v>400</v>
      </c>
      <c r="F495" s="80" t="s">
        <v>0</v>
      </c>
      <c r="G495" s="80"/>
      <c r="H495" s="79" t="s">
        <v>400</v>
      </c>
      <c r="I495" s="86" t="s">
        <v>829</v>
      </c>
      <c r="J495" s="77"/>
      <c r="K495" s="30" t="s">
        <v>645</v>
      </c>
      <c r="L495" s="30" t="s">
        <v>1085</v>
      </c>
      <c r="M495" s="29" t="s">
        <v>1113</v>
      </c>
      <c r="N495" s="90" t="s">
        <v>648</v>
      </c>
      <c r="O495" s="275"/>
      <c r="P495" s="77"/>
      <c r="Q495" s="30"/>
      <c r="R495" s="30"/>
      <c r="S495" s="30"/>
      <c r="T495" s="30"/>
      <c r="U495" s="30"/>
      <c r="V495" s="30"/>
      <c r="W495" s="30"/>
      <c r="X495" s="30"/>
      <c r="Y495" s="30"/>
      <c r="Z495" s="30" t="s">
        <v>27</v>
      </c>
      <c r="AA495" s="30"/>
      <c r="AB495" s="30">
        <f t="shared" si="21"/>
        <v>1</v>
      </c>
      <c r="AC495" s="30"/>
      <c r="AD495" s="30"/>
      <c r="AE495" s="78"/>
    </row>
    <row r="496" spans="1:31" ht="71.25" hidden="1" customHeight="1">
      <c r="A496" s="277">
        <v>427</v>
      </c>
      <c r="B496" s="144">
        <v>142</v>
      </c>
      <c r="C496" s="197" t="s">
        <v>138</v>
      </c>
      <c r="D496" s="142" t="s">
        <v>2</v>
      </c>
      <c r="E496" s="16" t="s">
        <v>401</v>
      </c>
      <c r="F496" s="80" t="s">
        <v>2</v>
      </c>
      <c r="G496" s="142"/>
      <c r="H496" s="197" t="s">
        <v>401</v>
      </c>
      <c r="I496" s="200" t="s">
        <v>829</v>
      </c>
      <c r="J496" s="146"/>
      <c r="K496" s="154" t="s">
        <v>645</v>
      </c>
      <c r="L496" s="154" t="s">
        <v>1085</v>
      </c>
      <c r="M496" s="29" t="s">
        <v>1113</v>
      </c>
      <c r="N496" s="90" t="s">
        <v>648</v>
      </c>
      <c r="O496" s="273" t="s">
        <v>27</v>
      </c>
      <c r="P496" s="52"/>
      <c r="Q496" s="30"/>
      <c r="R496" s="30"/>
      <c r="S496" s="30"/>
      <c r="T496" s="30"/>
      <c r="U496" s="30" t="s">
        <v>27</v>
      </c>
      <c r="V496" s="30"/>
      <c r="W496" s="30"/>
      <c r="X496" s="30"/>
      <c r="Y496" s="30"/>
      <c r="Z496" s="30"/>
      <c r="AA496" s="30"/>
      <c r="AB496" s="30">
        <f t="shared" si="21"/>
        <v>1</v>
      </c>
      <c r="AC496" s="154"/>
      <c r="AD496" s="154"/>
      <c r="AE496" s="144"/>
    </row>
    <row r="497" spans="1:31" ht="79.5" customHeight="1">
      <c r="A497" s="279"/>
      <c r="B497" s="160">
        <v>142</v>
      </c>
      <c r="C497" s="16" t="s">
        <v>138</v>
      </c>
      <c r="D497" s="163" t="s">
        <v>2</v>
      </c>
      <c r="E497" s="184" t="s">
        <v>401</v>
      </c>
      <c r="F497" s="172" t="s">
        <v>2</v>
      </c>
      <c r="G497" s="163"/>
      <c r="H497" s="16" t="s">
        <v>401</v>
      </c>
      <c r="I497" s="86" t="s">
        <v>829</v>
      </c>
      <c r="J497" s="149"/>
      <c r="K497" s="30" t="s">
        <v>645</v>
      </c>
      <c r="L497" s="30" t="s">
        <v>1085</v>
      </c>
      <c r="M497" s="185" t="s">
        <v>1113</v>
      </c>
      <c r="N497" s="90" t="s">
        <v>648</v>
      </c>
      <c r="O497" s="274"/>
      <c r="P497" s="77"/>
      <c r="Q497" s="30"/>
      <c r="R497" s="30"/>
      <c r="S497" s="30"/>
      <c r="T497" s="30"/>
      <c r="U497" s="30"/>
      <c r="V497" s="30" t="s">
        <v>27</v>
      </c>
      <c r="W497" s="30"/>
      <c r="X497" s="30"/>
      <c r="Y497" s="30"/>
      <c r="Z497" s="30"/>
      <c r="AA497" s="30"/>
      <c r="AB497" s="174">
        <f t="shared" si="21"/>
        <v>1</v>
      </c>
      <c r="AC497" s="30" t="s">
        <v>1138</v>
      </c>
      <c r="AD497" s="30" t="s">
        <v>1138</v>
      </c>
      <c r="AE497" s="160"/>
    </row>
    <row r="498" spans="1:31" ht="63.75" hidden="1" customHeight="1">
      <c r="A498" s="278"/>
      <c r="B498" s="145">
        <v>142</v>
      </c>
      <c r="C498" s="221" t="s">
        <v>138</v>
      </c>
      <c r="D498" s="143" t="s">
        <v>2</v>
      </c>
      <c r="E498" s="16" t="s">
        <v>401</v>
      </c>
      <c r="F498" s="80" t="s">
        <v>2</v>
      </c>
      <c r="G498" s="143"/>
      <c r="H498" s="221" t="s">
        <v>401</v>
      </c>
      <c r="I498" s="228" t="s">
        <v>829</v>
      </c>
      <c r="J498" s="148"/>
      <c r="K498" s="155" t="s">
        <v>645</v>
      </c>
      <c r="L498" s="155" t="s">
        <v>1085</v>
      </c>
      <c r="M498" s="29" t="s">
        <v>1113</v>
      </c>
      <c r="N498" s="90" t="s">
        <v>648</v>
      </c>
      <c r="O498" s="274"/>
      <c r="P498" s="77"/>
      <c r="Q498" s="30"/>
      <c r="R498" s="30"/>
      <c r="S498" s="30"/>
      <c r="T498" s="30"/>
      <c r="U498" s="30"/>
      <c r="V498" s="30"/>
      <c r="W498" s="30"/>
      <c r="X498" s="30"/>
      <c r="Y498" s="30" t="s">
        <v>27</v>
      </c>
      <c r="Z498" s="30"/>
      <c r="AA498" s="30"/>
      <c r="AB498" s="30">
        <f t="shared" si="21"/>
        <v>1</v>
      </c>
      <c r="AC498" s="155"/>
      <c r="AD498" s="155"/>
      <c r="AE498" s="145"/>
    </row>
    <row r="499" spans="1:31" ht="59.25" hidden="1" customHeight="1">
      <c r="A499" s="280"/>
      <c r="B499" s="144">
        <v>142</v>
      </c>
      <c r="C499" s="197" t="s">
        <v>138</v>
      </c>
      <c r="D499" s="142" t="s">
        <v>2</v>
      </c>
      <c r="E499" s="16" t="s">
        <v>401</v>
      </c>
      <c r="F499" s="80" t="s">
        <v>2</v>
      </c>
      <c r="G499" s="142"/>
      <c r="H499" s="197" t="s">
        <v>401</v>
      </c>
      <c r="I499" s="200" t="s">
        <v>829</v>
      </c>
      <c r="J499" s="146"/>
      <c r="K499" s="154" t="s">
        <v>645</v>
      </c>
      <c r="L499" s="154" t="s">
        <v>1085</v>
      </c>
      <c r="M499" s="29" t="s">
        <v>1113</v>
      </c>
      <c r="N499" s="90" t="s">
        <v>648</v>
      </c>
      <c r="O499" s="275"/>
      <c r="P499" s="77"/>
      <c r="Q499" s="30"/>
      <c r="R499" s="30"/>
      <c r="S499" s="30"/>
      <c r="T499" s="30"/>
      <c r="U499" s="30"/>
      <c r="V499" s="30"/>
      <c r="W499" s="30"/>
      <c r="X499" s="30"/>
      <c r="Y499" s="30"/>
      <c r="Z499" s="30"/>
      <c r="AA499" s="30" t="s">
        <v>27</v>
      </c>
      <c r="AB499" s="30">
        <f t="shared" si="21"/>
        <v>1</v>
      </c>
      <c r="AC499" s="154"/>
      <c r="AD499" s="154"/>
      <c r="AE499" s="144"/>
    </row>
    <row r="500" spans="1:31" ht="25.5" customHeight="1">
      <c r="A500" s="176"/>
      <c r="B500" s="13"/>
      <c r="C500" s="286" t="s">
        <v>44</v>
      </c>
      <c r="D500" s="286"/>
      <c r="E500" s="287"/>
      <c r="F500" s="172"/>
      <c r="G500" s="25">
        <f>COUNTIF(G501:G536,"x")</f>
        <v>0</v>
      </c>
      <c r="H500" s="12"/>
      <c r="I500" s="17"/>
      <c r="J500" s="149"/>
      <c r="K500" s="149"/>
      <c r="L500" s="149"/>
      <c r="M500" s="186"/>
      <c r="N500" s="102"/>
      <c r="O500" s="25">
        <f>COUNTIF(O501:O546,"x")</f>
        <v>7</v>
      </c>
      <c r="P500" s="12">
        <f>SUM(P501:P536)</f>
        <v>3</v>
      </c>
      <c r="Q500" s="105" t="s">
        <v>121</v>
      </c>
      <c r="R500" s="105" t="s">
        <v>121</v>
      </c>
      <c r="S500" s="105" t="s">
        <v>121</v>
      </c>
      <c r="T500" s="105" t="s">
        <v>121</v>
      </c>
      <c r="U500" s="105" t="s">
        <v>121</v>
      </c>
      <c r="V500" s="123" t="s">
        <v>121</v>
      </c>
      <c r="W500" s="105" t="s">
        <v>121</v>
      </c>
      <c r="X500" s="105" t="s">
        <v>121</v>
      </c>
      <c r="Y500" s="105" t="s">
        <v>121</v>
      </c>
      <c r="Z500" s="105"/>
      <c r="AA500" s="105" t="s">
        <v>121</v>
      </c>
      <c r="AB500" s="174"/>
      <c r="AC500" s="30"/>
      <c r="AD500" s="30"/>
      <c r="AE500" s="15"/>
    </row>
    <row r="501" spans="1:31" ht="57.75" hidden="1" customHeight="1">
      <c r="A501" s="277">
        <v>431</v>
      </c>
      <c r="B501" s="145">
        <v>143</v>
      </c>
      <c r="C501" s="221" t="s">
        <v>402</v>
      </c>
      <c r="D501" s="143" t="s">
        <v>0</v>
      </c>
      <c r="E501" s="16" t="s">
        <v>403</v>
      </c>
      <c r="F501" s="80" t="s">
        <v>2</v>
      </c>
      <c r="G501" s="143"/>
      <c r="H501" s="228" t="s">
        <v>403</v>
      </c>
      <c r="I501" s="240" t="s">
        <v>850</v>
      </c>
      <c r="J501" s="148"/>
      <c r="K501" s="155" t="s">
        <v>1086</v>
      </c>
      <c r="L501" s="155" t="s">
        <v>1085</v>
      </c>
      <c r="M501" s="29" t="s">
        <v>1113</v>
      </c>
      <c r="N501" s="90" t="s">
        <v>648</v>
      </c>
      <c r="O501" s="273" t="s">
        <v>27</v>
      </c>
      <c r="P501" s="52"/>
      <c r="Q501" s="30" t="s">
        <v>27</v>
      </c>
      <c r="R501" s="30"/>
      <c r="S501" s="30"/>
      <c r="T501" s="30"/>
      <c r="U501" s="30"/>
      <c r="V501" s="30"/>
      <c r="W501" s="30"/>
      <c r="X501" s="30"/>
      <c r="Y501" s="30"/>
      <c r="Z501" s="30"/>
      <c r="AA501" s="30"/>
      <c r="AB501" s="30">
        <f t="shared" si="21"/>
        <v>1</v>
      </c>
      <c r="AC501" s="155"/>
      <c r="AD501" s="155"/>
      <c r="AE501" s="145"/>
    </row>
    <row r="502" spans="1:31" ht="87.75" hidden="1" customHeight="1">
      <c r="A502" s="278"/>
      <c r="B502" s="78">
        <v>143</v>
      </c>
      <c r="C502" s="16" t="s">
        <v>402</v>
      </c>
      <c r="D502" s="80" t="s">
        <v>0</v>
      </c>
      <c r="E502" s="16" t="s">
        <v>403</v>
      </c>
      <c r="F502" s="80" t="s">
        <v>2</v>
      </c>
      <c r="G502" s="80"/>
      <c r="H502" s="86" t="s">
        <v>403</v>
      </c>
      <c r="I502" s="48" t="s">
        <v>850</v>
      </c>
      <c r="J502" s="77"/>
      <c r="K502" s="30" t="s">
        <v>1086</v>
      </c>
      <c r="L502" s="30" t="s">
        <v>1085</v>
      </c>
      <c r="M502" s="29" t="s">
        <v>1113</v>
      </c>
      <c r="N502" s="90" t="s">
        <v>648</v>
      </c>
      <c r="O502" s="274"/>
      <c r="P502" s="77"/>
      <c r="Q502" s="30"/>
      <c r="R502" s="30" t="s">
        <v>27</v>
      </c>
      <c r="S502" s="30"/>
      <c r="T502" s="30"/>
      <c r="U502" s="30"/>
      <c r="V502" s="30"/>
      <c r="W502" s="30"/>
      <c r="X502" s="30"/>
      <c r="Y502" s="30"/>
      <c r="Z502" s="30"/>
      <c r="AA502" s="30"/>
      <c r="AB502" s="30">
        <f t="shared" si="21"/>
        <v>1</v>
      </c>
      <c r="AC502" s="30"/>
      <c r="AD502" s="30"/>
      <c r="AE502" s="78"/>
    </row>
    <row r="503" spans="1:31" ht="51.75" hidden="1" customHeight="1">
      <c r="A503" s="278"/>
      <c r="B503" s="78">
        <v>143</v>
      </c>
      <c r="C503" s="16" t="s">
        <v>402</v>
      </c>
      <c r="D503" s="80" t="s">
        <v>0</v>
      </c>
      <c r="E503" s="16" t="s">
        <v>403</v>
      </c>
      <c r="F503" s="80" t="s">
        <v>2</v>
      </c>
      <c r="G503" s="80"/>
      <c r="H503" s="86" t="s">
        <v>403</v>
      </c>
      <c r="I503" s="48" t="s">
        <v>850</v>
      </c>
      <c r="J503" s="77"/>
      <c r="K503" s="30" t="s">
        <v>1086</v>
      </c>
      <c r="L503" s="30" t="s">
        <v>1085</v>
      </c>
      <c r="M503" s="29" t="s">
        <v>1113</v>
      </c>
      <c r="N503" s="90" t="s">
        <v>648</v>
      </c>
      <c r="O503" s="274"/>
      <c r="P503" s="77"/>
      <c r="Q503" s="30"/>
      <c r="R503" s="30"/>
      <c r="S503" s="30" t="s">
        <v>27</v>
      </c>
      <c r="T503" s="30"/>
      <c r="U503" s="30"/>
      <c r="V503" s="30"/>
      <c r="W503" s="30"/>
      <c r="X503" s="30"/>
      <c r="Y503" s="30"/>
      <c r="Z503" s="30"/>
      <c r="AA503" s="30"/>
      <c r="AB503" s="30">
        <f t="shared" si="21"/>
        <v>1</v>
      </c>
      <c r="AC503" s="30"/>
      <c r="AD503" s="30"/>
      <c r="AE503" s="78"/>
    </row>
    <row r="504" spans="1:31" ht="51.75" hidden="1" customHeight="1">
      <c r="A504" s="278"/>
      <c r="B504" s="78">
        <v>143</v>
      </c>
      <c r="C504" s="16" t="s">
        <v>402</v>
      </c>
      <c r="D504" s="80" t="s">
        <v>0</v>
      </c>
      <c r="E504" s="16" t="s">
        <v>403</v>
      </c>
      <c r="F504" s="80" t="s">
        <v>2</v>
      </c>
      <c r="G504" s="80"/>
      <c r="H504" s="86" t="s">
        <v>403</v>
      </c>
      <c r="I504" s="48" t="s">
        <v>850</v>
      </c>
      <c r="J504" s="77"/>
      <c r="K504" s="30" t="s">
        <v>1086</v>
      </c>
      <c r="L504" s="30" t="s">
        <v>1085</v>
      </c>
      <c r="M504" s="29" t="s">
        <v>1113</v>
      </c>
      <c r="N504" s="90" t="s">
        <v>648</v>
      </c>
      <c r="O504" s="274"/>
      <c r="P504" s="77"/>
      <c r="Q504" s="30"/>
      <c r="R504" s="30"/>
      <c r="S504" s="30"/>
      <c r="T504" s="30" t="s">
        <v>27</v>
      </c>
      <c r="U504" s="30"/>
      <c r="V504" s="30"/>
      <c r="W504" s="30"/>
      <c r="X504" s="30"/>
      <c r="Y504" s="30"/>
      <c r="Z504" s="30"/>
      <c r="AA504" s="30"/>
      <c r="AB504" s="30">
        <f t="shared" si="21"/>
        <v>1</v>
      </c>
      <c r="AC504" s="30"/>
      <c r="AD504" s="30"/>
      <c r="AE504" s="78"/>
    </row>
    <row r="505" spans="1:31" ht="51.75" hidden="1" customHeight="1">
      <c r="A505" s="278"/>
      <c r="B505" s="144">
        <v>143</v>
      </c>
      <c r="C505" s="197" t="s">
        <v>402</v>
      </c>
      <c r="D505" s="142" t="s">
        <v>0</v>
      </c>
      <c r="E505" s="16" t="s">
        <v>403</v>
      </c>
      <c r="F505" s="80" t="s">
        <v>2</v>
      </c>
      <c r="G505" s="142"/>
      <c r="H505" s="200" t="s">
        <v>403</v>
      </c>
      <c r="I505" s="215" t="s">
        <v>850</v>
      </c>
      <c r="J505" s="146"/>
      <c r="K505" s="154" t="s">
        <v>1086</v>
      </c>
      <c r="L505" s="154" t="s">
        <v>1085</v>
      </c>
      <c r="M505" s="29" t="s">
        <v>1113</v>
      </c>
      <c r="N505" s="90" t="s">
        <v>648</v>
      </c>
      <c r="O505" s="274"/>
      <c r="P505" s="77"/>
      <c r="Q505" s="30"/>
      <c r="R505" s="30"/>
      <c r="S505" s="30"/>
      <c r="T505" s="30"/>
      <c r="U505" s="30" t="s">
        <v>27</v>
      </c>
      <c r="V505" s="30"/>
      <c r="W505" s="30"/>
      <c r="X505" s="30"/>
      <c r="Y505" s="30"/>
      <c r="Z505" s="30"/>
      <c r="AA505" s="30"/>
      <c r="AB505" s="30">
        <f t="shared" si="21"/>
        <v>1</v>
      </c>
      <c r="AC505" s="154"/>
      <c r="AD505" s="154"/>
      <c r="AE505" s="144"/>
    </row>
    <row r="506" spans="1:31" ht="67.5" customHeight="1">
      <c r="A506" s="279"/>
      <c r="B506" s="160">
        <v>143</v>
      </c>
      <c r="C506" s="16" t="s">
        <v>402</v>
      </c>
      <c r="D506" s="163" t="s">
        <v>0</v>
      </c>
      <c r="E506" s="184" t="s">
        <v>403</v>
      </c>
      <c r="F506" s="172" t="s">
        <v>2</v>
      </c>
      <c r="G506" s="163"/>
      <c r="H506" s="86" t="s">
        <v>403</v>
      </c>
      <c r="I506" s="48" t="s">
        <v>850</v>
      </c>
      <c r="J506" s="149"/>
      <c r="K506" s="30" t="s">
        <v>1086</v>
      </c>
      <c r="L506" s="30" t="s">
        <v>1085</v>
      </c>
      <c r="M506" s="185" t="s">
        <v>1113</v>
      </c>
      <c r="N506" s="90" t="s">
        <v>648</v>
      </c>
      <c r="O506" s="274"/>
      <c r="P506" s="77"/>
      <c r="Q506" s="30"/>
      <c r="R506" s="30"/>
      <c r="S506" s="30"/>
      <c r="T506" s="30"/>
      <c r="U506" s="30"/>
      <c r="V506" s="30" t="s">
        <v>27</v>
      </c>
      <c r="W506" s="30"/>
      <c r="X506" s="30"/>
      <c r="Y506" s="30"/>
      <c r="Z506" s="30"/>
      <c r="AA506" s="30"/>
      <c r="AB506" s="174">
        <f t="shared" si="21"/>
        <v>1</v>
      </c>
      <c r="AC506" s="30" t="s">
        <v>1134</v>
      </c>
      <c r="AD506" s="30" t="s">
        <v>1134</v>
      </c>
      <c r="AE506" s="160"/>
    </row>
    <row r="507" spans="1:31" ht="51.75" hidden="1" customHeight="1">
      <c r="A507" s="278"/>
      <c r="B507" s="145">
        <v>143</v>
      </c>
      <c r="C507" s="221" t="s">
        <v>402</v>
      </c>
      <c r="D507" s="143" t="s">
        <v>0</v>
      </c>
      <c r="E507" s="16" t="s">
        <v>403</v>
      </c>
      <c r="F507" s="80" t="s">
        <v>2</v>
      </c>
      <c r="G507" s="143"/>
      <c r="H507" s="228" t="s">
        <v>403</v>
      </c>
      <c r="I507" s="240" t="s">
        <v>850</v>
      </c>
      <c r="J507" s="148"/>
      <c r="K507" s="155" t="s">
        <v>1086</v>
      </c>
      <c r="L507" s="155" t="s">
        <v>1085</v>
      </c>
      <c r="M507" s="29" t="s">
        <v>1113</v>
      </c>
      <c r="N507" s="90" t="s">
        <v>648</v>
      </c>
      <c r="O507" s="274"/>
      <c r="P507" s="77"/>
      <c r="Q507" s="30"/>
      <c r="R507" s="30"/>
      <c r="S507" s="30"/>
      <c r="T507" s="30"/>
      <c r="U507" s="30"/>
      <c r="V507" s="30"/>
      <c r="W507" s="30" t="s">
        <v>27</v>
      </c>
      <c r="X507" s="30"/>
      <c r="Y507" s="30"/>
      <c r="Z507" s="30"/>
      <c r="AA507" s="30"/>
      <c r="AB507" s="30">
        <f t="shared" si="21"/>
        <v>1</v>
      </c>
      <c r="AC507" s="155"/>
      <c r="AD507" s="155"/>
      <c r="AE507" s="145"/>
    </row>
    <row r="508" spans="1:31" ht="51.75" hidden="1" customHeight="1">
      <c r="A508" s="278"/>
      <c r="B508" s="78">
        <v>143</v>
      </c>
      <c r="C508" s="16" t="s">
        <v>402</v>
      </c>
      <c r="D508" s="80" t="s">
        <v>0</v>
      </c>
      <c r="E508" s="16" t="s">
        <v>403</v>
      </c>
      <c r="F508" s="80" t="s">
        <v>2</v>
      </c>
      <c r="G508" s="80"/>
      <c r="H508" s="86" t="s">
        <v>403</v>
      </c>
      <c r="I508" s="48" t="s">
        <v>850</v>
      </c>
      <c r="J508" s="77"/>
      <c r="K508" s="30" t="s">
        <v>1086</v>
      </c>
      <c r="L508" s="30" t="s">
        <v>1085</v>
      </c>
      <c r="M508" s="29" t="s">
        <v>1113</v>
      </c>
      <c r="N508" s="90" t="s">
        <v>648</v>
      </c>
      <c r="O508" s="274"/>
      <c r="P508" s="77"/>
      <c r="Q508" s="30"/>
      <c r="R508" s="30"/>
      <c r="S508" s="30"/>
      <c r="T508" s="30"/>
      <c r="U508" s="30"/>
      <c r="V508" s="30"/>
      <c r="W508" s="30"/>
      <c r="X508" s="30" t="s">
        <v>27</v>
      </c>
      <c r="Y508" s="30"/>
      <c r="Z508" s="30"/>
      <c r="AA508" s="30"/>
      <c r="AB508" s="30">
        <f t="shared" si="21"/>
        <v>1</v>
      </c>
      <c r="AC508" s="30"/>
      <c r="AD508" s="30"/>
      <c r="AE508" s="78"/>
    </row>
    <row r="509" spans="1:31" ht="45.75" hidden="1" customHeight="1">
      <c r="A509" s="278"/>
      <c r="B509" s="78">
        <v>143</v>
      </c>
      <c r="C509" s="16" t="s">
        <v>402</v>
      </c>
      <c r="D509" s="80" t="s">
        <v>0</v>
      </c>
      <c r="E509" s="16" t="s">
        <v>403</v>
      </c>
      <c r="F509" s="80" t="s">
        <v>2</v>
      </c>
      <c r="G509" s="80"/>
      <c r="H509" s="86" t="s">
        <v>403</v>
      </c>
      <c r="I509" s="48" t="s">
        <v>850</v>
      </c>
      <c r="J509" s="77"/>
      <c r="K509" s="30" t="s">
        <v>1086</v>
      </c>
      <c r="L509" s="30" t="s">
        <v>1085</v>
      </c>
      <c r="M509" s="29" t="s">
        <v>1113</v>
      </c>
      <c r="N509" s="90" t="s">
        <v>648</v>
      </c>
      <c r="O509" s="274"/>
      <c r="P509" s="77"/>
      <c r="Q509" s="30"/>
      <c r="R509" s="30"/>
      <c r="S509" s="30"/>
      <c r="T509" s="30"/>
      <c r="U509" s="30"/>
      <c r="V509" s="30"/>
      <c r="W509" s="30"/>
      <c r="X509" s="30"/>
      <c r="Y509" s="30" t="s">
        <v>27</v>
      </c>
      <c r="Z509" s="30"/>
      <c r="AA509" s="30"/>
      <c r="AB509" s="30">
        <f t="shared" si="21"/>
        <v>1</v>
      </c>
      <c r="AC509" s="30"/>
      <c r="AD509" s="30"/>
      <c r="AE509" s="78"/>
    </row>
    <row r="510" spans="1:31" ht="51.75" hidden="1" customHeight="1">
      <c r="A510" s="278"/>
      <c r="B510" s="78">
        <v>143</v>
      </c>
      <c r="C510" s="16" t="s">
        <v>402</v>
      </c>
      <c r="D510" s="80" t="s">
        <v>0</v>
      </c>
      <c r="E510" s="16" t="s">
        <v>403</v>
      </c>
      <c r="F510" s="80" t="s">
        <v>2</v>
      </c>
      <c r="G510" s="80"/>
      <c r="H510" s="86" t="s">
        <v>403</v>
      </c>
      <c r="I510" s="48" t="s">
        <v>850</v>
      </c>
      <c r="J510" s="77"/>
      <c r="K510" s="30" t="s">
        <v>1086</v>
      </c>
      <c r="L510" s="30" t="s">
        <v>1085</v>
      </c>
      <c r="M510" s="29" t="s">
        <v>1113</v>
      </c>
      <c r="N510" s="90" t="s">
        <v>648</v>
      </c>
      <c r="O510" s="274"/>
      <c r="P510" s="77"/>
      <c r="Q510" s="30"/>
      <c r="R510" s="30"/>
      <c r="S510" s="30"/>
      <c r="T510" s="30"/>
      <c r="U510" s="30"/>
      <c r="V510" s="30"/>
      <c r="W510" s="30"/>
      <c r="X510" s="30"/>
      <c r="Y510" s="30"/>
      <c r="Z510" s="30" t="s">
        <v>27</v>
      </c>
      <c r="AA510" s="30"/>
      <c r="AB510" s="30">
        <f t="shared" si="21"/>
        <v>1</v>
      </c>
      <c r="AC510" s="30"/>
      <c r="AD510" s="30"/>
      <c r="AE510" s="78"/>
    </row>
    <row r="511" spans="1:31" ht="51.75" hidden="1" customHeight="1">
      <c r="A511" s="280"/>
      <c r="B511" s="78">
        <v>143</v>
      </c>
      <c r="C511" s="16" t="s">
        <v>402</v>
      </c>
      <c r="D511" s="80" t="s">
        <v>0</v>
      </c>
      <c r="E511" s="16" t="s">
        <v>403</v>
      </c>
      <c r="F511" s="80" t="s">
        <v>2</v>
      </c>
      <c r="G511" s="80"/>
      <c r="H511" s="86" t="s">
        <v>403</v>
      </c>
      <c r="I511" s="48" t="s">
        <v>850</v>
      </c>
      <c r="J511" s="77"/>
      <c r="K511" s="30" t="s">
        <v>1086</v>
      </c>
      <c r="L511" s="30" t="s">
        <v>1085</v>
      </c>
      <c r="M511" s="29" t="s">
        <v>1113</v>
      </c>
      <c r="N511" s="90" t="s">
        <v>648</v>
      </c>
      <c r="O511" s="275"/>
      <c r="P511" s="77"/>
      <c r="Q511" s="30"/>
      <c r="R511" s="30"/>
      <c r="S511" s="30"/>
      <c r="T511" s="30"/>
      <c r="U511" s="30"/>
      <c r="V511" s="30"/>
      <c r="W511" s="30"/>
      <c r="X511" s="30"/>
      <c r="Y511" s="30"/>
      <c r="Z511" s="30"/>
      <c r="AA511" s="30" t="s">
        <v>27</v>
      </c>
      <c r="AB511" s="30">
        <f t="shared" si="21"/>
        <v>1</v>
      </c>
      <c r="AC511" s="30"/>
      <c r="AD511" s="30"/>
      <c r="AE511" s="78"/>
    </row>
    <row r="512" spans="1:31" ht="84" hidden="1" customHeight="1">
      <c r="A512" s="277">
        <v>434</v>
      </c>
      <c r="B512" s="144">
        <v>144</v>
      </c>
      <c r="C512" s="197" t="s">
        <v>404</v>
      </c>
      <c r="D512" s="142" t="s">
        <v>0</v>
      </c>
      <c r="E512" s="16" t="s">
        <v>405</v>
      </c>
      <c r="F512" s="80" t="s">
        <v>2</v>
      </c>
      <c r="G512" s="142"/>
      <c r="H512" s="200" t="s">
        <v>405</v>
      </c>
      <c r="I512" s="215" t="s">
        <v>851</v>
      </c>
      <c r="J512" s="146"/>
      <c r="K512" s="154" t="s">
        <v>1086</v>
      </c>
      <c r="L512" s="154" t="s">
        <v>1085</v>
      </c>
      <c r="M512" s="29" t="s">
        <v>1113</v>
      </c>
      <c r="N512" s="90" t="s">
        <v>648</v>
      </c>
      <c r="O512" s="273" t="s">
        <v>27</v>
      </c>
      <c r="P512" s="52"/>
      <c r="Q512" s="30"/>
      <c r="R512" s="30"/>
      <c r="S512" s="30" t="s">
        <v>27</v>
      </c>
      <c r="T512" s="30"/>
      <c r="U512" s="30"/>
      <c r="V512" s="30"/>
      <c r="W512" s="30"/>
      <c r="X512" s="30"/>
      <c r="Y512" s="30"/>
      <c r="Z512" s="30"/>
      <c r="AA512" s="30"/>
      <c r="AB512" s="30">
        <f t="shared" si="21"/>
        <v>1</v>
      </c>
      <c r="AC512" s="154"/>
      <c r="AD512" s="154"/>
      <c r="AE512" s="144"/>
    </row>
    <row r="513" spans="1:31" ht="132.75" customHeight="1">
      <c r="A513" s="279"/>
      <c r="B513" s="160">
        <v>144</v>
      </c>
      <c r="C513" s="16" t="s">
        <v>404</v>
      </c>
      <c r="D513" s="163" t="s">
        <v>0</v>
      </c>
      <c r="E513" s="184" t="s">
        <v>405</v>
      </c>
      <c r="F513" s="172" t="s">
        <v>2</v>
      </c>
      <c r="G513" s="163"/>
      <c r="H513" s="86" t="s">
        <v>405</v>
      </c>
      <c r="I513" s="48" t="s">
        <v>851</v>
      </c>
      <c r="J513" s="149" t="s">
        <v>1198</v>
      </c>
      <c r="K513" s="30" t="s">
        <v>1086</v>
      </c>
      <c r="L513" s="30" t="s">
        <v>1085</v>
      </c>
      <c r="M513" s="185" t="s">
        <v>1113</v>
      </c>
      <c r="N513" s="90" t="s">
        <v>648</v>
      </c>
      <c r="O513" s="274"/>
      <c r="P513" s="77"/>
      <c r="Q513" s="30"/>
      <c r="R513" s="30"/>
      <c r="S513" s="30"/>
      <c r="T513" s="30"/>
      <c r="U513" s="30"/>
      <c r="V513" s="30" t="s">
        <v>27</v>
      </c>
      <c r="W513" s="30"/>
      <c r="X513" s="30"/>
      <c r="Y513" s="30"/>
      <c r="Z513" s="30"/>
      <c r="AA513" s="30"/>
      <c r="AB513" s="174">
        <f t="shared" si="21"/>
        <v>1</v>
      </c>
      <c r="AC513" s="30" t="s">
        <v>1134</v>
      </c>
      <c r="AD513" s="30" t="s">
        <v>1134</v>
      </c>
      <c r="AE513" s="160"/>
    </row>
    <row r="514" spans="1:31" ht="87" hidden="1" customHeight="1">
      <c r="A514" s="280"/>
      <c r="B514" s="145">
        <v>144</v>
      </c>
      <c r="C514" s="221" t="s">
        <v>404</v>
      </c>
      <c r="D514" s="143" t="s">
        <v>0</v>
      </c>
      <c r="E514" s="16" t="s">
        <v>405</v>
      </c>
      <c r="F514" s="80" t="s">
        <v>2</v>
      </c>
      <c r="G514" s="143"/>
      <c r="H514" s="228" t="s">
        <v>405</v>
      </c>
      <c r="I514" s="240" t="s">
        <v>851</v>
      </c>
      <c r="J514" s="148"/>
      <c r="K514" s="155" t="s">
        <v>1086</v>
      </c>
      <c r="L514" s="155" t="s">
        <v>1085</v>
      </c>
      <c r="M514" s="29" t="s">
        <v>1113</v>
      </c>
      <c r="N514" s="90" t="s">
        <v>648</v>
      </c>
      <c r="O514" s="275"/>
      <c r="P514" s="77"/>
      <c r="Q514" s="30"/>
      <c r="R514" s="30"/>
      <c r="S514" s="30"/>
      <c r="T514" s="30"/>
      <c r="U514" s="30"/>
      <c r="V514" s="30"/>
      <c r="W514" s="30"/>
      <c r="X514" s="30" t="s">
        <v>27</v>
      </c>
      <c r="Y514" s="30"/>
      <c r="Z514" s="30"/>
      <c r="AA514" s="30"/>
      <c r="AB514" s="30">
        <f t="shared" si="21"/>
        <v>1</v>
      </c>
      <c r="AC514" s="155"/>
      <c r="AD514" s="155"/>
      <c r="AE514" s="145"/>
    </row>
    <row r="515" spans="1:31" ht="54.75" hidden="1" customHeight="1">
      <c r="A515" s="277">
        <v>434</v>
      </c>
      <c r="B515" s="50">
        <v>145</v>
      </c>
      <c r="C515" s="16" t="s">
        <v>406</v>
      </c>
      <c r="D515" s="14" t="s">
        <v>2</v>
      </c>
      <c r="E515" s="16" t="s">
        <v>407</v>
      </c>
      <c r="F515" s="80" t="s">
        <v>2</v>
      </c>
      <c r="G515" s="14"/>
      <c r="H515" s="86" t="s">
        <v>407</v>
      </c>
      <c r="I515" s="48" t="s">
        <v>852</v>
      </c>
      <c r="J515" s="52"/>
      <c r="K515" s="30" t="s">
        <v>1086</v>
      </c>
      <c r="L515" s="30" t="s">
        <v>1085</v>
      </c>
      <c r="M515" s="29" t="s">
        <v>1113</v>
      </c>
      <c r="N515" s="90" t="s">
        <v>648</v>
      </c>
      <c r="O515" s="273" t="s">
        <v>27</v>
      </c>
      <c r="P515" s="273">
        <v>1</v>
      </c>
      <c r="Q515" s="30" t="s">
        <v>27</v>
      </c>
      <c r="R515" s="30"/>
      <c r="S515" s="30"/>
      <c r="T515" s="30"/>
      <c r="U515" s="30"/>
      <c r="V515" s="30"/>
      <c r="W515" s="30"/>
      <c r="X515" s="30"/>
      <c r="Y515" s="30"/>
      <c r="Z515" s="30"/>
      <c r="AA515" s="30"/>
      <c r="AB515" s="30">
        <f t="shared" si="21"/>
        <v>1</v>
      </c>
      <c r="AC515" s="30"/>
      <c r="AD515" s="30"/>
      <c r="AE515" s="50"/>
    </row>
    <row r="516" spans="1:31" ht="54.75" hidden="1" customHeight="1">
      <c r="A516" s="278"/>
      <c r="B516" s="78">
        <v>145</v>
      </c>
      <c r="C516" s="16" t="s">
        <v>406</v>
      </c>
      <c r="D516" s="80" t="s">
        <v>2</v>
      </c>
      <c r="E516" s="16" t="s">
        <v>407</v>
      </c>
      <c r="F516" s="80" t="s">
        <v>2</v>
      </c>
      <c r="G516" s="80"/>
      <c r="H516" s="86" t="s">
        <v>407</v>
      </c>
      <c r="I516" s="48" t="s">
        <v>852</v>
      </c>
      <c r="J516" s="77"/>
      <c r="K516" s="30" t="s">
        <v>1086</v>
      </c>
      <c r="L516" s="30" t="s">
        <v>1085</v>
      </c>
      <c r="M516" s="29" t="s">
        <v>1113</v>
      </c>
      <c r="N516" s="90" t="s">
        <v>648</v>
      </c>
      <c r="O516" s="274"/>
      <c r="P516" s="274"/>
      <c r="Q516" s="30"/>
      <c r="R516" s="30" t="s">
        <v>27</v>
      </c>
      <c r="S516" s="30"/>
      <c r="T516" s="30"/>
      <c r="U516" s="30"/>
      <c r="V516" s="30"/>
      <c r="W516" s="30"/>
      <c r="X516" s="30"/>
      <c r="Y516" s="30"/>
      <c r="Z516" s="30"/>
      <c r="AA516" s="30"/>
      <c r="AB516" s="30">
        <f t="shared" si="21"/>
        <v>1</v>
      </c>
      <c r="AC516" s="30"/>
      <c r="AD516" s="30"/>
      <c r="AE516" s="78"/>
    </row>
    <row r="517" spans="1:31" ht="54.75" hidden="1" customHeight="1">
      <c r="A517" s="278"/>
      <c r="B517" s="78">
        <v>145</v>
      </c>
      <c r="C517" s="16" t="s">
        <v>406</v>
      </c>
      <c r="D517" s="80" t="s">
        <v>2</v>
      </c>
      <c r="E517" s="16" t="s">
        <v>407</v>
      </c>
      <c r="F517" s="80" t="s">
        <v>2</v>
      </c>
      <c r="G517" s="80"/>
      <c r="H517" s="86" t="s">
        <v>407</v>
      </c>
      <c r="I517" s="48" t="s">
        <v>852</v>
      </c>
      <c r="J517" s="77"/>
      <c r="K517" s="30" t="s">
        <v>1086</v>
      </c>
      <c r="L517" s="30" t="s">
        <v>1085</v>
      </c>
      <c r="M517" s="29" t="s">
        <v>1113</v>
      </c>
      <c r="N517" s="90" t="s">
        <v>648</v>
      </c>
      <c r="O517" s="274"/>
      <c r="P517" s="274"/>
      <c r="Q517" s="30"/>
      <c r="R517" s="30"/>
      <c r="S517" s="30"/>
      <c r="T517" s="30" t="s">
        <v>27</v>
      </c>
      <c r="U517" s="30"/>
      <c r="V517" s="30"/>
      <c r="W517" s="30"/>
      <c r="X517" s="30"/>
      <c r="Y517" s="30"/>
      <c r="Z517" s="30"/>
      <c r="AA517" s="30"/>
      <c r="AB517" s="30">
        <f t="shared" si="21"/>
        <v>1</v>
      </c>
      <c r="AC517" s="30"/>
      <c r="AD517" s="30"/>
      <c r="AE517" s="78"/>
    </row>
    <row r="518" spans="1:31" ht="54.75" hidden="1" customHeight="1">
      <c r="A518" s="280"/>
      <c r="B518" s="78">
        <v>145</v>
      </c>
      <c r="C518" s="16" t="s">
        <v>406</v>
      </c>
      <c r="D518" s="80" t="s">
        <v>2</v>
      </c>
      <c r="E518" s="16" t="s">
        <v>407</v>
      </c>
      <c r="F518" s="80" t="s">
        <v>2</v>
      </c>
      <c r="G518" s="80"/>
      <c r="H518" s="86" t="s">
        <v>407</v>
      </c>
      <c r="I518" s="48" t="s">
        <v>852</v>
      </c>
      <c r="J518" s="77"/>
      <c r="K518" s="30" t="s">
        <v>1086</v>
      </c>
      <c r="L518" s="30" t="s">
        <v>1085</v>
      </c>
      <c r="M518" s="29" t="s">
        <v>1113</v>
      </c>
      <c r="N518" s="90" t="s">
        <v>648</v>
      </c>
      <c r="O518" s="275"/>
      <c r="P518" s="275"/>
      <c r="Q518" s="30"/>
      <c r="R518" s="30"/>
      <c r="S518" s="30"/>
      <c r="T518" s="30"/>
      <c r="U518" s="30"/>
      <c r="V518" s="30"/>
      <c r="W518" s="30"/>
      <c r="X518" s="30"/>
      <c r="Y518" s="30" t="s">
        <v>27</v>
      </c>
      <c r="Z518" s="30"/>
      <c r="AA518" s="30"/>
      <c r="AB518" s="30">
        <f t="shared" si="21"/>
        <v>1</v>
      </c>
      <c r="AC518" s="30"/>
      <c r="AD518" s="30"/>
      <c r="AE518" s="78"/>
    </row>
    <row r="519" spans="1:31" ht="65.25" hidden="1" customHeight="1">
      <c r="A519" s="277">
        <v>440</v>
      </c>
      <c r="B519" s="50">
        <v>146</v>
      </c>
      <c r="C519" s="16" t="s">
        <v>408</v>
      </c>
      <c r="D519" s="14" t="s">
        <v>2</v>
      </c>
      <c r="E519" s="16" t="s">
        <v>409</v>
      </c>
      <c r="F519" s="80" t="s">
        <v>2</v>
      </c>
      <c r="G519" s="14"/>
      <c r="H519" s="86" t="s">
        <v>409</v>
      </c>
      <c r="I519" s="48" t="s">
        <v>853</v>
      </c>
      <c r="J519" s="52"/>
      <c r="K519" s="30" t="s">
        <v>1086</v>
      </c>
      <c r="L519" s="30" t="s">
        <v>1085</v>
      </c>
      <c r="M519" s="29" t="s">
        <v>1113</v>
      </c>
      <c r="N519" s="90" t="s">
        <v>648</v>
      </c>
      <c r="O519" s="273" t="s">
        <v>27</v>
      </c>
      <c r="P519" s="52"/>
      <c r="Q519" s="30"/>
      <c r="R519" s="30"/>
      <c r="S519" s="30"/>
      <c r="T519" s="30"/>
      <c r="U519" s="30" t="s">
        <v>27</v>
      </c>
      <c r="V519" s="30"/>
      <c r="W519" s="30"/>
      <c r="X519" s="30"/>
      <c r="Y519" s="30"/>
      <c r="Z519" s="30"/>
      <c r="AA519" s="30"/>
      <c r="AB519" s="30">
        <f t="shared" si="21"/>
        <v>1</v>
      </c>
      <c r="AC519" s="30"/>
      <c r="AD519" s="30"/>
      <c r="AE519" s="50"/>
    </row>
    <row r="520" spans="1:31" ht="77.25" hidden="1" customHeight="1">
      <c r="A520" s="278"/>
      <c r="B520" s="78">
        <v>146</v>
      </c>
      <c r="C520" s="16" t="s">
        <v>408</v>
      </c>
      <c r="D520" s="80" t="s">
        <v>2</v>
      </c>
      <c r="E520" s="16" t="s">
        <v>409</v>
      </c>
      <c r="F520" s="80" t="s">
        <v>2</v>
      </c>
      <c r="G520" s="80"/>
      <c r="H520" s="86" t="s">
        <v>409</v>
      </c>
      <c r="I520" s="48" t="s">
        <v>853</v>
      </c>
      <c r="J520" s="77"/>
      <c r="K520" s="30" t="s">
        <v>1086</v>
      </c>
      <c r="L520" s="30" t="s">
        <v>1085</v>
      </c>
      <c r="M520" s="29" t="s">
        <v>1113</v>
      </c>
      <c r="N520" s="90" t="s">
        <v>648</v>
      </c>
      <c r="O520" s="274"/>
      <c r="P520" s="81"/>
      <c r="Q520" s="30"/>
      <c r="R520" s="30"/>
      <c r="S520" s="30"/>
      <c r="T520" s="30"/>
      <c r="U520" s="30"/>
      <c r="V520" s="30"/>
      <c r="W520" s="30" t="s">
        <v>27</v>
      </c>
      <c r="X520" s="30"/>
      <c r="Y520" s="30"/>
      <c r="Z520" s="30"/>
      <c r="AA520" s="30"/>
      <c r="AB520" s="30">
        <f t="shared" si="21"/>
        <v>1</v>
      </c>
      <c r="AC520" s="30"/>
      <c r="AD520" s="30"/>
      <c r="AE520" s="78"/>
    </row>
    <row r="521" spans="1:31" ht="65.25" hidden="1" customHeight="1">
      <c r="A521" s="278"/>
      <c r="B521" s="78">
        <v>146</v>
      </c>
      <c r="C521" s="16" t="s">
        <v>408</v>
      </c>
      <c r="D521" s="80" t="s">
        <v>2</v>
      </c>
      <c r="E521" s="16" t="s">
        <v>409</v>
      </c>
      <c r="F521" s="80" t="s">
        <v>2</v>
      </c>
      <c r="G521" s="80"/>
      <c r="H521" s="86" t="s">
        <v>409</v>
      </c>
      <c r="I521" s="48" t="s">
        <v>853</v>
      </c>
      <c r="J521" s="77"/>
      <c r="K521" s="30" t="s">
        <v>1086</v>
      </c>
      <c r="L521" s="30" t="s">
        <v>1085</v>
      </c>
      <c r="M521" s="29" t="s">
        <v>1113</v>
      </c>
      <c r="N521" s="90" t="s">
        <v>648</v>
      </c>
      <c r="O521" s="274"/>
      <c r="P521" s="81"/>
      <c r="Q521" s="30"/>
      <c r="R521" s="30"/>
      <c r="S521" s="30"/>
      <c r="T521" s="30"/>
      <c r="U521" s="30"/>
      <c r="V521" s="30"/>
      <c r="W521" s="30"/>
      <c r="X521" s="30"/>
      <c r="Y521" s="30"/>
      <c r="Z521" s="30" t="s">
        <v>27</v>
      </c>
      <c r="AA521" s="30"/>
      <c r="AB521" s="30">
        <f t="shared" si="21"/>
        <v>1</v>
      </c>
      <c r="AC521" s="30"/>
      <c r="AD521" s="30"/>
      <c r="AE521" s="78"/>
    </row>
    <row r="522" spans="1:31" ht="65.25" hidden="1" customHeight="1">
      <c r="A522" s="280"/>
      <c r="B522" s="78">
        <v>146</v>
      </c>
      <c r="C522" s="16" t="s">
        <v>408</v>
      </c>
      <c r="D522" s="80" t="s">
        <v>2</v>
      </c>
      <c r="E522" s="16" t="s">
        <v>409</v>
      </c>
      <c r="F522" s="80" t="s">
        <v>2</v>
      </c>
      <c r="G522" s="80"/>
      <c r="H522" s="86" t="s">
        <v>409</v>
      </c>
      <c r="I522" s="48" t="s">
        <v>853</v>
      </c>
      <c r="J522" s="77"/>
      <c r="K522" s="30" t="s">
        <v>1086</v>
      </c>
      <c r="L522" s="30" t="s">
        <v>1085</v>
      </c>
      <c r="M522" s="29" t="s">
        <v>1113</v>
      </c>
      <c r="N522" s="90" t="s">
        <v>648</v>
      </c>
      <c r="O522" s="275"/>
      <c r="P522" s="81"/>
      <c r="Q522" s="30"/>
      <c r="R522" s="30"/>
      <c r="S522" s="30"/>
      <c r="T522" s="30"/>
      <c r="U522" s="30"/>
      <c r="V522" s="30"/>
      <c r="W522" s="30"/>
      <c r="X522" s="30"/>
      <c r="Y522" s="30"/>
      <c r="Z522" s="30"/>
      <c r="AA522" s="30" t="s">
        <v>27</v>
      </c>
      <c r="AB522" s="30">
        <f t="shared" si="21"/>
        <v>1</v>
      </c>
      <c r="AC522" s="30"/>
      <c r="AD522" s="30"/>
      <c r="AE522" s="78"/>
    </row>
    <row r="523" spans="1:31" ht="63" hidden="1" customHeight="1">
      <c r="A523" s="277">
        <v>442</v>
      </c>
      <c r="B523" s="50">
        <v>147</v>
      </c>
      <c r="C523" s="16" t="s">
        <v>410</v>
      </c>
      <c r="D523" s="14" t="s">
        <v>2</v>
      </c>
      <c r="E523" s="16" t="s">
        <v>411</v>
      </c>
      <c r="F523" s="80" t="s">
        <v>2</v>
      </c>
      <c r="G523" s="14"/>
      <c r="H523" s="86" t="s">
        <v>854</v>
      </c>
      <c r="I523" s="86" t="s">
        <v>856</v>
      </c>
      <c r="J523" s="52"/>
      <c r="K523" s="30" t="s">
        <v>1086</v>
      </c>
      <c r="L523" s="30" t="s">
        <v>1085</v>
      </c>
      <c r="M523" s="29" t="s">
        <v>1113</v>
      </c>
      <c r="N523" s="90" t="s">
        <v>648</v>
      </c>
      <c r="O523" s="273" t="s">
        <v>27</v>
      </c>
      <c r="P523" s="273">
        <v>1</v>
      </c>
      <c r="Q523" s="30" t="s">
        <v>27</v>
      </c>
      <c r="R523" s="30"/>
      <c r="S523" s="30"/>
      <c r="T523" s="30"/>
      <c r="U523" s="30"/>
      <c r="V523" s="30"/>
      <c r="W523" s="30"/>
      <c r="X523" s="30"/>
      <c r="Y523" s="30"/>
      <c r="Z523" s="30"/>
      <c r="AA523" s="30"/>
      <c r="AB523" s="30">
        <f t="shared" si="21"/>
        <v>1</v>
      </c>
      <c r="AC523" s="30"/>
      <c r="AD523" s="30"/>
      <c r="AE523" s="50"/>
    </row>
    <row r="524" spans="1:31" ht="69.75" hidden="1" customHeight="1">
      <c r="A524" s="280"/>
      <c r="B524" s="78">
        <v>147</v>
      </c>
      <c r="C524" s="16" t="s">
        <v>410</v>
      </c>
      <c r="D524" s="80" t="s">
        <v>2</v>
      </c>
      <c r="E524" s="16" t="s">
        <v>411</v>
      </c>
      <c r="F524" s="80" t="s">
        <v>2</v>
      </c>
      <c r="G524" s="80"/>
      <c r="H524" s="86" t="s">
        <v>854</v>
      </c>
      <c r="I524" s="86" t="s">
        <v>855</v>
      </c>
      <c r="J524" s="77"/>
      <c r="K524" s="30" t="s">
        <v>1086</v>
      </c>
      <c r="L524" s="30" t="s">
        <v>1085</v>
      </c>
      <c r="M524" s="29" t="s">
        <v>1113</v>
      </c>
      <c r="N524" s="90" t="s">
        <v>648</v>
      </c>
      <c r="O524" s="275"/>
      <c r="P524" s="275"/>
      <c r="Q524" s="30"/>
      <c r="R524" s="30"/>
      <c r="S524" s="30" t="s">
        <v>27</v>
      </c>
      <c r="T524" s="30"/>
      <c r="U524" s="30"/>
      <c r="V524" s="30"/>
      <c r="W524" s="30"/>
      <c r="X524" s="30"/>
      <c r="Y524" s="30"/>
      <c r="Z524" s="30"/>
      <c r="AA524" s="30"/>
      <c r="AB524" s="30">
        <f t="shared" si="21"/>
        <v>1</v>
      </c>
      <c r="AC524" s="30"/>
      <c r="AD524" s="30"/>
      <c r="AE524" s="78"/>
    </row>
    <row r="525" spans="1:31" ht="63.75" hidden="1" customHeight="1">
      <c r="A525" s="277">
        <v>445</v>
      </c>
      <c r="B525" s="50">
        <v>148</v>
      </c>
      <c r="C525" s="16" t="s">
        <v>412</v>
      </c>
      <c r="D525" s="14" t="s">
        <v>2</v>
      </c>
      <c r="E525" s="24" t="s">
        <v>413</v>
      </c>
      <c r="F525" s="80" t="s">
        <v>2</v>
      </c>
      <c r="G525" s="14"/>
      <c r="H525" s="86" t="s">
        <v>857</v>
      </c>
      <c r="I525" s="86" t="s">
        <v>858</v>
      </c>
      <c r="J525" s="52"/>
      <c r="K525" s="30" t="s">
        <v>1086</v>
      </c>
      <c r="L525" s="30" t="s">
        <v>1085</v>
      </c>
      <c r="M525" s="29" t="s">
        <v>1113</v>
      </c>
      <c r="N525" s="90" t="s">
        <v>648</v>
      </c>
      <c r="O525" s="273" t="s">
        <v>27</v>
      </c>
      <c r="P525" s="52"/>
      <c r="Q525" s="30" t="s">
        <v>27</v>
      </c>
      <c r="R525" s="30"/>
      <c r="S525" s="30"/>
      <c r="T525" s="30"/>
      <c r="U525" s="30"/>
      <c r="V525" s="30"/>
      <c r="W525" s="30"/>
      <c r="X525" s="30"/>
      <c r="Y525" s="30"/>
      <c r="Z525" s="30"/>
      <c r="AA525" s="30"/>
      <c r="AB525" s="30">
        <f t="shared" si="21"/>
        <v>1</v>
      </c>
      <c r="AC525" s="30"/>
      <c r="AD525" s="30"/>
      <c r="AE525" s="50"/>
    </row>
    <row r="526" spans="1:31" ht="57.75" hidden="1" customHeight="1">
      <c r="A526" s="278"/>
      <c r="B526" s="78">
        <v>148</v>
      </c>
      <c r="C526" s="16" t="s">
        <v>412</v>
      </c>
      <c r="D526" s="80" t="s">
        <v>2</v>
      </c>
      <c r="E526" s="79" t="s">
        <v>413</v>
      </c>
      <c r="F526" s="80" t="s">
        <v>2</v>
      </c>
      <c r="G526" s="80"/>
      <c r="H526" s="86" t="s">
        <v>857</v>
      </c>
      <c r="I526" s="86" t="s">
        <v>858</v>
      </c>
      <c r="J526" s="77"/>
      <c r="K526" s="30" t="s">
        <v>1086</v>
      </c>
      <c r="L526" s="30" t="s">
        <v>1085</v>
      </c>
      <c r="M526" s="29" t="s">
        <v>1113</v>
      </c>
      <c r="N526" s="90" t="s">
        <v>648</v>
      </c>
      <c r="O526" s="274"/>
      <c r="P526" s="77"/>
      <c r="Q526" s="30"/>
      <c r="R526" s="30" t="s">
        <v>27</v>
      </c>
      <c r="S526" s="30"/>
      <c r="T526" s="30"/>
      <c r="U526" s="30"/>
      <c r="V526" s="30"/>
      <c r="W526" s="30"/>
      <c r="X526" s="30"/>
      <c r="Y526" s="30"/>
      <c r="Z526" s="30"/>
      <c r="AA526" s="30"/>
      <c r="AB526" s="30">
        <f t="shared" si="21"/>
        <v>1</v>
      </c>
      <c r="AC526" s="30"/>
      <c r="AD526" s="30"/>
      <c r="AE526" s="78"/>
    </row>
    <row r="527" spans="1:31" ht="57.75" hidden="1" customHeight="1">
      <c r="A527" s="278"/>
      <c r="B527" s="78">
        <v>148</v>
      </c>
      <c r="C527" s="16" t="s">
        <v>412</v>
      </c>
      <c r="D527" s="80" t="s">
        <v>2</v>
      </c>
      <c r="E527" s="79" t="s">
        <v>413</v>
      </c>
      <c r="F527" s="80" t="s">
        <v>2</v>
      </c>
      <c r="G527" s="80"/>
      <c r="H527" s="86" t="s">
        <v>857</v>
      </c>
      <c r="I527" s="86" t="s">
        <v>858</v>
      </c>
      <c r="J527" s="77"/>
      <c r="K527" s="30" t="s">
        <v>1086</v>
      </c>
      <c r="L527" s="30" t="s">
        <v>1085</v>
      </c>
      <c r="M527" s="29" t="s">
        <v>1113</v>
      </c>
      <c r="N527" s="90" t="s">
        <v>648</v>
      </c>
      <c r="O527" s="274"/>
      <c r="P527" s="77"/>
      <c r="Q527" s="30"/>
      <c r="R527" s="30"/>
      <c r="S527" s="30" t="s">
        <v>27</v>
      </c>
      <c r="T527" s="30"/>
      <c r="U527" s="30"/>
      <c r="V527" s="30"/>
      <c r="W527" s="30"/>
      <c r="X527" s="30"/>
      <c r="Y527" s="30"/>
      <c r="Z527" s="30"/>
      <c r="AA527" s="30"/>
      <c r="AB527" s="30">
        <f t="shared" si="21"/>
        <v>1</v>
      </c>
      <c r="AC527" s="30"/>
      <c r="AD527" s="30"/>
      <c r="AE527" s="78"/>
    </row>
    <row r="528" spans="1:31" ht="57.75" hidden="1" customHeight="1">
      <c r="A528" s="278"/>
      <c r="B528" s="78">
        <v>148</v>
      </c>
      <c r="C528" s="16" t="s">
        <v>412</v>
      </c>
      <c r="D528" s="80" t="s">
        <v>2</v>
      </c>
      <c r="E528" s="79" t="s">
        <v>413</v>
      </c>
      <c r="F528" s="80" t="s">
        <v>2</v>
      </c>
      <c r="G528" s="80"/>
      <c r="H528" s="86" t="s">
        <v>857</v>
      </c>
      <c r="I528" s="86" t="s">
        <v>858</v>
      </c>
      <c r="J528" s="77"/>
      <c r="K528" s="30" t="s">
        <v>1086</v>
      </c>
      <c r="L528" s="30" t="s">
        <v>1085</v>
      </c>
      <c r="M528" s="29" t="s">
        <v>1113</v>
      </c>
      <c r="N528" s="90" t="s">
        <v>648</v>
      </c>
      <c r="O528" s="274"/>
      <c r="P528" s="77"/>
      <c r="Q528" s="30"/>
      <c r="R528" s="30"/>
      <c r="S528" s="30"/>
      <c r="T528" s="30" t="s">
        <v>27</v>
      </c>
      <c r="U528" s="30"/>
      <c r="V528" s="30"/>
      <c r="W528" s="30"/>
      <c r="X528" s="30"/>
      <c r="Y528" s="30"/>
      <c r="Z528" s="30"/>
      <c r="AA528" s="30"/>
      <c r="AB528" s="30">
        <f t="shared" si="21"/>
        <v>1</v>
      </c>
      <c r="AC528" s="30"/>
      <c r="AD528" s="30"/>
      <c r="AE528" s="78"/>
    </row>
    <row r="529" spans="1:31" ht="57.75" hidden="1" customHeight="1">
      <c r="A529" s="278"/>
      <c r="B529" s="144">
        <v>148</v>
      </c>
      <c r="C529" s="197" t="s">
        <v>412</v>
      </c>
      <c r="D529" s="142" t="s">
        <v>2</v>
      </c>
      <c r="E529" s="79" t="s">
        <v>413</v>
      </c>
      <c r="F529" s="80" t="s">
        <v>2</v>
      </c>
      <c r="G529" s="142"/>
      <c r="H529" s="200" t="s">
        <v>857</v>
      </c>
      <c r="I529" s="200" t="s">
        <v>858</v>
      </c>
      <c r="J529" s="146"/>
      <c r="K529" s="154" t="s">
        <v>1086</v>
      </c>
      <c r="L529" s="154" t="s">
        <v>1085</v>
      </c>
      <c r="M529" s="29" t="s">
        <v>1113</v>
      </c>
      <c r="N529" s="90" t="s">
        <v>648</v>
      </c>
      <c r="O529" s="274"/>
      <c r="P529" s="77"/>
      <c r="Q529" s="30"/>
      <c r="R529" s="30"/>
      <c r="S529" s="30"/>
      <c r="T529" s="30"/>
      <c r="U529" s="30" t="s">
        <v>27</v>
      </c>
      <c r="V529" s="30"/>
      <c r="W529" s="30"/>
      <c r="X529" s="30"/>
      <c r="Y529" s="30"/>
      <c r="Z529" s="30"/>
      <c r="AA529" s="30"/>
      <c r="AB529" s="30">
        <f t="shared" si="21"/>
        <v>1</v>
      </c>
      <c r="AC529" s="154"/>
      <c r="AD529" s="154"/>
      <c r="AE529" s="144"/>
    </row>
    <row r="530" spans="1:31" ht="66.75" customHeight="1">
      <c r="A530" s="279"/>
      <c r="B530" s="160">
        <v>148</v>
      </c>
      <c r="C530" s="16" t="s">
        <v>412</v>
      </c>
      <c r="D530" s="163" t="s">
        <v>2</v>
      </c>
      <c r="E530" s="188" t="s">
        <v>413</v>
      </c>
      <c r="F530" s="172" t="s">
        <v>2</v>
      </c>
      <c r="G530" s="163"/>
      <c r="H530" s="86" t="s">
        <v>857</v>
      </c>
      <c r="I530" s="86" t="s">
        <v>858</v>
      </c>
      <c r="J530" s="149"/>
      <c r="K530" s="30" t="s">
        <v>1086</v>
      </c>
      <c r="L530" s="30" t="s">
        <v>1085</v>
      </c>
      <c r="M530" s="185" t="s">
        <v>1113</v>
      </c>
      <c r="N530" s="90" t="s">
        <v>648</v>
      </c>
      <c r="O530" s="274"/>
      <c r="P530" s="77"/>
      <c r="Q530" s="30"/>
      <c r="R530" s="30"/>
      <c r="S530" s="30"/>
      <c r="T530" s="30"/>
      <c r="U530" s="30"/>
      <c r="V530" s="30" t="s">
        <v>27</v>
      </c>
      <c r="W530" s="30"/>
      <c r="X530" s="30"/>
      <c r="Y530" s="30"/>
      <c r="Z530" s="30"/>
      <c r="AA530" s="30"/>
      <c r="AB530" s="174">
        <f t="shared" si="21"/>
        <v>1</v>
      </c>
      <c r="AC530" s="30" t="s">
        <v>1134</v>
      </c>
      <c r="AD530" s="30" t="s">
        <v>1134</v>
      </c>
      <c r="AE530" s="160"/>
    </row>
    <row r="531" spans="1:31" ht="66.75" hidden="1" customHeight="1">
      <c r="A531" s="278"/>
      <c r="B531" s="145">
        <v>148</v>
      </c>
      <c r="C531" s="221" t="s">
        <v>412</v>
      </c>
      <c r="D531" s="143" t="s">
        <v>2</v>
      </c>
      <c r="E531" s="79" t="s">
        <v>413</v>
      </c>
      <c r="F531" s="80" t="s">
        <v>2</v>
      </c>
      <c r="G531" s="143"/>
      <c r="H531" s="228" t="s">
        <v>857</v>
      </c>
      <c r="I531" s="228" t="s">
        <v>858</v>
      </c>
      <c r="J531" s="148"/>
      <c r="K531" s="155" t="s">
        <v>1086</v>
      </c>
      <c r="L531" s="155" t="s">
        <v>1085</v>
      </c>
      <c r="M531" s="29" t="s">
        <v>1113</v>
      </c>
      <c r="N531" s="90" t="s">
        <v>648</v>
      </c>
      <c r="O531" s="274"/>
      <c r="P531" s="77"/>
      <c r="Q531" s="30"/>
      <c r="R531" s="30"/>
      <c r="S531" s="30"/>
      <c r="T531" s="30"/>
      <c r="U531" s="30"/>
      <c r="V531" s="30"/>
      <c r="W531" s="30" t="s">
        <v>27</v>
      </c>
      <c r="X531" s="30"/>
      <c r="Y531" s="30"/>
      <c r="Z531" s="30"/>
      <c r="AA531" s="30"/>
      <c r="AB531" s="30">
        <f t="shared" si="21"/>
        <v>1</v>
      </c>
      <c r="AC531" s="155"/>
      <c r="AD531" s="155"/>
      <c r="AE531" s="145"/>
    </row>
    <row r="532" spans="1:31" ht="57.75" hidden="1" customHeight="1">
      <c r="A532" s="278"/>
      <c r="B532" s="78">
        <v>148</v>
      </c>
      <c r="C532" s="16" t="s">
        <v>412</v>
      </c>
      <c r="D532" s="80" t="s">
        <v>2</v>
      </c>
      <c r="E532" s="79" t="s">
        <v>413</v>
      </c>
      <c r="F532" s="80" t="s">
        <v>2</v>
      </c>
      <c r="G532" s="80"/>
      <c r="H532" s="86" t="s">
        <v>857</v>
      </c>
      <c r="I532" s="86" t="s">
        <v>858</v>
      </c>
      <c r="J532" s="77"/>
      <c r="K532" s="30" t="s">
        <v>1086</v>
      </c>
      <c r="L532" s="30" t="s">
        <v>1085</v>
      </c>
      <c r="M532" s="29" t="s">
        <v>1113</v>
      </c>
      <c r="N532" s="90" t="s">
        <v>648</v>
      </c>
      <c r="O532" s="274"/>
      <c r="P532" s="77"/>
      <c r="Q532" s="30"/>
      <c r="R532" s="30"/>
      <c r="S532" s="30"/>
      <c r="T532" s="30"/>
      <c r="U532" s="30"/>
      <c r="V532" s="30"/>
      <c r="W532" s="30"/>
      <c r="X532" s="30" t="s">
        <v>27</v>
      </c>
      <c r="Y532" s="30"/>
      <c r="Z532" s="30"/>
      <c r="AA532" s="30"/>
      <c r="AB532" s="30">
        <f t="shared" si="21"/>
        <v>1</v>
      </c>
      <c r="AC532" s="30"/>
      <c r="AD532" s="30"/>
      <c r="AE532" s="78"/>
    </row>
    <row r="533" spans="1:31" ht="57.75" hidden="1" customHeight="1">
      <c r="A533" s="278"/>
      <c r="B533" s="78">
        <v>148</v>
      </c>
      <c r="C533" s="16" t="s">
        <v>412</v>
      </c>
      <c r="D533" s="80" t="s">
        <v>2</v>
      </c>
      <c r="E533" s="79" t="s">
        <v>413</v>
      </c>
      <c r="F533" s="80" t="s">
        <v>2</v>
      </c>
      <c r="G533" s="80"/>
      <c r="H533" s="86" t="s">
        <v>857</v>
      </c>
      <c r="I533" s="86" t="s">
        <v>858</v>
      </c>
      <c r="J533" s="77"/>
      <c r="K533" s="30" t="s">
        <v>1086</v>
      </c>
      <c r="L533" s="30" t="s">
        <v>1085</v>
      </c>
      <c r="M533" s="29" t="s">
        <v>1113</v>
      </c>
      <c r="N533" s="90" t="s">
        <v>648</v>
      </c>
      <c r="O533" s="274"/>
      <c r="P533" s="77"/>
      <c r="Q533" s="30"/>
      <c r="R533" s="30"/>
      <c r="S533" s="30"/>
      <c r="T533" s="30"/>
      <c r="U533" s="30"/>
      <c r="V533" s="30"/>
      <c r="W533" s="30"/>
      <c r="X533" s="30"/>
      <c r="Y533" s="30" t="s">
        <v>27</v>
      </c>
      <c r="Z533" s="30"/>
      <c r="AA533" s="30"/>
      <c r="AB533" s="30">
        <f t="shared" si="21"/>
        <v>1</v>
      </c>
      <c r="AC533" s="30"/>
      <c r="AD533" s="30"/>
      <c r="AE533" s="78"/>
    </row>
    <row r="534" spans="1:31" ht="57.75" hidden="1" customHeight="1">
      <c r="A534" s="278"/>
      <c r="B534" s="78">
        <v>148</v>
      </c>
      <c r="C534" s="16" t="s">
        <v>412</v>
      </c>
      <c r="D534" s="80" t="s">
        <v>2</v>
      </c>
      <c r="E534" s="79" t="s">
        <v>413</v>
      </c>
      <c r="F534" s="80" t="s">
        <v>2</v>
      </c>
      <c r="G534" s="80"/>
      <c r="H534" s="86" t="s">
        <v>857</v>
      </c>
      <c r="I534" s="86" t="s">
        <v>858</v>
      </c>
      <c r="J534" s="77"/>
      <c r="K534" s="30" t="s">
        <v>1086</v>
      </c>
      <c r="L534" s="30" t="s">
        <v>1085</v>
      </c>
      <c r="M534" s="29" t="s">
        <v>1113</v>
      </c>
      <c r="N534" s="90" t="s">
        <v>648</v>
      </c>
      <c r="O534" s="274"/>
      <c r="P534" s="77"/>
      <c r="Q534" s="30"/>
      <c r="R534" s="30"/>
      <c r="S534" s="30"/>
      <c r="T534" s="30"/>
      <c r="U534" s="30"/>
      <c r="V534" s="30"/>
      <c r="W534" s="30"/>
      <c r="X534" s="30"/>
      <c r="Y534" s="30"/>
      <c r="Z534" s="30" t="s">
        <v>27</v>
      </c>
      <c r="AA534" s="30"/>
      <c r="AB534" s="30">
        <f t="shared" si="21"/>
        <v>1</v>
      </c>
      <c r="AC534" s="30"/>
      <c r="AD534" s="30"/>
      <c r="AE534" s="78"/>
    </row>
    <row r="535" spans="1:31" ht="57.75" hidden="1" customHeight="1">
      <c r="A535" s="280"/>
      <c r="B535" s="78">
        <v>148</v>
      </c>
      <c r="C535" s="16" t="s">
        <v>412</v>
      </c>
      <c r="D535" s="80" t="s">
        <v>2</v>
      </c>
      <c r="E535" s="79" t="s">
        <v>413</v>
      </c>
      <c r="F535" s="80" t="s">
        <v>2</v>
      </c>
      <c r="G535" s="80"/>
      <c r="H535" s="86" t="s">
        <v>857</v>
      </c>
      <c r="I535" s="86" t="s">
        <v>858</v>
      </c>
      <c r="J535" s="77"/>
      <c r="K535" s="30" t="s">
        <v>1086</v>
      </c>
      <c r="L535" s="30" t="s">
        <v>1085</v>
      </c>
      <c r="M535" s="29" t="s">
        <v>1113</v>
      </c>
      <c r="N535" s="90" t="s">
        <v>648</v>
      </c>
      <c r="O535" s="275"/>
      <c r="P535" s="77"/>
      <c r="Q535" s="30"/>
      <c r="R535" s="30"/>
      <c r="S535" s="30"/>
      <c r="T535" s="30"/>
      <c r="U535" s="30"/>
      <c r="V535" s="30"/>
      <c r="W535" s="30"/>
      <c r="X535" s="30"/>
      <c r="Y535" s="30"/>
      <c r="Z535" s="30"/>
      <c r="AA535" s="30" t="s">
        <v>27</v>
      </c>
      <c r="AB535" s="30">
        <f t="shared" si="21"/>
        <v>1</v>
      </c>
      <c r="AC535" s="30"/>
      <c r="AD535" s="30"/>
      <c r="AE535" s="78"/>
    </row>
    <row r="536" spans="1:31" ht="39.75" hidden="1" customHeight="1">
      <c r="A536" s="277">
        <v>460</v>
      </c>
      <c r="B536" s="50">
        <v>149</v>
      </c>
      <c r="C536" s="16" t="s">
        <v>414</v>
      </c>
      <c r="D536" s="14" t="s">
        <v>0</v>
      </c>
      <c r="E536" s="16" t="s">
        <v>415</v>
      </c>
      <c r="F536" s="80" t="s">
        <v>2</v>
      </c>
      <c r="G536" s="14"/>
      <c r="H536" s="86" t="s">
        <v>859</v>
      </c>
      <c r="I536" s="48" t="s">
        <v>860</v>
      </c>
      <c r="J536" s="52"/>
      <c r="K536" s="30" t="s">
        <v>1086</v>
      </c>
      <c r="L536" s="30" t="s">
        <v>1085</v>
      </c>
      <c r="M536" s="29" t="s">
        <v>1113</v>
      </c>
      <c r="N536" s="90" t="s">
        <v>648</v>
      </c>
      <c r="O536" s="273" t="s">
        <v>27</v>
      </c>
      <c r="P536" s="273">
        <v>1</v>
      </c>
      <c r="Q536" s="30" t="s">
        <v>27</v>
      </c>
      <c r="R536" s="30"/>
      <c r="S536" s="30"/>
      <c r="T536" s="30"/>
      <c r="U536" s="30"/>
      <c r="V536" s="30"/>
      <c r="W536" s="30"/>
      <c r="X536" s="30"/>
      <c r="Y536" s="30"/>
      <c r="Z536" s="30"/>
      <c r="AA536" s="30"/>
      <c r="AB536" s="30">
        <f t="shared" si="21"/>
        <v>1</v>
      </c>
      <c r="AC536" s="30"/>
      <c r="AD536" s="30"/>
      <c r="AE536" s="50"/>
    </row>
    <row r="537" spans="1:31" ht="39.75" hidden="1" customHeight="1">
      <c r="A537" s="278"/>
      <c r="B537" s="78">
        <v>149</v>
      </c>
      <c r="C537" s="16" t="s">
        <v>414</v>
      </c>
      <c r="D537" s="80" t="s">
        <v>0</v>
      </c>
      <c r="E537" s="16" t="s">
        <v>415</v>
      </c>
      <c r="F537" s="80" t="s">
        <v>2</v>
      </c>
      <c r="G537" s="80"/>
      <c r="H537" s="86" t="s">
        <v>859</v>
      </c>
      <c r="I537" s="48" t="s">
        <v>860</v>
      </c>
      <c r="J537" s="77"/>
      <c r="K537" s="30" t="s">
        <v>1086</v>
      </c>
      <c r="L537" s="30" t="s">
        <v>1085</v>
      </c>
      <c r="M537" s="29" t="s">
        <v>1113</v>
      </c>
      <c r="N537" s="90" t="s">
        <v>648</v>
      </c>
      <c r="O537" s="274"/>
      <c r="P537" s="274"/>
      <c r="Q537" s="30"/>
      <c r="R537" s="30" t="s">
        <v>27</v>
      </c>
      <c r="S537" s="30"/>
      <c r="T537" s="30"/>
      <c r="U537" s="30"/>
      <c r="V537" s="30"/>
      <c r="W537" s="30"/>
      <c r="X537" s="30"/>
      <c r="Y537" s="30"/>
      <c r="Z537" s="30"/>
      <c r="AA537" s="30"/>
      <c r="AB537" s="30">
        <f t="shared" si="21"/>
        <v>1</v>
      </c>
      <c r="AC537" s="30"/>
      <c r="AD537" s="30"/>
      <c r="AE537" s="78"/>
    </row>
    <row r="538" spans="1:31" ht="51.75" hidden="1" customHeight="1">
      <c r="A538" s="278"/>
      <c r="B538" s="78">
        <v>149</v>
      </c>
      <c r="C538" s="16" t="s">
        <v>414</v>
      </c>
      <c r="D538" s="80" t="s">
        <v>0</v>
      </c>
      <c r="E538" s="16" t="s">
        <v>415</v>
      </c>
      <c r="F538" s="80" t="s">
        <v>2</v>
      </c>
      <c r="G538" s="80"/>
      <c r="H538" s="86" t="s">
        <v>859</v>
      </c>
      <c r="I538" s="48" t="s">
        <v>860</v>
      </c>
      <c r="J538" s="77"/>
      <c r="K538" s="30" t="s">
        <v>1086</v>
      </c>
      <c r="L538" s="30" t="s">
        <v>1085</v>
      </c>
      <c r="M538" s="29" t="s">
        <v>1113</v>
      </c>
      <c r="N538" s="90" t="s">
        <v>648</v>
      </c>
      <c r="O538" s="274"/>
      <c r="P538" s="274"/>
      <c r="Q538" s="30"/>
      <c r="R538" s="30"/>
      <c r="S538" s="30" t="s">
        <v>27</v>
      </c>
      <c r="T538" s="30"/>
      <c r="U538" s="30"/>
      <c r="V538" s="30"/>
      <c r="W538" s="30"/>
      <c r="X538" s="30"/>
      <c r="Y538" s="30"/>
      <c r="Z538" s="30"/>
      <c r="AA538" s="30"/>
      <c r="AB538" s="30">
        <f t="shared" si="21"/>
        <v>1</v>
      </c>
      <c r="AC538" s="30"/>
      <c r="AD538" s="30"/>
      <c r="AE538" s="78"/>
    </row>
    <row r="539" spans="1:31" ht="39.75" hidden="1" customHeight="1">
      <c r="A539" s="278"/>
      <c r="B539" s="78">
        <v>149</v>
      </c>
      <c r="C539" s="16" t="s">
        <v>414</v>
      </c>
      <c r="D539" s="80" t="s">
        <v>0</v>
      </c>
      <c r="E539" s="16" t="s">
        <v>415</v>
      </c>
      <c r="F539" s="80" t="s">
        <v>2</v>
      </c>
      <c r="G539" s="80"/>
      <c r="H539" s="86" t="s">
        <v>859</v>
      </c>
      <c r="I539" s="48" t="s">
        <v>860</v>
      </c>
      <c r="J539" s="77"/>
      <c r="K539" s="30" t="s">
        <v>1086</v>
      </c>
      <c r="L539" s="30" t="s">
        <v>1085</v>
      </c>
      <c r="M539" s="29" t="s">
        <v>1113</v>
      </c>
      <c r="N539" s="90" t="s">
        <v>648</v>
      </c>
      <c r="O539" s="274"/>
      <c r="P539" s="274"/>
      <c r="Q539" s="30"/>
      <c r="R539" s="30"/>
      <c r="S539" s="30"/>
      <c r="T539" s="30" t="s">
        <v>27</v>
      </c>
      <c r="U539" s="30"/>
      <c r="V539" s="30"/>
      <c r="W539" s="30"/>
      <c r="X539" s="30"/>
      <c r="Y539" s="30"/>
      <c r="Z539" s="30"/>
      <c r="AA539" s="30"/>
      <c r="AB539" s="30">
        <f t="shared" si="21"/>
        <v>1</v>
      </c>
      <c r="AC539" s="30"/>
      <c r="AD539" s="30"/>
      <c r="AE539" s="78"/>
    </row>
    <row r="540" spans="1:31" ht="39.75" hidden="1" customHeight="1">
      <c r="A540" s="278"/>
      <c r="B540" s="144">
        <v>149</v>
      </c>
      <c r="C540" s="197" t="s">
        <v>414</v>
      </c>
      <c r="D540" s="142" t="s">
        <v>0</v>
      </c>
      <c r="E540" s="16" t="s">
        <v>415</v>
      </c>
      <c r="F540" s="80" t="s">
        <v>2</v>
      </c>
      <c r="G540" s="142"/>
      <c r="H540" s="200" t="s">
        <v>859</v>
      </c>
      <c r="I540" s="215" t="s">
        <v>860</v>
      </c>
      <c r="J540" s="146"/>
      <c r="K540" s="154" t="s">
        <v>1086</v>
      </c>
      <c r="L540" s="154" t="s">
        <v>1085</v>
      </c>
      <c r="M540" s="29" t="s">
        <v>1113</v>
      </c>
      <c r="N540" s="90" t="s">
        <v>648</v>
      </c>
      <c r="O540" s="274"/>
      <c r="P540" s="274"/>
      <c r="Q540" s="30"/>
      <c r="R540" s="30"/>
      <c r="S540" s="30"/>
      <c r="T540" s="30"/>
      <c r="U540" s="30" t="s">
        <v>27</v>
      </c>
      <c r="V540" s="30"/>
      <c r="W540" s="30"/>
      <c r="X540" s="30"/>
      <c r="Y540" s="30"/>
      <c r="Z540" s="30"/>
      <c r="AA540" s="30"/>
      <c r="AB540" s="30">
        <f t="shared" si="21"/>
        <v>1</v>
      </c>
      <c r="AC540" s="154"/>
      <c r="AD540" s="154"/>
      <c r="AE540" s="144"/>
    </row>
    <row r="541" spans="1:31" ht="51" customHeight="1">
      <c r="A541" s="279"/>
      <c r="B541" s="160">
        <v>149</v>
      </c>
      <c r="C541" s="16" t="s">
        <v>414</v>
      </c>
      <c r="D541" s="163" t="s">
        <v>0</v>
      </c>
      <c r="E541" s="184" t="s">
        <v>415</v>
      </c>
      <c r="F541" s="172" t="s">
        <v>2</v>
      </c>
      <c r="G541" s="163"/>
      <c r="H541" s="86" t="s">
        <v>859</v>
      </c>
      <c r="I541" s="48" t="s">
        <v>860</v>
      </c>
      <c r="J541" s="149"/>
      <c r="K541" s="30" t="s">
        <v>1086</v>
      </c>
      <c r="L541" s="30" t="s">
        <v>1085</v>
      </c>
      <c r="M541" s="185" t="s">
        <v>1113</v>
      </c>
      <c r="N541" s="90" t="s">
        <v>648</v>
      </c>
      <c r="O541" s="274"/>
      <c r="P541" s="274"/>
      <c r="Q541" s="30"/>
      <c r="R541" s="30"/>
      <c r="S541" s="30"/>
      <c r="T541" s="30"/>
      <c r="U541" s="30"/>
      <c r="V541" s="30" t="s">
        <v>27</v>
      </c>
      <c r="W541" s="30"/>
      <c r="X541" s="30"/>
      <c r="Y541" s="30"/>
      <c r="Z541" s="30"/>
      <c r="AA541" s="30"/>
      <c r="AB541" s="174">
        <f t="shared" si="21"/>
        <v>1</v>
      </c>
      <c r="AC541" s="30" t="s">
        <v>1134</v>
      </c>
      <c r="AD541" s="30" t="s">
        <v>1134</v>
      </c>
      <c r="AE541" s="160"/>
    </row>
    <row r="542" spans="1:31" ht="39.75" hidden="1" customHeight="1">
      <c r="A542" s="278"/>
      <c r="B542" s="145">
        <v>149</v>
      </c>
      <c r="C542" s="221" t="s">
        <v>414</v>
      </c>
      <c r="D542" s="143" t="s">
        <v>0</v>
      </c>
      <c r="E542" s="16" t="s">
        <v>415</v>
      </c>
      <c r="F542" s="80" t="s">
        <v>2</v>
      </c>
      <c r="G542" s="143"/>
      <c r="H542" s="228" t="s">
        <v>859</v>
      </c>
      <c r="I542" s="240" t="s">
        <v>860</v>
      </c>
      <c r="J542" s="148"/>
      <c r="K542" s="155" t="s">
        <v>1086</v>
      </c>
      <c r="L542" s="155" t="s">
        <v>1085</v>
      </c>
      <c r="M542" s="29" t="s">
        <v>1113</v>
      </c>
      <c r="N542" s="90" t="s">
        <v>648</v>
      </c>
      <c r="O542" s="274"/>
      <c r="P542" s="274"/>
      <c r="Q542" s="30"/>
      <c r="R542" s="30"/>
      <c r="S542" s="30"/>
      <c r="T542" s="30"/>
      <c r="U542" s="30"/>
      <c r="V542" s="30"/>
      <c r="W542" s="30" t="s">
        <v>27</v>
      </c>
      <c r="X542" s="30"/>
      <c r="Y542" s="30"/>
      <c r="Z542" s="30"/>
      <c r="AA542" s="30"/>
      <c r="AB542" s="30">
        <f t="shared" si="21"/>
        <v>1</v>
      </c>
      <c r="AC542" s="155"/>
      <c r="AD542" s="155"/>
      <c r="AE542" s="145"/>
    </row>
    <row r="543" spans="1:31" ht="39.75" hidden="1" customHeight="1">
      <c r="A543" s="278"/>
      <c r="B543" s="78">
        <v>149</v>
      </c>
      <c r="C543" s="16" t="s">
        <v>414</v>
      </c>
      <c r="D543" s="80" t="s">
        <v>0</v>
      </c>
      <c r="E543" s="16" t="s">
        <v>415</v>
      </c>
      <c r="F543" s="80" t="s">
        <v>2</v>
      </c>
      <c r="G543" s="80"/>
      <c r="H543" s="86" t="s">
        <v>859</v>
      </c>
      <c r="I543" s="48" t="s">
        <v>860</v>
      </c>
      <c r="J543" s="77"/>
      <c r="K543" s="30" t="s">
        <v>1086</v>
      </c>
      <c r="L543" s="30" t="s">
        <v>1085</v>
      </c>
      <c r="M543" s="29" t="s">
        <v>1113</v>
      </c>
      <c r="N543" s="90" t="s">
        <v>648</v>
      </c>
      <c r="O543" s="274"/>
      <c r="P543" s="274"/>
      <c r="Q543" s="30"/>
      <c r="R543" s="30"/>
      <c r="S543" s="30"/>
      <c r="T543" s="30"/>
      <c r="U543" s="30"/>
      <c r="V543" s="30"/>
      <c r="W543" s="30"/>
      <c r="X543" s="30" t="s">
        <v>27</v>
      </c>
      <c r="Y543" s="30"/>
      <c r="Z543" s="30"/>
      <c r="AA543" s="30"/>
      <c r="AB543" s="30">
        <f t="shared" si="21"/>
        <v>1</v>
      </c>
      <c r="AC543" s="30"/>
      <c r="AD543" s="30"/>
      <c r="AE543" s="78"/>
    </row>
    <row r="544" spans="1:31" ht="39.75" hidden="1" customHeight="1">
      <c r="A544" s="278"/>
      <c r="B544" s="78">
        <v>149</v>
      </c>
      <c r="C544" s="16" t="s">
        <v>414</v>
      </c>
      <c r="D544" s="80" t="s">
        <v>0</v>
      </c>
      <c r="E544" s="16" t="s">
        <v>415</v>
      </c>
      <c r="F544" s="80" t="s">
        <v>2</v>
      </c>
      <c r="G544" s="80"/>
      <c r="H544" s="86" t="s">
        <v>859</v>
      </c>
      <c r="I544" s="48" t="s">
        <v>860</v>
      </c>
      <c r="J544" s="77"/>
      <c r="K544" s="30" t="s">
        <v>1086</v>
      </c>
      <c r="L544" s="30" t="s">
        <v>1085</v>
      </c>
      <c r="M544" s="29" t="s">
        <v>1113</v>
      </c>
      <c r="N544" s="90" t="s">
        <v>648</v>
      </c>
      <c r="O544" s="274"/>
      <c r="P544" s="274"/>
      <c r="Q544" s="30"/>
      <c r="R544" s="30"/>
      <c r="S544" s="30"/>
      <c r="T544" s="30"/>
      <c r="U544" s="30"/>
      <c r="V544" s="30"/>
      <c r="W544" s="30"/>
      <c r="X544" s="30"/>
      <c r="Y544" s="30" t="s">
        <v>27</v>
      </c>
      <c r="Z544" s="30"/>
      <c r="AA544" s="30"/>
      <c r="AB544" s="30">
        <f t="shared" si="21"/>
        <v>1</v>
      </c>
      <c r="AC544" s="30"/>
      <c r="AD544" s="30"/>
      <c r="AE544" s="78"/>
    </row>
    <row r="545" spans="1:31" ht="39.75" hidden="1" customHeight="1">
      <c r="A545" s="278"/>
      <c r="B545" s="78">
        <v>149</v>
      </c>
      <c r="C545" s="16" t="s">
        <v>414</v>
      </c>
      <c r="D545" s="80" t="s">
        <v>0</v>
      </c>
      <c r="E545" s="16" t="s">
        <v>415</v>
      </c>
      <c r="F545" s="80" t="s">
        <v>2</v>
      </c>
      <c r="G545" s="80"/>
      <c r="H545" s="86" t="s">
        <v>859</v>
      </c>
      <c r="I545" s="48" t="s">
        <v>860</v>
      </c>
      <c r="J545" s="77"/>
      <c r="K545" s="30" t="s">
        <v>1086</v>
      </c>
      <c r="L545" s="30" t="s">
        <v>1085</v>
      </c>
      <c r="M545" s="29" t="s">
        <v>1113</v>
      </c>
      <c r="N545" s="90" t="s">
        <v>648</v>
      </c>
      <c r="O545" s="274"/>
      <c r="P545" s="274"/>
      <c r="Q545" s="30"/>
      <c r="R545" s="30"/>
      <c r="S545" s="30"/>
      <c r="T545" s="30"/>
      <c r="U545" s="30"/>
      <c r="V545" s="30"/>
      <c r="W545" s="30"/>
      <c r="X545" s="30"/>
      <c r="Y545" s="30"/>
      <c r="Z545" s="30" t="s">
        <v>27</v>
      </c>
      <c r="AA545" s="30"/>
      <c r="AB545" s="30">
        <f t="shared" si="21"/>
        <v>1</v>
      </c>
      <c r="AC545" s="30"/>
      <c r="AD545" s="30"/>
      <c r="AE545" s="78"/>
    </row>
    <row r="546" spans="1:31" ht="47.25" hidden="1" customHeight="1">
      <c r="A546" s="280"/>
      <c r="B546" s="144">
        <v>149</v>
      </c>
      <c r="C546" s="197" t="s">
        <v>414</v>
      </c>
      <c r="D546" s="142" t="s">
        <v>0</v>
      </c>
      <c r="E546" s="16" t="s">
        <v>415</v>
      </c>
      <c r="F546" s="80" t="s">
        <v>2</v>
      </c>
      <c r="G546" s="142"/>
      <c r="H546" s="200" t="s">
        <v>859</v>
      </c>
      <c r="I546" s="215" t="s">
        <v>860</v>
      </c>
      <c r="J546" s="146"/>
      <c r="K546" s="154" t="s">
        <v>1086</v>
      </c>
      <c r="L546" s="154" t="s">
        <v>1085</v>
      </c>
      <c r="M546" s="29" t="s">
        <v>1113</v>
      </c>
      <c r="N546" s="90" t="s">
        <v>648</v>
      </c>
      <c r="O546" s="275"/>
      <c r="P546" s="275"/>
      <c r="Q546" s="30"/>
      <c r="R546" s="30"/>
      <c r="S546" s="30"/>
      <c r="T546" s="30"/>
      <c r="U546" s="30"/>
      <c r="V546" s="30"/>
      <c r="W546" s="30"/>
      <c r="X546" s="30"/>
      <c r="Y546" s="30"/>
      <c r="Z546" s="30"/>
      <c r="AA546" s="30" t="s">
        <v>27</v>
      </c>
      <c r="AB546" s="30">
        <f t="shared" si="21"/>
        <v>1</v>
      </c>
      <c r="AC546" s="154"/>
      <c r="AD546" s="154"/>
      <c r="AE546" s="144"/>
    </row>
    <row r="547" spans="1:31" s="11" customFormat="1" ht="46.5" customHeight="1">
      <c r="A547" s="176"/>
      <c r="B547" s="13"/>
      <c r="C547" s="286" t="s">
        <v>45</v>
      </c>
      <c r="D547" s="286"/>
      <c r="E547" s="287"/>
      <c r="F547" s="172"/>
      <c r="G547" s="25">
        <f>G548+G570</f>
        <v>2</v>
      </c>
      <c r="H547" s="12"/>
      <c r="I547" s="17"/>
      <c r="J547" s="149"/>
      <c r="K547" s="149"/>
      <c r="L547" s="149"/>
      <c r="M547" s="186"/>
      <c r="N547" s="102"/>
      <c r="O547" s="25">
        <f>O548+O570</f>
        <v>22</v>
      </c>
      <c r="P547" s="12">
        <f>P548+P570</f>
        <v>22</v>
      </c>
      <c r="Q547" s="105"/>
      <c r="R547" s="105"/>
      <c r="S547" s="105"/>
      <c r="T547" s="105"/>
      <c r="U547" s="105"/>
      <c r="V547" s="123" t="s">
        <v>121</v>
      </c>
      <c r="W547" s="105"/>
      <c r="X547" s="105"/>
      <c r="Y547" s="105"/>
      <c r="Z547" s="105"/>
      <c r="AA547" s="105"/>
      <c r="AB547" s="174"/>
      <c r="AC547" s="30"/>
      <c r="AD547" s="30"/>
      <c r="AE547" s="15"/>
    </row>
    <row r="548" spans="1:31" ht="28.5" customHeight="1">
      <c r="A548" s="176"/>
      <c r="B548" s="13"/>
      <c r="C548" s="293" t="s">
        <v>46</v>
      </c>
      <c r="D548" s="293"/>
      <c r="E548" s="294"/>
      <c r="F548" s="172"/>
      <c r="G548" s="25">
        <f>G549+G552+G559</f>
        <v>2</v>
      </c>
      <c r="H548" s="12"/>
      <c r="I548" s="17"/>
      <c r="J548" s="149"/>
      <c r="K548" s="149"/>
      <c r="L548" s="149"/>
      <c r="M548" s="186"/>
      <c r="N548" s="102"/>
      <c r="O548" s="25">
        <f>O549+O552+O559</f>
        <v>13</v>
      </c>
      <c r="P548" s="12">
        <f>P549+P552+P559</f>
        <v>12</v>
      </c>
      <c r="Q548" s="105"/>
      <c r="R548" s="105"/>
      <c r="S548" s="105"/>
      <c r="T548" s="105"/>
      <c r="U548" s="105"/>
      <c r="V548" s="123" t="s">
        <v>121</v>
      </c>
      <c r="W548" s="105"/>
      <c r="X548" s="105"/>
      <c r="Y548" s="105"/>
      <c r="Z548" s="105"/>
      <c r="AA548" s="105"/>
      <c r="AB548" s="174"/>
      <c r="AC548" s="30"/>
      <c r="AD548" s="30"/>
      <c r="AE548" s="15"/>
    </row>
    <row r="549" spans="1:31" ht="30.75" hidden="1" customHeight="1">
      <c r="A549" s="28"/>
      <c r="B549" s="246"/>
      <c r="C549" s="304" t="s">
        <v>47</v>
      </c>
      <c r="D549" s="304"/>
      <c r="E549" s="293"/>
      <c r="F549" s="80"/>
      <c r="G549" s="224">
        <f>COUNTIF(G550:G551,"x")</f>
        <v>0</v>
      </c>
      <c r="H549" s="225"/>
      <c r="I549" s="222"/>
      <c r="J549" s="148"/>
      <c r="K549" s="148"/>
      <c r="L549" s="148"/>
      <c r="M549" s="102"/>
      <c r="N549" s="102"/>
      <c r="O549" s="25">
        <f>COUNTIF(O550:O551,"x")</f>
        <v>2</v>
      </c>
      <c r="P549" s="12">
        <f>SUM(P550:P551)</f>
        <v>2</v>
      </c>
      <c r="Q549" s="105"/>
      <c r="R549" s="105"/>
      <c r="S549" s="105"/>
      <c r="T549" s="105"/>
      <c r="U549" s="105"/>
      <c r="V549" s="123"/>
      <c r="W549" s="105"/>
      <c r="X549" s="105"/>
      <c r="Y549" s="105"/>
      <c r="Z549" s="105"/>
      <c r="AA549" s="105"/>
      <c r="AB549" s="30"/>
      <c r="AC549" s="155"/>
      <c r="AD549" s="155"/>
      <c r="AE549" s="227"/>
    </row>
    <row r="550" spans="1:31" ht="45.75" hidden="1" customHeight="1">
      <c r="A550" s="92">
        <v>464</v>
      </c>
      <c r="B550" s="50">
        <v>150</v>
      </c>
      <c r="C550" s="16" t="s">
        <v>416</v>
      </c>
      <c r="D550" s="14" t="s">
        <v>0</v>
      </c>
      <c r="E550" s="16" t="s">
        <v>330</v>
      </c>
      <c r="F550" s="80" t="s">
        <v>2</v>
      </c>
      <c r="G550" s="14"/>
      <c r="H550" s="86" t="s">
        <v>330</v>
      </c>
      <c r="I550" s="98" t="s">
        <v>861</v>
      </c>
      <c r="J550" s="52"/>
      <c r="K550" s="30" t="s">
        <v>645</v>
      </c>
      <c r="L550" s="30" t="s">
        <v>1085</v>
      </c>
      <c r="M550" s="29" t="s">
        <v>1114</v>
      </c>
      <c r="N550" s="90" t="s">
        <v>648</v>
      </c>
      <c r="O550" s="102" t="s">
        <v>27</v>
      </c>
      <c r="P550" s="52">
        <v>1</v>
      </c>
      <c r="Q550" s="30"/>
      <c r="R550" s="30" t="s">
        <v>27</v>
      </c>
      <c r="S550" s="30"/>
      <c r="T550" s="30"/>
      <c r="U550" s="30"/>
      <c r="V550" s="30"/>
      <c r="W550" s="30"/>
      <c r="X550" s="30"/>
      <c r="Y550" s="30"/>
      <c r="Z550" s="30"/>
      <c r="AA550" s="30"/>
      <c r="AB550" s="30">
        <f t="shared" si="21"/>
        <v>1</v>
      </c>
      <c r="AC550" s="30"/>
      <c r="AD550" s="30"/>
      <c r="AE550" s="50"/>
    </row>
    <row r="551" spans="1:31" ht="45.75" hidden="1" customHeight="1">
      <c r="A551" s="92">
        <v>467</v>
      </c>
      <c r="B551" s="50">
        <v>151</v>
      </c>
      <c r="C551" s="16" t="s">
        <v>417</v>
      </c>
      <c r="D551" s="14" t="s">
        <v>0</v>
      </c>
      <c r="E551" s="16" t="s">
        <v>418</v>
      </c>
      <c r="F551" s="80" t="s">
        <v>2</v>
      </c>
      <c r="G551" s="14"/>
      <c r="H551" s="86" t="s">
        <v>418</v>
      </c>
      <c r="I551" s="98" t="s">
        <v>862</v>
      </c>
      <c r="J551" s="52" t="s">
        <v>544</v>
      </c>
      <c r="K551" s="30" t="s">
        <v>645</v>
      </c>
      <c r="L551" s="30" t="s">
        <v>1085</v>
      </c>
      <c r="M551" s="29" t="s">
        <v>1114</v>
      </c>
      <c r="N551" s="90" t="s">
        <v>648</v>
      </c>
      <c r="O551" s="102" t="s">
        <v>27</v>
      </c>
      <c r="P551" s="52">
        <v>1</v>
      </c>
      <c r="Q551" s="30"/>
      <c r="R551" s="30" t="s">
        <v>27</v>
      </c>
      <c r="S551" s="30"/>
      <c r="T551" s="30"/>
      <c r="U551" s="30"/>
      <c r="V551" s="30"/>
      <c r="W551" s="30"/>
      <c r="X551" s="30"/>
      <c r="Y551" s="30"/>
      <c r="Z551" s="30"/>
      <c r="AA551" s="30"/>
      <c r="AB551" s="30">
        <f t="shared" ref="AB551" si="22">COUNTIF(Q551:AA551,"x")</f>
        <v>1</v>
      </c>
      <c r="AC551" s="30"/>
      <c r="AD551" s="30"/>
      <c r="AE551" s="50"/>
    </row>
    <row r="552" spans="1:31" s="8" customFormat="1" ht="30.75" hidden="1" customHeight="1">
      <c r="A552" s="37"/>
      <c r="B552" s="37"/>
      <c r="C552" s="303" t="s">
        <v>48</v>
      </c>
      <c r="D552" s="303"/>
      <c r="E552" s="303"/>
      <c r="F552" s="29"/>
      <c r="G552" s="25">
        <f>COUNTIF(G553:G558,"x")</f>
        <v>0</v>
      </c>
      <c r="H552" s="31"/>
      <c r="I552" s="38"/>
      <c r="J552" s="30"/>
      <c r="K552" s="30"/>
      <c r="L552" s="30"/>
      <c r="M552" s="30"/>
      <c r="N552" s="30"/>
      <c r="O552" s="25">
        <f>COUNTIF(O553:O558,"x")</f>
        <v>5</v>
      </c>
      <c r="P552" s="31">
        <f>SUM(P553:P558)</f>
        <v>5</v>
      </c>
      <c r="Q552" s="105"/>
      <c r="R552" s="105" t="s">
        <v>121</v>
      </c>
      <c r="S552" s="105" t="s">
        <v>121</v>
      </c>
      <c r="T552" s="105" t="s">
        <v>121</v>
      </c>
      <c r="U552" s="105" t="s">
        <v>121</v>
      </c>
      <c r="V552" s="123"/>
      <c r="W552" s="105" t="s">
        <v>121</v>
      </c>
      <c r="X552" s="105" t="s">
        <v>121</v>
      </c>
      <c r="Y552" s="105" t="s">
        <v>121</v>
      </c>
      <c r="Z552" s="105"/>
      <c r="AA552" s="105" t="s">
        <v>121</v>
      </c>
      <c r="AB552" s="30"/>
      <c r="AC552" s="30"/>
      <c r="AD552" s="30"/>
      <c r="AE552" s="32"/>
    </row>
    <row r="553" spans="1:31" ht="57.75" hidden="1" customHeight="1">
      <c r="A553" s="92">
        <v>475</v>
      </c>
      <c r="B553" s="50">
        <v>152</v>
      </c>
      <c r="C553" s="16" t="s">
        <v>419</v>
      </c>
      <c r="D553" s="14" t="s">
        <v>0</v>
      </c>
      <c r="E553" s="16" t="s">
        <v>420</v>
      </c>
      <c r="F553" s="80" t="s">
        <v>1</v>
      </c>
      <c r="G553" s="14"/>
      <c r="H553" s="86" t="s">
        <v>420</v>
      </c>
      <c r="I553" s="55" t="s">
        <v>863</v>
      </c>
      <c r="J553" s="52"/>
      <c r="K553" s="30" t="s">
        <v>645</v>
      </c>
      <c r="L553" s="30" t="s">
        <v>1085</v>
      </c>
      <c r="M553" s="29" t="s">
        <v>1114</v>
      </c>
      <c r="N553" s="90" t="s">
        <v>648</v>
      </c>
      <c r="O553" s="102" t="s">
        <v>27</v>
      </c>
      <c r="P553" s="52"/>
      <c r="Q553" s="30"/>
      <c r="R553" s="30" t="s">
        <v>27</v>
      </c>
      <c r="S553" s="30"/>
      <c r="T553" s="30"/>
      <c r="U553" s="30"/>
      <c r="V553" s="30"/>
      <c r="W553" s="30"/>
      <c r="X553" s="30"/>
      <c r="Y553" s="30"/>
      <c r="Z553" s="30"/>
      <c r="AA553" s="30"/>
      <c r="AB553" s="30">
        <f t="shared" ref="AB553:AB558" si="23">COUNTIF(Q553:AA553,"x")</f>
        <v>1</v>
      </c>
      <c r="AC553" s="30"/>
      <c r="AD553" s="30"/>
      <c r="AE553" s="50"/>
    </row>
    <row r="554" spans="1:31" ht="63" hidden="1" customHeight="1">
      <c r="A554" s="328">
        <v>485</v>
      </c>
      <c r="B554" s="50">
        <v>153</v>
      </c>
      <c r="C554" s="16" t="s">
        <v>139</v>
      </c>
      <c r="D554" s="14" t="s">
        <v>0</v>
      </c>
      <c r="E554" s="16" t="s">
        <v>421</v>
      </c>
      <c r="F554" s="80" t="s">
        <v>1</v>
      </c>
      <c r="G554" s="14"/>
      <c r="H554" s="86" t="s">
        <v>864</v>
      </c>
      <c r="I554" s="55" t="s">
        <v>865</v>
      </c>
      <c r="J554" s="52" t="s">
        <v>545</v>
      </c>
      <c r="K554" s="30" t="s">
        <v>645</v>
      </c>
      <c r="L554" s="30" t="s">
        <v>1085</v>
      </c>
      <c r="M554" s="29" t="s">
        <v>1114</v>
      </c>
      <c r="N554" s="90" t="s">
        <v>648</v>
      </c>
      <c r="O554" s="273" t="s">
        <v>27</v>
      </c>
      <c r="P554" s="273">
        <v>2</v>
      </c>
      <c r="Q554" s="30" t="s">
        <v>27</v>
      </c>
      <c r="R554" s="30"/>
      <c r="S554" s="30"/>
      <c r="T554" s="30"/>
      <c r="U554" s="30"/>
      <c r="V554" s="30"/>
      <c r="W554" s="30"/>
      <c r="X554" s="30"/>
      <c r="Y554" s="30"/>
      <c r="Z554" s="30"/>
      <c r="AA554" s="30"/>
      <c r="AB554" s="30">
        <f t="shared" si="23"/>
        <v>1</v>
      </c>
      <c r="AC554" s="30"/>
      <c r="AD554" s="30"/>
      <c r="AE554" s="50"/>
    </row>
    <row r="555" spans="1:31" ht="64.5" hidden="1" customHeight="1">
      <c r="A555" s="298"/>
      <c r="B555" s="78">
        <v>153</v>
      </c>
      <c r="C555" s="16" t="s">
        <v>139</v>
      </c>
      <c r="D555" s="80" t="s">
        <v>0</v>
      </c>
      <c r="E555" s="16" t="s">
        <v>421</v>
      </c>
      <c r="F555" s="80" t="s">
        <v>1</v>
      </c>
      <c r="G555" s="80"/>
      <c r="H555" s="86" t="s">
        <v>864</v>
      </c>
      <c r="I555" s="55" t="s">
        <v>866</v>
      </c>
      <c r="J555" s="77"/>
      <c r="K555" s="30" t="s">
        <v>645</v>
      </c>
      <c r="L555" s="30" t="s">
        <v>1085</v>
      </c>
      <c r="M555" s="29" t="s">
        <v>1114</v>
      </c>
      <c r="N555" s="90" t="s">
        <v>648</v>
      </c>
      <c r="O555" s="275"/>
      <c r="P555" s="275"/>
      <c r="Q555" s="30"/>
      <c r="R555" s="30"/>
      <c r="S555" s="30" t="s">
        <v>27</v>
      </c>
      <c r="T555" s="30"/>
      <c r="U555" s="30"/>
      <c r="V555" s="30"/>
      <c r="W555" s="30"/>
      <c r="X555" s="30"/>
      <c r="Y555" s="30"/>
      <c r="Z555" s="30"/>
      <c r="AA555" s="30"/>
      <c r="AB555" s="30">
        <f t="shared" si="23"/>
        <v>1</v>
      </c>
      <c r="AC555" s="30"/>
      <c r="AD555" s="30"/>
      <c r="AE555" s="78"/>
    </row>
    <row r="556" spans="1:31" ht="53.25" hidden="1" customHeight="1">
      <c r="A556" s="92">
        <v>486</v>
      </c>
      <c r="B556" s="50">
        <v>154</v>
      </c>
      <c r="C556" s="16" t="s">
        <v>139</v>
      </c>
      <c r="D556" s="14" t="s">
        <v>0</v>
      </c>
      <c r="E556" s="16" t="s">
        <v>422</v>
      </c>
      <c r="F556" s="80" t="s">
        <v>1</v>
      </c>
      <c r="G556" s="14"/>
      <c r="H556" s="16" t="s">
        <v>422</v>
      </c>
      <c r="I556" s="36" t="s">
        <v>867</v>
      </c>
      <c r="J556" s="52" t="s">
        <v>546</v>
      </c>
      <c r="K556" s="30" t="s">
        <v>645</v>
      </c>
      <c r="L556" s="30" t="s">
        <v>1085</v>
      </c>
      <c r="M556" s="29" t="s">
        <v>1114</v>
      </c>
      <c r="N556" s="90" t="s">
        <v>648</v>
      </c>
      <c r="O556" s="102" t="s">
        <v>27</v>
      </c>
      <c r="P556" s="52">
        <v>1</v>
      </c>
      <c r="Q556" s="30"/>
      <c r="R556" s="30"/>
      <c r="S556" s="30"/>
      <c r="T556" s="30"/>
      <c r="U556" s="30" t="s">
        <v>27</v>
      </c>
      <c r="V556" s="30"/>
      <c r="W556" s="30"/>
      <c r="X556" s="30"/>
      <c r="Y556" s="30"/>
      <c r="Z556" s="30"/>
      <c r="AA556" s="30"/>
      <c r="AB556" s="30">
        <f t="shared" si="23"/>
        <v>1</v>
      </c>
      <c r="AC556" s="30"/>
      <c r="AD556" s="30"/>
      <c r="AE556" s="50"/>
    </row>
    <row r="557" spans="1:31" ht="56.25" hidden="1" customHeight="1">
      <c r="A557" s="92">
        <v>487</v>
      </c>
      <c r="B557" s="144">
        <v>155</v>
      </c>
      <c r="C557" s="197" t="s">
        <v>139</v>
      </c>
      <c r="D557" s="142" t="s">
        <v>0</v>
      </c>
      <c r="E557" s="16" t="s">
        <v>423</v>
      </c>
      <c r="F557" s="80" t="s">
        <v>1</v>
      </c>
      <c r="G557" s="142"/>
      <c r="H557" s="197" t="s">
        <v>423</v>
      </c>
      <c r="I557" s="218" t="s">
        <v>868</v>
      </c>
      <c r="J557" s="146" t="s">
        <v>547</v>
      </c>
      <c r="K557" s="154" t="s">
        <v>645</v>
      </c>
      <c r="L557" s="154" t="s">
        <v>1085</v>
      </c>
      <c r="M557" s="29" t="s">
        <v>1114</v>
      </c>
      <c r="N557" s="90" t="s">
        <v>648</v>
      </c>
      <c r="O557" s="102" t="s">
        <v>27</v>
      </c>
      <c r="P557" s="52">
        <v>1</v>
      </c>
      <c r="Q557" s="30"/>
      <c r="R557" s="30" t="s">
        <v>27</v>
      </c>
      <c r="S557" s="30"/>
      <c r="T557" s="30"/>
      <c r="U557" s="30"/>
      <c r="V557" s="30"/>
      <c r="W557" s="30"/>
      <c r="X557" s="30"/>
      <c r="Y557" s="30"/>
      <c r="Z557" s="30"/>
      <c r="AA557" s="30"/>
      <c r="AB557" s="30">
        <f t="shared" si="23"/>
        <v>1</v>
      </c>
      <c r="AC557" s="154"/>
      <c r="AD557" s="154"/>
      <c r="AE557" s="144"/>
    </row>
    <row r="558" spans="1:31" ht="48.75" customHeight="1">
      <c r="A558" s="138">
        <v>488</v>
      </c>
      <c r="B558" s="160">
        <v>156</v>
      </c>
      <c r="C558" s="16" t="s">
        <v>139</v>
      </c>
      <c r="D558" s="163" t="s">
        <v>0</v>
      </c>
      <c r="E558" s="184" t="s">
        <v>424</v>
      </c>
      <c r="F558" s="172" t="s">
        <v>1</v>
      </c>
      <c r="G558" s="163"/>
      <c r="H558" s="16" t="s">
        <v>424</v>
      </c>
      <c r="I558" s="36" t="s">
        <v>1143</v>
      </c>
      <c r="J558" s="149" t="s">
        <v>548</v>
      </c>
      <c r="K558" s="30" t="s">
        <v>645</v>
      </c>
      <c r="L558" s="30" t="s">
        <v>1085</v>
      </c>
      <c r="M558" s="185" t="s">
        <v>1114</v>
      </c>
      <c r="N558" s="90" t="s">
        <v>648</v>
      </c>
      <c r="O558" s="102" t="s">
        <v>27</v>
      </c>
      <c r="P558" s="52">
        <v>1</v>
      </c>
      <c r="Q558" s="30"/>
      <c r="R558" s="30"/>
      <c r="S558" s="30"/>
      <c r="T558" s="30"/>
      <c r="U558" s="30"/>
      <c r="V558" s="30" t="s">
        <v>27</v>
      </c>
      <c r="W558" s="30"/>
      <c r="X558" s="30"/>
      <c r="Y558" s="30"/>
      <c r="Z558" s="30"/>
      <c r="AA558" s="30"/>
      <c r="AB558" s="174">
        <f t="shared" si="23"/>
        <v>1</v>
      </c>
      <c r="AC558" s="30" t="s">
        <v>1136</v>
      </c>
      <c r="AD558" s="30" t="s">
        <v>1136</v>
      </c>
      <c r="AE558" s="160"/>
    </row>
    <row r="559" spans="1:31" ht="62.25" hidden="1" customHeight="1">
      <c r="A559" s="28"/>
      <c r="B559" s="246"/>
      <c r="C559" s="302" t="s">
        <v>49</v>
      </c>
      <c r="D559" s="302"/>
      <c r="E559" s="286"/>
      <c r="F559" s="80"/>
      <c r="G559" s="224">
        <f>COUNTIF(G560:G569,"x")</f>
        <v>2</v>
      </c>
      <c r="H559" s="225"/>
      <c r="I559" s="247"/>
      <c r="J559" s="148"/>
      <c r="K559" s="148"/>
      <c r="L559" s="148"/>
      <c r="M559" s="102"/>
      <c r="N559" s="102"/>
      <c r="O559" s="25">
        <f>COUNTIF(O560:O565,"x")</f>
        <v>6</v>
      </c>
      <c r="P559" s="12">
        <f>SUM(P560:P569)</f>
        <v>5</v>
      </c>
      <c r="Q559" s="105"/>
      <c r="R559" s="105"/>
      <c r="S559" s="105"/>
      <c r="T559" s="105"/>
      <c r="U559" s="105"/>
      <c r="V559" s="123"/>
      <c r="W559" s="105"/>
      <c r="X559" s="105"/>
      <c r="Y559" s="105"/>
      <c r="Z559" s="105"/>
      <c r="AA559" s="105"/>
      <c r="AB559" s="30"/>
      <c r="AC559" s="155"/>
      <c r="AD559" s="155"/>
      <c r="AE559" s="227"/>
    </row>
    <row r="560" spans="1:31" ht="82.5" hidden="1" customHeight="1">
      <c r="A560" s="92">
        <v>498</v>
      </c>
      <c r="B560" s="50">
        <v>157</v>
      </c>
      <c r="C560" s="16" t="s">
        <v>140</v>
      </c>
      <c r="D560" s="14" t="s">
        <v>0</v>
      </c>
      <c r="E560" s="16" t="s">
        <v>141</v>
      </c>
      <c r="F560" s="80" t="s">
        <v>2</v>
      </c>
      <c r="G560" s="14"/>
      <c r="H560" s="86" t="s">
        <v>869</v>
      </c>
      <c r="I560" s="98" t="s">
        <v>870</v>
      </c>
      <c r="J560" s="52"/>
      <c r="K560" s="30" t="s">
        <v>645</v>
      </c>
      <c r="L560" s="30" t="s">
        <v>1085</v>
      </c>
      <c r="M560" s="29" t="s">
        <v>1114</v>
      </c>
      <c r="N560" s="90" t="s">
        <v>1110</v>
      </c>
      <c r="O560" s="102" t="s">
        <v>27</v>
      </c>
      <c r="P560" s="52">
        <v>1</v>
      </c>
      <c r="Q560" s="30"/>
      <c r="R560" s="30" t="s">
        <v>27</v>
      </c>
      <c r="S560" s="30"/>
      <c r="T560" s="30"/>
      <c r="U560" s="30"/>
      <c r="V560" s="30"/>
      <c r="W560" s="30"/>
      <c r="X560" s="30"/>
      <c r="Y560" s="30"/>
      <c r="Z560" s="30"/>
      <c r="AA560" s="30"/>
      <c r="AB560" s="30">
        <f t="shared" ref="AB560:AB569" si="24">COUNTIF(Q560:AA560,"x")</f>
        <v>1</v>
      </c>
      <c r="AC560" s="30"/>
      <c r="AD560" s="30"/>
      <c r="AE560" s="50"/>
    </row>
    <row r="561" spans="1:31" ht="69" hidden="1" customHeight="1">
      <c r="A561" s="92">
        <v>500</v>
      </c>
      <c r="B561" s="50">
        <v>158</v>
      </c>
      <c r="C561" s="16" t="s">
        <v>425</v>
      </c>
      <c r="D561" s="14" t="s">
        <v>0</v>
      </c>
      <c r="E561" s="16" t="s">
        <v>426</v>
      </c>
      <c r="F561" s="80" t="s">
        <v>2</v>
      </c>
      <c r="G561" s="14"/>
      <c r="H561" s="86" t="s">
        <v>426</v>
      </c>
      <c r="I561" s="55" t="s">
        <v>872</v>
      </c>
      <c r="J561" s="52"/>
      <c r="K561" s="30" t="s">
        <v>645</v>
      </c>
      <c r="L561" s="30" t="s">
        <v>1085</v>
      </c>
      <c r="M561" s="29" t="s">
        <v>1114</v>
      </c>
      <c r="N561" s="90" t="s">
        <v>648</v>
      </c>
      <c r="O561" s="102" t="s">
        <v>27</v>
      </c>
      <c r="P561" s="52">
        <v>1</v>
      </c>
      <c r="Q561" s="30"/>
      <c r="R561" s="30" t="s">
        <v>27</v>
      </c>
      <c r="S561" s="30"/>
      <c r="T561" s="30"/>
      <c r="U561" s="30"/>
      <c r="V561" s="30"/>
      <c r="W561" s="30"/>
      <c r="X561" s="30"/>
      <c r="Y561" s="30"/>
      <c r="Z561" s="30"/>
      <c r="AA561" s="30"/>
      <c r="AB561" s="30">
        <f t="shared" si="24"/>
        <v>1</v>
      </c>
      <c r="AC561" s="30"/>
      <c r="AD561" s="30"/>
      <c r="AE561" s="50"/>
    </row>
    <row r="562" spans="1:31" ht="96" hidden="1" customHeight="1">
      <c r="A562" s="92">
        <v>509</v>
      </c>
      <c r="B562" s="50">
        <v>159</v>
      </c>
      <c r="C562" s="16" t="s">
        <v>427</v>
      </c>
      <c r="D562" s="14" t="s">
        <v>0</v>
      </c>
      <c r="E562" s="16" t="s">
        <v>428</v>
      </c>
      <c r="F562" s="80" t="s">
        <v>2</v>
      </c>
      <c r="G562" s="14"/>
      <c r="H562" s="86" t="s">
        <v>428</v>
      </c>
      <c r="I562" s="55" t="s">
        <v>873</v>
      </c>
      <c r="J562" s="52"/>
      <c r="K562" s="30" t="s">
        <v>645</v>
      </c>
      <c r="L562" s="30" t="s">
        <v>1085</v>
      </c>
      <c r="M562" s="29" t="s">
        <v>1114</v>
      </c>
      <c r="N562" s="90" t="s">
        <v>648</v>
      </c>
      <c r="O562" s="102" t="s">
        <v>27</v>
      </c>
      <c r="P562" s="52">
        <v>1</v>
      </c>
      <c r="Q562" s="30"/>
      <c r="R562" s="30"/>
      <c r="S562" s="30"/>
      <c r="T562" s="30"/>
      <c r="U562" s="30"/>
      <c r="V562" s="30"/>
      <c r="W562" s="30"/>
      <c r="X562" s="30"/>
      <c r="Y562" s="30"/>
      <c r="Z562" s="30"/>
      <c r="AA562" s="30" t="s">
        <v>27</v>
      </c>
      <c r="AB562" s="30">
        <f t="shared" si="24"/>
        <v>1</v>
      </c>
      <c r="AC562" s="30"/>
      <c r="AD562" s="30"/>
      <c r="AE562" s="50"/>
    </row>
    <row r="563" spans="1:31" ht="83.25" hidden="1" customHeight="1">
      <c r="A563" s="92">
        <v>512</v>
      </c>
      <c r="B563" s="50">
        <v>160</v>
      </c>
      <c r="C563" s="16" t="s">
        <v>429</v>
      </c>
      <c r="D563" s="14" t="s">
        <v>2</v>
      </c>
      <c r="E563" s="16" t="s">
        <v>430</v>
      </c>
      <c r="F563" s="80" t="s">
        <v>2</v>
      </c>
      <c r="G563" s="14"/>
      <c r="H563" s="86" t="s">
        <v>430</v>
      </c>
      <c r="I563" s="55" t="s">
        <v>874</v>
      </c>
      <c r="J563" s="52"/>
      <c r="K563" s="30" t="s">
        <v>645</v>
      </c>
      <c r="L563" s="30" t="s">
        <v>1085</v>
      </c>
      <c r="M563" s="29" t="s">
        <v>1114</v>
      </c>
      <c r="N563" s="90" t="s">
        <v>648</v>
      </c>
      <c r="O563" s="102" t="s">
        <v>27</v>
      </c>
      <c r="P563" s="52">
        <v>2</v>
      </c>
      <c r="Q563" s="30"/>
      <c r="R563" s="30"/>
      <c r="S563" s="30"/>
      <c r="T563" s="30"/>
      <c r="U563" s="30"/>
      <c r="V563" s="30"/>
      <c r="W563" s="30"/>
      <c r="X563" s="30"/>
      <c r="Y563" s="30"/>
      <c r="Z563" s="30"/>
      <c r="AA563" s="30" t="s">
        <v>27</v>
      </c>
      <c r="AB563" s="30">
        <f t="shared" si="24"/>
        <v>1</v>
      </c>
      <c r="AC563" s="30"/>
      <c r="AD563" s="30"/>
      <c r="AE563" s="50"/>
    </row>
    <row r="564" spans="1:31" ht="75" hidden="1" customHeight="1">
      <c r="A564" s="92">
        <v>515</v>
      </c>
      <c r="B564" s="50">
        <v>161</v>
      </c>
      <c r="C564" s="40" t="s">
        <v>89</v>
      </c>
      <c r="D564" s="41" t="s">
        <v>3</v>
      </c>
      <c r="E564" s="40" t="s">
        <v>88</v>
      </c>
      <c r="F564" s="80" t="s">
        <v>3</v>
      </c>
      <c r="G564" s="52" t="s">
        <v>27</v>
      </c>
      <c r="H564" s="100" t="s">
        <v>88</v>
      </c>
      <c r="I564" s="101" t="s">
        <v>871</v>
      </c>
      <c r="J564" s="52"/>
      <c r="K564" s="30" t="s">
        <v>645</v>
      </c>
      <c r="L564" s="30" t="s">
        <v>1085</v>
      </c>
      <c r="M564" s="29" t="s">
        <v>1114</v>
      </c>
      <c r="N564" s="90" t="s">
        <v>1109</v>
      </c>
      <c r="O564" s="102" t="s">
        <v>27</v>
      </c>
      <c r="P564" s="52"/>
      <c r="Q564" s="30"/>
      <c r="R564" s="30"/>
      <c r="S564" s="30"/>
      <c r="T564" s="30"/>
      <c r="U564" s="30"/>
      <c r="V564" s="30"/>
      <c r="W564" s="30"/>
      <c r="X564" s="30"/>
      <c r="Y564" s="30"/>
      <c r="Z564" s="30"/>
      <c r="AA564" s="30" t="s">
        <v>27</v>
      </c>
      <c r="AB564" s="30">
        <f t="shared" si="24"/>
        <v>1</v>
      </c>
      <c r="AC564" s="30"/>
      <c r="AD564" s="30"/>
      <c r="AE564" s="50"/>
    </row>
    <row r="565" spans="1:31" ht="105" hidden="1" customHeight="1">
      <c r="A565" s="295">
        <v>516</v>
      </c>
      <c r="B565" s="67">
        <v>162</v>
      </c>
      <c r="C565" s="70" t="s">
        <v>87</v>
      </c>
      <c r="D565" s="69" t="s">
        <v>3</v>
      </c>
      <c r="E565" s="20" t="s">
        <v>142</v>
      </c>
      <c r="F565" s="80" t="s">
        <v>3</v>
      </c>
      <c r="G565" s="276" t="s">
        <v>27</v>
      </c>
      <c r="H565" s="93" t="s">
        <v>875</v>
      </c>
      <c r="I565" s="86" t="s">
        <v>876</v>
      </c>
      <c r="J565" s="52"/>
      <c r="K565" s="30" t="s">
        <v>645</v>
      </c>
      <c r="L565" s="30" t="s">
        <v>1085</v>
      </c>
      <c r="M565" s="29" t="s">
        <v>1114</v>
      </c>
      <c r="N565" s="90" t="s">
        <v>1109</v>
      </c>
      <c r="O565" s="273" t="s">
        <v>27</v>
      </c>
      <c r="P565" s="52"/>
      <c r="Q565" s="30"/>
      <c r="R565" s="30" t="s">
        <v>27</v>
      </c>
      <c r="S565" s="30"/>
      <c r="T565" s="30"/>
      <c r="U565" s="30"/>
      <c r="V565" s="30"/>
      <c r="W565" s="30"/>
      <c r="X565" s="30"/>
      <c r="Y565" s="30"/>
      <c r="Z565" s="30"/>
      <c r="AA565" s="30"/>
      <c r="AB565" s="30">
        <f t="shared" si="24"/>
        <v>1</v>
      </c>
      <c r="AC565" s="30"/>
      <c r="AD565" s="30"/>
      <c r="AE565" s="50"/>
    </row>
    <row r="566" spans="1:31" ht="115.5" hidden="1" customHeight="1">
      <c r="A566" s="295"/>
      <c r="B566" s="67">
        <v>162</v>
      </c>
      <c r="C566" s="70" t="s">
        <v>87</v>
      </c>
      <c r="D566" s="69" t="s">
        <v>3</v>
      </c>
      <c r="E566" s="20" t="s">
        <v>142</v>
      </c>
      <c r="F566" s="80" t="s">
        <v>3</v>
      </c>
      <c r="G566" s="276"/>
      <c r="H566" s="93" t="s">
        <v>877</v>
      </c>
      <c r="I566" s="86" t="s">
        <v>878</v>
      </c>
      <c r="J566" s="65"/>
      <c r="K566" s="30" t="s">
        <v>645</v>
      </c>
      <c r="L566" s="30" t="s">
        <v>1085</v>
      </c>
      <c r="M566" s="29" t="s">
        <v>1114</v>
      </c>
      <c r="N566" s="90" t="s">
        <v>1109</v>
      </c>
      <c r="O566" s="274"/>
      <c r="P566" s="65"/>
      <c r="Q566" s="30"/>
      <c r="R566" s="30"/>
      <c r="S566" s="30"/>
      <c r="T566" s="30" t="s">
        <v>27</v>
      </c>
      <c r="U566" s="30"/>
      <c r="V566" s="30"/>
      <c r="W566" s="30"/>
      <c r="X566" s="30"/>
      <c r="Y566" s="30"/>
      <c r="Z566" s="30"/>
      <c r="AA566" s="30"/>
      <c r="AB566" s="30">
        <f t="shared" si="24"/>
        <v>1</v>
      </c>
      <c r="AC566" s="30"/>
      <c r="AD566" s="30"/>
      <c r="AE566" s="67"/>
    </row>
    <row r="567" spans="1:31" ht="119.25" hidden="1" customHeight="1">
      <c r="A567" s="295"/>
      <c r="B567" s="67">
        <v>162</v>
      </c>
      <c r="C567" s="70" t="s">
        <v>87</v>
      </c>
      <c r="D567" s="69" t="s">
        <v>3</v>
      </c>
      <c r="E567" s="20" t="s">
        <v>142</v>
      </c>
      <c r="F567" s="80" t="s">
        <v>3</v>
      </c>
      <c r="G567" s="276"/>
      <c r="H567" s="93" t="s">
        <v>879</v>
      </c>
      <c r="I567" s="86" t="s">
        <v>880</v>
      </c>
      <c r="J567" s="52"/>
      <c r="K567" s="30" t="s">
        <v>645</v>
      </c>
      <c r="L567" s="30" t="s">
        <v>1085</v>
      </c>
      <c r="M567" s="29" t="s">
        <v>1114</v>
      </c>
      <c r="N567" s="90" t="s">
        <v>1109</v>
      </c>
      <c r="O567" s="274"/>
      <c r="P567" s="52"/>
      <c r="Q567" s="30"/>
      <c r="R567" s="30"/>
      <c r="S567" s="30"/>
      <c r="T567" s="30" t="s">
        <v>27</v>
      </c>
      <c r="U567" s="30"/>
      <c r="V567" s="30"/>
      <c r="W567" s="30"/>
      <c r="X567" s="30"/>
      <c r="Y567" s="30"/>
      <c r="Z567" s="30"/>
      <c r="AA567" s="30"/>
      <c r="AB567" s="30">
        <f t="shared" si="24"/>
        <v>1</v>
      </c>
      <c r="AC567" s="30"/>
      <c r="AD567" s="30"/>
      <c r="AE567" s="50"/>
    </row>
    <row r="568" spans="1:31" ht="123" hidden="1" customHeight="1">
      <c r="A568" s="295"/>
      <c r="B568" s="67">
        <v>162</v>
      </c>
      <c r="C568" s="70" t="s">
        <v>87</v>
      </c>
      <c r="D568" s="69" t="s">
        <v>3</v>
      </c>
      <c r="E568" s="20" t="s">
        <v>142</v>
      </c>
      <c r="F568" s="80" t="s">
        <v>3</v>
      </c>
      <c r="G568" s="276"/>
      <c r="H568" s="93" t="s">
        <v>881</v>
      </c>
      <c r="I568" s="98" t="s">
        <v>882</v>
      </c>
      <c r="J568" s="52"/>
      <c r="K568" s="30" t="s">
        <v>645</v>
      </c>
      <c r="L568" s="30" t="s">
        <v>1085</v>
      </c>
      <c r="M568" s="29" t="s">
        <v>1114</v>
      </c>
      <c r="N568" s="90" t="s">
        <v>1109</v>
      </c>
      <c r="O568" s="274"/>
      <c r="P568" s="52"/>
      <c r="Q568" s="30"/>
      <c r="R568" s="30"/>
      <c r="S568" s="30"/>
      <c r="T568" s="30"/>
      <c r="U568" s="30"/>
      <c r="V568" s="30"/>
      <c r="W568" s="30" t="s">
        <v>27</v>
      </c>
      <c r="X568" s="30"/>
      <c r="Y568" s="30"/>
      <c r="Z568" s="30"/>
      <c r="AA568" s="30"/>
      <c r="AB568" s="30">
        <f t="shared" si="24"/>
        <v>1</v>
      </c>
      <c r="AC568" s="30"/>
      <c r="AD568" s="30"/>
      <c r="AE568" s="50"/>
    </row>
    <row r="569" spans="1:31" ht="109.5" hidden="1" customHeight="1">
      <c r="A569" s="295"/>
      <c r="B569" s="144">
        <v>162</v>
      </c>
      <c r="C569" s="212" t="s">
        <v>87</v>
      </c>
      <c r="D569" s="202" t="s">
        <v>3</v>
      </c>
      <c r="E569" s="20" t="s">
        <v>142</v>
      </c>
      <c r="F569" s="80" t="s">
        <v>3</v>
      </c>
      <c r="G569" s="273"/>
      <c r="H569" s="213" t="s">
        <v>883</v>
      </c>
      <c r="I569" s="219" t="s">
        <v>884</v>
      </c>
      <c r="J569" s="146"/>
      <c r="K569" s="154" t="s">
        <v>645</v>
      </c>
      <c r="L569" s="154" t="s">
        <v>1085</v>
      </c>
      <c r="M569" s="29" t="s">
        <v>1114</v>
      </c>
      <c r="N569" s="90" t="s">
        <v>1109</v>
      </c>
      <c r="O569" s="275"/>
      <c r="P569" s="52"/>
      <c r="Q569" s="30"/>
      <c r="R569" s="30"/>
      <c r="S569" s="30"/>
      <c r="T569" s="30"/>
      <c r="U569" s="30"/>
      <c r="V569" s="30"/>
      <c r="W569" s="30"/>
      <c r="X569" s="30"/>
      <c r="Y569" s="30"/>
      <c r="Z569" s="30"/>
      <c r="AA569" s="30" t="s">
        <v>27</v>
      </c>
      <c r="AB569" s="30">
        <f t="shared" si="24"/>
        <v>1</v>
      </c>
      <c r="AC569" s="154"/>
      <c r="AD569" s="154"/>
      <c r="AE569" s="144"/>
    </row>
    <row r="570" spans="1:31" ht="38.25" customHeight="1">
      <c r="A570" s="178"/>
      <c r="B570" s="13"/>
      <c r="C570" s="286" t="s">
        <v>50</v>
      </c>
      <c r="D570" s="286"/>
      <c r="E570" s="287"/>
      <c r="F570" s="172"/>
      <c r="G570" s="25">
        <f>G571+G585</f>
        <v>0</v>
      </c>
      <c r="H570" s="12"/>
      <c r="I570" s="162"/>
      <c r="J570" s="149"/>
      <c r="K570" s="149"/>
      <c r="L570" s="149"/>
      <c r="M570" s="186"/>
      <c r="N570" s="102"/>
      <c r="O570" s="25">
        <f>O571+O585</f>
        <v>9</v>
      </c>
      <c r="P570" s="12">
        <f>P571+P585</f>
        <v>10</v>
      </c>
      <c r="Q570" s="105"/>
      <c r="R570" s="105"/>
      <c r="S570" s="105"/>
      <c r="T570" s="105"/>
      <c r="U570" s="105"/>
      <c r="V570" s="123" t="s">
        <v>121</v>
      </c>
      <c r="W570" s="105"/>
      <c r="X570" s="105"/>
      <c r="Y570" s="105"/>
      <c r="Z570" s="105"/>
      <c r="AA570" s="105"/>
      <c r="AB570" s="174"/>
      <c r="AC570" s="30"/>
      <c r="AD570" s="30"/>
      <c r="AE570" s="15"/>
    </row>
    <row r="571" spans="1:31" ht="31.5" customHeight="1">
      <c r="A571" s="178"/>
      <c r="B571" s="13"/>
      <c r="C571" s="286" t="s">
        <v>51</v>
      </c>
      <c r="D571" s="286"/>
      <c r="E571" s="287"/>
      <c r="F571" s="172"/>
      <c r="G571" s="25">
        <f>COUNTIF(G572:G584,"x")</f>
        <v>0</v>
      </c>
      <c r="H571" s="12"/>
      <c r="I571" s="162"/>
      <c r="J571" s="149"/>
      <c r="K571" s="149"/>
      <c r="L571" s="149"/>
      <c r="M571" s="186"/>
      <c r="N571" s="102"/>
      <c r="O571" s="25">
        <f>COUNTIF(O572:O584,"x")</f>
        <v>6</v>
      </c>
      <c r="P571" s="12">
        <f>SUM(P572:P584)</f>
        <v>7</v>
      </c>
      <c r="Q571" s="105"/>
      <c r="R571" s="105"/>
      <c r="S571" s="105"/>
      <c r="T571" s="105"/>
      <c r="U571" s="105"/>
      <c r="V571" s="123" t="s">
        <v>121</v>
      </c>
      <c r="W571" s="105"/>
      <c r="X571" s="105"/>
      <c r="Y571" s="105"/>
      <c r="Z571" s="105"/>
      <c r="AA571" s="105"/>
      <c r="AB571" s="174"/>
      <c r="AC571" s="30"/>
      <c r="AD571" s="30"/>
      <c r="AE571" s="15"/>
    </row>
    <row r="572" spans="1:31" ht="79.5" customHeight="1">
      <c r="A572" s="297">
        <v>517</v>
      </c>
      <c r="B572" s="160">
        <v>163</v>
      </c>
      <c r="C572" s="16" t="s">
        <v>75</v>
      </c>
      <c r="D572" s="163" t="s">
        <v>0</v>
      </c>
      <c r="E572" s="184" t="s">
        <v>431</v>
      </c>
      <c r="F572" s="172" t="s">
        <v>2</v>
      </c>
      <c r="G572" s="163"/>
      <c r="H572" s="16" t="s">
        <v>885</v>
      </c>
      <c r="I572" s="98" t="s">
        <v>1144</v>
      </c>
      <c r="J572" s="30"/>
      <c r="K572" s="30" t="s">
        <v>645</v>
      </c>
      <c r="L572" s="30" t="s">
        <v>1085</v>
      </c>
      <c r="M572" s="185" t="s">
        <v>1114</v>
      </c>
      <c r="N572" s="90" t="s">
        <v>648</v>
      </c>
      <c r="O572" s="284" t="s">
        <v>27</v>
      </c>
      <c r="P572" s="284">
        <v>2</v>
      </c>
      <c r="Q572" s="30"/>
      <c r="R572" s="30"/>
      <c r="S572" s="30"/>
      <c r="T572" s="30"/>
      <c r="U572" s="30"/>
      <c r="V572" s="30" t="s">
        <v>27</v>
      </c>
      <c r="W572" s="30"/>
      <c r="X572" s="30"/>
      <c r="Y572" s="30"/>
      <c r="Z572" s="30"/>
      <c r="AA572" s="30"/>
      <c r="AB572" s="174">
        <f t="shared" ref="AB572:AB584" si="25">COUNTIF(Q572:AA572,"x")</f>
        <v>1</v>
      </c>
      <c r="AC572" s="30" t="s">
        <v>1139</v>
      </c>
      <c r="AD572" s="30"/>
      <c r="AE572" s="160"/>
    </row>
    <row r="573" spans="1:31" ht="94.5" hidden="1" customHeight="1">
      <c r="A573" s="298"/>
      <c r="B573" s="145">
        <v>163</v>
      </c>
      <c r="C573" s="221" t="s">
        <v>75</v>
      </c>
      <c r="D573" s="143" t="s">
        <v>0</v>
      </c>
      <c r="E573" s="16" t="s">
        <v>431</v>
      </c>
      <c r="F573" s="80" t="s">
        <v>2</v>
      </c>
      <c r="G573" s="143"/>
      <c r="H573" s="221" t="s">
        <v>431</v>
      </c>
      <c r="I573" s="248" t="s">
        <v>632</v>
      </c>
      <c r="J573" s="155"/>
      <c r="K573" s="155" t="s">
        <v>645</v>
      </c>
      <c r="L573" s="155" t="s">
        <v>1085</v>
      </c>
      <c r="M573" s="29" t="s">
        <v>1114</v>
      </c>
      <c r="N573" s="90" t="s">
        <v>648</v>
      </c>
      <c r="O573" s="285"/>
      <c r="P573" s="285"/>
      <c r="Q573" s="30"/>
      <c r="R573" s="30"/>
      <c r="S573" s="30" t="s">
        <v>27</v>
      </c>
      <c r="T573" s="30"/>
      <c r="U573" s="30"/>
      <c r="V573" s="30"/>
      <c r="W573" s="30"/>
      <c r="X573" s="30"/>
      <c r="Y573" s="30"/>
      <c r="Z573" s="30"/>
      <c r="AA573" s="30"/>
      <c r="AB573" s="30">
        <f t="shared" si="25"/>
        <v>1</v>
      </c>
      <c r="AC573" s="155"/>
      <c r="AD573" s="155"/>
      <c r="AE573" s="145"/>
    </row>
    <row r="574" spans="1:31" ht="72.75" hidden="1" customHeight="1">
      <c r="A574" s="328">
        <v>521</v>
      </c>
      <c r="B574" s="50">
        <v>164</v>
      </c>
      <c r="C574" s="16" t="s">
        <v>432</v>
      </c>
      <c r="D574" s="14" t="s">
        <v>0</v>
      </c>
      <c r="E574" s="16" t="s">
        <v>433</v>
      </c>
      <c r="F574" s="80" t="s">
        <v>2</v>
      </c>
      <c r="G574" s="14"/>
      <c r="H574" s="86" t="s">
        <v>433</v>
      </c>
      <c r="I574" s="55" t="s">
        <v>886</v>
      </c>
      <c r="J574" s="52"/>
      <c r="K574" s="30" t="s">
        <v>645</v>
      </c>
      <c r="L574" s="30" t="s">
        <v>1085</v>
      </c>
      <c r="M574" s="29" t="s">
        <v>1114</v>
      </c>
      <c r="N574" s="90" t="s">
        <v>648</v>
      </c>
      <c r="O574" s="273" t="s">
        <v>27</v>
      </c>
      <c r="P574" s="273">
        <v>1</v>
      </c>
      <c r="Q574" s="30" t="s">
        <v>27</v>
      </c>
      <c r="R574" s="30"/>
      <c r="S574" s="30"/>
      <c r="T574" s="30"/>
      <c r="U574" s="30"/>
      <c r="V574" s="30"/>
      <c r="W574" s="30"/>
      <c r="X574" s="30"/>
      <c r="Y574" s="30"/>
      <c r="Z574" s="30"/>
      <c r="AA574" s="30"/>
      <c r="AB574" s="30">
        <f t="shared" si="25"/>
        <v>1</v>
      </c>
      <c r="AC574" s="30"/>
      <c r="AD574" s="30"/>
      <c r="AE574" s="50"/>
    </row>
    <row r="575" spans="1:31" ht="72.75" hidden="1" customHeight="1">
      <c r="A575" s="329"/>
      <c r="B575" s="78">
        <v>164</v>
      </c>
      <c r="C575" s="16" t="s">
        <v>432</v>
      </c>
      <c r="D575" s="80" t="s">
        <v>0</v>
      </c>
      <c r="E575" s="16" t="s">
        <v>433</v>
      </c>
      <c r="F575" s="80" t="s">
        <v>2</v>
      </c>
      <c r="G575" s="80"/>
      <c r="H575" s="86" t="s">
        <v>433</v>
      </c>
      <c r="I575" s="55" t="s">
        <v>886</v>
      </c>
      <c r="J575" s="77"/>
      <c r="K575" s="30" t="s">
        <v>645</v>
      </c>
      <c r="L575" s="30" t="s">
        <v>1085</v>
      </c>
      <c r="M575" s="29" t="s">
        <v>1114</v>
      </c>
      <c r="N575" s="90" t="s">
        <v>648</v>
      </c>
      <c r="O575" s="274"/>
      <c r="P575" s="274"/>
      <c r="Q575" s="30"/>
      <c r="R575" s="30" t="s">
        <v>27</v>
      </c>
      <c r="S575" s="30"/>
      <c r="T575" s="30"/>
      <c r="U575" s="30"/>
      <c r="V575" s="30"/>
      <c r="W575" s="30"/>
      <c r="X575" s="30"/>
      <c r="Y575" s="30"/>
      <c r="Z575" s="30"/>
      <c r="AA575" s="30"/>
      <c r="AB575" s="30">
        <f t="shared" si="25"/>
        <v>1</v>
      </c>
      <c r="AC575" s="30"/>
      <c r="AD575" s="30"/>
      <c r="AE575" s="78"/>
    </row>
    <row r="576" spans="1:31" ht="78.75" hidden="1" customHeight="1">
      <c r="A576" s="298"/>
      <c r="B576" s="78">
        <v>164</v>
      </c>
      <c r="C576" s="16" t="s">
        <v>432</v>
      </c>
      <c r="D576" s="80" t="s">
        <v>0</v>
      </c>
      <c r="E576" s="16" t="s">
        <v>433</v>
      </c>
      <c r="F576" s="80" t="s">
        <v>2</v>
      </c>
      <c r="G576" s="80"/>
      <c r="H576" s="86" t="s">
        <v>433</v>
      </c>
      <c r="I576" s="55" t="s">
        <v>886</v>
      </c>
      <c r="J576" s="77"/>
      <c r="K576" s="30" t="s">
        <v>645</v>
      </c>
      <c r="L576" s="30" t="s">
        <v>1085</v>
      </c>
      <c r="M576" s="29" t="s">
        <v>1114</v>
      </c>
      <c r="N576" s="90" t="s">
        <v>648</v>
      </c>
      <c r="O576" s="275"/>
      <c r="P576" s="275"/>
      <c r="Q576" s="30"/>
      <c r="R576" s="30"/>
      <c r="S576" s="30" t="s">
        <v>27</v>
      </c>
      <c r="T576" s="30"/>
      <c r="U576" s="30"/>
      <c r="V576" s="30"/>
      <c r="W576" s="30"/>
      <c r="X576" s="30"/>
      <c r="Y576" s="30"/>
      <c r="Z576" s="30"/>
      <c r="AA576" s="30"/>
      <c r="AB576" s="30">
        <f t="shared" si="25"/>
        <v>1</v>
      </c>
      <c r="AC576" s="30"/>
      <c r="AD576" s="30"/>
      <c r="AE576" s="78"/>
    </row>
    <row r="577" spans="1:31" ht="65.25" hidden="1" customHeight="1">
      <c r="A577" s="92">
        <v>524</v>
      </c>
      <c r="B577" s="50">
        <v>165</v>
      </c>
      <c r="C577" s="16" t="s">
        <v>434</v>
      </c>
      <c r="D577" s="14" t="s">
        <v>0</v>
      </c>
      <c r="E577" s="16" t="s">
        <v>435</v>
      </c>
      <c r="F577" s="80" t="s">
        <v>0</v>
      </c>
      <c r="G577" s="14"/>
      <c r="H577" s="86" t="s">
        <v>435</v>
      </c>
      <c r="I577" s="55" t="s">
        <v>887</v>
      </c>
      <c r="J577" s="52"/>
      <c r="K577" s="30" t="s">
        <v>645</v>
      </c>
      <c r="L577" s="30" t="s">
        <v>1085</v>
      </c>
      <c r="M577" s="29" t="s">
        <v>1114</v>
      </c>
      <c r="N577" s="90" t="s">
        <v>648</v>
      </c>
      <c r="O577" s="102" t="s">
        <v>27</v>
      </c>
      <c r="P577" s="52"/>
      <c r="Q577" s="30"/>
      <c r="R577" s="30"/>
      <c r="S577" s="30"/>
      <c r="T577" s="30"/>
      <c r="U577" s="30"/>
      <c r="V577" s="30"/>
      <c r="W577" s="30" t="s">
        <v>27</v>
      </c>
      <c r="X577" s="30"/>
      <c r="Y577" s="30"/>
      <c r="Z577" s="30"/>
      <c r="AA577" s="30"/>
      <c r="AB577" s="30">
        <f t="shared" si="25"/>
        <v>1</v>
      </c>
      <c r="AC577" s="30"/>
      <c r="AD577" s="30"/>
      <c r="AE577" s="50"/>
    </row>
    <row r="578" spans="1:31" ht="71.25" hidden="1" customHeight="1">
      <c r="A578" s="92">
        <v>528</v>
      </c>
      <c r="B578" s="50">
        <v>166</v>
      </c>
      <c r="C578" s="16" t="s">
        <v>436</v>
      </c>
      <c r="D578" s="14" t="s">
        <v>0</v>
      </c>
      <c r="E578" s="16" t="s">
        <v>437</v>
      </c>
      <c r="F578" s="80" t="s">
        <v>2</v>
      </c>
      <c r="G578" s="14"/>
      <c r="H578" s="86" t="s">
        <v>437</v>
      </c>
      <c r="I578" s="55" t="s">
        <v>888</v>
      </c>
      <c r="J578" s="52"/>
      <c r="K578" s="30" t="s">
        <v>645</v>
      </c>
      <c r="L578" s="30" t="s">
        <v>1085</v>
      </c>
      <c r="M578" s="29" t="s">
        <v>1114</v>
      </c>
      <c r="N578" s="90" t="s">
        <v>648</v>
      </c>
      <c r="O578" s="102" t="s">
        <v>27</v>
      </c>
      <c r="P578" s="52">
        <v>2</v>
      </c>
      <c r="Q578" s="30"/>
      <c r="R578" s="30" t="s">
        <v>27</v>
      </c>
      <c r="S578" s="30"/>
      <c r="T578" s="30"/>
      <c r="U578" s="30"/>
      <c r="V578" s="30"/>
      <c r="W578" s="30"/>
      <c r="X578" s="30"/>
      <c r="Y578" s="30"/>
      <c r="Z578" s="30"/>
      <c r="AA578" s="30"/>
      <c r="AB578" s="30">
        <f t="shared" si="25"/>
        <v>1</v>
      </c>
      <c r="AC578" s="30"/>
      <c r="AD578" s="30"/>
      <c r="AE578" s="50"/>
    </row>
    <row r="579" spans="1:31" ht="78.75" hidden="1" customHeight="1">
      <c r="A579" s="258">
        <v>533</v>
      </c>
      <c r="B579" s="67">
        <v>167</v>
      </c>
      <c r="C579" s="68" t="s">
        <v>438</v>
      </c>
      <c r="D579" s="66" t="s">
        <v>2</v>
      </c>
      <c r="E579" s="68" t="s">
        <v>439</v>
      </c>
      <c r="F579" s="80" t="s">
        <v>2</v>
      </c>
      <c r="G579" s="14"/>
      <c r="H579" s="33" t="s">
        <v>889</v>
      </c>
      <c r="I579" s="55" t="s">
        <v>892</v>
      </c>
      <c r="J579" s="52"/>
      <c r="K579" s="30" t="s">
        <v>645</v>
      </c>
      <c r="L579" s="30" t="s">
        <v>1085</v>
      </c>
      <c r="M579" s="29" t="s">
        <v>1114</v>
      </c>
      <c r="N579" s="90" t="s">
        <v>648</v>
      </c>
      <c r="O579" s="273" t="s">
        <v>27</v>
      </c>
      <c r="P579" s="273">
        <v>2</v>
      </c>
      <c r="Q579" s="30"/>
      <c r="R579" s="30"/>
      <c r="S579" s="30"/>
      <c r="T579" s="30"/>
      <c r="U579" s="30" t="s">
        <v>27</v>
      </c>
      <c r="V579" s="30"/>
      <c r="W579" s="30"/>
      <c r="X579" s="30"/>
      <c r="Y579" s="30"/>
      <c r="Z579" s="30"/>
      <c r="AA579" s="30"/>
      <c r="AB579" s="30">
        <f t="shared" si="25"/>
        <v>1</v>
      </c>
      <c r="AC579" s="30"/>
      <c r="AD579" s="30"/>
      <c r="AE579" s="50"/>
    </row>
    <row r="580" spans="1:31" ht="92.25" hidden="1" customHeight="1">
      <c r="A580" s="258"/>
      <c r="B580" s="67">
        <v>167</v>
      </c>
      <c r="C580" s="68" t="s">
        <v>438</v>
      </c>
      <c r="D580" s="66" t="s">
        <v>2</v>
      </c>
      <c r="E580" s="68" t="s">
        <v>439</v>
      </c>
      <c r="F580" s="80" t="s">
        <v>2</v>
      </c>
      <c r="G580" s="14"/>
      <c r="H580" s="33" t="s">
        <v>889</v>
      </c>
      <c r="I580" s="55" t="s">
        <v>891</v>
      </c>
      <c r="J580" s="52"/>
      <c r="K580" s="30" t="s">
        <v>645</v>
      </c>
      <c r="L580" s="30" t="s">
        <v>1085</v>
      </c>
      <c r="M580" s="29" t="s">
        <v>1114</v>
      </c>
      <c r="N580" s="90" t="s">
        <v>648</v>
      </c>
      <c r="O580" s="274"/>
      <c r="P580" s="274"/>
      <c r="Q580" s="30"/>
      <c r="R580" s="30"/>
      <c r="S580" s="30"/>
      <c r="T580" s="30"/>
      <c r="U580" s="30"/>
      <c r="V580" s="30"/>
      <c r="W580" s="30"/>
      <c r="X580" s="30" t="s">
        <v>27</v>
      </c>
      <c r="Y580" s="30"/>
      <c r="Z580" s="30"/>
      <c r="AA580" s="30"/>
      <c r="AB580" s="30">
        <f t="shared" si="25"/>
        <v>1</v>
      </c>
      <c r="AC580" s="30"/>
      <c r="AD580" s="30"/>
      <c r="AE580" s="50"/>
    </row>
    <row r="581" spans="1:31" ht="59.25" hidden="1" customHeight="1">
      <c r="A581" s="258"/>
      <c r="B581" s="144">
        <v>167</v>
      </c>
      <c r="C581" s="204" t="s">
        <v>438</v>
      </c>
      <c r="D581" s="142" t="s">
        <v>2</v>
      </c>
      <c r="E581" s="68" t="s">
        <v>439</v>
      </c>
      <c r="F581" s="80" t="s">
        <v>2</v>
      </c>
      <c r="G581" s="142"/>
      <c r="H581" s="206" t="s">
        <v>889</v>
      </c>
      <c r="I581" s="220" t="s">
        <v>890</v>
      </c>
      <c r="J581" s="146"/>
      <c r="K581" s="154" t="s">
        <v>645</v>
      </c>
      <c r="L581" s="154" t="s">
        <v>1085</v>
      </c>
      <c r="M581" s="29" t="s">
        <v>1114</v>
      </c>
      <c r="N581" s="90" t="s">
        <v>648</v>
      </c>
      <c r="O581" s="274"/>
      <c r="P581" s="274"/>
      <c r="Q581" s="30"/>
      <c r="R581" s="30"/>
      <c r="S581" s="30"/>
      <c r="T581" s="28"/>
      <c r="U581" s="30"/>
      <c r="V581" s="30"/>
      <c r="W581" s="30"/>
      <c r="X581" s="30"/>
      <c r="Y581" s="30" t="s">
        <v>27</v>
      </c>
      <c r="Z581" s="30"/>
      <c r="AA581" s="30"/>
      <c r="AB581" s="30">
        <f t="shared" si="25"/>
        <v>1</v>
      </c>
      <c r="AC581" s="154"/>
      <c r="AD581" s="154"/>
      <c r="AE581" s="144"/>
    </row>
    <row r="582" spans="1:31" ht="57" customHeight="1">
      <c r="A582" s="253"/>
      <c r="B582" s="272">
        <v>167</v>
      </c>
      <c r="C582" s="271" t="s">
        <v>438</v>
      </c>
      <c r="D582" s="271" t="s">
        <v>2</v>
      </c>
      <c r="E582" s="188"/>
      <c r="F582" s="172"/>
      <c r="G582" s="271"/>
      <c r="H582" s="270" t="s">
        <v>889</v>
      </c>
      <c r="I582" s="55" t="s">
        <v>1175</v>
      </c>
      <c r="J582" s="149"/>
      <c r="K582" s="30" t="s">
        <v>645</v>
      </c>
      <c r="L582" s="30" t="s">
        <v>1085</v>
      </c>
      <c r="M582" s="185"/>
      <c r="N582" s="90"/>
      <c r="O582" s="274"/>
      <c r="P582" s="274"/>
      <c r="Q582" s="30"/>
      <c r="R582" s="30"/>
      <c r="S582" s="30"/>
      <c r="T582" s="120"/>
      <c r="U582" s="30"/>
      <c r="V582" s="30" t="s">
        <v>27</v>
      </c>
      <c r="W582" s="30"/>
      <c r="X582" s="30"/>
      <c r="Y582" s="30"/>
      <c r="Z582" s="30"/>
      <c r="AA582" s="30"/>
      <c r="AB582" s="174"/>
      <c r="AC582" s="30"/>
      <c r="AD582" s="30" t="s">
        <v>1132</v>
      </c>
      <c r="AE582" s="160"/>
    </row>
    <row r="583" spans="1:31" ht="85.5" customHeight="1">
      <c r="A583" s="253"/>
      <c r="B583" s="272"/>
      <c r="C583" s="271"/>
      <c r="D583" s="271"/>
      <c r="E583" s="188" t="s">
        <v>439</v>
      </c>
      <c r="F583" s="172" t="s">
        <v>2</v>
      </c>
      <c r="G583" s="271"/>
      <c r="H583" s="270"/>
      <c r="I583" s="55" t="s">
        <v>1176</v>
      </c>
      <c r="J583" s="149"/>
      <c r="K583" s="30" t="s">
        <v>645</v>
      </c>
      <c r="L583" s="30" t="s">
        <v>1085</v>
      </c>
      <c r="M583" s="185" t="s">
        <v>1114</v>
      </c>
      <c r="N583" s="90" t="s">
        <v>648</v>
      </c>
      <c r="O583" s="275"/>
      <c r="P583" s="275"/>
      <c r="Q583" s="30"/>
      <c r="R583" s="30"/>
      <c r="S583" s="30"/>
      <c r="T583" s="30"/>
      <c r="U583" s="30"/>
      <c r="V583" s="30" t="s">
        <v>27</v>
      </c>
      <c r="W583" s="30"/>
      <c r="X583" s="30"/>
      <c r="Y583" s="30"/>
      <c r="Z583" s="30"/>
      <c r="AA583" s="30"/>
      <c r="AB583" s="174">
        <f t="shared" si="25"/>
        <v>1</v>
      </c>
      <c r="AC583" s="30" t="s">
        <v>1134</v>
      </c>
      <c r="AD583" s="30"/>
      <c r="AE583" s="160"/>
    </row>
    <row r="584" spans="1:31" ht="57.75" hidden="1" customHeight="1">
      <c r="A584" s="92">
        <v>538</v>
      </c>
      <c r="B584" s="151">
        <v>168</v>
      </c>
      <c r="C584" s="241" t="s">
        <v>67</v>
      </c>
      <c r="D584" s="150" t="s">
        <v>2</v>
      </c>
      <c r="E584" s="16" t="s">
        <v>31</v>
      </c>
      <c r="F584" s="80" t="s">
        <v>2</v>
      </c>
      <c r="G584" s="150"/>
      <c r="H584" s="249" t="s">
        <v>31</v>
      </c>
      <c r="I584" s="250" t="s">
        <v>893</v>
      </c>
      <c r="J584" s="147"/>
      <c r="K584" s="156" t="s">
        <v>645</v>
      </c>
      <c r="L584" s="156" t="s">
        <v>1085</v>
      </c>
      <c r="M584" s="29" t="s">
        <v>1114</v>
      </c>
      <c r="N584" s="90" t="s">
        <v>1109</v>
      </c>
      <c r="O584" s="102" t="s">
        <v>27</v>
      </c>
      <c r="P584" s="52"/>
      <c r="Q584" s="30"/>
      <c r="R584" s="30"/>
      <c r="S584" s="30" t="s">
        <v>27</v>
      </c>
      <c r="T584" s="30"/>
      <c r="U584" s="30"/>
      <c r="V584" s="30"/>
      <c r="W584" s="30"/>
      <c r="X584" s="30"/>
      <c r="Y584" s="30"/>
      <c r="Z584" s="30"/>
      <c r="AA584" s="30"/>
      <c r="AB584" s="30">
        <f t="shared" si="25"/>
        <v>1</v>
      </c>
      <c r="AC584" s="156"/>
      <c r="AD584" s="156"/>
      <c r="AE584" s="151"/>
    </row>
    <row r="585" spans="1:31" ht="49.5" customHeight="1">
      <c r="A585" s="176"/>
      <c r="B585" s="13"/>
      <c r="C585" s="286" t="s">
        <v>52</v>
      </c>
      <c r="D585" s="286"/>
      <c r="E585" s="287"/>
      <c r="F585" s="172"/>
      <c r="G585" s="25">
        <f>COUNTIF(G586:G588,"x")</f>
        <v>0</v>
      </c>
      <c r="H585" s="12"/>
      <c r="I585" s="162"/>
      <c r="J585" s="149"/>
      <c r="K585" s="149"/>
      <c r="L585" s="149"/>
      <c r="M585" s="186"/>
      <c r="N585" s="102"/>
      <c r="O585" s="25">
        <f>COUNTIF(O586:O588,"x")</f>
        <v>3</v>
      </c>
      <c r="P585" s="12">
        <f>SUM(P586:P588)</f>
        <v>3</v>
      </c>
      <c r="Q585" s="105"/>
      <c r="R585" s="105"/>
      <c r="S585" s="105"/>
      <c r="T585" s="105"/>
      <c r="U585" s="105"/>
      <c r="V585" s="123" t="s">
        <v>121</v>
      </c>
      <c r="W585" s="105"/>
      <c r="X585" s="105"/>
      <c r="Y585" s="105"/>
      <c r="Z585" s="105"/>
      <c r="AA585" s="105"/>
      <c r="AB585" s="174"/>
      <c r="AC585" s="30"/>
      <c r="AD585" s="30"/>
      <c r="AE585" s="15"/>
    </row>
    <row r="586" spans="1:31" ht="121.5" hidden="1" customHeight="1">
      <c r="A586" s="92">
        <v>544</v>
      </c>
      <c r="B586" s="236">
        <v>169</v>
      </c>
      <c r="C586" s="233" t="s">
        <v>624</v>
      </c>
      <c r="D586" s="143" t="s">
        <v>0</v>
      </c>
      <c r="E586" s="24" t="s">
        <v>117</v>
      </c>
      <c r="F586" s="80" t="s">
        <v>2</v>
      </c>
      <c r="G586" s="227"/>
      <c r="H586" s="228" t="s">
        <v>117</v>
      </c>
      <c r="I586" s="228" t="s">
        <v>894</v>
      </c>
      <c r="J586" s="148"/>
      <c r="K586" s="155" t="s">
        <v>645</v>
      </c>
      <c r="L586" s="155" t="s">
        <v>1085</v>
      </c>
      <c r="M586" s="29" t="s">
        <v>1114</v>
      </c>
      <c r="N586" s="90" t="s">
        <v>1109</v>
      </c>
      <c r="O586" s="102" t="s">
        <v>27</v>
      </c>
      <c r="P586" s="52"/>
      <c r="Q586" s="105"/>
      <c r="R586" s="30"/>
      <c r="S586" s="30"/>
      <c r="T586" s="30"/>
      <c r="U586" s="30" t="s">
        <v>27</v>
      </c>
      <c r="V586" s="30"/>
      <c r="W586" s="30"/>
      <c r="X586" s="105"/>
      <c r="Y586" s="105"/>
      <c r="Z586" s="105"/>
      <c r="AA586" s="105"/>
      <c r="AB586" s="30">
        <f>COUNTIF(Q586:AA586,"x")</f>
        <v>1</v>
      </c>
      <c r="AC586" s="155"/>
      <c r="AD586" s="155"/>
      <c r="AE586" s="227"/>
    </row>
    <row r="587" spans="1:31" ht="72" hidden="1" customHeight="1">
      <c r="A587" s="92">
        <v>545</v>
      </c>
      <c r="B587" s="211">
        <v>170</v>
      </c>
      <c r="C587" s="206" t="s">
        <v>625</v>
      </c>
      <c r="D587" s="142" t="s">
        <v>0</v>
      </c>
      <c r="E587" s="24" t="s">
        <v>118</v>
      </c>
      <c r="F587" s="80" t="s">
        <v>2</v>
      </c>
      <c r="G587" s="142"/>
      <c r="H587" s="200" t="s">
        <v>118</v>
      </c>
      <c r="I587" s="220" t="s">
        <v>895</v>
      </c>
      <c r="J587" s="146" t="s">
        <v>549</v>
      </c>
      <c r="K587" s="154" t="s">
        <v>645</v>
      </c>
      <c r="L587" s="154" t="s">
        <v>1085</v>
      </c>
      <c r="M587" s="29" t="s">
        <v>1114</v>
      </c>
      <c r="N587" s="90" t="s">
        <v>1109</v>
      </c>
      <c r="O587" s="102" t="s">
        <v>27</v>
      </c>
      <c r="P587" s="65">
        <v>1</v>
      </c>
      <c r="Q587" s="105"/>
      <c r="R587" s="30"/>
      <c r="S587" s="30"/>
      <c r="T587" s="30"/>
      <c r="U587" s="30"/>
      <c r="V587" s="30"/>
      <c r="W587" s="30" t="s">
        <v>27</v>
      </c>
      <c r="X587" s="105"/>
      <c r="Y587" s="105"/>
      <c r="Z587" s="105"/>
      <c r="AA587" s="105"/>
      <c r="AB587" s="30">
        <f>COUNTIF(Q587:AA587,"x")</f>
        <v>1</v>
      </c>
      <c r="AC587" s="154"/>
      <c r="AD587" s="154"/>
      <c r="AE587" s="210"/>
    </row>
    <row r="588" spans="1:31" ht="72" customHeight="1">
      <c r="A588" s="297">
        <v>546</v>
      </c>
      <c r="B588" s="160">
        <v>171</v>
      </c>
      <c r="C588" s="16" t="s">
        <v>440</v>
      </c>
      <c r="D588" s="163" t="s">
        <v>0</v>
      </c>
      <c r="E588" s="184" t="s">
        <v>441</v>
      </c>
      <c r="F588" s="172" t="s">
        <v>2</v>
      </c>
      <c r="G588" s="163"/>
      <c r="H588" s="86" t="s">
        <v>441</v>
      </c>
      <c r="I588" s="55" t="s">
        <v>1145</v>
      </c>
      <c r="J588" s="149" t="s">
        <v>550</v>
      </c>
      <c r="K588" s="30" t="s">
        <v>645</v>
      </c>
      <c r="L588" s="30" t="s">
        <v>1085</v>
      </c>
      <c r="M588" s="185" t="s">
        <v>1114</v>
      </c>
      <c r="N588" s="90" t="s">
        <v>648</v>
      </c>
      <c r="O588" s="111" t="s">
        <v>27</v>
      </c>
      <c r="P588" s="273">
        <v>2</v>
      </c>
      <c r="Q588" s="30"/>
      <c r="R588" s="30"/>
      <c r="S588" s="30"/>
      <c r="T588" s="30"/>
      <c r="U588" s="30"/>
      <c r="V588" s="30" t="s">
        <v>27</v>
      </c>
      <c r="W588" s="30"/>
      <c r="X588" s="30"/>
      <c r="Y588" s="30"/>
      <c r="Z588" s="30"/>
      <c r="AA588" s="30"/>
      <c r="AB588" s="174">
        <f>COUNTIF(Q588:AA588,"x")</f>
        <v>1</v>
      </c>
      <c r="AC588" s="30" t="s">
        <v>1137</v>
      </c>
      <c r="AD588" s="30"/>
      <c r="AE588" s="160"/>
    </row>
    <row r="589" spans="1:31" ht="73.5" hidden="1" customHeight="1">
      <c r="A589" s="298"/>
      <c r="B589" s="151">
        <v>171</v>
      </c>
      <c r="C589" s="241" t="s">
        <v>440</v>
      </c>
      <c r="D589" s="150" t="s">
        <v>0</v>
      </c>
      <c r="E589" s="16" t="s">
        <v>441</v>
      </c>
      <c r="F589" s="80" t="s">
        <v>2</v>
      </c>
      <c r="G589" s="150"/>
      <c r="H589" s="249" t="s">
        <v>441</v>
      </c>
      <c r="I589" s="250" t="s">
        <v>896</v>
      </c>
      <c r="J589" s="147"/>
      <c r="K589" s="156" t="s">
        <v>645</v>
      </c>
      <c r="L589" s="156" t="s">
        <v>1085</v>
      </c>
      <c r="M589" s="29" t="s">
        <v>1114</v>
      </c>
      <c r="N589" s="90" t="s">
        <v>648</v>
      </c>
      <c r="O589" s="112"/>
      <c r="P589" s="275"/>
      <c r="Q589" s="30"/>
      <c r="R589" s="30"/>
      <c r="S589" s="30"/>
      <c r="T589" s="30"/>
      <c r="U589" s="30"/>
      <c r="V589" s="30"/>
      <c r="W589" s="30"/>
      <c r="X589" s="30"/>
      <c r="Y589" s="30" t="s">
        <v>27</v>
      </c>
      <c r="Z589" s="30"/>
      <c r="AA589" s="30"/>
      <c r="AB589" s="30">
        <f>COUNTIF(Q589:AA589,"x")</f>
        <v>1</v>
      </c>
      <c r="AC589" s="156"/>
      <c r="AD589" s="156"/>
      <c r="AE589" s="151"/>
    </row>
    <row r="590" spans="1:31" s="11" customFormat="1" ht="50.25" customHeight="1">
      <c r="A590" s="176"/>
      <c r="B590" s="13"/>
      <c r="C590" s="286" t="s">
        <v>25</v>
      </c>
      <c r="D590" s="286"/>
      <c r="E590" s="287"/>
      <c r="F590" s="172"/>
      <c r="G590" s="25">
        <f>G591+G614+G725</f>
        <v>1</v>
      </c>
      <c r="H590" s="12"/>
      <c r="I590" s="17"/>
      <c r="J590" s="149"/>
      <c r="K590" s="149"/>
      <c r="L590" s="149"/>
      <c r="M590" s="186"/>
      <c r="N590" s="102"/>
      <c r="O590" s="25">
        <f>O591+O614+O725</f>
        <v>17</v>
      </c>
      <c r="P590" s="12">
        <f>P591+P614+P725</f>
        <v>34</v>
      </c>
      <c r="Q590" s="105"/>
      <c r="R590" s="105"/>
      <c r="S590" s="105"/>
      <c r="T590" s="105"/>
      <c r="U590" s="105"/>
      <c r="V590" s="123" t="s">
        <v>121</v>
      </c>
      <c r="W590" s="105"/>
      <c r="X590" s="105"/>
      <c r="Y590" s="105"/>
      <c r="Z590" s="105"/>
      <c r="AA590" s="105"/>
      <c r="AB590" s="174"/>
      <c r="AC590" s="30"/>
      <c r="AD590" s="30"/>
      <c r="AE590" s="15"/>
    </row>
    <row r="591" spans="1:31" ht="79.5" customHeight="1">
      <c r="A591" s="176"/>
      <c r="B591" s="13"/>
      <c r="C591" s="286" t="s">
        <v>53</v>
      </c>
      <c r="D591" s="286"/>
      <c r="E591" s="287"/>
      <c r="F591" s="172"/>
      <c r="G591" s="25">
        <f>COUNTIF(G592:G603,"x")</f>
        <v>0</v>
      </c>
      <c r="H591" s="12"/>
      <c r="I591" s="17"/>
      <c r="J591" s="149"/>
      <c r="K591" s="149"/>
      <c r="L591" s="149"/>
      <c r="M591" s="186"/>
      <c r="N591" s="102"/>
      <c r="O591" s="25">
        <f>COUNTIF(O592:O613,"x")</f>
        <v>3</v>
      </c>
      <c r="P591" s="12">
        <f>SUM(P592:P603)</f>
        <v>0</v>
      </c>
      <c r="Q591" s="105"/>
      <c r="R591" s="105"/>
      <c r="S591" s="105"/>
      <c r="T591" s="105"/>
      <c r="U591" s="105"/>
      <c r="V591" s="123" t="s">
        <v>121</v>
      </c>
      <c r="W591" s="105"/>
      <c r="X591" s="105"/>
      <c r="Y591" s="105"/>
      <c r="Z591" s="105"/>
      <c r="AA591" s="105"/>
      <c r="AB591" s="174"/>
      <c r="AC591" s="30"/>
      <c r="AD591" s="30"/>
      <c r="AE591" s="15"/>
    </row>
    <row r="592" spans="1:31" ht="150" hidden="1" customHeight="1">
      <c r="A592" s="328">
        <v>551</v>
      </c>
      <c r="B592" s="145">
        <v>172</v>
      </c>
      <c r="C592" s="221" t="s">
        <v>522</v>
      </c>
      <c r="D592" s="143" t="s">
        <v>0</v>
      </c>
      <c r="E592" s="16" t="s">
        <v>68</v>
      </c>
      <c r="F592" s="80" t="s">
        <v>2</v>
      </c>
      <c r="G592" s="143"/>
      <c r="H592" s="233" t="s">
        <v>897</v>
      </c>
      <c r="I592" s="251" t="s">
        <v>898</v>
      </c>
      <c r="J592" s="148"/>
      <c r="K592" s="155" t="s">
        <v>645</v>
      </c>
      <c r="L592" s="155" t="s">
        <v>1085</v>
      </c>
      <c r="M592" s="29" t="s">
        <v>1115</v>
      </c>
      <c r="N592" s="90" t="s">
        <v>648</v>
      </c>
      <c r="O592" s="273" t="s">
        <v>27</v>
      </c>
      <c r="P592" s="52"/>
      <c r="Q592" s="30" t="s">
        <v>27</v>
      </c>
      <c r="R592" s="30"/>
      <c r="S592" s="30"/>
      <c r="T592" s="30"/>
      <c r="U592" s="30"/>
      <c r="V592" s="30"/>
      <c r="W592" s="30"/>
      <c r="X592" s="30"/>
      <c r="Y592" s="30"/>
      <c r="Z592" s="30"/>
      <c r="AA592" s="30"/>
      <c r="AB592" s="30">
        <f>COUNTIF(Q592:AA592,"x")</f>
        <v>1</v>
      </c>
      <c r="AC592" s="155"/>
      <c r="AD592" s="155"/>
      <c r="AE592" s="145"/>
    </row>
    <row r="593" spans="1:31" ht="161.25" hidden="1" customHeight="1">
      <c r="A593" s="329"/>
      <c r="B593" s="78">
        <v>172</v>
      </c>
      <c r="C593" s="16" t="s">
        <v>522</v>
      </c>
      <c r="D593" s="80" t="s">
        <v>0</v>
      </c>
      <c r="E593" s="16" t="s">
        <v>68</v>
      </c>
      <c r="F593" s="80" t="s">
        <v>2</v>
      </c>
      <c r="G593" s="80"/>
      <c r="H593" s="33" t="s">
        <v>904</v>
      </c>
      <c r="I593" s="55" t="s">
        <v>898</v>
      </c>
      <c r="J593" s="77"/>
      <c r="K593" s="30" t="s">
        <v>645</v>
      </c>
      <c r="L593" s="30" t="s">
        <v>1085</v>
      </c>
      <c r="M593" s="29" t="s">
        <v>1115</v>
      </c>
      <c r="N593" s="90" t="s">
        <v>648</v>
      </c>
      <c r="O593" s="274"/>
      <c r="P593" s="77"/>
      <c r="Q593" s="30"/>
      <c r="R593" s="30"/>
      <c r="S593" s="30"/>
      <c r="T593" s="30" t="s">
        <v>27</v>
      </c>
      <c r="U593" s="30"/>
      <c r="V593" s="30"/>
      <c r="W593" s="30"/>
      <c r="X593" s="30"/>
      <c r="Y593" s="30"/>
      <c r="Z593" s="30"/>
      <c r="AA593" s="30"/>
      <c r="AB593" s="30">
        <f t="shared" ref="AB593:AB613" si="26">COUNTIF(Q593:AA593,"x")</f>
        <v>1</v>
      </c>
      <c r="AC593" s="30"/>
      <c r="AD593" s="30"/>
      <c r="AE593" s="78"/>
    </row>
    <row r="594" spans="1:31" ht="191.25" hidden="1" customHeight="1">
      <c r="A594" s="329"/>
      <c r="B594" s="144">
        <v>172</v>
      </c>
      <c r="C594" s="197" t="s">
        <v>522</v>
      </c>
      <c r="D594" s="142" t="s">
        <v>0</v>
      </c>
      <c r="E594" s="16" t="s">
        <v>68</v>
      </c>
      <c r="F594" s="80" t="s">
        <v>2</v>
      </c>
      <c r="G594" s="142"/>
      <c r="H594" s="206" t="s">
        <v>903</v>
      </c>
      <c r="I594" s="220" t="s">
        <v>898</v>
      </c>
      <c r="J594" s="146"/>
      <c r="K594" s="154" t="s">
        <v>645</v>
      </c>
      <c r="L594" s="154" t="s">
        <v>1085</v>
      </c>
      <c r="M594" s="29" t="s">
        <v>1115</v>
      </c>
      <c r="N594" s="90" t="s">
        <v>648</v>
      </c>
      <c r="O594" s="274"/>
      <c r="P594" s="77"/>
      <c r="Q594" s="30"/>
      <c r="R594" s="30"/>
      <c r="S594" s="30"/>
      <c r="T594" s="30"/>
      <c r="U594" s="30" t="s">
        <v>27</v>
      </c>
      <c r="V594" s="30"/>
      <c r="W594" s="30"/>
      <c r="X594" s="30"/>
      <c r="Y594" s="30"/>
      <c r="Z594" s="30"/>
      <c r="AA594" s="30"/>
      <c r="AB594" s="30">
        <f t="shared" si="26"/>
        <v>1</v>
      </c>
      <c r="AC594" s="154"/>
      <c r="AD594" s="154"/>
      <c r="AE594" s="144"/>
    </row>
    <row r="595" spans="1:31" ht="158.25" customHeight="1">
      <c r="A595" s="330"/>
      <c r="B595" s="160">
        <v>172</v>
      </c>
      <c r="C595" s="16" t="s">
        <v>1146</v>
      </c>
      <c r="D595" s="163" t="s">
        <v>0</v>
      </c>
      <c r="E595" s="184" t="s">
        <v>68</v>
      </c>
      <c r="F595" s="172" t="s">
        <v>2</v>
      </c>
      <c r="G595" s="163"/>
      <c r="H595" s="33" t="s">
        <v>902</v>
      </c>
      <c r="I595" s="55" t="s">
        <v>898</v>
      </c>
      <c r="J595" s="149"/>
      <c r="K595" s="30" t="s">
        <v>645</v>
      </c>
      <c r="L595" s="30" t="s">
        <v>1085</v>
      </c>
      <c r="M595" s="185" t="s">
        <v>1115</v>
      </c>
      <c r="N595" s="90" t="s">
        <v>648</v>
      </c>
      <c r="O595" s="274"/>
      <c r="P595" s="77"/>
      <c r="Q595" s="30"/>
      <c r="R595" s="30"/>
      <c r="S595" s="30"/>
      <c r="T595" s="30"/>
      <c r="U595" s="30"/>
      <c r="V595" s="30" t="s">
        <v>27</v>
      </c>
      <c r="W595" s="30"/>
      <c r="X595" s="30"/>
      <c r="Y595" s="30"/>
      <c r="Z595" s="30"/>
      <c r="AA595" s="30"/>
      <c r="AB595" s="174">
        <f t="shared" si="26"/>
        <v>1</v>
      </c>
      <c r="AC595" s="30" t="s">
        <v>1137</v>
      </c>
      <c r="AD595" s="30" t="s">
        <v>1137</v>
      </c>
      <c r="AE595" s="160"/>
    </row>
    <row r="596" spans="1:31" ht="165.75" hidden="1" customHeight="1">
      <c r="A596" s="329"/>
      <c r="B596" s="145">
        <v>172</v>
      </c>
      <c r="C596" s="221" t="s">
        <v>522</v>
      </c>
      <c r="D596" s="143" t="s">
        <v>0</v>
      </c>
      <c r="E596" s="16" t="s">
        <v>68</v>
      </c>
      <c r="F596" s="80" t="s">
        <v>2</v>
      </c>
      <c r="G596" s="143"/>
      <c r="H596" s="233" t="s">
        <v>901</v>
      </c>
      <c r="I596" s="251" t="s">
        <v>898</v>
      </c>
      <c r="J596" s="148"/>
      <c r="K596" s="155" t="s">
        <v>645</v>
      </c>
      <c r="L596" s="155" t="s">
        <v>1085</v>
      </c>
      <c r="M596" s="29" t="s">
        <v>1115</v>
      </c>
      <c r="N596" s="90" t="s">
        <v>648</v>
      </c>
      <c r="O596" s="274"/>
      <c r="P596" s="77"/>
      <c r="Q596" s="30"/>
      <c r="R596" s="30"/>
      <c r="S596" s="30"/>
      <c r="T596" s="30"/>
      <c r="U596" s="30"/>
      <c r="V596" s="30"/>
      <c r="W596" s="30"/>
      <c r="X596" s="30" t="s">
        <v>27</v>
      </c>
      <c r="Y596" s="30"/>
      <c r="Z596" s="30"/>
      <c r="AA596" s="30"/>
      <c r="AB596" s="30">
        <f t="shared" si="26"/>
        <v>1</v>
      </c>
      <c r="AC596" s="155"/>
      <c r="AD596" s="155"/>
      <c r="AE596" s="145"/>
    </row>
    <row r="597" spans="1:31" ht="195.75" hidden="1" customHeight="1">
      <c r="A597" s="329"/>
      <c r="B597" s="78">
        <v>172</v>
      </c>
      <c r="C597" s="16" t="s">
        <v>522</v>
      </c>
      <c r="D597" s="80" t="s">
        <v>0</v>
      </c>
      <c r="E597" s="16" t="s">
        <v>68</v>
      </c>
      <c r="F597" s="80" t="s">
        <v>2</v>
      </c>
      <c r="G597" s="80"/>
      <c r="H597" s="33" t="s">
        <v>900</v>
      </c>
      <c r="I597" s="55" t="s">
        <v>898</v>
      </c>
      <c r="J597" s="77"/>
      <c r="K597" s="30" t="s">
        <v>645</v>
      </c>
      <c r="L597" s="30" t="s">
        <v>1085</v>
      </c>
      <c r="M597" s="29" t="s">
        <v>1115</v>
      </c>
      <c r="N597" s="90" t="s">
        <v>648</v>
      </c>
      <c r="O597" s="274"/>
      <c r="P597" s="77"/>
      <c r="Q597" s="30"/>
      <c r="R597" s="30"/>
      <c r="S597" s="30"/>
      <c r="T597" s="30"/>
      <c r="U597" s="30"/>
      <c r="V597" s="30"/>
      <c r="W597" s="30"/>
      <c r="X597" s="30"/>
      <c r="Y597" s="30"/>
      <c r="Z597" s="30" t="s">
        <v>27</v>
      </c>
      <c r="AA597" s="30"/>
      <c r="AB597" s="30">
        <f t="shared" si="26"/>
        <v>1</v>
      </c>
      <c r="AC597" s="30"/>
      <c r="AD597" s="30"/>
      <c r="AE597" s="78"/>
    </row>
    <row r="598" spans="1:31" ht="156" hidden="1" customHeight="1">
      <c r="A598" s="298"/>
      <c r="B598" s="50">
        <v>172</v>
      </c>
      <c r="C598" s="16" t="s">
        <v>522</v>
      </c>
      <c r="D598" s="14" t="s">
        <v>0</v>
      </c>
      <c r="E598" s="16" t="s">
        <v>68</v>
      </c>
      <c r="F598" s="80" t="s">
        <v>2</v>
      </c>
      <c r="G598" s="14"/>
      <c r="H598" s="33" t="s">
        <v>899</v>
      </c>
      <c r="I598" s="55" t="s">
        <v>898</v>
      </c>
      <c r="J598" s="52"/>
      <c r="K598" s="30" t="s">
        <v>645</v>
      </c>
      <c r="L598" s="30" t="s">
        <v>1085</v>
      </c>
      <c r="M598" s="29" t="s">
        <v>1115</v>
      </c>
      <c r="N598" s="90" t="s">
        <v>648</v>
      </c>
      <c r="O598" s="275"/>
      <c r="P598" s="52"/>
      <c r="Q598" s="30"/>
      <c r="R598" s="30"/>
      <c r="S598" s="30"/>
      <c r="T598" s="30"/>
      <c r="U598" s="30"/>
      <c r="V598" s="30"/>
      <c r="W598" s="30"/>
      <c r="X598" s="30"/>
      <c r="Y598" s="30"/>
      <c r="Z598" s="30"/>
      <c r="AA598" s="30" t="s">
        <v>27</v>
      </c>
      <c r="AB598" s="30">
        <f t="shared" si="26"/>
        <v>1</v>
      </c>
      <c r="AC598" s="30"/>
      <c r="AD598" s="30"/>
      <c r="AE598" s="50"/>
    </row>
    <row r="599" spans="1:31" ht="201.75" hidden="1" customHeight="1">
      <c r="A599" s="277">
        <v>557</v>
      </c>
      <c r="B599" s="50">
        <v>173</v>
      </c>
      <c r="C599" s="24" t="s">
        <v>626</v>
      </c>
      <c r="D599" s="14" t="s">
        <v>0</v>
      </c>
      <c r="E599" s="24" t="s">
        <v>442</v>
      </c>
      <c r="F599" s="80" t="s">
        <v>0</v>
      </c>
      <c r="G599" s="14"/>
      <c r="H599" s="86" t="s">
        <v>907</v>
      </c>
      <c r="I599" s="55" t="s">
        <v>906</v>
      </c>
      <c r="J599" s="52"/>
      <c r="K599" s="30" t="s">
        <v>645</v>
      </c>
      <c r="L599" s="30" t="s">
        <v>1085</v>
      </c>
      <c r="M599" s="29" t="s">
        <v>1115</v>
      </c>
      <c r="N599" s="90" t="s">
        <v>1109</v>
      </c>
      <c r="O599" s="273" t="s">
        <v>27</v>
      </c>
      <c r="P599" s="52"/>
      <c r="Q599" s="30"/>
      <c r="R599" s="30" t="s">
        <v>27</v>
      </c>
      <c r="S599" s="30"/>
      <c r="T599" s="30"/>
      <c r="U599" s="30"/>
      <c r="V599" s="30"/>
      <c r="W599" s="30"/>
      <c r="X599" s="30"/>
      <c r="Y599" s="30"/>
      <c r="Z599" s="30"/>
      <c r="AA599" s="30"/>
      <c r="AB599" s="30">
        <f t="shared" si="26"/>
        <v>1</v>
      </c>
      <c r="AC599" s="30"/>
      <c r="AD599" s="30"/>
      <c r="AE599" s="50"/>
    </row>
    <row r="600" spans="1:31" ht="185.25" hidden="1" customHeight="1">
      <c r="A600" s="278"/>
      <c r="B600" s="78">
        <v>173</v>
      </c>
      <c r="C600" s="79" t="s">
        <v>626</v>
      </c>
      <c r="D600" s="80" t="s">
        <v>0</v>
      </c>
      <c r="E600" s="79" t="s">
        <v>442</v>
      </c>
      <c r="F600" s="80" t="s">
        <v>0</v>
      </c>
      <c r="G600" s="80"/>
      <c r="H600" s="86" t="s">
        <v>908</v>
      </c>
      <c r="I600" s="55" t="s">
        <v>906</v>
      </c>
      <c r="J600" s="77"/>
      <c r="K600" s="30" t="s">
        <v>645</v>
      </c>
      <c r="L600" s="30" t="s">
        <v>1085</v>
      </c>
      <c r="M600" s="29" t="s">
        <v>1115</v>
      </c>
      <c r="N600" s="90" t="s">
        <v>1109</v>
      </c>
      <c r="O600" s="274"/>
      <c r="P600" s="77"/>
      <c r="Q600" s="30"/>
      <c r="R600" s="30"/>
      <c r="S600" s="30" t="s">
        <v>27</v>
      </c>
      <c r="T600" s="30"/>
      <c r="U600" s="30"/>
      <c r="V600" s="30"/>
      <c r="W600" s="30"/>
      <c r="X600" s="30"/>
      <c r="Y600" s="30"/>
      <c r="Z600" s="30"/>
      <c r="AA600" s="30"/>
      <c r="AB600" s="30">
        <f t="shared" si="26"/>
        <v>1</v>
      </c>
      <c r="AC600" s="30"/>
      <c r="AD600" s="30"/>
      <c r="AE600" s="78"/>
    </row>
    <row r="601" spans="1:31" ht="173.25" hidden="1" customHeight="1">
      <c r="A601" s="278"/>
      <c r="B601" s="78">
        <v>173</v>
      </c>
      <c r="C601" s="79" t="s">
        <v>626</v>
      </c>
      <c r="D601" s="80" t="s">
        <v>0</v>
      </c>
      <c r="E601" s="79" t="s">
        <v>442</v>
      </c>
      <c r="F601" s="80" t="s">
        <v>0</v>
      </c>
      <c r="G601" s="80"/>
      <c r="H601" s="86" t="s">
        <v>909</v>
      </c>
      <c r="I601" s="55" t="s">
        <v>906</v>
      </c>
      <c r="J601" s="77"/>
      <c r="K601" s="30" t="s">
        <v>645</v>
      </c>
      <c r="L601" s="30" t="s">
        <v>1085</v>
      </c>
      <c r="M601" s="29" t="s">
        <v>1115</v>
      </c>
      <c r="N601" s="90" t="s">
        <v>1109</v>
      </c>
      <c r="O601" s="274"/>
      <c r="P601" s="77"/>
      <c r="Q601" s="30"/>
      <c r="R601" s="30"/>
      <c r="S601" s="30"/>
      <c r="T601" s="30"/>
      <c r="U601" s="30"/>
      <c r="V601" s="30"/>
      <c r="W601" s="30" t="s">
        <v>27</v>
      </c>
      <c r="X601" s="30"/>
      <c r="Y601" s="30"/>
      <c r="Z601" s="30"/>
      <c r="AA601" s="30"/>
      <c r="AB601" s="30">
        <f t="shared" si="26"/>
        <v>1</v>
      </c>
      <c r="AC601" s="30"/>
      <c r="AD601" s="30"/>
      <c r="AE601" s="78"/>
    </row>
    <row r="602" spans="1:31" ht="189.75" hidden="1" customHeight="1">
      <c r="A602" s="280"/>
      <c r="B602" s="78">
        <v>173</v>
      </c>
      <c r="C602" s="79" t="s">
        <v>626</v>
      </c>
      <c r="D602" s="80" t="s">
        <v>0</v>
      </c>
      <c r="E602" s="79" t="s">
        <v>442</v>
      </c>
      <c r="F602" s="80" t="s">
        <v>0</v>
      </c>
      <c r="G602" s="80"/>
      <c r="H602" s="86" t="s">
        <v>905</v>
      </c>
      <c r="I602" s="55" t="s">
        <v>906</v>
      </c>
      <c r="J602" s="77"/>
      <c r="K602" s="30" t="s">
        <v>645</v>
      </c>
      <c r="L602" s="30" t="s">
        <v>1085</v>
      </c>
      <c r="M602" s="29" t="s">
        <v>1115</v>
      </c>
      <c r="N602" s="90" t="s">
        <v>1109</v>
      </c>
      <c r="O602" s="275"/>
      <c r="P602" s="77"/>
      <c r="Q602" s="30"/>
      <c r="R602" s="30"/>
      <c r="S602" s="30"/>
      <c r="T602" s="30"/>
      <c r="U602" s="30"/>
      <c r="V602" s="30"/>
      <c r="W602" s="30"/>
      <c r="X602" s="30"/>
      <c r="Y602" s="30" t="s">
        <v>27</v>
      </c>
      <c r="Z602" s="30"/>
      <c r="AA602" s="30"/>
      <c r="AB602" s="30">
        <f t="shared" si="26"/>
        <v>1</v>
      </c>
      <c r="AC602" s="30"/>
      <c r="AD602" s="30"/>
      <c r="AE602" s="78"/>
    </row>
    <row r="603" spans="1:31" ht="173.25" hidden="1" customHeight="1">
      <c r="A603" s="277">
        <v>558</v>
      </c>
      <c r="B603" s="50">
        <v>174</v>
      </c>
      <c r="C603" s="24" t="s">
        <v>32</v>
      </c>
      <c r="D603" s="14" t="s">
        <v>0</v>
      </c>
      <c r="E603" s="24" t="s">
        <v>144</v>
      </c>
      <c r="F603" s="80" t="s">
        <v>0</v>
      </c>
      <c r="G603" s="52"/>
      <c r="H603" s="86" t="s">
        <v>144</v>
      </c>
      <c r="I603" s="55" t="s">
        <v>910</v>
      </c>
      <c r="J603" s="52"/>
      <c r="K603" s="30" t="s">
        <v>645</v>
      </c>
      <c r="L603" s="30" t="s">
        <v>1085</v>
      </c>
      <c r="M603" s="29" t="s">
        <v>1115</v>
      </c>
      <c r="N603" s="90" t="s">
        <v>1109</v>
      </c>
      <c r="O603" s="273" t="s">
        <v>27</v>
      </c>
      <c r="P603" s="52"/>
      <c r="Q603" s="30" t="s">
        <v>27</v>
      </c>
      <c r="R603" s="30"/>
      <c r="S603" s="30"/>
      <c r="T603" s="30"/>
      <c r="U603" s="30"/>
      <c r="V603" s="30"/>
      <c r="W603" s="30"/>
      <c r="X603" s="30"/>
      <c r="Y603" s="30"/>
      <c r="Z603" s="30"/>
      <c r="AA603" s="30"/>
      <c r="AB603" s="30">
        <f t="shared" si="26"/>
        <v>1</v>
      </c>
      <c r="AC603" s="30"/>
      <c r="AD603" s="30"/>
      <c r="AE603" s="50"/>
    </row>
    <row r="604" spans="1:31" ht="126.75" hidden="1" customHeight="1">
      <c r="A604" s="278"/>
      <c r="B604" s="78">
        <v>174</v>
      </c>
      <c r="C604" s="79" t="s">
        <v>32</v>
      </c>
      <c r="D604" s="80" t="s">
        <v>0</v>
      </c>
      <c r="E604" s="79" t="s">
        <v>144</v>
      </c>
      <c r="F604" s="80" t="s">
        <v>0</v>
      </c>
      <c r="G604" s="77"/>
      <c r="H604" s="86" t="s">
        <v>144</v>
      </c>
      <c r="I604" s="55" t="s">
        <v>910</v>
      </c>
      <c r="J604" s="77"/>
      <c r="K604" s="30" t="s">
        <v>645</v>
      </c>
      <c r="L604" s="30" t="s">
        <v>1085</v>
      </c>
      <c r="M604" s="29" t="s">
        <v>1115</v>
      </c>
      <c r="N604" s="90" t="s">
        <v>1109</v>
      </c>
      <c r="O604" s="274"/>
      <c r="P604" s="77"/>
      <c r="Q604" s="30"/>
      <c r="R604" s="30" t="s">
        <v>27</v>
      </c>
      <c r="S604" s="30"/>
      <c r="T604" s="30"/>
      <c r="U604" s="30"/>
      <c r="V604" s="30"/>
      <c r="W604" s="30"/>
      <c r="X604" s="30"/>
      <c r="Y604" s="30"/>
      <c r="Z604" s="30"/>
      <c r="AA604" s="30"/>
      <c r="AB604" s="30">
        <f t="shared" si="26"/>
        <v>1</v>
      </c>
      <c r="AC604" s="30"/>
      <c r="AD604" s="30"/>
      <c r="AE604" s="78"/>
    </row>
    <row r="605" spans="1:31" ht="119.25" hidden="1" customHeight="1">
      <c r="A605" s="278"/>
      <c r="B605" s="78">
        <v>174</v>
      </c>
      <c r="C605" s="79" t="s">
        <v>32</v>
      </c>
      <c r="D605" s="80" t="s">
        <v>0</v>
      </c>
      <c r="E605" s="79" t="s">
        <v>144</v>
      </c>
      <c r="F605" s="80" t="s">
        <v>0</v>
      </c>
      <c r="G605" s="77"/>
      <c r="H605" s="86" t="s">
        <v>144</v>
      </c>
      <c r="I605" s="55" t="s">
        <v>910</v>
      </c>
      <c r="J605" s="77"/>
      <c r="K605" s="30" t="s">
        <v>645</v>
      </c>
      <c r="L605" s="30" t="s">
        <v>1085</v>
      </c>
      <c r="M605" s="29" t="s">
        <v>1115</v>
      </c>
      <c r="N605" s="90" t="s">
        <v>1109</v>
      </c>
      <c r="O605" s="274"/>
      <c r="P605" s="77"/>
      <c r="Q605" s="30"/>
      <c r="R605" s="30"/>
      <c r="S605" s="30" t="s">
        <v>27</v>
      </c>
      <c r="T605" s="30"/>
      <c r="U605" s="30"/>
      <c r="V605" s="30"/>
      <c r="W605" s="30"/>
      <c r="X605" s="30"/>
      <c r="Y605" s="30"/>
      <c r="Z605" s="30"/>
      <c r="AA605" s="30"/>
      <c r="AB605" s="30">
        <f t="shared" si="26"/>
        <v>1</v>
      </c>
      <c r="AC605" s="30"/>
      <c r="AD605" s="30"/>
      <c r="AE605" s="78"/>
    </row>
    <row r="606" spans="1:31" ht="113.25" hidden="1" customHeight="1">
      <c r="A606" s="278"/>
      <c r="B606" s="78">
        <v>174</v>
      </c>
      <c r="C606" s="79" t="s">
        <v>32</v>
      </c>
      <c r="D606" s="80" t="s">
        <v>0</v>
      </c>
      <c r="E606" s="79" t="s">
        <v>144</v>
      </c>
      <c r="F606" s="80" t="s">
        <v>0</v>
      </c>
      <c r="G606" s="77"/>
      <c r="H606" s="86" t="s">
        <v>144</v>
      </c>
      <c r="I606" s="55" t="s">
        <v>910</v>
      </c>
      <c r="J606" s="77"/>
      <c r="K606" s="30" t="s">
        <v>645</v>
      </c>
      <c r="L606" s="30" t="s">
        <v>1085</v>
      </c>
      <c r="M606" s="29" t="s">
        <v>1115</v>
      </c>
      <c r="N606" s="90" t="s">
        <v>1109</v>
      </c>
      <c r="O606" s="274"/>
      <c r="P606" s="77"/>
      <c r="Q606" s="30"/>
      <c r="R606" s="30"/>
      <c r="S606" s="30"/>
      <c r="T606" s="30" t="s">
        <v>27</v>
      </c>
      <c r="U606" s="30"/>
      <c r="V606" s="30"/>
      <c r="W606" s="30"/>
      <c r="X606" s="30"/>
      <c r="Y606" s="30"/>
      <c r="Z606" s="30"/>
      <c r="AA606" s="30"/>
      <c r="AB606" s="30">
        <f t="shared" si="26"/>
        <v>1</v>
      </c>
      <c r="AC606" s="30"/>
      <c r="AD606" s="30"/>
      <c r="AE606" s="78"/>
    </row>
    <row r="607" spans="1:31" ht="117.75" hidden="1" customHeight="1">
      <c r="A607" s="278"/>
      <c r="B607" s="144">
        <v>174</v>
      </c>
      <c r="C607" s="204" t="s">
        <v>32</v>
      </c>
      <c r="D607" s="142" t="s">
        <v>0</v>
      </c>
      <c r="E607" s="79" t="s">
        <v>144</v>
      </c>
      <c r="F607" s="80" t="s">
        <v>0</v>
      </c>
      <c r="G607" s="146"/>
      <c r="H607" s="200" t="s">
        <v>144</v>
      </c>
      <c r="I607" s="220" t="s">
        <v>910</v>
      </c>
      <c r="J607" s="146"/>
      <c r="K607" s="154" t="s">
        <v>645</v>
      </c>
      <c r="L607" s="154" t="s">
        <v>1085</v>
      </c>
      <c r="M607" s="29" t="s">
        <v>1115</v>
      </c>
      <c r="N607" s="90" t="s">
        <v>1109</v>
      </c>
      <c r="O607" s="274"/>
      <c r="P607" s="77"/>
      <c r="Q607" s="30"/>
      <c r="R607" s="30"/>
      <c r="S607" s="30"/>
      <c r="T607" s="30"/>
      <c r="U607" s="30" t="s">
        <v>27</v>
      </c>
      <c r="V607" s="30"/>
      <c r="W607" s="30"/>
      <c r="X607" s="30"/>
      <c r="Y607" s="30"/>
      <c r="Z607" s="30"/>
      <c r="AA607" s="30"/>
      <c r="AB607" s="30">
        <f t="shared" si="26"/>
        <v>1</v>
      </c>
      <c r="AC607" s="154"/>
      <c r="AD607" s="154"/>
      <c r="AE607" s="144"/>
    </row>
    <row r="608" spans="1:31" ht="168" customHeight="1">
      <c r="A608" s="279"/>
      <c r="B608" s="160">
        <v>174</v>
      </c>
      <c r="C608" s="96" t="s">
        <v>32</v>
      </c>
      <c r="D608" s="163" t="s">
        <v>0</v>
      </c>
      <c r="E608" s="188" t="s">
        <v>144</v>
      </c>
      <c r="F608" s="172" t="s">
        <v>0</v>
      </c>
      <c r="G608" s="149"/>
      <c r="H608" s="86" t="s">
        <v>144</v>
      </c>
      <c r="I608" s="55" t="s">
        <v>910</v>
      </c>
      <c r="J608" s="149"/>
      <c r="K608" s="30" t="s">
        <v>645</v>
      </c>
      <c r="L608" s="30" t="s">
        <v>1085</v>
      </c>
      <c r="M608" s="185" t="s">
        <v>1115</v>
      </c>
      <c r="N608" s="90" t="s">
        <v>1109</v>
      </c>
      <c r="O608" s="274"/>
      <c r="P608" s="77"/>
      <c r="Q608" s="30"/>
      <c r="R608" s="30"/>
      <c r="S608" s="30"/>
      <c r="T608" s="30"/>
      <c r="U608" s="30"/>
      <c r="V608" s="30" t="s">
        <v>27</v>
      </c>
      <c r="W608" s="30"/>
      <c r="X608" s="30"/>
      <c r="Y608" s="30"/>
      <c r="Z608" s="30"/>
      <c r="AA608" s="30"/>
      <c r="AB608" s="174">
        <f t="shared" si="26"/>
        <v>1</v>
      </c>
      <c r="AC608" s="30" t="s">
        <v>1138</v>
      </c>
      <c r="AD608" s="30"/>
      <c r="AE608" s="160"/>
    </row>
    <row r="609" spans="1:31" ht="119.25" hidden="1" customHeight="1">
      <c r="A609" s="278"/>
      <c r="B609" s="145">
        <v>174</v>
      </c>
      <c r="C609" s="231" t="s">
        <v>32</v>
      </c>
      <c r="D609" s="143" t="s">
        <v>0</v>
      </c>
      <c r="E609" s="79" t="s">
        <v>144</v>
      </c>
      <c r="F609" s="80" t="s">
        <v>0</v>
      </c>
      <c r="G609" s="148"/>
      <c r="H609" s="228" t="s">
        <v>144</v>
      </c>
      <c r="I609" s="251" t="s">
        <v>910</v>
      </c>
      <c r="J609" s="148"/>
      <c r="K609" s="155" t="s">
        <v>645</v>
      </c>
      <c r="L609" s="155" t="s">
        <v>1085</v>
      </c>
      <c r="M609" s="29" t="s">
        <v>1115</v>
      </c>
      <c r="N609" s="90" t="s">
        <v>1109</v>
      </c>
      <c r="O609" s="274"/>
      <c r="P609" s="77"/>
      <c r="Q609" s="30"/>
      <c r="R609" s="30"/>
      <c r="S609" s="30"/>
      <c r="T609" s="30"/>
      <c r="U609" s="30"/>
      <c r="V609" s="30"/>
      <c r="W609" s="30" t="s">
        <v>27</v>
      </c>
      <c r="X609" s="30"/>
      <c r="Y609" s="30"/>
      <c r="Z609" s="30"/>
      <c r="AA609" s="30"/>
      <c r="AB609" s="30">
        <f t="shared" si="26"/>
        <v>1</v>
      </c>
      <c r="AC609" s="155"/>
      <c r="AD609" s="155"/>
      <c r="AE609" s="145"/>
    </row>
    <row r="610" spans="1:31" ht="122.25" hidden="1" customHeight="1">
      <c r="A610" s="278"/>
      <c r="B610" s="78">
        <v>174</v>
      </c>
      <c r="C610" s="79" t="s">
        <v>32</v>
      </c>
      <c r="D610" s="80" t="s">
        <v>0</v>
      </c>
      <c r="E610" s="79" t="s">
        <v>144</v>
      </c>
      <c r="F610" s="80" t="s">
        <v>0</v>
      </c>
      <c r="G610" s="77"/>
      <c r="H610" s="86" t="s">
        <v>144</v>
      </c>
      <c r="I610" s="55" t="s">
        <v>910</v>
      </c>
      <c r="J610" s="77"/>
      <c r="K610" s="30" t="s">
        <v>645</v>
      </c>
      <c r="L610" s="30" t="s">
        <v>1085</v>
      </c>
      <c r="M610" s="29" t="s">
        <v>1115</v>
      </c>
      <c r="N610" s="90" t="s">
        <v>1109</v>
      </c>
      <c r="O610" s="274"/>
      <c r="P610" s="77"/>
      <c r="Q610" s="30"/>
      <c r="R610" s="30"/>
      <c r="S610" s="30"/>
      <c r="T610" s="30"/>
      <c r="U610" s="30"/>
      <c r="V610" s="30"/>
      <c r="W610" s="30"/>
      <c r="X610" s="30" t="s">
        <v>27</v>
      </c>
      <c r="Y610" s="30"/>
      <c r="Z610" s="30"/>
      <c r="AA610" s="30"/>
      <c r="AB610" s="30">
        <f t="shared" si="26"/>
        <v>1</v>
      </c>
      <c r="AC610" s="30"/>
      <c r="AD610" s="30"/>
      <c r="AE610" s="78"/>
    </row>
    <row r="611" spans="1:31" ht="119.25" hidden="1" customHeight="1">
      <c r="A611" s="278"/>
      <c r="B611" s="78">
        <v>174</v>
      </c>
      <c r="C611" s="79" t="s">
        <v>32</v>
      </c>
      <c r="D611" s="80" t="s">
        <v>0</v>
      </c>
      <c r="E611" s="79" t="s">
        <v>144</v>
      </c>
      <c r="F611" s="80" t="s">
        <v>0</v>
      </c>
      <c r="G611" s="77"/>
      <c r="H611" s="86" t="s">
        <v>144</v>
      </c>
      <c r="I611" s="55" t="s">
        <v>910</v>
      </c>
      <c r="J611" s="77"/>
      <c r="K611" s="30" t="s">
        <v>645</v>
      </c>
      <c r="L611" s="30" t="s">
        <v>1085</v>
      </c>
      <c r="M611" s="29" t="s">
        <v>1115</v>
      </c>
      <c r="N611" s="90" t="s">
        <v>1109</v>
      </c>
      <c r="O611" s="274"/>
      <c r="P611" s="77"/>
      <c r="Q611" s="30"/>
      <c r="R611" s="30"/>
      <c r="S611" s="30"/>
      <c r="T611" s="30"/>
      <c r="U611" s="30"/>
      <c r="V611" s="30"/>
      <c r="W611" s="30"/>
      <c r="X611" s="30"/>
      <c r="Y611" s="30" t="s">
        <v>27</v>
      </c>
      <c r="Z611" s="30"/>
      <c r="AA611" s="30"/>
      <c r="AB611" s="30">
        <f t="shared" si="26"/>
        <v>1</v>
      </c>
      <c r="AC611" s="30"/>
      <c r="AD611" s="30"/>
      <c r="AE611" s="78"/>
    </row>
    <row r="612" spans="1:31" ht="120.75" hidden="1" customHeight="1">
      <c r="A612" s="278"/>
      <c r="B612" s="78">
        <v>174</v>
      </c>
      <c r="C612" s="79" t="s">
        <v>32</v>
      </c>
      <c r="D612" s="80" t="s">
        <v>0</v>
      </c>
      <c r="E612" s="79" t="s">
        <v>144</v>
      </c>
      <c r="F612" s="80" t="s">
        <v>0</v>
      </c>
      <c r="G612" s="77"/>
      <c r="H612" s="86" t="s">
        <v>144</v>
      </c>
      <c r="I612" s="55" t="s">
        <v>910</v>
      </c>
      <c r="J612" s="77"/>
      <c r="K612" s="30" t="s">
        <v>645</v>
      </c>
      <c r="L612" s="30" t="s">
        <v>1085</v>
      </c>
      <c r="M612" s="29" t="s">
        <v>1115</v>
      </c>
      <c r="N612" s="90" t="s">
        <v>1109</v>
      </c>
      <c r="O612" s="274"/>
      <c r="P612" s="77"/>
      <c r="Q612" s="30"/>
      <c r="R612" s="30"/>
      <c r="S612" s="30"/>
      <c r="T612" s="30"/>
      <c r="U612" s="30"/>
      <c r="V612" s="30"/>
      <c r="W612" s="30"/>
      <c r="X612" s="30"/>
      <c r="Y612" s="30"/>
      <c r="Z612" s="30" t="s">
        <v>27</v>
      </c>
      <c r="AA612" s="30"/>
      <c r="AB612" s="30">
        <f t="shared" si="26"/>
        <v>1</v>
      </c>
      <c r="AC612" s="30"/>
      <c r="AD612" s="30"/>
      <c r="AE612" s="78"/>
    </row>
    <row r="613" spans="1:31" ht="9" hidden="1" customHeight="1">
      <c r="A613" s="280"/>
      <c r="B613" s="144">
        <v>174</v>
      </c>
      <c r="C613" s="204" t="s">
        <v>32</v>
      </c>
      <c r="D613" s="142" t="s">
        <v>0</v>
      </c>
      <c r="E613" s="79" t="s">
        <v>144</v>
      </c>
      <c r="F613" s="80" t="s">
        <v>0</v>
      </c>
      <c r="G613" s="146"/>
      <c r="H613" s="200" t="s">
        <v>144</v>
      </c>
      <c r="I613" s="220" t="s">
        <v>910</v>
      </c>
      <c r="J613" s="146"/>
      <c r="K613" s="154" t="s">
        <v>645</v>
      </c>
      <c r="L613" s="154" t="s">
        <v>1085</v>
      </c>
      <c r="M613" s="29" t="s">
        <v>1115</v>
      </c>
      <c r="N613" s="90" t="s">
        <v>1109</v>
      </c>
      <c r="O613" s="275"/>
      <c r="P613" s="77"/>
      <c r="Q613" s="30"/>
      <c r="R613" s="30"/>
      <c r="S613" s="30"/>
      <c r="T613" s="30"/>
      <c r="U613" s="30"/>
      <c r="V613" s="30"/>
      <c r="W613" s="30"/>
      <c r="X613" s="30"/>
      <c r="Y613" s="30"/>
      <c r="Z613" s="30"/>
      <c r="AA613" s="30" t="s">
        <v>27</v>
      </c>
      <c r="AB613" s="30">
        <f t="shared" si="26"/>
        <v>1</v>
      </c>
      <c r="AC613" s="154"/>
      <c r="AD613" s="154"/>
      <c r="AE613" s="144"/>
    </row>
    <row r="614" spans="1:31" ht="63.75" customHeight="1">
      <c r="A614" s="176"/>
      <c r="B614" s="13"/>
      <c r="C614" s="313" t="s">
        <v>54</v>
      </c>
      <c r="D614" s="313"/>
      <c r="E614" s="314"/>
      <c r="F614" s="172"/>
      <c r="G614" s="12">
        <f>COUNTIF(G615:G714,"x")</f>
        <v>1</v>
      </c>
      <c r="H614" s="12"/>
      <c r="I614" s="162"/>
      <c r="J614" s="149"/>
      <c r="K614" s="149"/>
      <c r="L614" s="149"/>
      <c r="M614" s="186"/>
      <c r="N614" s="102"/>
      <c r="O614" s="25">
        <f>COUNTIF(O615:O724,"x")</f>
        <v>11</v>
      </c>
      <c r="P614" s="12">
        <f>SUM(P615:P714)</f>
        <v>23</v>
      </c>
      <c r="Q614" s="105"/>
      <c r="R614" s="105"/>
      <c r="S614" s="105"/>
      <c r="T614" s="105"/>
      <c r="U614" s="105"/>
      <c r="V614" s="123" t="s">
        <v>121</v>
      </c>
      <c r="W614" s="105"/>
      <c r="X614" s="105"/>
      <c r="Y614" s="105"/>
      <c r="Z614" s="105"/>
      <c r="AA614" s="105"/>
      <c r="AB614" s="174"/>
      <c r="AC614" s="30"/>
      <c r="AD614" s="30"/>
      <c r="AE614" s="15"/>
    </row>
    <row r="615" spans="1:31" ht="145.5" hidden="1" customHeight="1">
      <c r="A615" s="295">
        <v>559</v>
      </c>
      <c r="B615" s="145">
        <v>175</v>
      </c>
      <c r="C615" s="221" t="s">
        <v>443</v>
      </c>
      <c r="D615" s="221" t="s">
        <v>2</v>
      </c>
      <c r="E615" s="16" t="s">
        <v>444</v>
      </c>
      <c r="F615" s="80" t="s">
        <v>2</v>
      </c>
      <c r="G615" s="221"/>
      <c r="H615" s="228" t="s">
        <v>917</v>
      </c>
      <c r="I615" s="251" t="s">
        <v>915</v>
      </c>
      <c r="J615" s="148"/>
      <c r="K615" s="155" t="s">
        <v>645</v>
      </c>
      <c r="L615" s="155" t="s">
        <v>1085</v>
      </c>
      <c r="M615" s="29" t="s">
        <v>1115</v>
      </c>
      <c r="N615" s="90" t="s">
        <v>648</v>
      </c>
      <c r="O615" s="273" t="s">
        <v>27</v>
      </c>
      <c r="P615" s="52"/>
      <c r="Q615" s="30" t="s">
        <v>27</v>
      </c>
      <c r="R615" s="30"/>
      <c r="S615" s="30"/>
      <c r="T615" s="30"/>
      <c r="U615" s="30"/>
      <c r="V615" s="30"/>
      <c r="W615" s="30"/>
      <c r="X615" s="30"/>
      <c r="Y615" s="30"/>
      <c r="Z615" s="30"/>
      <c r="AA615" s="30"/>
      <c r="AB615" s="30">
        <f t="shared" ref="AB615:AB660" si="27">COUNTIF(Q615:AA615,"x")</f>
        <v>1</v>
      </c>
      <c r="AC615" s="155"/>
      <c r="AD615" s="155"/>
      <c r="AE615" s="145"/>
    </row>
    <row r="616" spans="1:31" ht="191.25" hidden="1" customHeight="1">
      <c r="A616" s="295"/>
      <c r="B616" s="78">
        <v>175</v>
      </c>
      <c r="C616" s="16" t="s">
        <v>443</v>
      </c>
      <c r="D616" s="16" t="s">
        <v>2</v>
      </c>
      <c r="E616" s="16" t="s">
        <v>444</v>
      </c>
      <c r="F616" s="80" t="s">
        <v>2</v>
      </c>
      <c r="G616" s="16"/>
      <c r="H616" s="86" t="s">
        <v>918</v>
      </c>
      <c r="I616" s="55" t="s">
        <v>916</v>
      </c>
      <c r="J616" s="77"/>
      <c r="K616" s="30" t="s">
        <v>645</v>
      </c>
      <c r="L616" s="30" t="s">
        <v>1085</v>
      </c>
      <c r="M616" s="29" t="s">
        <v>1115</v>
      </c>
      <c r="N616" s="90" t="s">
        <v>648</v>
      </c>
      <c r="O616" s="274"/>
      <c r="P616" s="77"/>
      <c r="Q616" s="30"/>
      <c r="R616" s="30" t="s">
        <v>27</v>
      </c>
      <c r="S616" s="30"/>
      <c r="T616" s="30"/>
      <c r="U616" s="30"/>
      <c r="V616" s="30"/>
      <c r="W616" s="30"/>
      <c r="X616" s="30"/>
      <c r="Y616" s="30"/>
      <c r="Z616" s="30"/>
      <c r="AA616" s="30"/>
      <c r="AB616" s="30">
        <f t="shared" si="27"/>
        <v>1</v>
      </c>
      <c r="AC616" s="30"/>
      <c r="AD616" s="30"/>
      <c r="AE616" s="78"/>
    </row>
    <row r="617" spans="1:31" ht="167.25" hidden="1" customHeight="1">
      <c r="A617" s="295"/>
      <c r="B617" s="78">
        <v>175</v>
      </c>
      <c r="C617" s="16" t="s">
        <v>443</v>
      </c>
      <c r="D617" s="16" t="s">
        <v>2</v>
      </c>
      <c r="E617" s="16" t="s">
        <v>444</v>
      </c>
      <c r="F617" s="80" t="s">
        <v>2</v>
      </c>
      <c r="G617" s="16"/>
      <c r="H617" s="86" t="s">
        <v>920</v>
      </c>
      <c r="I617" s="55" t="s">
        <v>913</v>
      </c>
      <c r="J617" s="77"/>
      <c r="K617" s="30" t="s">
        <v>645</v>
      </c>
      <c r="L617" s="30" t="s">
        <v>1085</v>
      </c>
      <c r="M617" s="29" t="s">
        <v>1115</v>
      </c>
      <c r="N617" s="90" t="s">
        <v>648</v>
      </c>
      <c r="O617" s="274"/>
      <c r="P617" s="77"/>
      <c r="Q617" s="30"/>
      <c r="R617" s="30"/>
      <c r="S617" s="30" t="s">
        <v>27</v>
      </c>
      <c r="T617" s="30"/>
      <c r="U617" s="30"/>
      <c r="V617" s="30"/>
      <c r="W617" s="30"/>
      <c r="X617" s="30"/>
      <c r="Y617" s="30"/>
      <c r="Z617" s="30"/>
      <c r="AA617" s="30"/>
      <c r="AB617" s="30">
        <f t="shared" si="27"/>
        <v>1</v>
      </c>
      <c r="AC617" s="30"/>
      <c r="AD617" s="30"/>
      <c r="AE617" s="78"/>
    </row>
    <row r="618" spans="1:31" ht="121.5" hidden="1" customHeight="1">
      <c r="A618" s="295"/>
      <c r="B618" s="78">
        <v>175</v>
      </c>
      <c r="C618" s="16" t="s">
        <v>443</v>
      </c>
      <c r="D618" s="16" t="s">
        <v>2</v>
      </c>
      <c r="E618" s="16" t="s">
        <v>444</v>
      </c>
      <c r="F618" s="80" t="s">
        <v>2</v>
      </c>
      <c r="G618" s="16"/>
      <c r="H618" s="86" t="s">
        <v>921</v>
      </c>
      <c r="I618" s="55" t="s">
        <v>911</v>
      </c>
      <c r="J618" s="77"/>
      <c r="K618" s="30" t="s">
        <v>645</v>
      </c>
      <c r="L618" s="30" t="s">
        <v>1085</v>
      </c>
      <c r="M618" s="29" t="s">
        <v>1115</v>
      </c>
      <c r="N618" s="90" t="s">
        <v>648</v>
      </c>
      <c r="O618" s="274"/>
      <c r="P618" s="77"/>
      <c r="Q618" s="30"/>
      <c r="R618" s="30"/>
      <c r="S618" s="30"/>
      <c r="T618" s="30" t="s">
        <v>27</v>
      </c>
      <c r="U618" s="30"/>
      <c r="V618" s="30"/>
      <c r="W618" s="30"/>
      <c r="X618" s="30"/>
      <c r="Y618" s="30"/>
      <c r="Z618" s="30"/>
      <c r="AA618" s="30"/>
      <c r="AB618" s="30">
        <f t="shared" si="27"/>
        <v>1</v>
      </c>
      <c r="AC618" s="30"/>
      <c r="AD618" s="30"/>
      <c r="AE618" s="78"/>
    </row>
    <row r="619" spans="1:31" ht="144.75" hidden="1" customHeight="1">
      <c r="A619" s="295"/>
      <c r="B619" s="144">
        <v>175</v>
      </c>
      <c r="C619" s="197" t="s">
        <v>443</v>
      </c>
      <c r="D619" s="197" t="s">
        <v>2</v>
      </c>
      <c r="E619" s="16" t="s">
        <v>444</v>
      </c>
      <c r="F619" s="80" t="s">
        <v>2</v>
      </c>
      <c r="G619" s="197"/>
      <c r="H619" s="200" t="s">
        <v>922</v>
      </c>
      <c r="I619" s="220" t="s">
        <v>1056</v>
      </c>
      <c r="J619" s="146"/>
      <c r="K619" s="154" t="s">
        <v>645</v>
      </c>
      <c r="L619" s="154" t="s">
        <v>1085</v>
      </c>
      <c r="M619" s="29" t="s">
        <v>1115</v>
      </c>
      <c r="N619" s="90" t="s">
        <v>648</v>
      </c>
      <c r="O619" s="274"/>
      <c r="P619" s="77"/>
      <c r="Q619" s="30"/>
      <c r="R619" s="30"/>
      <c r="S619" s="30"/>
      <c r="T619" s="30"/>
      <c r="U619" s="30" t="s">
        <v>27</v>
      </c>
      <c r="V619" s="30"/>
      <c r="W619" s="30"/>
      <c r="X619" s="30"/>
      <c r="Y619" s="30"/>
      <c r="Z619" s="30"/>
      <c r="AA619" s="30"/>
      <c r="AB619" s="30">
        <f t="shared" si="27"/>
        <v>1</v>
      </c>
      <c r="AC619" s="154"/>
      <c r="AD619" s="154"/>
      <c r="AE619" s="144"/>
    </row>
    <row r="620" spans="1:31" ht="114" customHeight="1">
      <c r="A620" s="296"/>
      <c r="B620" s="160">
        <v>175</v>
      </c>
      <c r="C620" s="16" t="s">
        <v>1194</v>
      </c>
      <c r="D620" s="16" t="s">
        <v>2</v>
      </c>
      <c r="E620" s="184" t="s">
        <v>444</v>
      </c>
      <c r="F620" s="172" t="s">
        <v>2</v>
      </c>
      <c r="G620" s="16"/>
      <c r="H620" s="86" t="s">
        <v>923</v>
      </c>
      <c r="I620" s="55" t="s">
        <v>1193</v>
      </c>
      <c r="J620" s="149"/>
      <c r="K620" s="30" t="s">
        <v>645</v>
      </c>
      <c r="L620" s="30" t="s">
        <v>1085</v>
      </c>
      <c r="M620" s="185" t="s">
        <v>1115</v>
      </c>
      <c r="N620" s="90" t="s">
        <v>648</v>
      </c>
      <c r="O620" s="274"/>
      <c r="P620" s="77"/>
      <c r="Q620" s="30"/>
      <c r="R620" s="30"/>
      <c r="S620" s="30"/>
      <c r="T620" s="30"/>
      <c r="U620" s="30"/>
      <c r="V620" s="30" t="s">
        <v>27</v>
      </c>
      <c r="W620" s="30"/>
      <c r="X620" s="30"/>
      <c r="Y620" s="30"/>
      <c r="Z620" s="30"/>
      <c r="AA620" s="30"/>
      <c r="AB620" s="174">
        <f t="shared" si="27"/>
        <v>1</v>
      </c>
      <c r="AC620" s="30" t="s">
        <v>1139</v>
      </c>
      <c r="AD620" s="30" t="s">
        <v>1139</v>
      </c>
      <c r="AE620" s="160"/>
    </row>
    <row r="621" spans="1:31" ht="149.25" hidden="1" customHeight="1">
      <c r="A621" s="295"/>
      <c r="B621" s="145">
        <v>175</v>
      </c>
      <c r="C621" s="221" t="s">
        <v>443</v>
      </c>
      <c r="D621" s="221" t="s">
        <v>2</v>
      </c>
      <c r="E621" s="16" t="s">
        <v>444</v>
      </c>
      <c r="F621" s="80" t="s">
        <v>2</v>
      </c>
      <c r="G621" s="221"/>
      <c r="H621" s="228" t="s">
        <v>924</v>
      </c>
      <c r="I621" s="251" t="s">
        <v>912</v>
      </c>
      <c r="J621" s="148"/>
      <c r="K621" s="155" t="s">
        <v>645</v>
      </c>
      <c r="L621" s="155" t="s">
        <v>1085</v>
      </c>
      <c r="M621" s="29" t="s">
        <v>1115</v>
      </c>
      <c r="N621" s="90" t="s">
        <v>648</v>
      </c>
      <c r="O621" s="274"/>
      <c r="P621" s="77"/>
      <c r="Q621" s="30"/>
      <c r="R621" s="30"/>
      <c r="S621" s="30"/>
      <c r="T621" s="30"/>
      <c r="U621" s="30"/>
      <c r="V621" s="30"/>
      <c r="W621" s="30" t="s">
        <v>27</v>
      </c>
      <c r="X621" s="30"/>
      <c r="Y621" s="30"/>
      <c r="Z621" s="30"/>
      <c r="AA621" s="30"/>
      <c r="AB621" s="30">
        <f t="shared" si="27"/>
        <v>1</v>
      </c>
      <c r="AC621" s="155"/>
      <c r="AD621" s="155"/>
      <c r="AE621" s="145"/>
    </row>
    <row r="622" spans="1:31" ht="132" hidden="1" customHeight="1">
      <c r="A622" s="295"/>
      <c r="B622" s="78">
        <v>175</v>
      </c>
      <c r="C622" s="16" t="s">
        <v>443</v>
      </c>
      <c r="D622" s="16" t="s">
        <v>2</v>
      </c>
      <c r="E622" s="16" t="s">
        <v>444</v>
      </c>
      <c r="F622" s="80" t="s">
        <v>2</v>
      </c>
      <c r="G622" s="16"/>
      <c r="H622" s="86" t="s">
        <v>925</v>
      </c>
      <c r="I622" s="55" t="s">
        <v>919</v>
      </c>
      <c r="J622" s="77"/>
      <c r="K622" s="30" t="s">
        <v>645</v>
      </c>
      <c r="L622" s="30" t="s">
        <v>1085</v>
      </c>
      <c r="M622" s="29" t="s">
        <v>1115</v>
      </c>
      <c r="N622" s="90" t="s">
        <v>648</v>
      </c>
      <c r="O622" s="274"/>
      <c r="P622" s="77"/>
      <c r="Q622" s="30"/>
      <c r="R622" s="30"/>
      <c r="S622" s="30"/>
      <c r="T622" s="30"/>
      <c r="U622" s="30"/>
      <c r="V622" s="30"/>
      <c r="W622" s="30"/>
      <c r="X622" s="30" t="s">
        <v>27</v>
      </c>
      <c r="Y622" s="30"/>
      <c r="Z622" s="30"/>
      <c r="AA622" s="30"/>
      <c r="AB622" s="30">
        <f t="shared" si="27"/>
        <v>1</v>
      </c>
      <c r="AC622" s="30"/>
      <c r="AD622" s="30"/>
      <c r="AE622" s="78"/>
    </row>
    <row r="623" spans="1:31" ht="77.25" hidden="1" customHeight="1">
      <c r="A623" s="295"/>
      <c r="B623" s="78">
        <v>175</v>
      </c>
      <c r="C623" s="16" t="s">
        <v>443</v>
      </c>
      <c r="D623" s="16" t="s">
        <v>2</v>
      </c>
      <c r="E623" s="16" t="s">
        <v>444</v>
      </c>
      <c r="F623" s="80" t="s">
        <v>2</v>
      </c>
      <c r="G623" s="16"/>
      <c r="H623" s="86" t="s">
        <v>926</v>
      </c>
      <c r="I623" s="55" t="s">
        <v>1055</v>
      </c>
      <c r="J623" s="52"/>
      <c r="K623" s="30" t="s">
        <v>645</v>
      </c>
      <c r="L623" s="30" t="s">
        <v>1085</v>
      </c>
      <c r="M623" s="29" t="s">
        <v>1115</v>
      </c>
      <c r="N623" s="90" t="s">
        <v>648</v>
      </c>
      <c r="O623" s="274"/>
      <c r="P623" s="52"/>
      <c r="Q623" s="30"/>
      <c r="R623" s="30"/>
      <c r="S623" s="30"/>
      <c r="T623" s="30"/>
      <c r="U623" s="30"/>
      <c r="V623" s="30"/>
      <c r="W623" s="30"/>
      <c r="X623" s="30"/>
      <c r="Y623" s="30" t="s">
        <v>27</v>
      </c>
      <c r="Z623" s="30"/>
      <c r="AA623" s="30"/>
      <c r="AB623" s="30">
        <f t="shared" si="27"/>
        <v>1</v>
      </c>
      <c r="AC623" s="30"/>
      <c r="AD623" s="30"/>
      <c r="AE623" s="50"/>
    </row>
    <row r="624" spans="1:31" ht="71.25" hidden="1" customHeight="1">
      <c r="A624" s="295"/>
      <c r="B624" s="78">
        <v>175</v>
      </c>
      <c r="C624" s="16" t="s">
        <v>443</v>
      </c>
      <c r="D624" s="16" t="s">
        <v>2</v>
      </c>
      <c r="E624" s="16" t="s">
        <v>444</v>
      </c>
      <c r="F624" s="80" t="s">
        <v>2</v>
      </c>
      <c r="G624" s="16"/>
      <c r="H624" s="86" t="s">
        <v>927</v>
      </c>
      <c r="I624" s="55" t="s">
        <v>914</v>
      </c>
      <c r="J624" s="52"/>
      <c r="K624" s="30" t="s">
        <v>645</v>
      </c>
      <c r="L624" s="30" t="s">
        <v>1085</v>
      </c>
      <c r="M624" s="29" t="s">
        <v>1115</v>
      </c>
      <c r="N624" s="90" t="s">
        <v>648</v>
      </c>
      <c r="O624" s="274"/>
      <c r="P624" s="52"/>
      <c r="Q624" s="30"/>
      <c r="R624" s="30"/>
      <c r="S624" s="30"/>
      <c r="T624" s="30"/>
      <c r="U624" s="30"/>
      <c r="V624" s="30"/>
      <c r="W624" s="30"/>
      <c r="X624" s="30"/>
      <c r="Y624" s="30"/>
      <c r="Z624" s="30" t="s">
        <v>27</v>
      </c>
      <c r="AA624" s="30"/>
      <c r="AB624" s="30">
        <f t="shared" si="27"/>
        <v>1</v>
      </c>
      <c r="AC624" s="30"/>
      <c r="AD624" s="30"/>
      <c r="AE624" s="50"/>
    </row>
    <row r="625" spans="1:31" ht="100.5" hidden="1" customHeight="1">
      <c r="A625" s="295"/>
      <c r="B625" s="78">
        <v>175</v>
      </c>
      <c r="C625" s="16" t="s">
        <v>443</v>
      </c>
      <c r="D625" s="16" t="s">
        <v>2</v>
      </c>
      <c r="E625" s="16" t="s">
        <v>444</v>
      </c>
      <c r="F625" s="80" t="s">
        <v>2</v>
      </c>
      <c r="G625" s="16"/>
      <c r="H625" s="86" t="s">
        <v>928</v>
      </c>
      <c r="I625" s="55" t="s">
        <v>1054</v>
      </c>
      <c r="J625" s="52"/>
      <c r="K625" s="30" t="s">
        <v>645</v>
      </c>
      <c r="L625" s="30" t="s">
        <v>1085</v>
      </c>
      <c r="M625" s="29" t="s">
        <v>1115</v>
      </c>
      <c r="N625" s="90" t="s">
        <v>648</v>
      </c>
      <c r="O625" s="275"/>
      <c r="P625" s="52"/>
      <c r="Q625" s="30"/>
      <c r="R625" s="30"/>
      <c r="S625" s="30"/>
      <c r="T625" s="30"/>
      <c r="U625" s="30"/>
      <c r="V625" s="30"/>
      <c r="W625" s="30"/>
      <c r="X625" s="30"/>
      <c r="Y625" s="30"/>
      <c r="Z625" s="30"/>
      <c r="AA625" s="30" t="s">
        <v>27</v>
      </c>
      <c r="AB625" s="30">
        <f t="shared" si="27"/>
        <v>1</v>
      </c>
      <c r="AC625" s="30"/>
      <c r="AD625" s="30"/>
      <c r="AE625" s="50"/>
    </row>
    <row r="626" spans="1:31" ht="82.5" hidden="1" customHeight="1">
      <c r="A626" s="277">
        <v>563</v>
      </c>
      <c r="B626" s="78">
        <v>176</v>
      </c>
      <c r="C626" s="79" t="s">
        <v>445</v>
      </c>
      <c r="D626" s="80" t="s">
        <v>2</v>
      </c>
      <c r="E626" s="24" t="s">
        <v>584</v>
      </c>
      <c r="F626" s="80" t="s">
        <v>2</v>
      </c>
      <c r="G626" s="14"/>
      <c r="H626" s="79" t="s">
        <v>584</v>
      </c>
      <c r="I626" s="36" t="s">
        <v>948</v>
      </c>
      <c r="J626" s="52"/>
      <c r="K626" s="30" t="s">
        <v>645</v>
      </c>
      <c r="L626" s="30" t="s">
        <v>1085</v>
      </c>
      <c r="M626" s="29" t="s">
        <v>1115</v>
      </c>
      <c r="N626" s="90" t="s">
        <v>648</v>
      </c>
      <c r="O626" s="273" t="s">
        <v>27</v>
      </c>
      <c r="P626" s="276">
        <v>11</v>
      </c>
      <c r="Q626" s="30" t="s">
        <v>27</v>
      </c>
      <c r="R626" s="30"/>
      <c r="S626" s="30"/>
      <c r="T626" s="30"/>
      <c r="U626" s="30"/>
      <c r="V626" s="30"/>
      <c r="W626" s="30"/>
      <c r="X626" s="30"/>
      <c r="Y626" s="30"/>
      <c r="Z626" s="30"/>
      <c r="AA626" s="30"/>
      <c r="AB626" s="30">
        <f t="shared" si="27"/>
        <v>1</v>
      </c>
      <c r="AC626" s="30"/>
      <c r="AD626" s="30"/>
      <c r="AE626" s="50"/>
    </row>
    <row r="627" spans="1:31" ht="102" hidden="1" customHeight="1">
      <c r="A627" s="278"/>
      <c r="B627" s="78">
        <v>176</v>
      </c>
      <c r="C627" s="79" t="s">
        <v>445</v>
      </c>
      <c r="D627" s="80" t="s">
        <v>2</v>
      </c>
      <c r="E627" s="24" t="s">
        <v>446</v>
      </c>
      <c r="F627" s="80" t="s">
        <v>2</v>
      </c>
      <c r="G627" s="14"/>
      <c r="H627" s="79" t="s">
        <v>446</v>
      </c>
      <c r="I627" s="36" t="s">
        <v>949</v>
      </c>
      <c r="J627" s="52"/>
      <c r="K627" s="30" t="s">
        <v>645</v>
      </c>
      <c r="L627" s="30" t="s">
        <v>1085</v>
      </c>
      <c r="M627" s="29" t="s">
        <v>1115</v>
      </c>
      <c r="N627" s="90" t="s">
        <v>648</v>
      </c>
      <c r="O627" s="274"/>
      <c r="P627" s="276"/>
      <c r="Q627" s="30"/>
      <c r="R627" s="30" t="s">
        <v>27</v>
      </c>
      <c r="S627" s="30"/>
      <c r="T627" s="30"/>
      <c r="U627" s="30"/>
      <c r="V627" s="30"/>
      <c r="W627" s="30"/>
      <c r="X627" s="30"/>
      <c r="Y627" s="30"/>
      <c r="Z627" s="30"/>
      <c r="AA627" s="30"/>
      <c r="AB627" s="30">
        <f t="shared" si="27"/>
        <v>1</v>
      </c>
      <c r="AC627" s="30"/>
      <c r="AD627" s="30"/>
      <c r="AE627" s="50"/>
    </row>
    <row r="628" spans="1:31" ht="120.75" hidden="1" customHeight="1">
      <c r="A628" s="278"/>
      <c r="B628" s="78">
        <v>176</v>
      </c>
      <c r="C628" s="79" t="s">
        <v>445</v>
      </c>
      <c r="D628" s="80" t="s">
        <v>2</v>
      </c>
      <c r="E628" s="79" t="s">
        <v>929</v>
      </c>
      <c r="F628" s="80" t="s">
        <v>2</v>
      </c>
      <c r="G628" s="14"/>
      <c r="H628" s="79" t="s">
        <v>929</v>
      </c>
      <c r="I628" s="36" t="s">
        <v>940</v>
      </c>
      <c r="J628" s="52"/>
      <c r="K628" s="30" t="s">
        <v>645</v>
      </c>
      <c r="L628" s="30" t="s">
        <v>1085</v>
      </c>
      <c r="M628" s="29" t="s">
        <v>1115</v>
      </c>
      <c r="N628" s="90" t="s">
        <v>648</v>
      </c>
      <c r="O628" s="274"/>
      <c r="P628" s="52"/>
      <c r="Q628" s="30"/>
      <c r="R628" s="30"/>
      <c r="S628" s="30" t="s">
        <v>27</v>
      </c>
      <c r="T628" s="30"/>
      <c r="U628" s="30"/>
      <c r="V628" s="30"/>
      <c r="W628" s="30"/>
      <c r="X628" s="30"/>
      <c r="Y628" s="30"/>
      <c r="Z628" s="30"/>
      <c r="AA628" s="30"/>
      <c r="AB628" s="30">
        <f t="shared" si="27"/>
        <v>1</v>
      </c>
      <c r="AC628" s="30"/>
      <c r="AD628" s="30"/>
      <c r="AE628" s="50"/>
    </row>
    <row r="629" spans="1:31" ht="131.25" hidden="1" customHeight="1">
      <c r="A629" s="278"/>
      <c r="B629" s="78">
        <v>176</v>
      </c>
      <c r="C629" s="79" t="s">
        <v>445</v>
      </c>
      <c r="D629" s="80" t="s">
        <v>2</v>
      </c>
      <c r="E629" s="79" t="s">
        <v>447</v>
      </c>
      <c r="F629" s="80" t="s">
        <v>2</v>
      </c>
      <c r="G629" s="14"/>
      <c r="H629" s="79" t="s">
        <v>447</v>
      </c>
      <c r="I629" s="36" t="s">
        <v>941</v>
      </c>
      <c r="J629" s="52"/>
      <c r="K629" s="30" t="s">
        <v>645</v>
      </c>
      <c r="L629" s="30" t="s">
        <v>1085</v>
      </c>
      <c r="M629" s="29" t="s">
        <v>1115</v>
      </c>
      <c r="N629" s="90" t="s">
        <v>648</v>
      </c>
      <c r="O629" s="274"/>
      <c r="P629" s="52"/>
      <c r="Q629" s="30"/>
      <c r="R629" s="30"/>
      <c r="S629" s="30"/>
      <c r="T629" s="30" t="s">
        <v>27</v>
      </c>
      <c r="U629" s="30"/>
      <c r="V629" s="30"/>
      <c r="W629" s="30"/>
      <c r="X629" s="30"/>
      <c r="Y629" s="30"/>
      <c r="Z629" s="30"/>
      <c r="AA629" s="30"/>
      <c r="AB629" s="30">
        <f t="shared" si="27"/>
        <v>1</v>
      </c>
      <c r="AC629" s="30"/>
      <c r="AD629" s="30"/>
      <c r="AE629" s="50"/>
    </row>
    <row r="630" spans="1:31" ht="107.25" hidden="1" customHeight="1">
      <c r="A630" s="278"/>
      <c r="B630" s="144">
        <v>176</v>
      </c>
      <c r="C630" s="204" t="s">
        <v>445</v>
      </c>
      <c r="D630" s="142" t="s">
        <v>2</v>
      </c>
      <c r="E630" s="79" t="s">
        <v>930</v>
      </c>
      <c r="F630" s="80" t="s">
        <v>2</v>
      </c>
      <c r="G630" s="142"/>
      <c r="H630" s="204" t="s">
        <v>930</v>
      </c>
      <c r="I630" s="218" t="s">
        <v>939</v>
      </c>
      <c r="J630" s="146"/>
      <c r="K630" s="154" t="s">
        <v>645</v>
      </c>
      <c r="L630" s="154" t="s">
        <v>1085</v>
      </c>
      <c r="M630" s="29" t="s">
        <v>1115</v>
      </c>
      <c r="N630" s="90" t="s">
        <v>648</v>
      </c>
      <c r="O630" s="274"/>
      <c r="P630" s="52"/>
      <c r="Q630" s="30"/>
      <c r="R630" s="30"/>
      <c r="S630" s="30"/>
      <c r="T630" s="30"/>
      <c r="U630" s="30" t="s">
        <v>27</v>
      </c>
      <c r="V630" s="30"/>
      <c r="W630" s="30"/>
      <c r="X630" s="30"/>
      <c r="Y630" s="30"/>
      <c r="Z630" s="30"/>
      <c r="AA630" s="30"/>
      <c r="AB630" s="30">
        <f t="shared" si="27"/>
        <v>1</v>
      </c>
      <c r="AC630" s="154"/>
      <c r="AD630" s="154"/>
      <c r="AE630" s="144"/>
    </row>
    <row r="631" spans="1:31" ht="54" customHeight="1">
      <c r="A631" s="279"/>
      <c r="B631" s="272">
        <v>176</v>
      </c>
      <c r="C631" s="271" t="s">
        <v>445</v>
      </c>
      <c r="D631" s="271" t="s">
        <v>2</v>
      </c>
      <c r="E631" s="188"/>
      <c r="F631" s="172"/>
      <c r="G631" s="271"/>
      <c r="H631" s="271" t="s">
        <v>931</v>
      </c>
      <c r="I631" s="36" t="s">
        <v>1147</v>
      </c>
      <c r="J631" s="149"/>
      <c r="K631" s="30" t="s">
        <v>645</v>
      </c>
      <c r="L631" s="30" t="s">
        <v>1085</v>
      </c>
      <c r="M631" s="185"/>
      <c r="N631" s="90"/>
      <c r="O631" s="274"/>
      <c r="P631" s="119"/>
      <c r="Q631" s="30"/>
      <c r="R631" s="30"/>
      <c r="S631" s="30"/>
      <c r="T631" s="30"/>
      <c r="U631" s="30"/>
      <c r="V631" s="30" t="s">
        <v>27</v>
      </c>
      <c r="W631" s="30"/>
      <c r="X631" s="30"/>
      <c r="Y631" s="30"/>
      <c r="Z631" s="30"/>
      <c r="AA631" s="30"/>
      <c r="AB631" s="174"/>
      <c r="AC631" s="30" t="s">
        <v>1132</v>
      </c>
      <c r="AD631" s="30"/>
      <c r="AE631" s="160"/>
    </row>
    <row r="632" spans="1:31" ht="96.75" customHeight="1">
      <c r="A632" s="279"/>
      <c r="B632" s="272"/>
      <c r="C632" s="271"/>
      <c r="D632" s="271"/>
      <c r="E632" s="188" t="s">
        <v>931</v>
      </c>
      <c r="F632" s="172" t="s">
        <v>2</v>
      </c>
      <c r="G632" s="271"/>
      <c r="H632" s="271"/>
      <c r="I632" s="36" t="s">
        <v>1148</v>
      </c>
      <c r="J632" s="149"/>
      <c r="K632" s="30" t="s">
        <v>645</v>
      </c>
      <c r="L632" s="30" t="s">
        <v>1085</v>
      </c>
      <c r="M632" s="185" t="s">
        <v>1115</v>
      </c>
      <c r="N632" s="90" t="s">
        <v>648</v>
      </c>
      <c r="O632" s="274"/>
      <c r="P632" s="77"/>
      <c r="Q632" s="30"/>
      <c r="R632" s="30"/>
      <c r="S632" s="30"/>
      <c r="T632" s="30"/>
      <c r="U632" s="30"/>
      <c r="V632" s="30" t="s">
        <v>27</v>
      </c>
      <c r="W632" s="30"/>
      <c r="X632" s="30"/>
      <c r="Y632" s="30"/>
      <c r="Z632" s="30"/>
      <c r="AA632" s="30"/>
      <c r="AB632" s="174">
        <f t="shared" si="27"/>
        <v>1</v>
      </c>
      <c r="AC632" s="30" t="s">
        <v>1139</v>
      </c>
      <c r="AD632" s="30" t="s">
        <v>1139</v>
      </c>
      <c r="AE632" s="160"/>
    </row>
    <row r="633" spans="1:31" ht="135" hidden="1" customHeight="1">
      <c r="A633" s="278"/>
      <c r="B633" s="145">
        <v>176</v>
      </c>
      <c r="C633" s="231" t="s">
        <v>445</v>
      </c>
      <c r="D633" s="143" t="s">
        <v>2</v>
      </c>
      <c r="E633" s="79" t="s">
        <v>448</v>
      </c>
      <c r="F633" s="80" t="s">
        <v>2</v>
      </c>
      <c r="G633" s="143"/>
      <c r="H633" s="231" t="s">
        <v>448</v>
      </c>
      <c r="I633" s="252" t="s">
        <v>938</v>
      </c>
      <c r="J633" s="148"/>
      <c r="K633" s="155" t="s">
        <v>645</v>
      </c>
      <c r="L633" s="155" t="s">
        <v>1085</v>
      </c>
      <c r="M633" s="29" t="s">
        <v>1115</v>
      </c>
      <c r="N633" s="90" t="s">
        <v>648</v>
      </c>
      <c r="O633" s="274"/>
      <c r="P633" s="52"/>
      <c r="Q633" s="30"/>
      <c r="R633" s="30"/>
      <c r="S633" s="30"/>
      <c r="T633" s="30"/>
      <c r="U633" s="30"/>
      <c r="V633" s="30"/>
      <c r="W633" s="30" t="s">
        <v>27</v>
      </c>
      <c r="X633" s="30"/>
      <c r="Y633" s="30"/>
      <c r="Z633" s="30"/>
      <c r="AA633" s="30"/>
      <c r="AB633" s="30">
        <f t="shared" si="27"/>
        <v>1</v>
      </c>
      <c r="AC633" s="155"/>
      <c r="AD633" s="155"/>
      <c r="AE633" s="145"/>
    </row>
    <row r="634" spans="1:31" ht="142.5" hidden="1" customHeight="1">
      <c r="A634" s="278"/>
      <c r="B634" s="78">
        <v>176</v>
      </c>
      <c r="C634" s="79" t="s">
        <v>445</v>
      </c>
      <c r="D634" s="80" t="s">
        <v>2</v>
      </c>
      <c r="E634" s="79" t="s">
        <v>932</v>
      </c>
      <c r="F634" s="80" t="s">
        <v>2</v>
      </c>
      <c r="G634" s="14"/>
      <c r="H634" s="79" t="s">
        <v>932</v>
      </c>
      <c r="I634" s="36" t="s">
        <v>937</v>
      </c>
      <c r="J634" s="52"/>
      <c r="K634" s="30" t="s">
        <v>645</v>
      </c>
      <c r="L634" s="30" t="s">
        <v>1085</v>
      </c>
      <c r="M634" s="29" t="s">
        <v>1115</v>
      </c>
      <c r="N634" s="90" t="s">
        <v>648</v>
      </c>
      <c r="O634" s="274"/>
      <c r="P634" s="52"/>
      <c r="Q634" s="30"/>
      <c r="R634" s="30"/>
      <c r="S634" s="30"/>
      <c r="T634" s="30"/>
      <c r="U634" s="30"/>
      <c r="V634" s="30"/>
      <c r="W634" s="30"/>
      <c r="X634" s="30" t="s">
        <v>27</v>
      </c>
      <c r="Y634" s="30"/>
      <c r="Z634" s="30"/>
      <c r="AA634" s="30"/>
      <c r="AB634" s="30">
        <f t="shared" si="27"/>
        <v>1</v>
      </c>
      <c r="AC634" s="30"/>
      <c r="AD634" s="30"/>
      <c r="AE634" s="50"/>
    </row>
    <row r="635" spans="1:31" ht="133.5" hidden="1" customHeight="1">
      <c r="A635" s="278"/>
      <c r="B635" s="78">
        <v>176</v>
      </c>
      <c r="C635" s="79" t="s">
        <v>445</v>
      </c>
      <c r="D635" s="80" t="s">
        <v>2</v>
      </c>
      <c r="E635" s="79" t="s">
        <v>449</v>
      </c>
      <c r="F635" s="80" t="s">
        <v>2</v>
      </c>
      <c r="G635" s="14"/>
      <c r="H635" s="79" t="s">
        <v>449</v>
      </c>
      <c r="I635" s="36" t="s">
        <v>942</v>
      </c>
      <c r="J635" s="52"/>
      <c r="K635" s="30" t="s">
        <v>645</v>
      </c>
      <c r="L635" s="30" t="s">
        <v>1085</v>
      </c>
      <c r="M635" s="29" t="s">
        <v>1115</v>
      </c>
      <c r="N635" s="90" t="s">
        <v>648</v>
      </c>
      <c r="O635" s="274"/>
      <c r="P635" s="52"/>
      <c r="Q635" s="30"/>
      <c r="R635" s="30"/>
      <c r="S635" s="30"/>
      <c r="T635" s="30"/>
      <c r="U635" s="30"/>
      <c r="V635" s="30"/>
      <c r="W635" s="30"/>
      <c r="X635" s="30"/>
      <c r="Y635" s="30" t="s">
        <v>27</v>
      </c>
      <c r="Z635" s="30"/>
      <c r="AA635" s="30"/>
      <c r="AB635" s="30">
        <f t="shared" si="27"/>
        <v>1</v>
      </c>
      <c r="AC635" s="30"/>
      <c r="AD635" s="30"/>
      <c r="AE635" s="50"/>
    </row>
    <row r="636" spans="1:31" ht="81" hidden="1" customHeight="1">
      <c r="A636" s="278"/>
      <c r="B636" s="78">
        <v>176</v>
      </c>
      <c r="C636" s="79" t="s">
        <v>445</v>
      </c>
      <c r="D636" s="80" t="s">
        <v>2</v>
      </c>
      <c r="E636" s="79" t="s">
        <v>933</v>
      </c>
      <c r="F636" s="80" t="s">
        <v>2</v>
      </c>
      <c r="G636" s="80"/>
      <c r="H636" s="79" t="s">
        <v>934</v>
      </c>
      <c r="I636" s="36" t="s">
        <v>943</v>
      </c>
      <c r="J636" s="77"/>
      <c r="K636" s="30" t="s">
        <v>645</v>
      </c>
      <c r="L636" s="30" t="s">
        <v>1085</v>
      </c>
      <c r="M636" s="29" t="s">
        <v>1115</v>
      </c>
      <c r="N636" s="90" t="s">
        <v>648</v>
      </c>
      <c r="O636" s="274"/>
      <c r="P636" s="77"/>
      <c r="Q636" s="30"/>
      <c r="R636" s="30"/>
      <c r="S636" s="30"/>
      <c r="T636" s="30"/>
      <c r="U636" s="30"/>
      <c r="V636" s="30"/>
      <c r="W636" s="30"/>
      <c r="X636" s="30"/>
      <c r="Y636" s="30"/>
      <c r="Z636" s="30" t="s">
        <v>27</v>
      </c>
      <c r="AA636" s="30"/>
      <c r="AB636" s="30">
        <f t="shared" si="27"/>
        <v>1</v>
      </c>
      <c r="AC636" s="30"/>
      <c r="AD636" s="30"/>
      <c r="AE636" s="78"/>
    </row>
    <row r="637" spans="1:31" ht="144" hidden="1" customHeight="1">
      <c r="A637" s="280"/>
      <c r="B637" s="78">
        <v>176</v>
      </c>
      <c r="C637" s="79" t="s">
        <v>445</v>
      </c>
      <c r="D637" s="80" t="s">
        <v>2</v>
      </c>
      <c r="E637" s="79" t="s">
        <v>935</v>
      </c>
      <c r="F637" s="80" t="s">
        <v>2</v>
      </c>
      <c r="G637" s="14"/>
      <c r="H637" s="79" t="s">
        <v>935</v>
      </c>
      <c r="I637" s="36" t="s">
        <v>936</v>
      </c>
      <c r="J637" s="52"/>
      <c r="K637" s="30" t="s">
        <v>645</v>
      </c>
      <c r="L637" s="30" t="s">
        <v>1085</v>
      </c>
      <c r="M637" s="29" t="s">
        <v>1115</v>
      </c>
      <c r="N637" s="90" t="s">
        <v>648</v>
      </c>
      <c r="O637" s="275"/>
      <c r="P637" s="52"/>
      <c r="Q637" s="30"/>
      <c r="R637" s="30"/>
      <c r="S637" s="30"/>
      <c r="T637" s="30"/>
      <c r="U637" s="30"/>
      <c r="V637" s="30"/>
      <c r="W637" s="30"/>
      <c r="X637" s="30"/>
      <c r="Y637" s="30"/>
      <c r="Z637" s="30"/>
      <c r="AA637" s="30" t="s">
        <v>27</v>
      </c>
      <c r="AB637" s="30">
        <f t="shared" si="27"/>
        <v>1</v>
      </c>
      <c r="AC637" s="30"/>
      <c r="AD637" s="30"/>
      <c r="AE637" s="50"/>
    </row>
    <row r="638" spans="1:31" ht="120" hidden="1" customHeight="1">
      <c r="A638" s="326">
        <v>569</v>
      </c>
      <c r="B638" s="78">
        <v>177</v>
      </c>
      <c r="C638" s="79" t="s">
        <v>450</v>
      </c>
      <c r="D638" s="80" t="s">
        <v>0</v>
      </c>
      <c r="E638" s="24" t="s">
        <v>587</v>
      </c>
      <c r="F638" s="80" t="s">
        <v>2</v>
      </c>
      <c r="G638" s="14"/>
      <c r="H638" s="96" t="s">
        <v>587</v>
      </c>
      <c r="I638" s="36" t="s">
        <v>950</v>
      </c>
      <c r="J638" s="52"/>
      <c r="K638" s="30" t="s">
        <v>645</v>
      </c>
      <c r="L638" s="30" t="s">
        <v>1085</v>
      </c>
      <c r="M638" s="29" t="s">
        <v>1115</v>
      </c>
      <c r="N638" s="90" t="s">
        <v>648</v>
      </c>
      <c r="O638" s="273" t="s">
        <v>27</v>
      </c>
      <c r="P638" s="276">
        <v>4</v>
      </c>
      <c r="Q638" s="30" t="s">
        <v>27</v>
      </c>
      <c r="R638" s="30"/>
      <c r="S638" s="30"/>
      <c r="T638" s="30"/>
      <c r="U638" s="30"/>
      <c r="V638" s="30"/>
      <c r="W638" s="30"/>
      <c r="X638" s="30"/>
      <c r="Y638" s="30"/>
      <c r="Z638" s="30"/>
      <c r="AA638" s="30"/>
      <c r="AB638" s="30">
        <f t="shared" si="27"/>
        <v>1</v>
      </c>
      <c r="AC638" s="30"/>
      <c r="AD638" s="30"/>
      <c r="AE638" s="50"/>
    </row>
    <row r="639" spans="1:31" ht="114" hidden="1" customHeight="1">
      <c r="A639" s="326"/>
      <c r="B639" s="78">
        <v>177</v>
      </c>
      <c r="C639" s="79" t="s">
        <v>450</v>
      </c>
      <c r="D639" s="80" t="s">
        <v>0</v>
      </c>
      <c r="E639" s="24" t="s">
        <v>451</v>
      </c>
      <c r="F639" s="80" t="s">
        <v>2</v>
      </c>
      <c r="G639" s="14"/>
      <c r="H639" s="96" t="s">
        <v>451</v>
      </c>
      <c r="I639" s="36" t="s">
        <v>951</v>
      </c>
      <c r="J639" s="52"/>
      <c r="K639" s="30" t="s">
        <v>645</v>
      </c>
      <c r="L639" s="30" t="s">
        <v>1085</v>
      </c>
      <c r="M639" s="29" t="s">
        <v>1115</v>
      </c>
      <c r="N639" s="90" t="s">
        <v>648</v>
      </c>
      <c r="O639" s="274"/>
      <c r="P639" s="276"/>
      <c r="Q639" s="30"/>
      <c r="R639" s="30" t="s">
        <v>27</v>
      </c>
      <c r="S639" s="30"/>
      <c r="T639" s="30"/>
      <c r="U639" s="30"/>
      <c r="V639" s="30"/>
      <c r="W639" s="30"/>
      <c r="X639" s="30"/>
      <c r="Y639" s="30"/>
      <c r="Z639" s="30"/>
      <c r="AA639" s="30"/>
      <c r="AB639" s="30">
        <f t="shared" si="27"/>
        <v>1</v>
      </c>
      <c r="AC639" s="30"/>
      <c r="AD639" s="30"/>
      <c r="AE639" s="50"/>
    </row>
    <row r="640" spans="1:31" ht="123.75" hidden="1" customHeight="1">
      <c r="A640" s="326"/>
      <c r="B640" s="78">
        <v>177</v>
      </c>
      <c r="C640" s="79" t="s">
        <v>450</v>
      </c>
      <c r="D640" s="80" t="s">
        <v>0</v>
      </c>
      <c r="E640" s="24" t="s">
        <v>452</v>
      </c>
      <c r="F640" s="80" t="s">
        <v>2</v>
      </c>
      <c r="G640" s="14"/>
      <c r="H640" s="96" t="s">
        <v>452</v>
      </c>
      <c r="I640" s="36" t="s">
        <v>952</v>
      </c>
      <c r="J640" s="52"/>
      <c r="K640" s="30" t="s">
        <v>645</v>
      </c>
      <c r="L640" s="30" t="s">
        <v>1085</v>
      </c>
      <c r="M640" s="29" t="s">
        <v>1115</v>
      </c>
      <c r="N640" s="90" t="s">
        <v>648</v>
      </c>
      <c r="O640" s="274"/>
      <c r="P640" s="276"/>
      <c r="Q640" s="30"/>
      <c r="R640" s="30"/>
      <c r="S640" s="30" t="s">
        <v>27</v>
      </c>
      <c r="T640" s="30"/>
      <c r="U640" s="30"/>
      <c r="V640" s="30"/>
      <c r="W640" s="30"/>
      <c r="X640" s="30"/>
      <c r="Y640" s="30"/>
      <c r="Z640" s="30"/>
      <c r="AA640" s="30"/>
      <c r="AB640" s="30">
        <f t="shared" si="27"/>
        <v>1</v>
      </c>
      <c r="AC640" s="30"/>
      <c r="AD640" s="30"/>
      <c r="AE640" s="50"/>
    </row>
    <row r="641" spans="1:31" ht="109.5" hidden="1" customHeight="1">
      <c r="A641" s="326">
        <v>566</v>
      </c>
      <c r="B641" s="78">
        <v>177</v>
      </c>
      <c r="C641" s="79" t="s">
        <v>450</v>
      </c>
      <c r="D641" s="80" t="s">
        <v>0</v>
      </c>
      <c r="E641" s="24" t="s">
        <v>945</v>
      </c>
      <c r="F641" s="80" t="s">
        <v>2</v>
      </c>
      <c r="G641" s="14"/>
      <c r="H641" s="96" t="s">
        <v>945</v>
      </c>
      <c r="I641" s="36" t="s">
        <v>953</v>
      </c>
      <c r="J641" s="52"/>
      <c r="K641" s="30" t="s">
        <v>645</v>
      </c>
      <c r="L641" s="30" t="s">
        <v>1085</v>
      </c>
      <c r="M641" s="29" t="s">
        <v>1115</v>
      </c>
      <c r="N641" s="90" t="s">
        <v>648</v>
      </c>
      <c r="O641" s="274"/>
      <c r="P641" s="276"/>
      <c r="Q641" s="30"/>
      <c r="R641" s="30"/>
      <c r="S641" s="30"/>
      <c r="T641" s="30" t="s">
        <v>27</v>
      </c>
      <c r="U641" s="30"/>
      <c r="V641" s="30"/>
      <c r="W641" s="30"/>
      <c r="X641" s="30"/>
      <c r="Y641" s="30"/>
      <c r="Z641" s="30"/>
      <c r="AA641" s="30"/>
      <c r="AB641" s="30">
        <f t="shared" si="27"/>
        <v>1</v>
      </c>
      <c r="AC641" s="30"/>
      <c r="AD641" s="30"/>
      <c r="AE641" s="50"/>
    </row>
    <row r="642" spans="1:31" ht="117" hidden="1" customHeight="1">
      <c r="A642" s="326"/>
      <c r="B642" s="144">
        <v>177</v>
      </c>
      <c r="C642" s="204" t="s">
        <v>450</v>
      </c>
      <c r="D642" s="142" t="s">
        <v>0</v>
      </c>
      <c r="E642" s="24" t="s">
        <v>946</v>
      </c>
      <c r="F642" s="80" t="s">
        <v>2</v>
      </c>
      <c r="G642" s="142"/>
      <c r="H642" s="204" t="s">
        <v>946</v>
      </c>
      <c r="I642" s="218" t="s">
        <v>954</v>
      </c>
      <c r="J642" s="146"/>
      <c r="K642" s="154" t="s">
        <v>645</v>
      </c>
      <c r="L642" s="154" t="s">
        <v>1085</v>
      </c>
      <c r="M642" s="29" t="s">
        <v>1115</v>
      </c>
      <c r="N642" s="90" t="s">
        <v>648</v>
      </c>
      <c r="O642" s="274"/>
      <c r="P642" s="52"/>
      <c r="Q642" s="30"/>
      <c r="R642" s="30"/>
      <c r="S642" s="30"/>
      <c r="T642" s="30"/>
      <c r="U642" s="30" t="s">
        <v>27</v>
      </c>
      <c r="V642" s="30"/>
      <c r="W642" s="30"/>
      <c r="X642" s="30"/>
      <c r="Y642" s="30"/>
      <c r="Z642" s="30"/>
      <c r="AA642" s="30"/>
      <c r="AB642" s="30">
        <f t="shared" si="27"/>
        <v>1</v>
      </c>
      <c r="AC642" s="154"/>
      <c r="AD642" s="154"/>
      <c r="AE642" s="144"/>
    </row>
    <row r="643" spans="1:31" ht="129" customHeight="1">
      <c r="A643" s="327"/>
      <c r="B643" s="160">
        <v>177</v>
      </c>
      <c r="C643" s="96" t="s">
        <v>450</v>
      </c>
      <c r="D643" s="163" t="s">
        <v>0</v>
      </c>
      <c r="E643" s="188" t="s">
        <v>947</v>
      </c>
      <c r="F643" s="172" t="s">
        <v>2</v>
      </c>
      <c r="G643" s="163"/>
      <c r="H643" s="96" t="s">
        <v>1195</v>
      </c>
      <c r="I643" s="36" t="s">
        <v>1149</v>
      </c>
      <c r="J643" s="149"/>
      <c r="K643" s="30" t="s">
        <v>645</v>
      </c>
      <c r="L643" s="30" t="s">
        <v>1085</v>
      </c>
      <c r="M643" s="185" t="s">
        <v>1115</v>
      </c>
      <c r="N643" s="90" t="s">
        <v>648</v>
      </c>
      <c r="O643" s="274"/>
      <c r="P643" s="77"/>
      <c r="Q643" s="30"/>
      <c r="R643" s="30"/>
      <c r="S643" s="30"/>
      <c r="T643" s="30"/>
      <c r="U643" s="30"/>
      <c r="V643" s="30" t="s">
        <v>27</v>
      </c>
      <c r="W643" s="30"/>
      <c r="X643" s="30"/>
      <c r="Y643" s="30"/>
      <c r="Z643" s="30"/>
      <c r="AA643" s="30"/>
      <c r="AB643" s="174">
        <f t="shared" si="27"/>
        <v>1</v>
      </c>
      <c r="AC643" s="30" t="s">
        <v>1133</v>
      </c>
      <c r="AD643" s="30" t="s">
        <v>1133</v>
      </c>
      <c r="AE643" s="160"/>
    </row>
    <row r="644" spans="1:31" ht="112.5" hidden="1" customHeight="1">
      <c r="A644" s="326"/>
      <c r="B644" s="145">
        <v>177</v>
      </c>
      <c r="C644" s="231" t="s">
        <v>450</v>
      </c>
      <c r="D644" s="143" t="s">
        <v>0</v>
      </c>
      <c r="E644" s="24" t="s">
        <v>453</v>
      </c>
      <c r="F644" s="80" t="s">
        <v>2</v>
      </c>
      <c r="G644" s="143"/>
      <c r="H644" s="231" t="s">
        <v>453</v>
      </c>
      <c r="I644" s="252" t="s">
        <v>955</v>
      </c>
      <c r="J644" s="148"/>
      <c r="K644" s="155" t="s">
        <v>645</v>
      </c>
      <c r="L644" s="155" t="s">
        <v>1085</v>
      </c>
      <c r="M644" s="29" t="s">
        <v>1115</v>
      </c>
      <c r="N644" s="90" t="s">
        <v>648</v>
      </c>
      <c r="O644" s="274"/>
      <c r="P644" s="52"/>
      <c r="Q644" s="30"/>
      <c r="R644" s="30"/>
      <c r="S644" s="30"/>
      <c r="T644" s="30"/>
      <c r="U644" s="30"/>
      <c r="V644" s="30"/>
      <c r="W644" s="30" t="s">
        <v>27</v>
      </c>
      <c r="X644" s="30"/>
      <c r="Y644" s="30"/>
      <c r="Z644" s="30"/>
      <c r="AA644" s="30"/>
      <c r="AB644" s="30">
        <f t="shared" si="27"/>
        <v>1</v>
      </c>
      <c r="AC644" s="155"/>
      <c r="AD644" s="155"/>
      <c r="AE644" s="145"/>
    </row>
    <row r="645" spans="1:31" ht="111.75" hidden="1" customHeight="1">
      <c r="A645" s="326"/>
      <c r="B645" s="78">
        <v>177</v>
      </c>
      <c r="C645" s="79" t="s">
        <v>450</v>
      </c>
      <c r="D645" s="80" t="s">
        <v>0</v>
      </c>
      <c r="E645" s="24" t="s">
        <v>454</v>
      </c>
      <c r="F645" s="80" t="s">
        <v>2</v>
      </c>
      <c r="G645" s="14"/>
      <c r="H645" s="96" t="s">
        <v>454</v>
      </c>
      <c r="I645" s="36" t="s">
        <v>956</v>
      </c>
      <c r="J645" s="52"/>
      <c r="K645" s="30" t="s">
        <v>645</v>
      </c>
      <c r="L645" s="30" t="s">
        <v>1085</v>
      </c>
      <c r="M645" s="29" t="s">
        <v>1115</v>
      </c>
      <c r="N645" s="90" t="s">
        <v>648</v>
      </c>
      <c r="O645" s="274"/>
      <c r="P645" s="52"/>
      <c r="Q645" s="30"/>
      <c r="R645" s="30"/>
      <c r="S645" s="30"/>
      <c r="T645" s="30"/>
      <c r="U645" s="30"/>
      <c r="V645" s="30"/>
      <c r="W645" s="30"/>
      <c r="X645" s="30" t="s">
        <v>27</v>
      </c>
      <c r="Y645" s="30"/>
      <c r="Z645" s="30"/>
      <c r="AA645" s="30"/>
      <c r="AB645" s="30">
        <f t="shared" si="27"/>
        <v>1</v>
      </c>
      <c r="AC645" s="30"/>
      <c r="AD645" s="30"/>
      <c r="AE645" s="50"/>
    </row>
    <row r="646" spans="1:31" ht="138" hidden="1" customHeight="1">
      <c r="A646" s="326">
        <v>566</v>
      </c>
      <c r="B646" s="78">
        <v>177</v>
      </c>
      <c r="C646" s="79" t="s">
        <v>450</v>
      </c>
      <c r="D646" s="80" t="s">
        <v>0</v>
      </c>
      <c r="E646" s="24" t="s">
        <v>455</v>
      </c>
      <c r="F646" s="80" t="s">
        <v>2</v>
      </c>
      <c r="G646" s="14"/>
      <c r="H646" s="96" t="s">
        <v>455</v>
      </c>
      <c r="I646" s="36" t="s">
        <v>957</v>
      </c>
      <c r="J646" s="52"/>
      <c r="K646" s="30" t="s">
        <v>645</v>
      </c>
      <c r="L646" s="30" t="s">
        <v>1085</v>
      </c>
      <c r="M646" s="29" t="s">
        <v>1115</v>
      </c>
      <c r="N646" s="90" t="s">
        <v>648</v>
      </c>
      <c r="O646" s="274"/>
      <c r="P646" s="52"/>
      <c r="Q646" s="30"/>
      <c r="R646" s="30"/>
      <c r="S646" s="30"/>
      <c r="T646" s="30"/>
      <c r="U646" s="30"/>
      <c r="V646" s="30"/>
      <c r="W646" s="30"/>
      <c r="X646" s="30"/>
      <c r="Y646" s="30" t="s">
        <v>27</v>
      </c>
      <c r="Z646" s="30"/>
      <c r="AA646" s="30"/>
      <c r="AB646" s="30">
        <f t="shared" si="27"/>
        <v>1</v>
      </c>
      <c r="AC646" s="30"/>
      <c r="AD646" s="30"/>
      <c r="AE646" s="50"/>
    </row>
    <row r="647" spans="1:31" ht="97.5" hidden="1" customHeight="1">
      <c r="A647" s="326"/>
      <c r="B647" s="78">
        <v>177</v>
      </c>
      <c r="C647" s="79" t="s">
        <v>450</v>
      </c>
      <c r="D647" s="80" t="s">
        <v>0</v>
      </c>
      <c r="E647" s="79" t="s">
        <v>944</v>
      </c>
      <c r="F647" s="80" t="s">
        <v>2</v>
      </c>
      <c r="G647" s="80"/>
      <c r="H647" s="96" t="s">
        <v>944</v>
      </c>
      <c r="I647" s="36" t="s">
        <v>943</v>
      </c>
      <c r="J647" s="77"/>
      <c r="K647" s="30" t="s">
        <v>645</v>
      </c>
      <c r="L647" s="30" t="s">
        <v>1085</v>
      </c>
      <c r="M647" s="29" t="s">
        <v>1115</v>
      </c>
      <c r="N647" s="90" t="s">
        <v>648</v>
      </c>
      <c r="O647" s="274"/>
      <c r="P647" s="77"/>
      <c r="Q647" s="30"/>
      <c r="R647" s="30"/>
      <c r="S647" s="30"/>
      <c r="T647" s="30"/>
      <c r="U647" s="30"/>
      <c r="V647" s="30"/>
      <c r="W647" s="30"/>
      <c r="X647" s="30"/>
      <c r="Y647" s="30"/>
      <c r="Z647" s="30" t="s">
        <v>27</v>
      </c>
      <c r="AA647" s="30"/>
      <c r="AB647" s="30">
        <f t="shared" si="27"/>
        <v>1</v>
      </c>
      <c r="AC647" s="30"/>
      <c r="AD647" s="30"/>
      <c r="AE647" s="78"/>
    </row>
    <row r="648" spans="1:31" ht="93" hidden="1" customHeight="1">
      <c r="A648" s="326"/>
      <c r="B648" s="78">
        <v>177</v>
      </c>
      <c r="C648" s="79" t="s">
        <v>450</v>
      </c>
      <c r="D648" s="80" t="s">
        <v>0</v>
      </c>
      <c r="E648" s="24" t="s">
        <v>456</v>
      </c>
      <c r="F648" s="80" t="s">
        <v>2</v>
      </c>
      <c r="G648" s="14"/>
      <c r="H648" s="96" t="s">
        <v>456</v>
      </c>
      <c r="I648" s="36" t="s">
        <v>958</v>
      </c>
      <c r="J648" s="52"/>
      <c r="K648" s="30" t="s">
        <v>645</v>
      </c>
      <c r="L648" s="30" t="s">
        <v>1085</v>
      </c>
      <c r="M648" s="29" t="s">
        <v>1115</v>
      </c>
      <c r="N648" s="90" t="s">
        <v>648</v>
      </c>
      <c r="O648" s="275"/>
      <c r="P648" s="52"/>
      <c r="Q648" s="30"/>
      <c r="R648" s="30"/>
      <c r="S648" s="30"/>
      <c r="T648" s="30"/>
      <c r="U648" s="30"/>
      <c r="V648" s="30"/>
      <c r="W648" s="30"/>
      <c r="X648" s="30"/>
      <c r="Y648" s="30"/>
      <c r="Z648" s="30"/>
      <c r="AA648" s="30" t="s">
        <v>27</v>
      </c>
      <c r="AB648" s="30">
        <f t="shared" si="27"/>
        <v>1</v>
      </c>
      <c r="AC648" s="30"/>
      <c r="AD648" s="30"/>
      <c r="AE648" s="50"/>
    </row>
    <row r="649" spans="1:31" ht="94.5" hidden="1">
      <c r="A649" s="277">
        <v>569</v>
      </c>
      <c r="B649" s="95">
        <v>178</v>
      </c>
      <c r="C649" s="96" t="s">
        <v>457</v>
      </c>
      <c r="D649" s="94" t="s">
        <v>0</v>
      </c>
      <c r="E649" s="24" t="s">
        <v>959</v>
      </c>
      <c r="F649" s="94" t="s">
        <v>2</v>
      </c>
      <c r="G649" s="14"/>
      <c r="H649" s="96" t="s">
        <v>959</v>
      </c>
      <c r="I649" s="55" t="s">
        <v>963</v>
      </c>
      <c r="J649" s="52"/>
      <c r="K649" s="30" t="s">
        <v>645</v>
      </c>
      <c r="L649" s="30" t="s">
        <v>1085</v>
      </c>
      <c r="M649" s="29" t="s">
        <v>1115</v>
      </c>
      <c r="N649" s="90" t="s">
        <v>648</v>
      </c>
      <c r="O649" s="273" t="s">
        <v>27</v>
      </c>
      <c r="P649" s="276">
        <v>1</v>
      </c>
      <c r="Q649" s="30" t="s">
        <v>27</v>
      </c>
      <c r="R649" s="30"/>
      <c r="S649" s="30"/>
      <c r="T649" s="30"/>
      <c r="U649" s="30"/>
      <c r="V649" s="30"/>
      <c r="W649" s="30"/>
      <c r="X649" s="30"/>
      <c r="Y649" s="30"/>
      <c r="Z649" s="30"/>
      <c r="AA649" s="30"/>
      <c r="AB649" s="30">
        <f t="shared" si="27"/>
        <v>1</v>
      </c>
      <c r="AC649" s="30"/>
      <c r="AD649" s="30"/>
      <c r="AE649" s="50"/>
    </row>
    <row r="650" spans="1:31" ht="126" hidden="1" customHeight="1">
      <c r="A650" s="278"/>
      <c r="B650" s="95">
        <v>178</v>
      </c>
      <c r="C650" s="96" t="s">
        <v>457</v>
      </c>
      <c r="D650" s="94" t="s">
        <v>0</v>
      </c>
      <c r="E650" s="96" t="s">
        <v>458</v>
      </c>
      <c r="F650" s="94" t="s">
        <v>2</v>
      </c>
      <c r="G650" s="94"/>
      <c r="H650" s="96" t="s">
        <v>458</v>
      </c>
      <c r="I650" s="55" t="s">
        <v>964</v>
      </c>
      <c r="J650" s="97"/>
      <c r="K650" s="30" t="s">
        <v>645</v>
      </c>
      <c r="L650" s="30" t="s">
        <v>1085</v>
      </c>
      <c r="M650" s="29" t="s">
        <v>1115</v>
      </c>
      <c r="N650" s="90" t="s">
        <v>648</v>
      </c>
      <c r="O650" s="274"/>
      <c r="P650" s="276"/>
      <c r="Q650" s="30"/>
      <c r="R650" s="30" t="s">
        <v>27</v>
      </c>
      <c r="S650" s="30"/>
      <c r="T650" s="30"/>
      <c r="U650" s="30"/>
      <c r="V650" s="30"/>
      <c r="W650" s="30"/>
      <c r="X650" s="30"/>
      <c r="Y650" s="30"/>
      <c r="Z650" s="30"/>
      <c r="AA650" s="30"/>
      <c r="AB650" s="30">
        <f t="shared" si="27"/>
        <v>1</v>
      </c>
      <c r="AC650" s="30"/>
      <c r="AD650" s="30"/>
      <c r="AE650" s="95"/>
    </row>
    <row r="651" spans="1:31" ht="90.75" hidden="1" customHeight="1">
      <c r="A651" s="278"/>
      <c r="B651" s="95">
        <v>178</v>
      </c>
      <c r="C651" s="96" t="s">
        <v>457</v>
      </c>
      <c r="D651" s="94" t="s">
        <v>0</v>
      </c>
      <c r="E651" s="24" t="s">
        <v>460</v>
      </c>
      <c r="F651" s="94" t="s">
        <v>2</v>
      </c>
      <c r="G651" s="14"/>
      <c r="H651" s="96" t="s">
        <v>460</v>
      </c>
      <c r="I651" s="55" t="s">
        <v>965</v>
      </c>
      <c r="J651" s="52"/>
      <c r="K651" s="30" t="s">
        <v>645</v>
      </c>
      <c r="L651" s="30" t="s">
        <v>1085</v>
      </c>
      <c r="M651" s="29" t="s">
        <v>1115</v>
      </c>
      <c r="N651" s="90" t="s">
        <v>648</v>
      </c>
      <c r="O651" s="274"/>
      <c r="P651" s="276"/>
      <c r="Q651" s="30"/>
      <c r="R651" s="30"/>
      <c r="S651" s="30" t="s">
        <v>27</v>
      </c>
      <c r="T651" s="30"/>
      <c r="U651" s="30"/>
      <c r="V651" s="30"/>
      <c r="W651" s="30"/>
      <c r="X651" s="30"/>
      <c r="Y651" s="30"/>
      <c r="Z651" s="30"/>
      <c r="AA651" s="30"/>
      <c r="AB651" s="30">
        <f t="shared" si="27"/>
        <v>1</v>
      </c>
      <c r="AC651" s="30"/>
      <c r="AD651" s="30"/>
      <c r="AE651" s="50"/>
    </row>
    <row r="652" spans="1:31" ht="139.5" hidden="1" customHeight="1">
      <c r="A652" s="278"/>
      <c r="B652" s="95">
        <v>178</v>
      </c>
      <c r="C652" s="96" t="s">
        <v>457</v>
      </c>
      <c r="D652" s="94" t="s">
        <v>0</v>
      </c>
      <c r="E652" s="24" t="s">
        <v>461</v>
      </c>
      <c r="F652" s="94" t="s">
        <v>2</v>
      </c>
      <c r="G652" s="14"/>
      <c r="H652" s="96" t="s">
        <v>461</v>
      </c>
      <c r="I652" s="55" t="s">
        <v>966</v>
      </c>
      <c r="J652" s="52"/>
      <c r="K652" s="30" t="s">
        <v>645</v>
      </c>
      <c r="L652" s="30" t="s">
        <v>1085</v>
      </c>
      <c r="M652" s="29" t="s">
        <v>1115</v>
      </c>
      <c r="N652" s="90" t="s">
        <v>648</v>
      </c>
      <c r="O652" s="274"/>
      <c r="P652" s="276"/>
      <c r="Q652" s="30"/>
      <c r="R652" s="30"/>
      <c r="S652" s="30"/>
      <c r="T652" s="30" t="s">
        <v>27</v>
      </c>
      <c r="U652" s="30"/>
      <c r="V652" s="30"/>
      <c r="W652" s="30"/>
      <c r="X652" s="30"/>
      <c r="Y652" s="30"/>
      <c r="Z652" s="30"/>
      <c r="AA652" s="30"/>
      <c r="AB652" s="30">
        <f t="shared" si="27"/>
        <v>1</v>
      </c>
      <c r="AC652" s="30"/>
      <c r="AD652" s="30"/>
      <c r="AE652" s="50"/>
    </row>
    <row r="653" spans="1:31" ht="6" hidden="1" customHeight="1">
      <c r="A653" s="278"/>
      <c r="B653" s="144">
        <v>178</v>
      </c>
      <c r="C653" s="204" t="s">
        <v>457</v>
      </c>
      <c r="D653" s="142" t="s">
        <v>0</v>
      </c>
      <c r="E653" s="24" t="s">
        <v>459</v>
      </c>
      <c r="F653" s="94" t="s">
        <v>2</v>
      </c>
      <c r="G653" s="142"/>
      <c r="H653" s="204" t="s">
        <v>459</v>
      </c>
      <c r="I653" s="220" t="s">
        <v>967</v>
      </c>
      <c r="J653" s="146"/>
      <c r="K653" s="154" t="s">
        <v>645</v>
      </c>
      <c r="L653" s="154" t="s">
        <v>1085</v>
      </c>
      <c r="M653" s="29" t="s">
        <v>1115</v>
      </c>
      <c r="N653" s="90" t="s">
        <v>648</v>
      </c>
      <c r="O653" s="274"/>
      <c r="P653" s="276"/>
      <c r="Q653" s="30"/>
      <c r="R653" s="30"/>
      <c r="S653" s="30"/>
      <c r="T653" s="30"/>
      <c r="U653" s="30" t="s">
        <v>27</v>
      </c>
      <c r="V653" s="30"/>
      <c r="W653" s="30"/>
      <c r="X653" s="30"/>
      <c r="Y653" s="30"/>
      <c r="Z653" s="30"/>
      <c r="AA653" s="30"/>
      <c r="AB653" s="30">
        <f t="shared" si="27"/>
        <v>1</v>
      </c>
      <c r="AC653" s="154"/>
      <c r="AD653" s="154"/>
      <c r="AE653" s="144"/>
    </row>
    <row r="654" spans="1:31" ht="89.25" customHeight="1">
      <c r="A654" s="279"/>
      <c r="B654" s="160">
        <v>178</v>
      </c>
      <c r="C654" s="96" t="s">
        <v>457</v>
      </c>
      <c r="D654" s="163" t="s">
        <v>0</v>
      </c>
      <c r="E654" s="188" t="s">
        <v>960</v>
      </c>
      <c r="F654" s="172" t="s">
        <v>2</v>
      </c>
      <c r="G654" s="163"/>
      <c r="H654" s="96" t="s">
        <v>960</v>
      </c>
      <c r="I654" s="55" t="s">
        <v>1150</v>
      </c>
      <c r="J654" s="149"/>
      <c r="K654" s="30" t="s">
        <v>645</v>
      </c>
      <c r="L654" s="30" t="s">
        <v>1085</v>
      </c>
      <c r="M654" s="185" t="s">
        <v>1115</v>
      </c>
      <c r="N654" s="90" t="s">
        <v>648</v>
      </c>
      <c r="O654" s="274"/>
      <c r="P654" s="97"/>
      <c r="Q654" s="30"/>
      <c r="R654" s="30"/>
      <c r="S654" s="30"/>
      <c r="T654" s="30"/>
      <c r="U654" s="30"/>
      <c r="V654" s="30" t="s">
        <v>27</v>
      </c>
      <c r="W654" s="30"/>
      <c r="X654" s="30"/>
      <c r="Y654" s="30"/>
      <c r="Z654" s="30"/>
      <c r="AA654" s="30"/>
      <c r="AB654" s="174">
        <f t="shared" si="27"/>
        <v>1</v>
      </c>
      <c r="AC654" s="30" t="s">
        <v>1132</v>
      </c>
      <c r="AD654" s="30"/>
      <c r="AE654" s="160"/>
    </row>
    <row r="655" spans="1:31" ht="121.5" hidden="1" customHeight="1">
      <c r="A655" s="278"/>
      <c r="B655" s="145">
        <v>178</v>
      </c>
      <c r="C655" s="231" t="s">
        <v>457</v>
      </c>
      <c r="D655" s="143" t="s">
        <v>0</v>
      </c>
      <c r="E655" s="24" t="s">
        <v>462</v>
      </c>
      <c r="F655" s="94" t="s">
        <v>2</v>
      </c>
      <c r="G655" s="143"/>
      <c r="H655" s="231" t="s">
        <v>462</v>
      </c>
      <c r="I655" s="251" t="s">
        <v>968</v>
      </c>
      <c r="J655" s="148"/>
      <c r="K655" s="155" t="s">
        <v>645</v>
      </c>
      <c r="L655" s="155" t="s">
        <v>1085</v>
      </c>
      <c r="M655" s="29" t="s">
        <v>1115</v>
      </c>
      <c r="N655" s="90" t="s">
        <v>648</v>
      </c>
      <c r="O655" s="274"/>
      <c r="P655" s="52"/>
      <c r="Q655" s="30"/>
      <c r="R655" s="30"/>
      <c r="S655" s="30"/>
      <c r="T655" s="30"/>
      <c r="U655" s="30"/>
      <c r="V655" s="30"/>
      <c r="W655" s="30" t="s">
        <v>27</v>
      </c>
      <c r="X655" s="30"/>
      <c r="Y655" s="30"/>
      <c r="Z655" s="30"/>
      <c r="AA655" s="30"/>
      <c r="AB655" s="30">
        <f t="shared" si="27"/>
        <v>1</v>
      </c>
      <c r="AC655" s="155"/>
      <c r="AD655" s="155"/>
      <c r="AE655" s="145"/>
    </row>
    <row r="656" spans="1:31" ht="150" hidden="1" customHeight="1">
      <c r="A656" s="278"/>
      <c r="B656" s="95">
        <v>178</v>
      </c>
      <c r="C656" s="96" t="s">
        <v>457</v>
      </c>
      <c r="D656" s="94" t="s">
        <v>0</v>
      </c>
      <c r="E656" s="24" t="s">
        <v>463</v>
      </c>
      <c r="F656" s="94" t="s">
        <v>2</v>
      </c>
      <c r="G656" s="14"/>
      <c r="H656" s="96" t="s">
        <v>463</v>
      </c>
      <c r="I656" s="55" t="s">
        <v>969</v>
      </c>
      <c r="J656" s="52"/>
      <c r="K656" s="30" t="s">
        <v>645</v>
      </c>
      <c r="L656" s="30" t="s">
        <v>1085</v>
      </c>
      <c r="M656" s="29" t="s">
        <v>1115</v>
      </c>
      <c r="N656" s="90" t="s">
        <v>648</v>
      </c>
      <c r="O656" s="274"/>
      <c r="P656" s="52"/>
      <c r="Q656" s="30"/>
      <c r="R656" s="30"/>
      <c r="S656" s="30"/>
      <c r="T656" s="30"/>
      <c r="U656" s="30"/>
      <c r="V656" s="30"/>
      <c r="W656" s="30"/>
      <c r="X656" s="30" t="s">
        <v>27</v>
      </c>
      <c r="Y656" s="30"/>
      <c r="Z656" s="30"/>
      <c r="AA656" s="30"/>
      <c r="AB656" s="30">
        <f t="shared" si="27"/>
        <v>1</v>
      </c>
      <c r="AC656" s="30"/>
      <c r="AD656" s="30"/>
      <c r="AE656" s="50"/>
    </row>
    <row r="657" spans="1:31" ht="103.5" hidden="1" customHeight="1">
      <c r="A657" s="278"/>
      <c r="B657" s="95">
        <v>178</v>
      </c>
      <c r="C657" s="96" t="s">
        <v>457</v>
      </c>
      <c r="D657" s="94" t="s">
        <v>0</v>
      </c>
      <c r="E657" s="96" t="s">
        <v>962</v>
      </c>
      <c r="F657" s="94" t="s">
        <v>2</v>
      </c>
      <c r="G657" s="94"/>
      <c r="H657" s="96" t="s">
        <v>962</v>
      </c>
      <c r="I657" s="55" t="s">
        <v>971</v>
      </c>
      <c r="J657" s="97"/>
      <c r="K657" s="30" t="s">
        <v>645</v>
      </c>
      <c r="L657" s="30" t="s">
        <v>1085</v>
      </c>
      <c r="M657" s="29" t="s">
        <v>1115</v>
      </c>
      <c r="N657" s="90" t="s">
        <v>648</v>
      </c>
      <c r="O657" s="274"/>
      <c r="P657" s="97"/>
      <c r="Q657" s="30"/>
      <c r="R657" s="30"/>
      <c r="S657" s="30"/>
      <c r="T657" s="30"/>
      <c r="U657" s="30"/>
      <c r="V657" s="30"/>
      <c r="W657" s="30"/>
      <c r="X657" s="30"/>
      <c r="Y657" s="30" t="s">
        <v>27</v>
      </c>
      <c r="Z657" s="30"/>
      <c r="AA657" s="30"/>
      <c r="AB657" s="30">
        <f t="shared" si="27"/>
        <v>1</v>
      </c>
      <c r="AC657" s="30"/>
      <c r="AD657" s="30"/>
      <c r="AE657" s="95"/>
    </row>
    <row r="658" spans="1:31" ht="87" hidden="1" customHeight="1">
      <c r="A658" s="278"/>
      <c r="B658" s="95">
        <v>178</v>
      </c>
      <c r="C658" s="96" t="s">
        <v>457</v>
      </c>
      <c r="D658" s="94" t="s">
        <v>0</v>
      </c>
      <c r="E658" s="96" t="s">
        <v>961</v>
      </c>
      <c r="F658" s="94" t="s">
        <v>2</v>
      </c>
      <c r="G658" s="94"/>
      <c r="H658" s="96" t="s">
        <v>961</v>
      </c>
      <c r="I658" s="55" t="s">
        <v>970</v>
      </c>
      <c r="J658" s="97"/>
      <c r="K658" s="30" t="s">
        <v>645</v>
      </c>
      <c r="L658" s="30" t="s">
        <v>1085</v>
      </c>
      <c r="M658" s="29" t="s">
        <v>1115</v>
      </c>
      <c r="N658" s="90" t="s">
        <v>648</v>
      </c>
      <c r="O658" s="274"/>
      <c r="P658" s="97"/>
      <c r="Q658" s="30"/>
      <c r="R658" s="30"/>
      <c r="S658" s="30"/>
      <c r="T658" s="30"/>
      <c r="U658" s="30"/>
      <c r="V658" s="30"/>
      <c r="W658" s="30"/>
      <c r="X658" s="30"/>
      <c r="Y658" s="30"/>
      <c r="Z658" s="30" t="s">
        <v>27</v>
      </c>
      <c r="AA658" s="30"/>
      <c r="AB658" s="30">
        <f t="shared" si="27"/>
        <v>1</v>
      </c>
      <c r="AC658" s="30"/>
      <c r="AD658" s="30"/>
      <c r="AE658" s="95"/>
    </row>
    <row r="659" spans="1:31" ht="85.5" hidden="1" customHeight="1">
      <c r="A659" s="280"/>
      <c r="B659" s="95">
        <v>178</v>
      </c>
      <c r="C659" s="96" t="s">
        <v>457</v>
      </c>
      <c r="D659" s="94" t="s">
        <v>0</v>
      </c>
      <c r="E659" s="24" t="s">
        <v>464</v>
      </c>
      <c r="F659" s="94" t="s">
        <v>2</v>
      </c>
      <c r="G659" s="14"/>
      <c r="H659" s="96" t="s">
        <v>464</v>
      </c>
      <c r="I659" s="55" t="s">
        <v>972</v>
      </c>
      <c r="J659" s="52"/>
      <c r="K659" s="30" t="s">
        <v>645</v>
      </c>
      <c r="L659" s="30" t="s">
        <v>1085</v>
      </c>
      <c r="M659" s="29" t="s">
        <v>1115</v>
      </c>
      <c r="N659" s="90" t="s">
        <v>648</v>
      </c>
      <c r="O659" s="275"/>
      <c r="P659" s="52"/>
      <c r="Q659" s="30"/>
      <c r="R659" s="30"/>
      <c r="S659" s="30"/>
      <c r="T659" s="30"/>
      <c r="U659" s="30"/>
      <c r="V659" s="30"/>
      <c r="W659" s="30"/>
      <c r="X659" s="30"/>
      <c r="Y659" s="30"/>
      <c r="Z659" s="30"/>
      <c r="AA659" s="30" t="s">
        <v>27</v>
      </c>
      <c r="AB659" s="30">
        <f t="shared" si="27"/>
        <v>1</v>
      </c>
      <c r="AC659" s="30"/>
      <c r="AD659" s="30"/>
      <c r="AE659" s="50"/>
    </row>
    <row r="660" spans="1:31" ht="83.25" hidden="1" customHeight="1">
      <c r="A660" s="295">
        <v>572</v>
      </c>
      <c r="B660" s="95">
        <v>179</v>
      </c>
      <c r="C660" s="96" t="s">
        <v>465</v>
      </c>
      <c r="D660" s="94" t="s">
        <v>3</v>
      </c>
      <c r="E660" s="24" t="s">
        <v>466</v>
      </c>
      <c r="F660" s="94" t="s">
        <v>3</v>
      </c>
      <c r="G660" s="14"/>
      <c r="H660" s="96" t="s">
        <v>466</v>
      </c>
      <c r="I660" s="55" t="s">
        <v>977</v>
      </c>
      <c r="J660" s="52"/>
      <c r="K660" s="30" t="s">
        <v>645</v>
      </c>
      <c r="L660" s="30" t="s">
        <v>1085</v>
      </c>
      <c r="M660" s="29" t="s">
        <v>1115</v>
      </c>
      <c r="N660" s="90" t="s">
        <v>648</v>
      </c>
      <c r="O660" s="273" t="s">
        <v>27</v>
      </c>
      <c r="P660" s="276">
        <v>1</v>
      </c>
      <c r="Q660" s="30" t="s">
        <v>27</v>
      </c>
      <c r="R660" s="30"/>
      <c r="S660" s="30"/>
      <c r="T660" s="30"/>
      <c r="U660" s="30"/>
      <c r="V660" s="30"/>
      <c r="W660" s="30"/>
      <c r="X660" s="30"/>
      <c r="Y660" s="30"/>
      <c r="Z660" s="30"/>
      <c r="AA660" s="30"/>
      <c r="AB660" s="30">
        <f t="shared" si="27"/>
        <v>1</v>
      </c>
      <c r="AC660" s="30"/>
      <c r="AD660" s="30"/>
      <c r="AE660" s="50"/>
    </row>
    <row r="661" spans="1:31" ht="176.25" hidden="1" customHeight="1">
      <c r="A661" s="295"/>
      <c r="B661" s="95">
        <v>179</v>
      </c>
      <c r="C661" s="96" t="s">
        <v>465</v>
      </c>
      <c r="D661" s="94" t="s">
        <v>3</v>
      </c>
      <c r="E661" s="24" t="s">
        <v>467</v>
      </c>
      <c r="F661" s="94" t="s">
        <v>3</v>
      </c>
      <c r="G661" s="14"/>
      <c r="H661" s="96" t="s">
        <v>467</v>
      </c>
      <c r="I661" s="55" t="s">
        <v>978</v>
      </c>
      <c r="J661" s="52"/>
      <c r="K661" s="30" t="s">
        <v>645</v>
      </c>
      <c r="L661" s="30" t="s">
        <v>1085</v>
      </c>
      <c r="M661" s="29" t="s">
        <v>1115</v>
      </c>
      <c r="N661" s="90" t="s">
        <v>648</v>
      </c>
      <c r="O661" s="274"/>
      <c r="P661" s="276"/>
      <c r="Q661" s="30"/>
      <c r="R661" s="30" t="s">
        <v>27</v>
      </c>
      <c r="S661" s="30"/>
      <c r="T661" s="30"/>
      <c r="U661" s="30"/>
      <c r="V661" s="30"/>
      <c r="W661" s="30"/>
      <c r="X661" s="30"/>
      <c r="Y661" s="30"/>
      <c r="Z661" s="30"/>
      <c r="AA661" s="30"/>
      <c r="AB661" s="30">
        <f t="shared" ref="AB661:AB724" si="28">COUNTIF(Q661:AA661,"x")</f>
        <v>1</v>
      </c>
      <c r="AC661" s="30"/>
      <c r="AD661" s="30"/>
      <c r="AE661" s="50"/>
    </row>
    <row r="662" spans="1:31" ht="183.75" hidden="1" customHeight="1">
      <c r="A662" s="295"/>
      <c r="B662" s="95">
        <v>179</v>
      </c>
      <c r="C662" s="96" t="s">
        <v>465</v>
      </c>
      <c r="D662" s="94" t="s">
        <v>3</v>
      </c>
      <c r="E662" s="24" t="s">
        <v>468</v>
      </c>
      <c r="F662" s="94" t="s">
        <v>3</v>
      </c>
      <c r="G662" s="14"/>
      <c r="H662" s="96" t="s">
        <v>468</v>
      </c>
      <c r="I662" s="55" t="s">
        <v>976</v>
      </c>
      <c r="J662" s="52"/>
      <c r="K662" s="30" t="s">
        <v>645</v>
      </c>
      <c r="L662" s="30" t="s">
        <v>1085</v>
      </c>
      <c r="M662" s="29" t="s">
        <v>1115</v>
      </c>
      <c r="N662" s="90" t="s">
        <v>648</v>
      </c>
      <c r="O662" s="274"/>
      <c r="P662" s="52"/>
      <c r="Q662" s="30"/>
      <c r="R662" s="30"/>
      <c r="S662" s="30" t="s">
        <v>27</v>
      </c>
      <c r="T662" s="30"/>
      <c r="U662" s="30"/>
      <c r="V662" s="30"/>
      <c r="W662" s="30"/>
      <c r="X662" s="30"/>
      <c r="Y662" s="30"/>
      <c r="Z662" s="30"/>
      <c r="AA662" s="30"/>
      <c r="AB662" s="30">
        <f t="shared" si="28"/>
        <v>1</v>
      </c>
      <c r="AC662" s="30"/>
      <c r="AD662" s="30"/>
      <c r="AE662" s="50"/>
    </row>
    <row r="663" spans="1:31" ht="192" hidden="1" customHeight="1">
      <c r="A663" s="295"/>
      <c r="B663" s="95">
        <v>179</v>
      </c>
      <c r="C663" s="96" t="s">
        <v>465</v>
      </c>
      <c r="D663" s="94" t="s">
        <v>3</v>
      </c>
      <c r="E663" s="96" t="s">
        <v>470</v>
      </c>
      <c r="F663" s="94" t="s">
        <v>3</v>
      </c>
      <c r="G663" s="14"/>
      <c r="H663" s="96" t="s">
        <v>470</v>
      </c>
      <c r="I663" s="55" t="s">
        <v>979</v>
      </c>
      <c r="J663" s="52"/>
      <c r="K663" s="30" t="s">
        <v>645</v>
      </c>
      <c r="L663" s="30" t="s">
        <v>1085</v>
      </c>
      <c r="M663" s="29" t="s">
        <v>1115</v>
      </c>
      <c r="N663" s="90" t="s">
        <v>648</v>
      </c>
      <c r="O663" s="274"/>
      <c r="P663" s="52"/>
      <c r="Q663" s="30"/>
      <c r="R663" s="30"/>
      <c r="S663" s="30"/>
      <c r="T663" s="30" t="s">
        <v>27</v>
      </c>
      <c r="U663" s="30"/>
      <c r="V663" s="30"/>
      <c r="W663" s="30"/>
      <c r="X663" s="30"/>
      <c r="Y663" s="30"/>
      <c r="Z663" s="30"/>
      <c r="AA663" s="30"/>
      <c r="AB663" s="30">
        <f t="shared" si="28"/>
        <v>1</v>
      </c>
      <c r="AC663" s="30"/>
      <c r="AD663" s="30"/>
      <c r="AE663" s="50"/>
    </row>
    <row r="664" spans="1:31" ht="81.75" hidden="1" customHeight="1">
      <c r="A664" s="295"/>
      <c r="B664" s="144">
        <v>179</v>
      </c>
      <c r="C664" s="204" t="s">
        <v>465</v>
      </c>
      <c r="D664" s="142" t="s">
        <v>3</v>
      </c>
      <c r="E664" s="96" t="s">
        <v>469</v>
      </c>
      <c r="F664" s="94" t="s">
        <v>3</v>
      </c>
      <c r="G664" s="142"/>
      <c r="H664" s="204" t="s">
        <v>469</v>
      </c>
      <c r="I664" s="220" t="s">
        <v>980</v>
      </c>
      <c r="J664" s="146"/>
      <c r="K664" s="154" t="s">
        <v>645</v>
      </c>
      <c r="L664" s="154" t="s">
        <v>1085</v>
      </c>
      <c r="M664" s="29" t="s">
        <v>1115</v>
      </c>
      <c r="N664" s="90" t="s">
        <v>648</v>
      </c>
      <c r="O664" s="274"/>
      <c r="P664" s="97"/>
      <c r="Q664" s="30"/>
      <c r="R664" s="30"/>
      <c r="S664" s="30"/>
      <c r="T664" s="30"/>
      <c r="U664" s="30" t="s">
        <v>27</v>
      </c>
      <c r="V664" s="30"/>
      <c r="W664" s="30"/>
      <c r="X664" s="30"/>
      <c r="Y664" s="30"/>
      <c r="Z664" s="30"/>
      <c r="AA664" s="30"/>
      <c r="AB664" s="30">
        <f t="shared" si="28"/>
        <v>1</v>
      </c>
      <c r="AC664" s="154"/>
      <c r="AD664" s="154"/>
      <c r="AE664" s="144"/>
    </row>
    <row r="665" spans="1:31" ht="81.75" customHeight="1">
      <c r="A665" s="296"/>
      <c r="B665" s="160">
        <v>179</v>
      </c>
      <c r="C665" s="96" t="s">
        <v>465</v>
      </c>
      <c r="D665" s="163" t="s">
        <v>3</v>
      </c>
      <c r="E665" s="188" t="s">
        <v>973</v>
      </c>
      <c r="F665" s="172" t="s">
        <v>3</v>
      </c>
      <c r="G665" s="163"/>
      <c r="H665" s="96" t="s">
        <v>973</v>
      </c>
      <c r="I665" s="55" t="s">
        <v>1151</v>
      </c>
      <c r="J665" s="149"/>
      <c r="K665" s="30" t="s">
        <v>645</v>
      </c>
      <c r="L665" s="30" t="s">
        <v>1085</v>
      </c>
      <c r="M665" s="185" t="s">
        <v>1115</v>
      </c>
      <c r="N665" s="90" t="s">
        <v>648</v>
      </c>
      <c r="O665" s="274"/>
      <c r="P665" s="52"/>
      <c r="Q665" s="30"/>
      <c r="R665" s="30"/>
      <c r="S665" s="30"/>
      <c r="T665" s="30"/>
      <c r="U665" s="30"/>
      <c r="V665" s="30" t="s">
        <v>27</v>
      </c>
      <c r="W665" s="30"/>
      <c r="X665" s="30"/>
      <c r="Y665" s="30"/>
      <c r="Z665" s="30"/>
      <c r="AA665" s="30"/>
      <c r="AB665" s="174">
        <f t="shared" si="28"/>
        <v>1</v>
      </c>
      <c r="AC665" s="30" t="s">
        <v>1134</v>
      </c>
      <c r="AD665" s="30" t="s">
        <v>1134</v>
      </c>
      <c r="AE665" s="160"/>
    </row>
    <row r="666" spans="1:31" ht="109.5" hidden="1" customHeight="1">
      <c r="A666" s="295"/>
      <c r="B666" s="145">
        <v>179</v>
      </c>
      <c r="C666" s="231" t="s">
        <v>465</v>
      </c>
      <c r="D666" s="143" t="s">
        <v>3</v>
      </c>
      <c r="E666" s="24" t="s">
        <v>471</v>
      </c>
      <c r="F666" s="94" t="s">
        <v>3</v>
      </c>
      <c r="G666" s="143"/>
      <c r="H666" s="231" t="s">
        <v>471</v>
      </c>
      <c r="I666" s="251" t="s">
        <v>982</v>
      </c>
      <c r="J666" s="148"/>
      <c r="K666" s="155" t="s">
        <v>645</v>
      </c>
      <c r="L666" s="155" t="s">
        <v>1085</v>
      </c>
      <c r="M666" s="29" t="s">
        <v>1115</v>
      </c>
      <c r="N666" s="90" t="s">
        <v>648</v>
      </c>
      <c r="O666" s="274"/>
      <c r="P666" s="52"/>
      <c r="Q666" s="30"/>
      <c r="R666" s="30"/>
      <c r="S666" s="30"/>
      <c r="T666" s="30"/>
      <c r="U666" s="30"/>
      <c r="V666" s="30"/>
      <c r="W666" s="30" t="s">
        <v>27</v>
      </c>
      <c r="X666" s="30"/>
      <c r="Y666" s="30"/>
      <c r="Z666" s="30"/>
      <c r="AA666" s="30"/>
      <c r="AB666" s="30">
        <f t="shared" si="28"/>
        <v>1</v>
      </c>
      <c r="AC666" s="155"/>
      <c r="AD666" s="155"/>
      <c r="AE666" s="145"/>
    </row>
    <row r="667" spans="1:31" ht="75" hidden="1" customHeight="1">
      <c r="A667" s="295"/>
      <c r="B667" s="95">
        <v>179</v>
      </c>
      <c r="C667" s="96" t="s">
        <v>465</v>
      </c>
      <c r="D667" s="94" t="s">
        <v>3</v>
      </c>
      <c r="E667" s="24" t="s">
        <v>472</v>
      </c>
      <c r="F667" s="94" t="s">
        <v>3</v>
      </c>
      <c r="G667" s="14"/>
      <c r="H667" s="96" t="s">
        <v>472</v>
      </c>
      <c r="I667" s="55" t="s">
        <v>981</v>
      </c>
      <c r="J667" s="52"/>
      <c r="K667" s="30" t="s">
        <v>645</v>
      </c>
      <c r="L667" s="30" t="s">
        <v>1085</v>
      </c>
      <c r="M667" s="29" t="s">
        <v>1115</v>
      </c>
      <c r="N667" s="90" t="s">
        <v>648</v>
      </c>
      <c r="O667" s="274"/>
      <c r="P667" s="52"/>
      <c r="Q667" s="30"/>
      <c r="R667" s="30"/>
      <c r="S667" s="30"/>
      <c r="T667" s="30"/>
      <c r="U667" s="30"/>
      <c r="V667" s="30"/>
      <c r="W667" s="30"/>
      <c r="X667" s="30" t="s">
        <v>27</v>
      </c>
      <c r="Y667" s="30"/>
      <c r="Z667" s="30"/>
      <c r="AA667" s="30"/>
      <c r="AB667" s="30">
        <f t="shared" si="28"/>
        <v>1</v>
      </c>
      <c r="AC667" s="30"/>
      <c r="AD667" s="30"/>
      <c r="AE667" s="50"/>
    </row>
    <row r="668" spans="1:31" ht="88.5" hidden="1" customHeight="1">
      <c r="A668" s="295"/>
      <c r="B668" s="95">
        <v>179</v>
      </c>
      <c r="C668" s="96" t="s">
        <v>465</v>
      </c>
      <c r="D668" s="94" t="s">
        <v>3</v>
      </c>
      <c r="E668" s="24" t="s">
        <v>473</v>
      </c>
      <c r="F668" s="94" t="s">
        <v>3</v>
      </c>
      <c r="G668" s="14"/>
      <c r="H668" s="96" t="s">
        <v>473</v>
      </c>
      <c r="I668" s="55" t="s">
        <v>983</v>
      </c>
      <c r="J668" s="52"/>
      <c r="K668" s="30" t="s">
        <v>645</v>
      </c>
      <c r="L668" s="30" t="s">
        <v>1085</v>
      </c>
      <c r="M668" s="29" t="s">
        <v>1115</v>
      </c>
      <c r="N668" s="90" t="s">
        <v>648</v>
      </c>
      <c r="O668" s="274"/>
      <c r="P668" s="52"/>
      <c r="Q668" s="30"/>
      <c r="R668" s="30"/>
      <c r="S668" s="30"/>
      <c r="T668" s="30"/>
      <c r="U668" s="30"/>
      <c r="V668" s="30"/>
      <c r="W668" s="30"/>
      <c r="X668" s="30"/>
      <c r="Y668" s="30" t="s">
        <v>27</v>
      </c>
      <c r="Z668" s="30"/>
      <c r="AA668" s="30"/>
      <c r="AB668" s="30">
        <f t="shared" si="28"/>
        <v>1</v>
      </c>
      <c r="AC668" s="30"/>
      <c r="AD668" s="30"/>
      <c r="AE668" s="50"/>
    </row>
    <row r="669" spans="1:31" ht="84" hidden="1" customHeight="1">
      <c r="A669" s="295"/>
      <c r="B669" s="95">
        <v>179</v>
      </c>
      <c r="C669" s="96" t="s">
        <v>465</v>
      </c>
      <c r="D669" s="94" t="s">
        <v>3</v>
      </c>
      <c r="E669" s="96" t="s">
        <v>974</v>
      </c>
      <c r="F669" s="94" t="s">
        <v>3</v>
      </c>
      <c r="G669" s="94"/>
      <c r="H669" s="96" t="s">
        <v>974</v>
      </c>
      <c r="I669" s="36" t="s">
        <v>985</v>
      </c>
      <c r="J669" s="97"/>
      <c r="K669" s="30" t="s">
        <v>645</v>
      </c>
      <c r="L669" s="30" t="s">
        <v>1085</v>
      </c>
      <c r="M669" s="29" t="s">
        <v>1115</v>
      </c>
      <c r="N669" s="90" t="s">
        <v>648</v>
      </c>
      <c r="O669" s="274"/>
      <c r="P669" s="97"/>
      <c r="Q669" s="30"/>
      <c r="R669" s="30"/>
      <c r="S669" s="30"/>
      <c r="T669" s="30"/>
      <c r="U669" s="30"/>
      <c r="V669" s="30"/>
      <c r="W669" s="30"/>
      <c r="X669" s="30"/>
      <c r="Y669" s="30"/>
      <c r="Z669" s="30" t="s">
        <v>27</v>
      </c>
      <c r="AA669" s="30"/>
      <c r="AB669" s="30">
        <f t="shared" si="28"/>
        <v>1</v>
      </c>
      <c r="AC669" s="30"/>
      <c r="AD669" s="30"/>
      <c r="AE669" s="95"/>
    </row>
    <row r="670" spans="1:31" ht="72" hidden="1" customHeight="1">
      <c r="A670" s="295"/>
      <c r="B670" s="95">
        <v>179</v>
      </c>
      <c r="C670" s="96" t="s">
        <v>465</v>
      </c>
      <c r="D670" s="94" t="s">
        <v>3</v>
      </c>
      <c r="E670" s="24" t="s">
        <v>975</v>
      </c>
      <c r="F670" s="94" t="s">
        <v>3</v>
      </c>
      <c r="G670" s="14"/>
      <c r="H670" s="96" t="s">
        <v>975</v>
      </c>
      <c r="I670" s="36" t="s">
        <v>984</v>
      </c>
      <c r="J670" s="52"/>
      <c r="K670" s="30" t="s">
        <v>645</v>
      </c>
      <c r="L670" s="30" t="s">
        <v>1085</v>
      </c>
      <c r="M670" s="29" t="s">
        <v>1115</v>
      </c>
      <c r="N670" s="90" t="s">
        <v>648</v>
      </c>
      <c r="O670" s="275"/>
      <c r="P670" s="52"/>
      <c r="Q670" s="30"/>
      <c r="R670" s="30"/>
      <c r="S670" s="30"/>
      <c r="T670" s="30"/>
      <c r="U670" s="30"/>
      <c r="V670" s="30"/>
      <c r="W670" s="30"/>
      <c r="X670" s="30"/>
      <c r="Y670" s="30"/>
      <c r="Z670" s="30"/>
      <c r="AA670" s="30" t="s">
        <v>27</v>
      </c>
      <c r="AB670" s="30">
        <f t="shared" si="28"/>
        <v>1</v>
      </c>
      <c r="AC670" s="30"/>
      <c r="AD670" s="30"/>
      <c r="AE670" s="50"/>
    </row>
    <row r="671" spans="1:31" ht="90" hidden="1" customHeight="1">
      <c r="A671" s="277">
        <v>573</v>
      </c>
      <c r="B671" s="95">
        <v>180</v>
      </c>
      <c r="C671" s="96" t="s">
        <v>474</v>
      </c>
      <c r="D671" s="94" t="s">
        <v>0</v>
      </c>
      <c r="E671" s="24" t="s">
        <v>988</v>
      </c>
      <c r="F671" s="94" t="s">
        <v>2</v>
      </c>
      <c r="G671" s="14"/>
      <c r="H671" s="96" t="s">
        <v>988</v>
      </c>
      <c r="I671" s="98" t="s">
        <v>990</v>
      </c>
      <c r="J671" s="52"/>
      <c r="K671" s="30" t="s">
        <v>645</v>
      </c>
      <c r="L671" s="30" t="s">
        <v>1085</v>
      </c>
      <c r="M671" s="29" t="s">
        <v>1115</v>
      </c>
      <c r="N671" s="90" t="s">
        <v>648</v>
      </c>
      <c r="O671" s="273" t="s">
        <v>27</v>
      </c>
      <c r="P671" s="276">
        <v>2</v>
      </c>
      <c r="Q671" s="30" t="s">
        <v>27</v>
      </c>
      <c r="R671" s="30"/>
      <c r="S671" s="30"/>
      <c r="T671" s="30"/>
      <c r="U671" s="30"/>
      <c r="V671" s="30"/>
      <c r="W671" s="30"/>
      <c r="X671" s="30"/>
      <c r="Y671" s="30"/>
      <c r="Z671" s="30"/>
      <c r="AA671" s="30"/>
      <c r="AB671" s="30">
        <f t="shared" si="28"/>
        <v>1</v>
      </c>
      <c r="AC671" s="30"/>
      <c r="AD671" s="30"/>
      <c r="AE671" s="50"/>
    </row>
    <row r="672" spans="1:31" ht="100.5" hidden="1" customHeight="1">
      <c r="A672" s="278"/>
      <c r="B672" s="95">
        <v>180</v>
      </c>
      <c r="C672" s="96" t="s">
        <v>474</v>
      </c>
      <c r="D672" s="94" t="s">
        <v>0</v>
      </c>
      <c r="E672" s="96" t="s">
        <v>475</v>
      </c>
      <c r="F672" s="94" t="s">
        <v>2</v>
      </c>
      <c r="G672" s="94"/>
      <c r="H672" s="96" t="s">
        <v>475</v>
      </c>
      <c r="I672" s="98" t="s">
        <v>991</v>
      </c>
      <c r="J672" s="97"/>
      <c r="K672" s="30" t="s">
        <v>645</v>
      </c>
      <c r="L672" s="30" t="s">
        <v>1085</v>
      </c>
      <c r="M672" s="29" t="s">
        <v>1115</v>
      </c>
      <c r="N672" s="90" t="s">
        <v>648</v>
      </c>
      <c r="O672" s="274"/>
      <c r="P672" s="276"/>
      <c r="Q672" s="30"/>
      <c r="R672" s="30" t="s">
        <v>27</v>
      </c>
      <c r="S672" s="30"/>
      <c r="T672" s="30"/>
      <c r="U672" s="30"/>
      <c r="V672" s="30"/>
      <c r="W672" s="30"/>
      <c r="X672" s="30"/>
      <c r="Y672" s="30"/>
      <c r="Z672" s="30"/>
      <c r="AA672" s="30"/>
      <c r="AB672" s="30">
        <f t="shared" si="28"/>
        <v>1</v>
      </c>
      <c r="AC672" s="30"/>
      <c r="AD672" s="30"/>
      <c r="AE672" s="95"/>
    </row>
    <row r="673" spans="1:31" ht="99" hidden="1" customHeight="1">
      <c r="A673" s="278"/>
      <c r="B673" s="95">
        <v>180</v>
      </c>
      <c r="C673" s="96" t="s">
        <v>474</v>
      </c>
      <c r="D673" s="94" t="s">
        <v>0</v>
      </c>
      <c r="E673" s="96" t="s">
        <v>477</v>
      </c>
      <c r="F673" s="94" t="s">
        <v>2</v>
      </c>
      <c r="G673" s="14"/>
      <c r="H673" s="96" t="s">
        <v>477</v>
      </c>
      <c r="I673" s="98" t="s">
        <v>994</v>
      </c>
      <c r="J673" s="52"/>
      <c r="K673" s="30" t="s">
        <v>645</v>
      </c>
      <c r="L673" s="30" t="s">
        <v>1085</v>
      </c>
      <c r="M673" s="29" t="s">
        <v>1115</v>
      </c>
      <c r="N673" s="90" t="s">
        <v>648</v>
      </c>
      <c r="O673" s="274"/>
      <c r="P673" s="276"/>
      <c r="Q673" s="30"/>
      <c r="R673" s="30"/>
      <c r="S673" s="30" t="s">
        <v>27</v>
      </c>
      <c r="T673" s="30"/>
      <c r="U673" s="30"/>
      <c r="V673" s="30"/>
      <c r="W673" s="30"/>
      <c r="X673" s="30"/>
      <c r="Y673" s="30"/>
      <c r="Z673" s="30"/>
      <c r="AA673" s="30"/>
      <c r="AB673" s="30">
        <f t="shared" si="28"/>
        <v>1</v>
      </c>
      <c r="AC673" s="30"/>
      <c r="AD673" s="30"/>
      <c r="AE673" s="50"/>
    </row>
    <row r="674" spans="1:31" ht="132.75" hidden="1" customHeight="1">
      <c r="A674" s="278"/>
      <c r="B674" s="95">
        <v>180</v>
      </c>
      <c r="C674" s="96" t="s">
        <v>474</v>
      </c>
      <c r="D674" s="94" t="s">
        <v>0</v>
      </c>
      <c r="E674" s="24" t="s">
        <v>476</v>
      </c>
      <c r="F674" s="94" t="s">
        <v>2</v>
      </c>
      <c r="G674" s="14"/>
      <c r="H674" s="96" t="s">
        <v>476</v>
      </c>
      <c r="I674" s="98" t="s">
        <v>993</v>
      </c>
      <c r="J674" s="52"/>
      <c r="K674" s="30" t="s">
        <v>645</v>
      </c>
      <c r="L674" s="30" t="s">
        <v>1085</v>
      </c>
      <c r="M674" s="29" t="s">
        <v>1115</v>
      </c>
      <c r="N674" s="90" t="s">
        <v>648</v>
      </c>
      <c r="O674" s="274"/>
      <c r="P674" s="276"/>
      <c r="Q674" s="30"/>
      <c r="R674" s="30"/>
      <c r="S674" s="30"/>
      <c r="T674" s="30" t="s">
        <v>27</v>
      </c>
      <c r="U674" s="30"/>
      <c r="V674" s="30"/>
      <c r="W674" s="30"/>
      <c r="X674" s="30"/>
      <c r="Y674" s="30"/>
      <c r="Z674" s="30"/>
      <c r="AA674" s="30"/>
      <c r="AB674" s="30">
        <f t="shared" si="28"/>
        <v>1</v>
      </c>
      <c r="AC674" s="30"/>
      <c r="AD674" s="30"/>
      <c r="AE674" s="50"/>
    </row>
    <row r="675" spans="1:31" ht="106.5" hidden="1" customHeight="1">
      <c r="A675" s="278"/>
      <c r="B675" s="144">
        <v>180</v>
      </c>
      <c r="C675" s="204" t="s">
        <v>474</v>
      </c>
      <c r="D675" s="142" t="s">
        <v>0</v>
      </c>
      <c r="E675" s="96" t="s">
        <v>986</v>
      </c>
      <c r="F675" s="94" t="s">
        <v>2</v>
      </c>
      <c r="G675" s="142"/>
      <c r="H675" s="204" t="s">
        <v>986</v>
      </c>
      <c r="I675" s="219" t="s">
        <v>992</v>
      </c>
      <c r="J675" s="146"/>
      <c r="K675" s="154" t="s">
        <v>645</v>
      </c>
      <c r="L675" s="154" t="s">
        <v>1085</v>
      </c>
      <c r="M675" s="29" t="s">
        <v>1115</v>
      </c>
      <c r="N675" s="90" t="s">
        <v>648</v>
      </c>
      <c r="O675" s="274"/>
      <c r="P675" s="276"/>
      <c r="Q675" s="30"/>
      <c r="R675" s="30"/>
      <c r="S675" s="30"/>
      <c r="T675" s="30"/>
      <c r="U675" s="30" t="s">
        <v>27</v>
      </c>
      <c r="V675" s="30"/>
      <c r="W675" s="30"/>
      <c r="X675" s="30"/>
      <c r="Y675" s="30"/>
      <c r="Z675" s="30"/>
      <c r="AA675" s="30"/>
      <c r="AB675" s="30">
        <f t="shared" si="28"/>
        <v>1</v>
      </c>
      <c r="AC675" s="154"/>
      <c r="AD675" s="154"/>
      <c r="AE675" s="144"/>
    </row>
    <row r="676" spans="1:31" ht="109.5" customHeight="1">
      <c r="A676" s="279"/>
      <c r="B676" s="160">
        <v>180</v>
      </c>
      <c r="C676" s="96" t="s">
        <v>474</v>
      </c>
      <c r="D676" s="163" t="s">
        <v>0</v>
      </c>
      <c r="E676" s="188" t="s">
        <v>987</v>
      </c>
      <c r="F676" s="172" t="s">
        <v>2</v>
      </c>
      <c r="G676" s="163"/>
      <c r="H676" s="96" t="s">
        <v>987</v>
      </c>
      <c r="I676" s="98" t="s">
        <v>1152</v>
      </c>
      <c r="J676" s="149"/>
      <c r="K676" s="30" t="s">
        <v>645</v>
      </c>
      <c r="L676" s="30" t="s">
        <v>1085</v>
      </c>
      <c r="M676" s="185" t="s">
        <v>1115</v>
      </c>
      <c r="N676" s="90" t="s">
        <v>648</v>
      </c>
      <c r="O676" s="274"/>
      <c r="P676" s="276"/>
      <c r="Q676" s="30"/>
      <c r="R676" s="30"/>
      <c r="S676" s="30"/>
      <c r="T676" s="30"/>
      <c r="U676" s="30"/>
      <c r="V676" s="30" t="s">
        <v>27</v>
      </c>
      <c r="W676" s="30"/>
      <c r="X676" s="30"/>
      <c r="Y676" s="30"/>
      <c r="Z676" s="30"/>
      <c r="AA676" s="30"/>
      <c r="AB676" s="174">
        <f t="shared" si="28"/>
        <v>1</v>
      </c>
      <c r="AC676" s="30"/>
      <c r="AD676" s="30" t="s">
        <v>1132</v>
      </c>
      <c r="AE676" s="160"/>
    </row>
    <row r="677" spans="1:31" ht="90" hidden="1" customHeight="1">
      <c r="A677" s="278"/>
      <c r="B677" s="145">
        <v>180</v>
      </c>
      <c r="C677" s="231" t="s">
        <v>474</v>
      </c>
      <c r="D677" s="143" t="s">
        <v>0</v>
      </c>
      <c r="E677" s="24" t="s">
        <v>478</v>
      </c>
      <c r="F677" s="94" t="s">
        <v>2</v>
      </c>
      <c r="G677" s="143"/>
      <c r="H677" s="231" t="s">
        <v>478</v>
      </c>
      <c r="I677" s="248" t="s">
        <v>997</v>
      </c>
      <c r="J677" s="148"/>
      <c r="K677" s="155" t="s">
        <v>645</v>
      </c>
      <c r="L677" s="155" t="s">
        <v>1085</v>
      </c>
      <c r="M677" s="29" t="s">
        <v>1115</v>
      </c>
      <c r="N677" s="90" t="s">
        <v>648</v>
      </c>
      <c r="O677" s="274"/>
      <c r="P677" s="276"/>
      <c r="Q677" s="30"/>
      <c r="R677" s="30"/>
      <c r="S677" s="30"/>
      <c r="T677" s="30"/>
      <c r="U677" s="30"/>
      <c r="V677" s="30"/>
      <c r="W677" s="30" t="s">
        <v>27</v>
      </c>
      <c r="X677" s="30"/>
      <c r="Y677" s="30"/>
      <c r="Z677" s="30"/>
      <c r="AA677" s="30"/>
      <c r="AB677" s="30">
        <f t="shared" si="28"/>
        <v>1</v>
      </c>
      <c r="AC677" s="155"/>
      <c r="AD677" s="155"/>
      <c r="AE677" s="145"/>
    </row>
    <row r="678" spans="1:31" ht="90" hidden="1" customHeight="1">
      <c r="A678" s="278"/>
      <c r="B678" s="95">
        <v>180</v>
      </c>
      <c r="C678" s="96" t="s">
        <v>474</v>
      </c>
      <c r="D678" s="94" t="s">
        <v>0</v>
      </c>
      <c r="E678" s="24" t="s">
        <v>523</v>
      </c>
      <c r="F678" s="94" t="s">
        <v>2</v>
      </c>
      <c r="G678" s="14"/>
      <c r="H678" s="96" t="s">
        <v>523</v>
      </c>
      <c r="I678" s="98" t="s">
        <v>995</v>
      </c>
      <c r="J678" s="52"/>
      <c r="K678" s="30" t="s">
        <v>645</v>
      </c>
      <c r="L678" s="30" t="s">
        <v>1085</v>
      </c>
      <c r="M678" s="29" t="s">
        <v>1115</v>
      </c>
      <c r="N678" s="90" t="s">
        <v>648</v>
      </c>
      <c r="O678" s="274"/>
      <c r="P678" s="52"/>
      <c r="Q678" s="30"/>
      <c r="R678" s="30"/>
      <c r="S678" s="30"/>
      <c r="T678" s="30"/>
      <c r="U678" s="30"/>
      <c r="V678" s="30"/>
      <c r="W678" s="30"/>
      <c r="X678" s="30" t="s">
        <v>27</v>
      </c>
      <c r="Y678" s="30"/>
      <c r="Z678" s="30"/>
      <c r="AA678" s="30"/>
      <c r="AB678" s="30">
        <f t="shared" si="28"/>
        <v>1</v>
      </c>
      <c r="AC678" s="30"/>
      <c r="AD678" s="30"/>
      <c r="AE678" s="50"/>
    </row>
    <row r="679" spans="1:31" ht="90" hidden="1" customHeight="1">
      <c r="A679" s="278"/>
      <c r="B679" s="95">
        <v>180</v>
      </c>
      <c r="C679" s="96" t="s">
        <v>474</v>
      </c>
      <c r="D679" s="94" t="s">
        <v>0</v>
      </c>
      <c r="E679" s="24" t="s">
        <v>479</v>
      </c>
      <c r="F679" s="94" t="s">
        <v>2</v>
      </c>
      <c r="G679" s="14"/>
      <c r="H679" s="96" t="s">
        <v>479</v>
      </c>
      <c r="I679" s="98" t="s">
        <v>996</v>
      </c>
      <c r="J679" s="52" t="s">
        <v>551</v>
      </c>
      <c r="K679" s="30" t="s">
        <v>645</v>
      </c>
      <c r="L679" s="30" t="s">
        <v>1085</v>
      </c>
      <c r="M679" s="29" t="s">
        <v>1115</v>
      </c>
      <c r="N679" s="90" t="s">
        <v>648</v>
      </c>
      <c r="O679" s="274"/>
      <c r="P679" s="52"/>
      <c r="Q679" s="30"/>
      <c r="R679" s="30"/>
      <c r="S679" s="30"/>
      <c r="T679" s="30"/>
      <c r="U679" s="30"/>
      <c r="V679" s="30"/>
      <c r="W679" s="30"/>
      <c r="X679" s="30"/>
      <c r="Y679" s="30" t="s">
        <v>27</v>
      </c>
      <c r="Z679" s="30"/>
      <c r="AA679" s="30"/>
      <c r="AB679" s="30">
        <f t="shared" si="28"/>
        <v>1</v>
      </c>
      <c r="AC679" s="30"/>
      <c r="AD679" s="30"/>
      <c r="AE679" s="50"/>
    </row>
    <row r="680" spans="1:31" ht="93" hidden="1" customHeight="1">
      <c r="A680" s="278"/>
      <c r="B680" s="95">
        <v>180</v>
      </c>
      <c r="C680" s="96" t="s">
        <v>474</v>
      </c>
      <c r="D680" s="94" t="s">
        <v>0</v>
      </c>
      <c r="E680" s="96" t="s">
        <v>989</v>
      </c>
      <c r="F680" s="94" t="s">
        <v>2</v>
      </c>
      <c r="G680" s="94"/>
      <c r="H680" s="96" t="s">
        <v>989</v>
      </c>
      <c r="I680" s="98" t="s">
        <v>998</v>
      </c>
      <c r="J680" s="97"/>
      <c r="K680" s="30" t="s">
        <v>645</v>
      </c>
      <c r="L680" s="30" t="s">
        <v>1085</v>
      </c>
      <c r="M680" s="29" t="s">
        <v>1115</v>
      </c>
      <c r="N680" s="90" t="s">
        <v>648</v>
      </c>
      <c r="O680" s="274"/>
      <c r="P680" s="97"/>
      <c r="Q680" s="30"/>
      <c r="R680" s="30"/>
      <c r="S680" s="30"/>
      <c r="T680" s="30"/>
      <c r="U680" s="30"/>
      <c r="V680" s="30"/>
      <c r="W680" s="30"/>
      <c r="X680" s="30"/>
      <c r="Y680" s="30"/>
      <c r="Z680" s="30" t="s">
        <v>27</v>
      </c>
      <c r="AA680" s="30"/>
      <c r="AB680" s="30">
        <f t="shared" si="28"/>
        <v>1</v>
      </c>
      <c r="AC680" s="30"/>
      <c r="AD680" s="30"/>
      <c r="AE680" s="95"/>
    </row>
    <row r="681" spans="1:31" ht="102" hidden="1" customHeight="1">
      <c r="A681" s="280"/>
      <c r="B681" s="50">
        <v>180</v>
      </c>
      <c r="C681" s="16" t="s">
        <v>474</v>
      </c>
      <c r="D681" s="16" t="s">
        <v>0</v>
      </c>
      <c r="E681" s="24" t="s">
        <v>999</v>
      </c>
      <c r="F681" s="94" t="s">
        <v>2</v>
      </c>
      <c r="G681" s="14"/>
      <c r="H681" s="96" t="s">
        <v>1000</v>
      </c>
      <c r="I681" s="98" t="s">
        <v>1001</v>
      </c>
      <c r="J681" s="52"/>
      <c r="K681" s="30" t="s">
        <v>645</v>
      </c>
      <c r="L681" s="30" t="s">
        <v>1085</v>
      </c>
      <c r="M681" s="29" t="s">
        <v>1115</v>
      </c>
      <c r="N681" s="90" t="s">
        <v>648</v>
      </c>
      <c r="O681" s="275"/>
      <c r="P681" s="52"/>
      <c r="Q681" s="30"/>
      <c r="R681" s="30"/>
      <c r="S681" s="30"/>
      <c r="T681" s="30"/>
      <c r="U681" s="30"/>
      <c r="V681" s="30"/>
      <c r="W681" s="30"/>
      <c r="X681" s="30"/>
      <c r="Y681" s="30"/>
      <c r="Z681" s="30"/>
      <c r="AA681" s="30" t="s">
        <v>27</v>
      </c>
      <c r="AB681" s="30">
        <f t="shared" si="28"/>
        <v>1</v>
      </c>
      <c r="AC681" s="30"/>
      <c r="AD681" s="30"/>
      <c r="AE681" s="50"/>
    </row>
    <row r="682" spans="1:31" ht="83.25" hidden="1" customHeight="1">
      <c r="A682" s="295">
        <v>577</v>
      </c>
      <c r="B682" s="95">
        <v>181</v>
      </c>
      <c r="C682" s="96" t="s">
        <v>480</v>
      </c>
      <c r="D682" s="94" t="s">
        <v>0</v>
      </c>
      <c r="E682" s="24" t="s">
        <v>481</v>
      </c>
      <c r="F682" s="94" t="s">
        <v>2</v>
      </c>
      <c r="G682" s="14"/>
      <c r="H682" s="96" t="s">
        <v>481</v>
      </c>
      <c r="I682" s="55" t="s">
        <v>1008</v>
      </c>
      <c r="J682" s="52"/>
      <c r="K682" s="30" t="s">
        <v>645</v>
      </c>
      <c r="L682" s="30" t="s">
        <v>1085</v>
      </c>
      <c r="M682" s="29" t="s">
        <v>1115</v>
      </c>
      <c r="N682" s="90" t="s">
        <v>648</v>
      </c>
      <c r="O682" s="273" t="s">
        <v>27</v>
      </c>
      <c r="P682" s="276">
        <v>2</v>
      </c>
      <c r="Q682" s="30" t="s">
        <v>27</v>
      </c>
      <c r="R682" s="30"/>
      <c r="S682" s="30"/>
      <c r="T682" s="30"/>
      <c r="U682" s="30"/>
      <c r="V682" s="30"/>
      <c r="W682" s="30"/>
      <c r="X682" s="30"/>
      <c r="Y682" s="30"/>
      <c r="Z682" s="30"/>
      <c r="AA682" s="30"/>
      <c r="AB682" s="30">
        <f t="shared" si="28"/>
        <v>1</v>
      </c>
      <c r="AC682" s="30"/>
      <c r="AD682" s="30"/>
      <c r="AE682" s="50"/>
    </row>
    <row r="683" spans="1:31" ht="79.5" hidden="1" customHeight="1">
      <c r="A683" s="295"/>
      <c r="B683" s="95">
        <v>181</v>
      </c>
      <c r="C683" s="96" t="s">
        <v>480</v>
      </c>
      <c r="D683" s="94" t="s">
        <v>0</v>
      </c>
      <c r="E683" s="96" t="s">
        <v>1006</v>
      </c>
      <c r="F683" s="94" t="s">
        <v>2</v>
      </c>
      <c r="G683" s="94"/>
      <c r="H683" s="96" t="s">
        <v>1006</v>
      </c>
      <c r="I683" s="55" t="s">
        <v>1009</v>
      </c>
      <c r="J683" s="97"/>
      <c r="K683" s="30" t="s">
        <v>645</v>
      </c>
      <c r="L683" s="30" t="s">
        <v>1085</v>
      </c>
      <c r="M683" s="29" t="s">
        <v>1115</v>
      </c>
      <c r="N683" s="90" t="s">
        <v>648</v>
      </c>
      <c r="O683" s="274"/>
      <c r="P683" s="276"/>
      <c r="Q683" s="30"/>
      <c r="R683" s="30" t="s">
        <v>27</v>
      </c>
      <c r="S683" s="30"/>
      <c r="T683" s="30"/>
      <c r="U683" s="30"/>
      <c r="V683" s="30"/>
      <c r="W683" s="30"/>
      <c r="X683" s="30"/>
      <c r="Y683" s="30"/>
      <c r="Z683" s="30"/>
      <c r="AA683" s="30"/>
      <c r="AB683" s="30">
        <f t="shared" si="28"/>
        <v>1</v>
      </c>
      <c r="AC683" s="30"/>
      <c r="AD683" s="30"/>
      <c r="AE683" s="95"/>
    </row>
    <row r="684" spans="1:31" ht="87.75" hidden="1" customHeight="1">
      <c r="A684" s="295"/>
      <c r="B684" s="95">
        <v>181</v>
      </c>
      <c r="C684" s="96" t="s">
        <v>480</v>
      </c>
      <c r="D684" s="94" t="s">
        <v>0</v>
      </c>
      <c r="E684" s="96" t="s">
        <v>1007</v>
      </c>
      <c r="F684" s="94" t="s">
        <v>2</v>
      </c>
      <c r="G684" s="94"/>
      <c r="H684" s="96" t="s">
        <v>1007</v>
      </c>
      <c r="I684" s="55" t="s">
        <v>1010</v>
      </c>
      <c r="J684" s="97"/>
      <c r="K684" s="30" t="s">
        <v>645</v>
      </c>
      <c r="L684" s="30" t="s">
        <v>1085</v>
      </c>
      <c r="M684" s="29" t="s">
        <v>1115</v>
      </c>
      <c r="N684" s="90" t="s">
        <v>648</v>
      </c>
      <c r="O684" s="274"/>
      <c r="P684" s="276"/>
      <c r="Q684" s="30"/>
      <c r="R684" s="30"/>
      <c r="S684" s="30" t="s">
        <v>27</v>
      </c>
      <c r="T684" s="30"/>
      <c r="U684" s="30"/>
      <c r="V684" s="30"/>
      <c r="W684" s="30"/>
      <c r="X684" s="30"/>
      <c r="Y684" s="30"/>
      <c r="Z684" s="30"/>
      <c r="AA684" s="30"/>
      <c r="AB684" s="30">
        <f t="shared" si="28"/>
        <v>1</v>
      </c>
      <c r="AC684" s="30"/>
      <c r="AD684" s="30"/>
      <c r="AE684" s="95"/>
    </row>
    <row r="685" spans="1:31" ht="92.25" hidden="1" customHeight="1">
      <c r="A685" s="295"/>
      <c r="B685" s="95">
        <v>181</v>
      </c>
      <c r="C685" s="96" t="s">
        <v>480</v>
      </c>
      <c r="D685" s="94" t="s">
        <v>0</v>
      </c>
      <c r="E685" s="24" t="s">
        <v>482</v>
      </c>
      <c r="F685" s="94" t="s">
        <v>2</v>
      </c>
      <c r="G685" s="14"/>
      <c r="H685" s="96" t="s">
        <v>482</v>
      </c>
      <c r="I685" s="55" t="s">
        <v>1011</v>
      </c>
      <c r="J685" s="52"/>
      <c r="K685" s="30" t="s">
        <v>645</v>
      </c>
      <c r="L685" s="30" t="s">
        <v>1085</v>
      </c>
      <c r="M685" s="29" t="s">
        <v>1115</v>
      </c>
      <c r="N685" s="90" t="s">
        <v>648</v>
      </c>
      <c r="O685" s="274"/>
      <c r="P685" s="276"/>
      <c r="Q685" s="30"/>
      <c r="R685" s="30"/>
      <c r="S685" s="30"/>
      <c r="T685" s="30" t="s">
        <v>27</v>
      </c>
      <c r="U685" s="30"/>
      <c r="V685" s="30"/>
      <c r="W685" s="30"/>
      <c r="X685" s="30"/>
      <c r="Y685" s="30"/>
      <c r="Z685" s="30"/>
      <c r="AA685" s="30"/>
      <c r="AB685" s="30">
        <f t="shared" si="28"/>
        <v>1</v>
      </c>
      <c r="AC685" s="30"/>
      <c r="AD685" s="30"/>
      <c r="AE685" s="50"/>
    </row>
    <row r="686" spans="1:31" ht="86.25" hidden="1" customHeight="1">
      <c r="A686" s="295"/>
      <c r="B686" s="95">
        <v>181</v>
      </c>
      <c r="C686" s="96" t="s">
        <v>480</v>
      </c>
      <c r="D686" s="94" t="s">
        <v>0</v>
      </c>
      <c r="E686" s="96" t="s">
        <v>1004</v>
      </c>
      <c r="F686" s="94" t="s">
        <v>2</v>
      </c>
      <c r="G686" s="94"/>
      <c r="H686" s="96" t="s">
        <v>1004</v>
      </c>
      <c r="I686" s="55" t="s">
        <v>1012</v>
      </c>
      <c r="J686" s="97"/>
      <c r="K686" s="30" t="s">
        <v>645</v>
      </c>
      <c r="L686" s="30" t="s">
        <v>1085</v>
      </c>
      <c r="M686" s="29" t="s">
        <v>1115</v>
      </c>
      <c r="N686" s="90" t="s">
        <v>648</v>
      </c>
      <c r="O686" s="274"/>
      <c r="P686" s="276"/>
      <c r="Q686" s="30"/>
      <c r="R686" s="30"/>
      <c r="S686" s="30"/>
      <c r="T686" s="30"/>
      <c r="U686" s="30" t="s">
        <v>27</v>
      </c>
      <c r="V686" s="30"/>
      <c r="W686" s="30"/>
      <c r="X686" s="30"/>
      <c r="Y686" s="30"/>
      <c r="Z686" s="30"/>
      <c r="AA686" s="30"/>
      <c r="AB686" s="30">
        <f t="shared" si="28"/>
        <v>1</v>
      </c>
      <c r="AC686" s="30"/>
      <c r="AD686" s="30"/>
      <c r="AE686" s="95"/>
    </row>
    <row r="687" spans="1:31" ht="83.25" hidden="1" customHeight="1">
      <c r="A687" s="295"/>
      <c r="B687" s="95">
        <v>181</v>
      </c>
      <c r="C687" s="96" t="s">
        <v>480</v>
      </c>
      <c r="D687" s="94" t="s">
        <v>0</v>
      </c>
      <c r="E687" s="96" t="s">
        <v>1005</v>
      </c>
      <c r="F687" s="94" t="s">
        <v>2</v>
      </c>
      <c r="G687" s="94"/>
      <c r="H687" s="96" t="s">
        <v>1005</v>
      </c>
      <c r="I687" s="55" t="s">
        <v>1153</v>
      </c>
      <c r="J687" s="97"/>
      <c r="K687" s="30"/>
      <c r="L687" s="30"/>
      <c r="M687" s="29" t="s">
        <v>1115</v>
      </c>
      <c r="N687" s="90" t="s">
        <v>648</v>
      </c>
      <c r="O687" s="274"/>
      <c r="P687" s="276"/>
      <c r="Q687" s="30"/>
      <c r="R687" s="30"/>
      <c r="S687" s="30"/>
      <c r="T687" s="30"/>
      <c r="U687" s="30"/>
      <c r="V687" s="30"/>
      <c r="W687" s="30"/>
      <c r="X687" s="30"/>
      <c r="Y687" s="30"/>
      <c r="Z687" s="30"/>
      <c r="AA687" s="30"/>
      <c r="AB687" s="30">
        <f t="shared" si="28"/>
        <v>0</v>
      </c>
      <c r="AC687" s="30"/>
      <c r="AD687" s="30"/>
      <c r="AE687" s="95"/>
    </row>
    <row r="688" spans="1:31" ht="99.75" hidden="1" customHeight="1">
      <c r="A688" s="295"/>
      <c r="B688" s="95">
        <v>181</v>
      </c>
      <c r="C688" s="96" t="s">
        <v>480</v>
      </c>
      <c r="D688" s="94" t="s">
        <v>0</v>
      </c>
      <c r="E688" s="24" t="s">
        <v>483</v>
      </c>
      <c r="F688" s="94" t="s">
        <v>2</v>
      </c>
      <c r="G688" s="14"/>
      <c r="H688" s="96" t="s">
        <v>483</v>
      </c>
      <c r="I688" s="55" t="s">
        <v>1013</v>
      </c>
      <c r="J688" s="52" t="s">
        <v>552</v>
      </c>
      <c r="K688" s="30" t="s">
        <v>645</v>
      </c>
      <c r="L688" s="30" t="s">
        <v>1085</v>
      </c>
      <c r="M688" s="29" t="s">
        <v>1115</v>
      </c>
      <c r="N688" s="90" t="s">
        <v>648</v>
      </c>
      <c r="O688" s="274"/>
      <c r="P688" s="276"/>
      <c r="Q688" s="30"/>
      <c r="R688" s="30"/>
      <c r="S688" s="30"/>
      <c r="T688" s="30"/>
      <c r="U688" s="30"/>
      <c r="V688" s="30"/>
      <c r="W688" s="30" t="s">
        <v>27</v>
      </c>
      <c r="X688" s="30"/>
      <c r="Y688" s="30"/>
      <c r="Z688" s="30"/>
      <c r="AA688" s="30"/>
      <c r="AB688" s="30">
        <f t="shared" si="28"/>
        <v>1</v>
      </c>
      <c r="AC688" s="30"/>
      <c r="AD688" s="30"/>
      <c r="AE688" s="50"/>
    </row>
    <row r="689" spans="1:31" ht="98.25" hidden="1" customHeight="1">
      <c r="A689" s="295"/>
      <c r="B689" s="95">
        <v>181</v>
      </c>
      <c r="C689" s="96" t="s">
        <v>480</v>
      </c>
      <c r="D689" s="94" t="s">
        <v>0</v>
      </c>
      <c r="E689" s="24" t="s">
        <v>484</v>
      </c>
      <c r="F689" s="94" t="s">
        <v>2</v>
      </c>
      <c r="G689" s="14"/>
      <c r="H689" s="96" t="s">
        <v>484</v>
      </c>
      <c r="I689" s="55" t="s">
        <v>1014</v>
      </c>
      <c r="J689" s="52" t="s">
        <v>553</v>
      </c>
      <c r="K689" s="30" t="s">
        <v>645</v>
      </c>
      <c r="L689" s="30" t="s">
        <v>1085</v>
      </c>
      <c r="M689" s="29" t="s">
        <v>1115</v>
      </c>
      <c r="N689" s="90" t="s">
        <v>648</v>
      </c>
      <c r="O689" s="274"/>
      <c r="P689" s="276"/>
      <c r="Q689" s="30"/>
      <c r="R689" s="30"/>
      <c r="S689" s="30"/>
      <c r="T689" s="30"/>
      <c r="U689" s="30"/>
      <c r="V689" s="30"/>
      <c r="W689" s="30"/>
      <c r="X689" s="30" t="s">
        <v>27</v>
      </c>
      <c r="Y689" s="30"/>
      <c r="Z689" s="30"/>
      <c r="AA689" s="30"/>
      <c r="AB689" s="30">
        <f t="shared" si="28"/>
        <v>1</v>
      </c>
      <c r="AC689" s="30"/>
      <c r="AD689" s="30"/>
      <c r="AE689" s="50"/>
    </row>
    <row r="690" spans="1:31" ht="81" hidden="1" customHeight="1">
      <c r="A690" s="295"/>
      <c r="B690" s="95">
        <v>181</v>
      </c>
      <c r="C690" s="96" t="s">
        <v>480</v>
      </c>
      <c r="D690" s="94" t="s">
        <v>0</v>
      </c>
      <c r="E690" s="96" t="s">
        <v>1003</v>
      </c>
      <c r="F690" s="94" t="s">
        <v>2</v>
      </c>
      <c r="G690" s="94"/>
      <c r="H690" s="96" t="s">
        <v>1003</v>
      </c>
      <c r="I690" s="55" t="s">
        <v>1015</v>
      </c>
      <c r="J690" s="97"/>
      <c r="K690" s="30" t="s">
        <v>645</v>
      </c>
      <c r="L690" s="30" t="s">
        <v>1085</v>
      </c>
      <c r="M690" s="29" t="s">
        <v>1115</v>
      </c>
      <c r="N690" s="90" t="s">
        <v>648</v>
      </c>
      <c r="O690" s="274"/>
      <c r="P690" s="97"/>
      <c r="Q690" s="30"/>
      <c r="R690" s="30"/>
      <c r="S690" s="30"/>
      <c r="T690" s="30"/>
      <c r="U690" s="30"/>
      <c r="V690" s="30"/>
      <c r="W690" s="30"/>
      <c r="X690" s="30"/>
      <c r="Y690" s="30" t="s">
        <v>27</v>
      </c>
      <c r="Z690" s="30"/>
      <c r="AA690" s="30"/>
      <c r="AB690" s="30">
        <f t="shared" si="28"/>
        <v>1</v>
      </c>
      <c r="AC690" s="30"/>
      <c r="AD690" s="30"/>
      <c r="AE690" s="95"/>
    </row>
    <row r="691" spans="1:31" ht="82.5" hidden="1" customHeight="1">
      <c r="A691" s="295"/>
      <c r="B691" s="95">
        <v>181</v>
      </c>
      <c r="C691" s="96" t="s">
        <v>480</v>
      </c>
      <c r="D691" s="94" t="s">
        <v>0</v>
      </c>
      <c r="E691" s="96" t="s">
        <v>1002</v>
      </c>
      <c r="F691" s="94" t="s">
        <v>2</v>
      </c>
      <c r="G691" s="94"/>
      <c r="H691" s="96" t="s">
        <v>1002</v>
      </c>
      <c r="I691" s="36" t="s">
        <v>1016</v>
      </c>
      <c r="J691" s="97"/>
      <c r="K691" s="30" t="s">
        <v>645</v>
      </c>
      <c r="L691" s="30" t="s">
        <v>1085</v>
      </c>
      <c r="M691" s="29" t="s">
        <v>1115</v>
      </c>
      <c r="N691" s="90" t="s">
        <v>648</v>
      </c>
      <c r="O691" s="274"/>
      <c r="P691" s="97"/>
      <c r="Q691" s="30"/>
      <c r="R691" s="30"/>
      <c r="S691" s="30"/>
      <c r="T691" s="30"/>
      <c r="U691" s="30"/>
      <c r="V691" s="30"/>
      <c r="W691" s="30"/>
      <c r="X691" s="30"/>
      <c r="Y691" s="30"/>
      <c r="Z691" s="30" t="s">
        <v>27</v>
      </c>
      <c r="AA691" s="30"/>
      <c r="AB691" s="30">
        <f t="shared" si="28"/>
        <v>1</v>
      </c>
      <c r="AC691" s="30"/>
      <c r="AD691" s="30"/>
      <c r="AE691" s="95"/>
    </row>
    <row r="692" spans="1:31" ht="90.75" hidden="1" customHeight="1">
      <c r="A692" s="295"/>
      <c r="B692" s="95">
        <v>181</v>
      </c>
      <c r="C692" s="96" t="s">
        <v>480</v>
      </c>
      <c r="D692" s="94" t="s">
        <v>0</v>
      </c>
      <c r="E692" s="24" t="s">
        <v>485</v>
      </c>
      <c r="F692" s="94" t="s">
        <v>2</v>
      </c>
      <c r="G692" s="14"/>
      <c r="H692" s="96" t="s">
        <v>485</v>
      </c>
      <c r="I692" s="36" t="s">
        <v>1017</v>
      </c>
      <c r="J692" s="52"/>
      <c r="K692" s="30" t="s">
        <v>645</v>
      </c>
      <c r="L692" s="30" t="s">
        <v>1085</v>
      </c>
      <c r="M692" s="29" t="s">
        <v>1115</v>
      </c>
      <c r="N692" s="90" t="s">
        <v>648</v>
      </c>
      <c r="O692" s="275"/>
      <c r="P692" s="52"/>
      <c r="Q692" s="30"/>
      <c r="R692" s="30"/>
      <c r="S692" s="30"/>
      <c r="T692" s="30"/>
      <c r="U692" s="30"/>
      <c r="V692" s="30"/>
      <c r="W692" s="30"/>
      <c r="X692" s="30"/>
      <c r="Y692" s="30"/>
      <c r="Z692" s="30"/>
      <c r="AA692" s="30" t="s">
        <v>27</v>
      </c>
      <c r="AB692" s="30">
        <f t="shared" si="28"/>
        <v>1</v>
      </c>
      <c r="AC692" s="30"/>
      <c r="AD692" s="30"/>
      <c r="AE692" s="50"/>
    </row>
    <row r="693" spans="1:31" ht="111.75" hidden="1" customHeight="1">
      <c r="A693" s="295">
        <v>580</v>
      </c>
      <c r="B693" s="95">
        <v>182</v>
      </c>
      <c r="C693" s="96" t="s">
        <v>486</v>
      </c>
      <c r="D693" s="94" t="s">
        <v>0</v>
      </c>
      <c r="E693" s="24" t="s">
        <v>487</v>
      </c>
      <c r="F693" s="94" t="s">
        <v>2</v>
      </c>
      <c r="G693" s="14"/>
      <c r="H693" s="96" t="s">
        <v>487</v>
      </c>
      <c r="I693" s="36" t="s">
        <v>1020</v>
      </c>
      <c r="J693" s="52"/>
      <c r="K693" s="30" t="s">
        <v>645</v>
      </c>
      <c r="L693" s="30" t="s">
        <v>1085</v>
      </c>
      <c r="M693" s="29" t="s">
        <v>1115</v>
      </c>
      <c r="N693" s="90" t="s">
        <v>648</v>
      </c>
      <c r="O693" s="273" t="s">
        <v>27</v>
      </c>
      <c r="P693" s="276">
        <v>2</v>
      </c>
      <c r="Q693" s="30" t="s">
        <v>27</v>
      </c>
      <c r="R693" s="30"/>
      <c r="S693" s="30"/>
      <c r="T693" s="30"/>
      <c r="U693" s="30"/>
      <c r="V693" s="30"/>
      <c r="W693" s="30"/>
      <c r="X693" s="30"/>
      <c r="Y693" s="30"/>
      <c r="Z693" s="30"/>
      <c r="AA693" s="30"/>
      <c r="AB693" s="30">
        <f t="shared" si="28"/>
        <v>1</v>
      </c>
      <c r="AC693" s="30"/>
      <c r="AD693" s="30"/>
      <c r="AE693" s="50"/>
    </row>
    <row r="694" spans="1:31" ht="110.25" hidden="1" customHeight="1">
      <c r="A694" s="295"/>
      <c r="B694" s="95">
        <v>182</v>
      </c>
      <c r="C694" s="96" t="s">
        <v>486</v>
      </c>
      <c r="D694" s="94" t="s">
        <v>0</v>
      </c>
      <c r="E694" s="24" t="s">
        <v>488</v>
      </c>
      <c r="F694" s="94" t="s">
        <v>2</v>
      </c>
      <c r="G694" s="14"/>
      <c r="H694" s="96" t="s">
        <v>488</v>
      </c>
      <c r="I694" s="36" t="s">
        <v>1023</v>
      </c>
      <c r="J694" s="52"/>
      <c r="K694" s="30" t="s">
        <v>645</v>
      </c>
      <c r="L694" s="30" t="s">
        <v>1085</v>
      </c>
      <c r="M694" s="29" t="s">
        <v>1115</v>
      </c>
      <c r="N694" s="90" t="s">
        <v>648</v>
      </c>
      <c r="O694" s="274"/>
      <c r="P694" s="276"/>
      <c r="Q694" s="30"/>
      <c r="R694" s="30" t="s">
        <v>27</v>
      </c>
      <c r="S694" s="30"/>
      <c r="T694" s="30"/>
      <c r="U694" s="30"/>
      <c r="V694" s="30"/>
      <c r="W694" s="30"/>
      <c r="X694" s="30"/>
      <c r="Y694" s="30"/>
      <c r="Z694" s="30"/>
      <c r="AA694" s="30"/>
      <c r="AB694" s="30">
        <f t="shared" si="28"/>
        <v>1</v>
      </c>
      <c r="AC694" s="30"/>
      <c r="AD694" s="30"/>
      <c r="AE694" s="50"/>
    </row>
    <row r="695" spans="1:31" ht="137.25" hidden="1" customHeight="1">
      <c r="A695" s="295"/>
      <c r="B695" s="95">
        <v>182</v>
      </c>
      <c r="C695" s="96" t="s">
        <v>486</v>
      </c>
      <c r="D695" s="94" t="s">
        <v>0</v>
      </c>
      <c r="E695" s="24" t="s">
        <v>489</v>
      </c>
      <c r="F695" s="94" t="s">
        <v>2</v>
      </c>
      <c r="G695" s="14"/>
      <c r="H695" s="96" t="s">
        <v>489</v>
      </c>
      <c r="I695" s="36" t="s">
        <v>1025</v>
      </c>
      <c r="J695" s="52"/>
      <c r="K695" s="30" t="s">
        <v>645</v>
      </c>
      <c r="L695" s="30" t="s">
        <v>1085</v>
      </c>
      <c r="M695" s="29" t="s">
        <v>1115</v>
      </c>
      <c r="N695" s="90" t="s">
        <v>648</v>
      </c>
      <c r="O695" s="274"/>
      <c r="P695" s="276"/>
      <c r="Q695" s="30"/>
      <c r="R695" s="30"/>
      <c r="S695" s="30" t="s">
        <v>27</v>
      </c>
      <c r="T695" s="30"/>
      <c r="U695" s="30"/>
      <c r="V695" s="30"/>
      <c r="W695" s="30"/>
      <c r="X695" s="30"/>
      <c r="Y695" s="30"/>
      <c r="Z695" s="30"/>
      <c r="AA695" s="30"/>
      <c r="AB695" s="30">
        <f t="shared" si="28"/>
        <v>1</v>
      </c>
      <c r="AC695" s="30"/>
      <c r="AD695" s="30"/>
      <c r="AE695" s="50"/>
    </row>
    <row r="696" spans="1:31" ht="116.25" hidden="1" customHeight="1">
      <c r="A696" s="295"/>
      <c r="B696" s="95">
        <v>182</v>
      </c>
      <c r="C696" s="96" t="s">
        <v>486</v>
      </c>
      <c r="D696" s="94" t="s">
        <v>0</v>
      </c>
      <c r="E696" s="24" t="s">
        <v>490</v>
      </c>
      <c r="F696" s="94" t="s">
        <v>2</v>
      </c>
      <c r="G696" s="14"/>
      <c r="H696" s="96" t="s">
        <v>490</v>
      </c>
      <c r="I696" s="36" t="s">
        <v>1022</v>
      </c>
      <c r="J696" s="52"/>
      <c r="K696" s="30" t="s">
        <v>645</v>
      </c>
      <c r="L696" s="30" t="s">
        <v>1085</v>
      </c>
      <c r="M696" s="29" t="s">
        <v>1115</v>
      </c>
      <c r="N696" s="90" t="s">
        <v>648</v>
      </c>
      <c r="O696" s="274"/>
      <c r="P696" s="276"/>
      <c r="Q696" s="30"/>
      <c r="R696" s="30"/>
      <c r="S696" s="30"/>
      <c r="T696" s="30" t="s">
        <v>27</v>
      </c>
      <c r="U696" s="30"/>
      <c r="V696" s="30"/>
      <c r="W696" s="30"/>
      <c r="X696" s="30"/>
      <c r="Y696" s="30"/>
      <c r="Z696" s="30"/>
      <c r="AA696" s="30"/>
      <c r="AB696" s="30">
        <f t="shared" si="28"/>
        <v>1</v>
      </c>
      <c r="AC696" s="30"/>
      <c r="AD696" s="30"/>
      <c r="AE696" s="50"/>
    </row>
    <row r="697" spans="1:31" ht="113.25" hidden="1" customHeight="1">
      <c r="A697" s="295"/>
      <c r="B697" s="144">
        <v>182</v>
      </c>
      <c r="C697" s="204" t="s">
        <v>486</v>
      </c>
      <c r="D697" s="142" t="s">
        <v>0</v>
      </c>
      <c r="E697" s="96" t="s">
        <v>1018</v>
      </c>
      <c r="F697" s="94" t="s">
        <v>2</v>
      </c>
      <c r="G697" s="142"/>
      <c r="H697" s="204" t="s">
        <v>1018</v>
      </c>
      <c r="I697" s="220" t="s">
        <v>1024</v>
      </c>
      <c r="J697" s="146"/>
      <c r="K697" s="154" t="s">
        <v>645</v>
      </c>
      <c r="L697" s="154" t="s">
        <v>1085</v>
      </c>
      <c r="M697" s="29" t="s">
        <v>1115</v>
      </c>
      <c r="N697" s="90" t="s">
        <v>648</v>
      </c>
      <c r="O697" s="274"/>
      <c r="P697" s="276"/>
      <c r="Q697" s="30"/>
      <c r="R697" s="30"/>
      <c r="S697" s="30"/>
      <c r="T697" s="30"/>
      <c r="U697" s="30" t="s">
        <v>27</v>
      </c>
      <c r="V697" s="30"/>
      <c r="W697" s="30"/>
      <c r="X697" s="30"/>
      <c r="Y697" s="30"/>
      <c r="Z697" s="30"/>
      <c r="AA697" s="30"/>
      <c r="AB697" s="30">
        <f t="shared" si="28"/>
        <v>1</v>
      </c>
      <c r="AC697" s="154"/>
      <c r="AD697" s="154"/>
      <c r="AE697" s="144"/>
    </row>
    <row r="698" spans="1:31" ht="110.25" customHeight="1">
      <c r="A698" s="296"/>
      <c r="B698" s="160">
        <v>182</v>
      </c>
      <c r="C698" s="96" t="s">
        <v>486</v>
      </c>
      <c r="D698" s="163" t="s">
        <v>0</v>
      </c>
      <c r="E698" s="188" t="s">
        <v>1019</v>
      </c>
      <c r="F698" s="172" t="s">
        <v>2</v>
      </c>
      <c r="G698" s="163"/>
      <c r="H698" s="96" t="s">
        <v>1019</v>
      </c>
      <c r="I698" s="55" t="s">
        <v>1029</v>
      </c>
      <c r="J698" s="149"/>
      <c r="K698" s="30" t="s">
        <v>645</v>
      </c>
      <c r="L698" s="30" t="s">
        <v>1085</v>
      </c>
      <c r="M698" s="185" t="s">
        <v>1115</v>
      </c>
      <c r="N698" s="90" t="s">
        <v>648</v>
      </c>
      <c r="O698" s="274"/>
      <c r="P698" s="276"/>
      <c r="Q698" s="30"/>
      <c r="R698" s="30"/>
      <c r="S698" s="30"/>
      <c r="T698" s="30"/>
      <c r="U698" s="30"/>
      <c r="V698" s="30" t="s">
        <v>27</v>
      </c>
      <c r="W698" s="30"/>
      <c r="X698" s="30"/>
      <c r="Y698" s="30"/>
      <c r="Z698" s="30"/>
      <c r="AA698" s="30"/>
      <c r="AB698" s="174">
        <f t="shared" si="28"/>
        <v>1</v>
      </c>
      <c r="AC698" s="30"/>
      <c r="AD698" s="30" t="s">
        <v>1134</v>
      </c>
      <c r="AE698" s="160"/>
    </row>
    <row r="699" spans="1:31" ht="114.75" hidden="1" customHeight="1">
      <c r="A699" s="295"/>
      <c r="B699" s="145">
        <v>182</v>
      </c>
      <c r="C699" s="231" t="s">
        <v>486</v>
      </c>
      <c r="D699" s="143" t="s">
        <v>0</v>
      </c>
      <c r="E699" s="24" t="s">
        <v>491</v>
      </c>
      <c r="F699" s="94" t="s">
        <v>2</v>
      </c>
      <c r="G699" s="143"/>
      <c r="H699" s="231" t="s">
        <v>491</v>
      </c>
      <c r="I699" s="251" t="s">
        <v>1026</v>
      </c>
      <c r="J699" s="148" t="s">
        <v>554</v>
      </c>
      <c r="K699" s="155" t="s">
        <v>645</v>
      </c>
      <c r="L699" s="155" t="s">
        <v>1085</v>
      </c>
      <c r="M699" s="29" t="s">
        <v>1115</v>
      </c>
      <c r="N699" s="90" t="s">
        <v>648</v>
      </c>
      <c r="O699" s="274"/>
      <c r="P699" s="276"/>
      <c r="Q699" s="30"/>
      <c r="R699" s="30"/>
      <c r="S699" s="30"/>
      <c r="T699" s="30"/>
      <c r="U699" s="30"/>
      <c r="V699" s="30"/>
      <c r="W699" s="30" t="s">
        <v>27</v>
      </c>
      <c r="X699" s="30"/>
      <c r="Y699" s="30"/>
      <c r="Z699" s="30"/>
      <c r="AA699" s="30"/>
      <c r="AB699" s="30">
        <f t="shared" si="28"/>
        <v>1</v>
      </c>
      <c r="AC699" s="155"/>
      <c r="AD699" s="155"/>
      <c r="AE699" s="145"/>
    </row>
    <row r="700" spans="1:31" ht="117.75" hidden="1" customHeight="1">
      <c r="A700" s="295"/>
      <c r="B700" s="95">
        <v>182</v>
      </c>
      <c r="C700" s="96" t="s">
        <v>486</v>
      </c>
      <c r="D700" s="94" t="s">
        <v>0</v>
      </c>
      <c r="E700" s="96" t="s">
        <v>492</v>
      </c>
      <c r="F700" s="94" t="s">
        <v>2</v>
      </c>
      <c r="G700" s="94"/>
      <c r="H700" s="96" t="s">
        <v>492</v>
      </c>
      <c r="I700" s="55" t="s">
        <v>1027</v>
      </c>
      <c r="J700" s="97"/>
      <c r="K700" s="30" t="s">
        <v>645</v>
      </c>
      <c r="L700" s="30" t="s">
        <v>1085</v>
      </c>
      <c r="M700" s="29" t="s">
        <v>1115</v>
      </c>
      <c r="N700" s="90" t="s">
        <v>648</v>
      </c>
      <c r="O700" s="275"/>
      <c r="P700" s="97"/>
      <c r="Q700" s="30"/>
      <c r="R700" s="30"/>
      <c r="S700" s="30"/>
      <c r="T700" s="30"/>
      <c r="U700" s="30"/>
      <c r="V700" s="30"/>
      <c r="W700" s="30"/>
      <c r="X700" s="30" t="s">
        <v>27</v>
      </c>
      <c r="Y700" s="30"/>
      <c r="Z700" s="30"/>
      <c r="AA700" s="30"/>
      <c r="AB700" s="30">
        <f t="shared" si="28"/>
        <v>1</v>
      </c>
      <c r="AC700" s="30"/>
      <c r="AD700" s="30"/>
      <c r="AE700" s="95"/>
    </row>
    <row r="701" spans="1:31" ht="126.75" hidden="1" customHeight="1">
      <c r="A701" s="295"/>
      <c r="B701" s="95">
        <v>182</v>
      </c>
      <c r="C701" s="96" t="s">
        <v>486</v>
      </c>
      <c r="D701" s="94" t="s">
        <v>0</v>
      </c>
      <c r="E701" s="96" t="s">
        <v>1021</v>
      </c>
      <c r="F701" s="94" t="s">
        <v>2</v>
      </c>
      <c r="G701" s="94"/>
      <c r="H701" s="96" t="s">
        <v>1021</v>
      </c>
      <c r="I701" s="55" t="s">
        <v>1028</v>
      </c>
      <c r="J701" s="97"/>
      <c r="K701" s="30" t="s">
        <v>645</v>
      </c>
      <c r="L701" s="30" t="s">
        <v>1085</v>
      </c>
      <c r="M701" s="29" t="s">
        <v>1115</v>
      </c>
      <c r="N701" s="90" t="s">
        <v>648</v>
      </c>
      <c r="O701" s="102"/>
      <c r="P701" s="97"/>
      <c r="Q701" s="30"/>
      <c r="R701" s="30"/>
      <c r="S701" s="30"/>
      <c r="T701" s="30"/>
      <c r="U701" s="30"/>
      <c r="V701" s="30"/>
      <c r="W701" s="30"/>
      <c r="X701" s="30"/>
      <c r="Y701" s="30" t="s">
        <v>27</v>
      </c>
      <c r="Z701" s="30"/>
      <c r="AA701" s="30"/>
      <c r="AB701" s="30">
        <f t="shared" si="28"/>
        <v>1</v>
      </c>
      <c r="AC701" s="30"/>
      <c r="AD701" s="30"/>
      <c r="AE701" s="95"/>
    </row>
    <row r="702" spans="1:31" ht="93.75" hidden="1" customHeight="1">
      <c r="A702" s="295">
        <v>583</v>
      </c>
      <c r="B702" s="28">
        <v>183</v>
      </c>
      <c r="C702" s="86" t="s">
        <v>493</v>
      </c>
      <c r="D702" s="29" t="s">
        <v>0</v>
      </c>
      <c r="E702" s="86" t="s">
        <v>1030</v>
      </c>
      <c r="F702" s="106" t="s">
        <v>2</v>
      </c>
      <c r="G702" s="29"/>
      <c r="H702" s="86" t="s">
        <v>1030</v>
      </c>
      <c r="I702" s="55" t="s">
        <v>1047</v>
      </c>
      <c r="J702" s="52"/>
      <c r="K702" s="30" t="s">
        <v>1086</v>
      </c>
      <c r="L702" s="30" t="s">
        <v>1085</v>
      </c>
      <c r="M702" s="29" t="s">
        <v>1115</v>
      </c>
      <c r="N702" s="90" t="s">
        <v>648</v>
      </c>
      <c r="O702" s="273" t="s">
        <v>27</v>
      </c>
      <c r="P702" s="52"/>
      <c r="Q702" s="30" t="s">
        <v>27</v>
      </c>
      <c r="R702" s="30"/>
      <c r="S702" s="30"/>
      <c r="T702" s="30"/>
      <c r="U702" s="30"/>
      <c r="V702" s="30"/>
      <c r="W702" s="30"/>
      <c r="X702" s="30"/>
      <c r="Y702" s="30"/>
      <c r="Z702" s="30"/>
      <c r="AA702" s="30"/>
      <c r="AB702" s="30">
        <f t="shared" si="28"/>
        <v>1</v>
      </c>
      <c r="AC702" s="30"/>
      <c r="AD702" s="30"/>
      <c r="AE702" s="50"/>
    </row>
    <row r="703" spans="1:31" ht="159" hidden="1" customHeight="1">
      <c r="A703" s="295"/>
      <c r="B703" s="28">
        <v>183</v>
      </c>
      <c r="C703" s="86" t="s">
        <v>493</v>
      </c>
      <c r="D703" s="29" t="s">
        <v>0</v>
      </c>
      <c r="E703" s="86" t="s">
        <v>494</v>
      </c>
      <c r="F703" s="106" t="s">
        <v>2</v>
      </c>
      <c r="G703" s="29"/>
      <c r="H703" s="86" t="s">
        <v>494</v>
      </c>
      <c r="I703" s="55" t="s">
        <v>1048</v>
      </c>
      <c r="J703" s="102"/>
      <c r="K703" s="30" t="s">
        <v>1086</v>
      </c>
      <c r="L703" s="30" t="s">
        <v>1085</v>
      </c>
      <c r="M703" s="29" t="s">
        <v>1115</v>
      </c>
      <c r="N703" s="90" t="s">
        <v>648</v>
      </c>
      <c r="O703" s="274"/>
      <c r="P703" s="102"/>
      <c r="Q703" s="30"/>
      <c r="R703" s="30" t="s">
        <v>27</v>
      </c>
      <c r="S703" s="30"/>
      <c r="T703" s="30"/>
      <c r="U703" s="30"/>
      <c r="V703" s="30"/>
      <c r="W703" s="30"/>
      <c r="X703" s="30"/>
      <c r="Y703" s="30"/>
      <c r="Z703" s="30"/>
      <c r="AA703" s="30"/>
      <c r="AB703" s="30">
        <f t="shared" si="28"/>
        <v>1</v>
      </c>
      <c r="AC703" s="30"/>
      <c r="AD703" s="30"/>
      <c r="AE703" s="104"/>
    </row>
    <row r="704" spans="1:31" ht="100.5" hidden="1" customHeight="1">
      <c r="A704" s="295"/>
      <c r="B704" s="28">
        <v>183</v>
      </c>
      <c r="C704" s="86" t="s">
        <v>493</v>
      </c>
      <c r="D704" s="29" t="s">
        <v>0</v>
      </c>
      <c r="E704" s="86" t="s">
        <v>1031</v>
      </c>
      <c r="F704" s="106" t="s">
        <v>2</v>
      </c>
      <c r="G704" s="29"/>
      <c r="H704" s="86" t="s">
        <v>1031</v>
      </c>
      <c r="I704" s="55" t="s">
        <v>1038</v>
      </c>
      <c r="J704" s="102"/>
      <c r="K704" s="30" t="s">
        <v>1086</v>
      </c>
      <c r="L704" s="30" t="s">
        <v>1085</v>
      </c>
      <c r="M704" s="29" t="s">
        <v>1115</v>
      </c>
      <c r="N704" s="90" t="s">
        <v>648</v>
      </c>
      <c r="O704" s="274"/>
      <c r="P704" s="102"/>
      <c r="Q704" s="30"/>
      <c r="R704" s="30"/>
      <c r="S704" s="30" t="s">
        <v>27</v>
      </c>
      <c r="T704" s="30"/>
      <c r="U704" s="30"/>
      <c r="V704" s="30"/>
      <c r="W704" s="30"/>
      <c r="X704" s="30"/>
      <c r="Y704" s="30"/>
      <c r="Z704" s="30"/>
      <c r="AA704" s="30"/>
      <c r="AB704" s="30">
        <f t="shared" si="28"/>
        <v>1</v>
      </c>
      <c r="AC704" s="30"/>
      <c r="AD704" s="30"/>
      <c r="AE704" s="104"/>
    </row>
    <row r="705" spans="1:31" ht="174" hidden="1" customHeight="1">
      <c r="A705" s="295"/>
      <c r="B705" s="28">
        <v>183</v>
      </c>
      <c r="C705" s="86" t="s">
        <v>493</v>
      </c>
      <c r="D705" s="29" t="s">
        <v>0</v>
      </c>
      <c r="E705" s="86" t="s">
        <v>1032</v>
      </c>
      <c r="F705" s="106" t="s">
        <v>2</v>
      </c>
      <c r="G705" s="29"/>
      <c r="H705" s="86" t="s">
        <v>1032</v>
      </c>
      <c r="I705" s="55" t="s">
        <v>1040</v>
      </c>
      <c r="J705" s="102"/>
      <c r="K705" s="30" t="s">
        <v>1086</v>
      </c>
      <c r="L705" s="30" t="s">
        <v>1085</v>
      </c>
      <c r="M705" s="29" t="s">
        <v>1115</v>
      </c>
      <c r="N705" s="90" t="s">
        <v>648</v>
      </c>
      <c r="O705" s="274"/>
      <c r="P705" s="102"/>
      <c r="Q705" s="30"/>
      <c r="R705" s="30"/>
      <c r="S705" s="30"/>
      <c r="T705" s="30" t="s">
        <v>27</v>
      </c>
      <c r="U705" s="30"/>
      <c r="V705" s="30"/>
      <c r="W705" s="30"/>
      <c r="X705" s="30"/>
      <c r="Y705" s="30"/>
      <c r="Z705" s="30"/>
      <c r="AA705" s="30"/>
      <c r="AB705" s="30">
        <f t="shared" si="28"/>
        <v>1</v>
      </c>
      <c r="AC705" s="30"/>
      <c r="AD705" s="30"/>
      <c r="AE705" s="104"/>
    </row>
    <row r="706" spans="1:31" ht="106.5" hidden="1" customHeight="1">
      <c r="A706" s="295"/>
      <c r="B706" s="152">
        <v>183</v>
      </c>
      <c r="C706" s="200" t="s">
        <v>493</v>
      </c>
      <c r="D706" s="140" t="s">
        <v>0</v>
      </c>
      <c r="E706" s="86" t="s">
        <v>1033</v>
      </c>
      <c r="F706" s="106" t="s">
        <v>2</v>
      </c>
      <c r="G706" s="140"/>
      <c r="H706" s="200" t="s">
        <v>1033</v>
      </c>
      <c r="I706" s="220" t="s">
        <v>1039</v>
      </c>
      <c r="J706" s="146"/>
      <c r="K706" s="154" t="s">
        <v>1086</v>
      </c>
      <c r="L706" s="154" t="s">
        <v>1085</v>
      </c>
      <c r="M706" s="29" t="s">
        <v>1115</v>
      </c>
      <c r="N706" s="90" t="s">
        <v>648</v>
      </c>
      <c r="O706" s="274"/>
      <c r="P706" s="102"/>
      <c r="Q706" s="30"/>
      <c r="R706" s="30"/>
      <c r="S706" s="30"/>
      <c r="T706" s="30"/>
      <c r="U706" s="30" t="s">
        <v>27</v>
      </c>
      <c r="V706" s="30"/>
      <c r="W706" s="30"/>
      <c r="X706" s="30"/>
      <c r="Y706" s="30"/>
      <c r="Z706" s="30"/>
      <c r="AA706" s="30"/>
      <c r="AB706" s="30">
        <f t="shared" si="28"/>
        <v>1</v>
      </c>
      <c r="AC706" s="154"/>
      <c r="AD706" s="154"/>
      <c r="AE706" s="144"/>
    </row>
    <row r="707" spans="1:31" ht="75" customHeight="1">
      <c r="A707" s="296"/>
      <c r="B707" s="158">
        <v>183</v>
      </c>
      <c r="C707" s="86" t="s">
        <v>493</v>
      </c>
      <c r="D707" s="29" t="s">
        <v>0</v>
      </c>
      <c r="E707" s="192" t="s">
        <v>1034</v>
      </c>
      <c r="F707" s="179" t="s">
        <v>2</v>
      </c>
      <c r="G707" s="29"/>
      <c r="H707" s="86" t="s">
        <v>1034</v>
      </c>
      <c r="I707" s="55" t="s">
        <v>1041</v>
      </c>
      <c r="J707" s="149"/>
      <c r="K707" s="30" t="s">
        <v>1086</v>
      </c>
      <c r="L707" s="30" t="s">
        <v>1085</v>
      </c>
      <c r="M707" s="185" t="s">
        <v>1115</v>
      </c>
      <c r="N707" s="90" t="s">
        <v>648</v>
      </c>
      <c r="O707" s="274"/>
      <c r="P707" s="102"/>
      <c r="Q707" s="30"/>
      <c r="R707" s="30"/>
      <c r="S707" s="30"/>
      <c r="T707" s="30"/>
      <c r="U707" s="30"/>
      <c r="V707" s="30" t="s">
        <v>27</v>
      </c>
      <c r="W707" s="30"/>
      <c r="X707" s="30"/>
      <c r="Y707" s="30"/>
      <c r="Z707" s="30"/>
      <c r="AA707" s="30"/>
      <c r="AB707" s="174">
        <f t="shared" si="28"/>
        <v>1</v>
      </c>
      <c r="AC707" s="30" t="s">
        <v>1134</v>
      </c>
      <c r="AD707" s="30" t="s">
        <v>1134</v>
      </c>
      <c r="AE707" s="160"/>
    </row>
    <row r="708" spans="1:31" ht="88.5" hidden="1" customHeight="1">
      <c r="A708" s="295"/>
      <c r="B708" s="153">
        <v>183</v>
      </c>
      <c r="C708" s="228" t="s">
        <v>493</v>
      </c>
      <c r="D708" s="141" t="s">
        <v>0</v>
      </c>
      <c r="E708" s="86" t="s">
        <v>1035</v>
      </c>
      <c r="F708" s="106" t="s">
        <v>2</v>
      </c>
      <c r="G708" s="141"/>
      <c r="H708" s="228" t="s">
        <v>1035</v>
      </c>
      <c r="I708" s="251" t="s">
        <v>1046</v>
      </c>
      <c r="J708" s="148"/>
      <c r="K708" s="155" t="s">
        <v>1086</v>
      </c>
      <c r="L708" s="155" t="s">
        <v>1085</v>
      </c>
      <c r="M708" s="29" t="s">
        <v>1115</v>
      </c>
      <c r="N708" s="90" t="s">
        <v>648</v>
      </c>
      <c r="O708" s="274"/>
      <c r="P708" s="102"/>
      <c r="Q708" s="30"/>
      <c r="R708" s="30"/>
      <c r="S708" s="30"/>
      <c r="T708" s="30"/>
      <c r="U708" s="30"/>
      <c r="V708" s="30"/>
      <c r="W708" s="30" t="s">
        <v>27</v>
      </c>
      <c r="X708" s="30"/>
      <c r="Y708" s="30"/>
      <c r="Z708" s="30"/>
      <c r="AA708" s="30"/>
      <c r="AB708" s="30">
        <f t="shared" si="28"/>
        <v>1</v>
      </c>
      <c r="AC708" s="155"/>
      <c r="AD708" s="155"/>
      <c r="AE708" s="145"/>
    </row>
    <row r="709" spans="1:31" ht="87" hidden="1" customHeight="1">
      <c r="A709" s="295"/>
      <c r="B709" s="28">
        <v>183</v>
      </c>
      <c r="C709" s="86" t="s">
        <v>493</v>
      </c>
      <c r="D709" s="29" t="s">
        <v>0</v>
      </c>
      <c r="E709" s="86" t="s">
        <v>495</v>
      </c>
      <c r="F709" s="106" t="s">
        <v>2</v>
      </c>
      <c r="G709" s="29"/>
      <c r="H709" s="86" t="s">
        <v>495</v>
      </c>
      <c r="I709" s="55" t="s">
        <v>1042</v>
      </c>
      <c r="J709" s="52"/>
      <c r="K709" s="30" t="s">
        <v>1086</v>
      </c>
      <c r="L709" s="30" t="s">
        <v>1085</v>
      </c>
      <c r="M709" s="29" t="s">
        <v>1115</v>
      </c>
      <c r="N709" s="90" t="s">
        <v>648</v>
      </c>
      <c r="O709" s="274"/>
      <c r="P709" s="52"/>
      <c r="Q709" s="30"/>
      <c r="R709" s="30"/>
      <c r="S709" s="30"/>
      <c r="T709" s="30"/>
      <c r="U709" s="30"/>
      <c r="V709" s="30"/>
      <c r="W709" s="30"/>
      <c r="X709" s="30" t="s">
        <v>27</v>
      </c>
      <c r="Y709" s="30"/>
      <c r="Z709" s="30"/>
      <c r="AA709" s="30"/>
      <c r="AB709" s="30">
        <f t="shared" si="28"/>
        <v>1</v>
      </c>
      <c r="AC709" s="30"/>
      <c r="AD709" s="30"/>
      <c r="AE709" s="50"/>
    </row>
    <row r="710" spans="1:31" ht="99" hidden="1" customHeight="1">
      <c r="A710" s="295"/>
      <c r="B710" s="28">
        <v>183</v>
      </c>
      <c r="C710" s="86" t="s">
        <v>493</v>
      </c>
      <c r="D710" s="29" t="s">
        <v>0</v>
      </c>
      <c r="E710" s="86" t="s">
        <v>1036</v>
      </c>
      <c r="F710" s="106" t="s">
        <v>2</v>
      </c>
      <c r="G710" s="29"/>
      <c r="H710" s="86" t="s">
        <v>1036</v>
      </c>
      <c r="I710" s="55" t="s">
        <v>1043</v>
      </c>
      <c r="J710" s="52"/>
      <c r="K710" s="30" t="s">
        <v>1086</v>
      </c>
      <c r="L710" s="30" t="s">
        <v>1085</v>
      </c>
      <c r="M710" s="29" t="s">
        <v>1115</v>
      </c>
      <c r="N710" s="90" t="s">
        <v>648</v>
      </c>
      <c r="O710" s="274"/>
      <c r="P710" s="52"/>
      <c r="Q710" s="30"/>
      <c r="R710" s="30"/>
      <c r="S710" s="30"/>
      <c r="T710" s="30"/>
      <c r="U710" s="30"/>
      <c r="V710" s="30"/>
      <c r="W710" s="30"/>
      <c r="X710" s="30"/>
      <c r="Y710" s="30" t="s">
        <v>27</v>
      </c>
      <c r="Z710" s="30"/>
      <c r="AA710" s="30"/>
      <c r="AB710" s="30">
        <f t="shared" si="28"/>
        <v>1</v>
      </c>
      <c r="AC710" s="30"/>
      <c r="AD710" s="30"/>
      <c r="AE710" s="50"/>
    </row>
    <row r="711" spans="1:31" ht="64.5" hidden="1" customHeight="1">
      <c r="A711" s="295"/>
      <c r="B711" s="28">
        <v>183</v>
      </c>
      <c r="C711" s="86" t="s">
        <v>493</v>
      </c>
      <c r="D711" s="29" t="s">
        <v>0</v>
      </c>
      <c r="E711" s="86" t="s">
        <v>1037</v>
      </c>
      <c r="F711" s="106" t="s">
        <v>2</v>
      </c>
      <c r="G711" s="29"/>
      <c r="H711" s="86" t="s">
        <v>1037</v>
      </c>
      <c r="I711" s="55" t="s">
        <v>1044</v>
      </c>
      <c r="J711" s="102"/>
      <c r="K711" s="30" t="s">
        <v>1086</v>
      </c>
      <c r="L711" s="30" t="s">
        <v>1085</v>
      </c>
      <c r="M711" s="29" t="s">
        <v>1115</v>
      </c>
      <c r="N711" s="90" t="s">
        <v>648</v>
      </c>
      <c r="O711" s="274"/>
      <c r="P711" s="102"/>
      <c r="Q711" s="30"/>
      <c r="R711" s="30"/>
      <c r="S711" s="30"/>
      <c r="T711" s="30"/>
      <c r="U711" s="30"/>
      <c r="V711" s="30"/>
      <c r="W711" s="30"/>
      <c r="X711" s="30"/>
      <c r="Y711" s="30"/>
      <c r="Z711" s="30" t="s">
        <v>27</v>
      </c>
      <c r="AA711" s="30"/>
      <c r="AB711" s="30">
        <f t="shared" si="28"/>
        <v>1</v>
      </c>
      <c r="AC711" s="30"/>
      <c r="AD711" s="30"/>
      <c r="AE711" s="104"/>
    </row>
    <row r="712" spans="1:31" ht="78" hidden="1" customHeight="1">
      <c r="A712" s="295"/>
      <c r="B712" s="28">
        <v>183</v>
      </c>
      <c r="C712" s="86" t="s">
        <v>493</v>
      </c>
      <c r="D712" s="29" t="s">
        <v>0</v>
      </c>
      <c r="E712" s="86" t="s">
        <v>496</v>
      </c>
      <c r="F712" s="106" t="s">
        <v>2</v>
      </c>
      <c r="G712" s="29"/>
      <c r="H712" s="86" t="s">
        <v>496</v>
      </c>
      <c r="I712" s="55" t="s">
        <v>1045</v>
      </c>
      <c r="J712" s="52"/>
      <c r="K712" s="30" t="s">
        <v>1086</v>
      </c>
      <c r="L712" s="30" t="s">
        <v>1085</v>
      </c>
      <c r="M712" s="29" t="s">
        <v>1115</v>
      </c>
      <c r="N712" s="90" t="s">
        <v>648</v>
      </c>
      <c r="O712" s="275"/>
      <c r="P712" s="52"/>
      <c r="Q712" s="30"/>
      <c r="R712" s="30"/>
      <c r="S712" s="30"/>
      <c r="T712" s="30"/>
      <c r="U712" s="30"/>
      <c r="V712" s="30"/>
      <c r="W712" s="30"/>
      <c r="X712" s="30"/>
      <c r="Y712" s="30"/>
      <c r="Z712" s="30"/>
      <c r="AA712" s="30" t="s">
        <v>27</v>
      </c>
      <c r="AB712" s="30">
        <f t="shared" si="28"/>
        <v>1</v>
      </c>
      <c r="AC712" s="30"/>
      <c r="AD712" s="30"/>
      <c r="AE712" s="50"/>
    </row>
    <row r="713" spans="1:31" ht="60" hidden="1" customHeight="1">
      <c r="A713" s="28">
        <v>586</v>
      </c>
      <c r="B713" s="50">
        <v>184</v>
      </c>
      <c r="C713" s="24" t="s">
        <v>497</v>
      </c>
      <c r="D713" s="14" t="s">
        <v>3</v>
      </c>
      <c r="E713" s="24" t="s">
        <v>498</v>
      </c>
      <c r="F713" s="80" t="s">
        <v>3</v>
      </c>
      <c r="G713" s="115" t="s">
        <v>27</v>
      </c>
      <c r="H713" s="96" t="s">
        <v>498</v>
      </c>
      <c r="I713" s="36" t="s">
        <v>499</v>
      </c>
      <c r="J713" s="52"/>
      <c r="K713" s="30" t="s">
        <v>1086</v>
      </c>
      <c r="L713" s="30" t="s">
        <v>1085</v>
      </c>
      <c r="M713" s="29" t="s">
        <v>1115</v>
      </c>
      <c r="N713" s="90" t="s">
        <v>648</v>
      </c>
      <c r="O713" s="102" t="s">
        <v>27</v>
      </c>
      <c r="P713" s="52"/>
      <c r="Q713" s="30"/>
      <c r="R713" s="30" t="s">
        <v>27</v>
      </c>
      <c r="S713" s="30"/>
      <c r="T713" s="30"/>
      <c r="U713" s="30"/>
      <c r="V713" s="30"/>
      <c r="W713" s="30"/>
      <c r="X713" s="30"/>
      <c r="Y713" s="30"/>
      <c r="Z713" s="30"/>
      <c r="AA713" s="30"/>
      <c r="AB713" s="30">
        <f t="shared" si="28"/>
        <v>1</v>
      </c>
      <c r="AC713" s="30"/>
      <c r="AD713" s="30"/>
      <c r="AE713" s="50"/>
    </row>
    <row r="714" spans="1:31" ht="72.75" hidden="1" customHeight="1">
      <c r="A714" s="277">
        <v>588</v>
      </c>
      <c r="B714" s="50">
        <v>185</v>
      </c>
      <c r="C714" s="16" t="s">
        <v>500</v>
      </c>
      <c r="D714" s="14" t="s">
        <v>0</v>
      </c>
      <c r="E714" s="24" t="s">
        <v>501</v>
      </c>
      <c r="F714" s="80" t="s">
        <v>2</v>
      </c>
      <c r="G714" s="14"/>
      <c r="H714" s="96" t="s">
        <v>501</v>
      </c>
      <c r="I714" s="55" t="s">
        <v>1049</v>
      </c>
      <c r="J714" s="52"/>
      <c r="K714" s="30" t="s">
        <v>1086</v>
      </c>
      <c r="L714" s="30" t="s">
        <v>1085</v>
      </c>
      <c r="M714" s="29" t="s">
        <v>1115</v>
      </c>
      <c r="N714" s="90" t="s">
        <v>648</v>
      </c>
      <c r="O714" s="273" t="s">
        <v>27</v>
      </c>
      <c r="P714" s="52"/>
      <c r="Q714" s="30" t="s">
        <v>27</v>
      </c>
      <c r="R714" s="30"/>
      <c r="S714" s="30"/>
      <c r="T714" s="30"/>
      <c r="U714" s="30"/>
      <c r="V714" s="30"/>
      <c r="W714" s="30"/>
      <c r="X714" s="30"/>
      <c r="Y714" s="30"/>
      <c r="Z714" s="30"/>
      <c r="AA714" s="30"/>
      <c r="AB714" s="30">
        <f t="shared" si="28"/>
        <v>1</v>
      </c>
      <c r="AC714" s="30"/>
      <c r="AD714" s="30"/>
      <c r="AE714" s="50"/>
    </row>
    <row r="715" spans="1:31" ht="72.75" hidden="1" customHeight="1">
      <c r="A715" s="278"/>
      <c r="B715" s="104">
        <v>185</v>
      </c>
      <c r="C715" s="16" t="s">
        <v>500</v>
      </c>
      <c r="D715" s="103" t="s">
        <v>0</v>
      </c>
      <c r="E715" s="96" t="s">
        <v>501</v>
      </c>
      <c r="F715" s="103" t="s">
        <v>2</v>
      </c>
      <c r="G715" s="103"/>
      <c r="H715" s="96" t="s">
        <v>501</v>
      </c>
      <c r="I715" s="55" t="s">
        <v>1049</v>
      </c>
      <c r="J715" s="102"/>
      <c r="K715" s="30" t="s">
        <v>1086</v>
      </c>
      <c r="L715" s="30" t="s">
        <v>1085</v>
      </c>
      <c r="M715" s="29" t="s">
        <v>1115</v>
      </c>
      <c r="N715" s="90" t="s">
        <v>648</v>
      </c>
      <c r="O715" s="274"/>
      <c r="P715" s="102"/>
      <c r="Q715" s="30"/>
      <c r="R715" s="30" t="s">
        <v>27</v>
      </c>
      <c r="S715" s="30"/>
      <c r="T715" s="30"/>
      <c r="U715" s="30"/>
      <c r="V715" s="30"/>
      <c r="W715" s="30"/>
      <c r="X715" s="30"/>
      <c r="Y715" s="30"/>
      <c r="Z715" s="30"/>
      <c r="AA715" s="30"/>
      <c r="AB715" s="30">
        <f t="shared" si="28"/>
        <v>1</v>
      </c>
      <c r="AC715" s="30"/>
      <c r="AD715" s="30"/>
      <c r="AE715" s="104"/>
    </row>
    <row r="716" spans="1:31" ht="78.75" hidden="1" customHeight="1">
      <c r="A716" s="278"/>
      <c r="B716" s="104">
        <v>185</v>
      </c>
      <c r="C716" s="16" t="s">
        <v>500</v>
      </c>
      <c r="D716" s="103" t="s">
        <v>0</v>
      </c>
      <c r="E716" s="96" t="s">
        <v>501</v>
      </c>
      <c r="F716" s="103" t="s">
        <v>2</v>
      </c>
      <c r="G716" s="103"/>
      <c r="H716" s="96" t="s">
        <v>501</v>
      </c>
      <c r="I716" s="55" t="s">
        <v>1049</v>
      </c>
      <c r="J716" s="102"/>
      <c r="K716" s="30" t="s">
        <v>1086</v>
      </c>
      <c r="L716" s="30" t="s">
        <v>1085</v>
      </c>
      <c r="M716" s="29" t="s">
        <v>1115</v>
      </c>
      <c r="N716" s="90" t="s">
        <v>648</v>
      </c>
      <c r="O716" s="274"/>
      <c r="P716" s="102"/>
      <c r="Q716" s="30"/>
      <c r="R716" s="30"/>
      <c r="S716" s="30" t="s">
        <v>27</v>
      </c>
      <c r="T716" s="30"/>
      <c r="U716" s="30"/>
      <c r="V716" s="30"/>
      <c r="W716" s="30"/>
      <c r="X716" s="30"/>
      <c r="Y716" s="30"/>
      <c r="Z716" s="30"/>
      <c r="AA716" s="30"/>
      <c r="AB716" s="30">
        <f t="shared" si="28"/>
        <v>1</v>
      </c>
      <c r="AC716" s="30"/>
      <c r="AD716" s="30"/>
      <c r="AE716" s="104"/>
    </row>
    <row r="717" spans="1:31" ht="72.75" hidden="1" customHeight="1">
      <c r="A717" s="278"/>
      <c r="B717" s="104">
        <v>185</v>
      </c>
      <c r="C717" s="16" t="s">
        <v>500</v>
      </c>
      <c r="D717" s="103" t="s">
        <v>0</v>
      </c>
      <c r="E717" s="96" t="s">
        <v>501</v>
      </c>
      <c r="F717" s="103" t="s">
        <v>2</v>
      </c>
      <c r="G717" s="103"/>
      <c r="H717" s="96" t="s">
        <v>501</v>
      </c>
      <c r="I717" s="55" t="s">
        <v>1049</v>
      </c>
      <c r="J717" s="102"/>
      <c r="K717" s="30" t="s">
        <v>1086</v>
      </c>
      <c r="L717" s="30" t="s">
        <v>1085</v>
      </c>
      <c r="M717" s="29" t="s">
        <v>1115</v>
      </c>
      <c r="N717" s="90" t="s">
        <v>648</v>
      </c>
      <c r="O717" s="274"/>
      <c r="P717" s="102"/>
      <c r="Q717" s="30"/>
      <c r="R717" s="30"/>
      <c r="S717" s="30"/>
      <c r="T717" s="30" t="s">
        <v>27</v>
      </c>
      <c r="U717" s="30"/>
      <c r="V717" s="30"/>
      <c r="W717" s="30"/>
      <c r="X717" s="30"/>
      <c r="Y717" s="30"/>
      <c r="Z717" s="30"/>
      <c r="AA717" s="30"/>
      <c r="AB717" s="30">
        <f t="shared" si="28"/>
        <v>1</v>
      </c>
      <c r="AC717" s="30"/>
      <c r="AD717" s="30"/>
      <c r="AE717" s="104"/>
    </row>
    <row r="718" spans="1:31" ht="72.75" hidden="1" customHeight="1">
      <c r="A718" s="278"/>
      <c r="B718" s="144">
        <v>185</v>
      </c>
      <c r="C718" s="197" t="s">
        <v>500</v>
      </c>
      <c r="D718" s="142" t="s">
        <v>0</v>
      </c>
      <c r="E718" s="96" t="s">
        <v>501</v>
      </c>
      <c r="F718" s="103" t="s">
        <v>2</v>
      </c>
      <c r="G718" s="142"/>
      <c r="H718" s="204" t="s">
        <v>501</v>
      </c>
      <c r="I718" s="220" t="s">
        <v>1049</v>
      </c>
      <c r="J718" s="146"/>
      <c r="K718" s="154" t="s">
        <v>1086</v>
      </c>
      <c r="L718" s="154" t="s">
        <v>1085</v>
      </c>
      <c r="M718" s="29" t="s">
        <v>1115</v>
      </c>
      <c r="N718" s="90" t="s">
        <v>648</v>
      </c>
      <c r="O718" s="274"/>
      <c r="P718" s="102"/>
      <c r="Q718" s="30"/>
      <c r="R718" s="30"/>
      <c r="S718" s="30"/>
      <c r="T718" s="30"/>
      <c r="U718" s="30" t="s">
        <v>27</v>
      </c>
      <c r="V718" s="30"/>
      <c r="W718" s="30"/>
      <c r="X718" s="30"/>
      <c r="Y718" s="30"/>
      <c r="Z718" s="30"/>
      <c r="AA718" s="30"/>
      <c r="AB718" s="30">
        <f t="shared" si="28"/>
        <v>1</v>
      </c>
      <c r="AC718" s="154"/>
      <c r="AD718" s="154"/>
      <c r="AE718" s="144"/>
    </row>
    <row r="719" spans="1:31" ht="133.5" customHeight="1">
      <c r="A719" s="279"/>
      <c r="B719" s="160">
        <v>185</v>
      </c>
      <c r="C719" s="16" t="s">
        <v>500</v>
      </c>
      <c r="D719" s="163" t="s">
        <v>0</v>
      </c>
      <c r="E719" s="188" t="s">
        <v>501</v>
      </c>
      <c r="F719" s="172" t="s">
        <v>2</v>
      </c>
      <c r="G719" s="163"/>
      <c r="H719" s="96" t="s">
        <v>501</v>
      </c>
      <c r="I719" s="55" t="s">
        <v>1154</v>
      </c>
      <c r="J719" s="149"/>
      <c r="K719" s="30" t="s">
        <v>1086</v>
      </c>
      <c r="L719" s="30" t="s">
        <v>1085</v>
      </c>
      <c r="M719" s="185" t="s">
        <v>1115</v>
      </c>
      <c r="N719" s="90" t="s">
        <v>648</v>
      </c>
      <c r="O719" s="274"/>
      <c r="P719" s="102"/>
      <c r="Q719" s="30"/>
      <c r="R719" s="30"/>
      <c r="S719" s="30"/>
      <c r="T719" s="30"/>
      <c r="U719" s="30"/>
      <c r="V719" s="30" t="s">
        <v>27</v>
      </c>
      <c r="W719" s="30"/>
      <c r="X719" s="30"/>
      <c r="Y719" s="30"/>
      <c r="Z719" s="30"/>
      <c r="AA719" s="30"/>
      <c r="AB719" s="174">
        <f t="shared" si="28"/>
        <v>1</v>
      </c>
      <c r="AC719" s="30" t="s">
        <v>1139</v>
      </c>
      <c r="AD719" s="30"/>
      <c r="AE719" s="160"/>
    </row>
    <row r="720" spans="1:31" ht="72.75" hidden="1" customHeight="1">
      <c r="A720" s="278"/>
      <c r="B720" s="145">
        <v>185</v>
      </c>
      <c r="C720" s="221" t="s">
        <v>500</v>
      </c>
      <c r="D720" s="143" t="s">
        <v>0</v>
      </c>
      <c r="E720" s="96" t="s">
        <v>501</v>
      </c>
      <c r="F720" s="103" t="s">
        <v>2</v>
      </c>
      <c r="G720" s="143"/>
      <c r="H720" s="231" t="s">
        <v>501</v>
      </c>
      <c r="I720" s="251" t="s">
        <v>1049</v>
      </c>
      <c r="J720" s="148"/>
      <c r="K720" s="155" t="s">
        <v>1086</v>
      </c>
      <c r="L720" s="155" t="s">
        <v>1085</v>
      </c>
      <c r="M720" s="29" t="s">
        <v>1115</v>
      </c>
      <c r="N720" s="90" t="s">
        <v>648</v>
      </c>
      <c r="O720" s="274"/>
      <c r="P720" s="102"/>
      <c r="Q720" s="30"/>
      <c r="R720" s="30"/>
      <c r="S720" s="30"/>
      <c r="T720" s="30"/>
      <c r="U720" s="30"/>
      <c r="V720" s="30"/>
      <c r="W720" s="30" t="s">
        <v>27</v>
      </c>
      <c r="X720" s="30"/>
      <c r="Y720" s="30"/>
      <c r="Z720" s="30"/>
      <c r="AA720" s="30"/>
      <c r="AB720" s="30">
        <f t="shared" si="28"/>
        <v>1</v>
      </c>
      <c r="AC720" s="155"/>
      <c r="AD720" s="155"/>
      <c r="AE720" s="145"/>
    </row>
    <row r="721" spans="1:31" ht="71.25" hidden="1" customHeight="1">
      <c r="A721" s="278"/>
      <c r="B721" s="104">
        <v>185</v>
      </c>
      <c r="C721" s="16" t="s">
        <v>500</v>
      </c>
      <c r="D721" s="103" t="s">
        <v>0</v>
      </c>
      <c r="E721" s="96" t="s">
        <v>501</v>
      </c>
      <c r="F721" s="103" t="s">
        <v>2</v>
      </c>
      <c r="G721" s="103"/>
      <c r="H721" s="96" t="s">
        <v>501</v>
      </c>
      <c r="I721" s="55" t="s">
        <v>1049</v>
      </c>
      <c r="J721" s="102"/>
      <c r="K721" s="30" t="s">
        <v>1086</v>
      </c>
      <c r="L721" s="30" t="s">
        <v>1085</v>
      </c>
      <c r="M721" s="29" t="s">
        <v>1115</v>
      </c>
      <c r="N721" s="90" t="s">
        <v>648</v>
      </c>
      <c r="O721" s="274"/>
      <c r="P721" s="102"/>
      <c r="Q721" s="30"/>
      <c r="R721" s="30"/>
      <c r="S721" s="30"/>
      <c r="T721" s="30"/>
      <c r="U721" s="30"/>
      <c r="V721" s="30"/>
      <c r="W721" s="30"/>
      <c r="X721" s="30" t="s">
        <v>27</v>
      </c>
      <c r="Y721" s="30"/>
      <c r="Z721" s="30"/>
      <c r="AA721" s="30"/>
      <c r="AB721" s="30">
        <f t="shared" si="28"/>
        <v>1</v>
      </c>
      <c r="AC721" s="30"/>
      <c r="AD721" s="30"/>
      <c r="AE721" s="104"/>
    </row>
    <row r="722" spans="1:31" ht="77.25" hidden="1" customHeight="1">
      <c r="A722" s="278"/>
      <c r="B722" s="104">
        <v>185</v>
      </c>
      <c r="C722" s="16" t="s">
        <v>500</v>
      </c>
      <c r="D722" s="103" t="s">
        <v>0</v>
      </c>
      <c r="E722" s="96" t="s">
        <v>501</v>
      </c>
      <c r="F722" s="103" t="s">
        <v>2</v>
      </c>
      <c r="G722" s="103"/>
      <c r="H722" s="96" t="s">
        <v>501</v>
      </c>
      <c r="I722" s="55" t="s">
        <v>1049</v>
      </c>
      <c r="J722" s="102"/>
      <c r="K722" s="30" t="s">
        <v>1086</v>
      </c>
      <c r="L722" s="30" t="s">
        <v>1085</v>
      </c>
      <c r="M722" s="29" t="s">
        <v>1115</v>
      </c>
      <c r="N722" s="90" t="s">
        <v>648</v>
      </c>
      <c r="O722" s="274"/>
      <c r="P722" s="102"/>
      <c r="Q722" s="30"/>
      <c r="R722" s="30"/>
      <c r="S722" s="30"/>
      <c r="T722" s="30"/>
      <c r="U722" s="30"/>
      <c r="V722" s="30"/>
      <c r="W722" s="30"/>
      <c r="X722" s="30"/>
      <c r="Y722" s="30" t="s">
        <v>27</v>
      </c>
      <c r="Z722" s="30"/>
      <c r="AA722" s="30"/>
      <c r="AB722" s="30">
        <f t="shared" si="28"/>
        <v>1</v>
      </c>
      <c r="AC722" s="30"/>
      <c r="AD722" s="30"/>
      <c r="AE722" s="104"/>
    </row>
    <row r="723" spans="1:31" ht="75.75" hidden="1" customHeight="1">
      <c r="A723" s="278"/>
      <c r="B723" s="104">
        <v>185</v>
      </c>
      <c r="C723" s="16" t="s">
        <v>500</v>
      </c>
      <c r="D723" s="103" t="s">
        <v>0</v>
      </c>
      <c r="E723" s="96" t="s">
        <v>501</v>
      </c>
      <c r="F723" s="103" t="s">
        <v>2</v>
      </c>
      <c r="G723" s="103"/>
      <c r="H723" s="96" t="s">
        <v>501</v>
      </c>
      <c r="I723" s="55" t="s">
        <v>1049</v>
      </c>
      <c r="J723" s="102"/>
      <c r="K723" s="30" t="s">
        <v>1086</v>
      </c>
      <c r="L723" s="30" t="s">
        <v>1085</v>
      </c>
      <c r="M723" s="29" t="s">
        <v>1115</v>
      </c>
      <c r="N723" s="90" t="s">
        <v>648</v>
      </c>
      <c r="O723" s="274"/>
      <c r="P723" s="102"/>
      <c r="Q723" s="30"/>
      <c r="R723" s="30"/>
      <c r="S723" s="30"/>
      <c r="T723" s="30"/>
      <c r="U723" s="30"/>
      <c r="V723" s="30"/>
      <c r="W723" s="30"/>
      <c r="X723" s="30"/>
      <c r="Y723" s="30"/>
      <c r="Z723" s="30" t="s">
        <v>27</v>
      </c>
      <c r="AA723" s="30"/>
      <c r="AB723" s="30">
        <f t="shared" si="28"/>
        <v>1</v>
      </c>
      <c r="AC723" s="30"/>
      <c r="AD723" s="30"/>
      <c r="AE723" s="104"/>
    </row>
    <row r="724" spans="1:31" ht="65.25" hidden="1" customHeight="1">
      <c r="A724" s="280"/>
      <c r="B724" s="144">
        <v>185</v>
      </c>
      <c r="C724" s="197" t="s">
        <v>500</v>
      </c>
      <c r="D724" s="142" t="s">
        <v>0</v>
      </c>
      <c r="E724" s="96" t="s">
        <v>501</v>
      </c>
      <c r="F724" s="103" t="s">
        <v>2</v>
      </c>
      <c r="G724" s="142"/>
      <c r="H724" s="204" t="s">
        <v>501</v>
      </c>
      <c r="I724" s="220" t="s">
        <v>1049</v>
      </c>
      <c r="J724" s="146"/>
      <c r="K724" s="154" t="s">
        <v>1086</v>
      </c>
      <c r="L724" s="154" t="s">
        <v>1085</v>
      </c>
      <c r="M724" s="29" t="s">
        <v>1115</v>
      </c>
      <c r="N724" s="90" t="s">
        <v>648</v>
      </c>
      <c r="O724" s="275"/>
      <c r="P724" s="102"/>
      <c r="Q724" s="30"/>
      <c r="R724" s="30"/>
      <c r="S724" s="30"/>
      <c r="T724" s="30"/>
      <c r="U724" s="30"/>
      <c r="V724" s="30"/>
      <c r="W724" s="30"/>
      <c r="X724" s="30"/>
      <c r="Y724" s="30"/>
      <c r="Z724" s="30"/>
      <c r="AA724" s="30" t="s">
        <v>27</v>
      </c>
      <c r="AB724" s="30">
        <f t="shared" si="28"/>
        <v>1</v>
      </c>
      <c r="AC724" s="154"/>
      <c r="AD724" s="154"/>
      <c r="AE724" s="144"/>
    </row>
    <row r="725" spans="1:31" s="9" customFormat="1" ht="67.5" customHeight="1">
      <c r="A725" s="176"/>
      <c r="B725" s="161"/>
      <c r="C725" s="334" t="s">
        <v>76</v>
      </c>
      <c r="D725" s="334"/>
      <c r="E725" s="335"/>
      <c r="F725" s="180"/>
      <c r="G725" s="25">
        <f>COUNTIF(G726:G748,"x")</f>
        <v>0</v>
      </c>
      <c r="H725" s="12"/>
      <c r="I725" s="49"/>
      <c r="J725" s="23"/>
      <c r="K725" s="23"/>
      <c r="L725" s="23"/>
      <c r="M725" s="193"/>
      <c r="N725" s="23"/>
      <c r="O725" s="25">
        <f>COUNTIF(O726:O748,"x")</f>
        <v>3</v>
      </c>
      <c r="P725" s="25">
        <f>SUM(P726:P748)</f>
        <v>11</v>
      </c>
      <c r="Q725" s="105" t="s">
        <v>121</v>
      </c>
      <c r="R725" s="105" t="s">
        <v>121</v>
      </c>
      <c r="S725" s="105" t="s">
        <v>121</v>
      </c>
      <c r="T725" s="105" t="s">
        <v>121</v>
      </c>
      <c r="U725" s="105" t="s">
        <v>121</v>
      </c>
      <c r="V725" s="123" t="s">
        <v>121</v>
      </c>
      <c r="W725" s="105" t="s">
        <v>121</v>
      </c>
      <c r="X725" s="105" t="s">
        <v>121</v>
      </c>
      <c r="Y725" s="105" t="s">
        <v>121</v>
      </c>
      <c r="Z725" s="105"/>
      <c r="AA725" s="105" t="s">
        <v>121</v>
      </c>
      <c r="AB725" s="174"/>
      <c r="AC725" s="30"/>
      <c r="AD725" s="30"/>
      <c r="AE725" s="44"/>
    </row>
    <row r="726" spans="1:31" ht="110.25" hidden="1" customHeight="1">
      <c r="A726" s="277">
        <v>592</v>
      </c>
      <c r="B726" s="145">
        <v>186</v>
      </c>
      <c r="C726" s="231" t="s">
        <v>502</v>
      </c>
      <c r="D726" s="143" t="s">
        <v>0</v>
      </c>
      <c r="E726" s="24" t="s">
        <v>1050</v>
      </c>
      <c r="F726" s="103" t="s">
        <v>2</v>
      </c>
      <c r="G726" s="143"/>
      <c r="H726" s="231" t="s">
        <v>1050</v>
      </c>
      <c r="I726" s="251" t="s">
        <v>1067</v>
      </c>
      <c r="J726" s="148"/>
      <c r="K726" s="155" t="s">
        <v>645</v>
      </c>
      <c r="L726" s="155" t="s">
        <v>646</v>
      </c>
      <c r="M726" s="29" t="s">
        <v>1115</v>
      </c>
      <c r="N726" s="90" t="s">
        <v>648</v>
      </c>
      <c r="O726" s="273" t="s">
        <v>27</v>
      </c>
      <c r="P726" s="26"/>
      <c r="Q726" s="30" t="s">
        <v>27</v>
      </c>
      <c r="R726" s="30"/>
      <c r="S726" s="30"/>
      <c r="T726" s="30"/>
      <c r="U726" s="30"/>
      <c r="V726" s="30"/>
      <c r="W726" s="30"/>
      <c r="X726" s="30"/>
      <c r="Y726" s="30"/>
      <c r="Z726" s="30"/>
      <c r="AA726" s="30"/>
      <c r="AB726" s="30">
        <f t="shared" ref="AB726:AB748" si="29">COUNTIF(Q726:AA726,"x")</f>
        <v>1</v>
      </c>
      <c r="AC726" s="155"/>
      <c r="AD726" s="155"/>
      <c r="AE726" s="145"/>
    </row>
    <row r="727" spans="1:31" ht="99.75" hidden="1" customHeight="1">
      <c r="A727" s="278"/>
      <c r="B727" s="104">
        <v>186</v>
      </c>
      <c r="C727" s="96" t="s">
        <v>502</v>
      </c>
      <c r="D727" s="103" t="s">
        <v>0</v>
      </c>
      <c r="E727" s="96" t="s">
        <v>509</v>
      </c>
      <c r="F727" s="103" t="s">
        <v>2</v>
      </c>
      <c r="G727" s="103"/>
      <c r="H727" s="96" t="s">
        <v>509</v>
      </c>
      <c r="I727" s="55" t="s">
        <v>1066</v>
      </c>
      <c r="J727" s="102"/>
      <c r="K727" s="30" t="s">
        <v>645</v>
      </c>
      <c r="L727" s="30" t="s">
        <v>646</v>
      </c>
      <c r="M727" s="29" t="s">
        <v>1115</v>
      </c>
      <c r="N727" s="90" t="s">
        <v>648</v>
      </c>
      <c r="O727" s="274"/>
      <c r="P727" s="26"/>
      <c r="Q727" s="30"/>
      <c r="R727" s="30" t="s">
        <v>27</v>
      </c>
      <c r="S727" s="30"/>
      <c r="T727" s="30"/>
      <c r="U727" s="30"/>
      <c r="V727" s="30"/>
      <c r="W727" s="30"/>
      <c r="X727" s="30"/>
      <c r="Y727" s="30"/>
      <c r="Z727" s="30"/>
      <c r="AA727" s="30"/>
      <c r="AB727" s="30">
        <f t="shared" si="29"/>
        <v>1</v>
      </c>
      <c r="AC727" s="30"/>
      <c r="AD727" s="30"/>
      <c r="AE727" s="104"/>
    </row>
    <row r="728" spans="1:31" ht="138" hidden="1" customHeight="1">
      <c r="A728" s="278"/>
      <c r="B728" s="104">
        <v>186</v>
      </c>
      <c r="C728" s="96" t="s">
        <v>502</v>
      </c>
      <c r="D728" s="103" t="s">
        <v>0</v>
      </c>
      <c r="E728" s="96" t="s">
        <v>503</v>
      </c>
      <c r="F728" s="103" t="s">
        <v>2</v>
      </c>
      <c r="G728" s="103"/>
      <c r="H728" s="96" t="s">
        <v>503</v>
      </c>
      <c r="I728" s="55" t="s">
        <v>1065</v>
      </c>
      <c r="J728" s="102"/>
      <c r="K728" s="30" t="s">
        <v>645</v>
      </c>
      <c r="L728" s="30" t="s">
        <v>646</v>
      </c>
      <c r="M728" s="29" t="s">
        <v>1115</v>
      </c>
      <c r="N728" s="90" t="s">
        <v>648</v>
      </c>
      <c r="O728" s="274"/>
      <c r="P728" s="26"/>
      <c r="Q728" s="30"/>
      <c r="R728" s="30"/>
      <c r="S728" s="30" t="s">
        <v>27</v>
      </c>
      <c r="T728" s="30"/>
      <c r="U728" s="30"/>
      <c r="V728" s="30"/>
      <c r="W728" s="30"/>
      <c r="X728" s="30"/>
      <c r="Y728" s="30"/>
      <c r="Z728" s="30"/>
      <c r="AA728" s="30"/>
      <c r="AB728" s="30">
        <f t="shared" si="29"/>
        <v>1</v>
      </c>
      <c r="AC728" s="30"/>
      <c r="AD728" s="30"/>
      <c r="AE728" s="104"/>
    </row>
    <row r="729" spans="1:31" ht="125.25" hidden="1" customHeight="1">
      <c r="A729" s="278"/>
      <c r="B729" s="104">
        <v>186</v>
      </c>
      <c r="C729" s="96" t="s">
        <v>502</v>
      </c>
      <c r="D729" s="103" t="s">
        <v>0</v>
      </c>
      <c r="E729" s="24" t="s">
        <v>504</v>
      </c>
      <c r="F729" s="103" t="s">
        <v>2</v>
      </c>
      <c r="G729" s="14"/>
      <c r="H729" s="96" t="s">
        <v>504</v>
      </c>
      <c r="I729" s="55" t="s">
        <v>1064</v>
      </c>
      <c r="J729" s="52"/>
      <c r="K729" s="30" t="s">
        <v>645</v>
      </c>
      <c r="L729" s="30" t="s">
        <v>646</v>
      </c>
      <c r="M729" s="29" t="s">
        <v>1115</v>
      </c>
      <c r="N729" s="90" t="s">
        <v>648</v>
      </c>
      <c r="O729" s="274"/>
      <c r="P729" s="26"/>
      <c r="Q729" s="30"/>
      <c r="R729" s="30"/>
      <c r="S729" s="30"/>
      <c r="T729" s="30" t="s">
        <v>27</v>
      </c>
      <c r="U729" s="30"/>
      <c r="V729" s="30"/>
      <c r="W729" s="30"/>
      <c r="X729" s="30"/>
      <c r="Y729" s="30"/>
      <c r="Z729" s="30"/>
      <c r="AA729" s="30"/>
      <c r="AB729" s="30">
        <f t="shared" si="29"/>
        <v>1</v>
      </c>
      <c r="AC729" s="30"/>
      <c r="AD729" s="30"/>
      <c r="AE729" s="50"/>
    </row>
    <row r="730" spans="1:31" ht="211.5" hidden="1" customHeight="1">
      <c r="A730" s="278"/>
      <c r="B730" s="144">
        <v>186</v>
      </c>
      <c r="C730" s="204" t="s">
        <v>502</v>
      </c>
      <c r="D730" s="142" t="s">
        <v>0</v>
      </c>
      <c r="E730" s="96" t="s">
        <v>507</v>
      </c>
      <c r="F730" s="103" t="s">
        <v>2</v>
      </c>
      <c r="G730" s="142"/>
      <c r="H730" s="204" t="s">
        <v>507</v>
      </c>
      <c r="I730" s="220" t="s">
        <v>1063</v>
      </c>
      <c r="J730" s="146"/>
      <c r="K730" s="154" t="s">
        <v>645</v>
      </c>
      <c r="L730" s="154" t="s">
        <v>646</v>
      </c>
      <c r="M730" s="29" t="s">
        <v>1115</v>
      </c>
      <c r="N730" s="90" t="s">
        <v>648</v>
      </c>
      <c r="O730" s="274"/>
      <c r="P730" s="26"/>
      <c r="Q730" s="30"/>
      <c r="R730" s="30"/>
      <c r="S730" s="30"/>
      <c r="T730" s="30"/>
      <c r="U730" s="30" t="s">
        <v>27</v>
      </c>
      <c r="V730" s="30"/>
      <c r="W730" s="30"/>
      <c r="X730" s="30"/>
      <c r="Y730" s="30"/>
      <c r="Z730" s="30"/>
      <c r="AA730" s="30"/>
      <c r="AB730" s="30">
        <f t="shared" si="29"/>
        <v>1</v>
      </c>
      <c r="AC730" s="154"/>
      <c r="AD730" s="154"/>
      <c r="AE730" s="144"/>
    </row>
    <row r="731" spans="1:31" ht="118.5" customHeight="1">
      <c r="A731" s="279"/>
      <c r="B731" s="160">
        <v>186</v>
      </c>
      <c r="C731" s="96" t="s">
        <v>502</v>
      </c>
      <c r="D731" s="163" t="s">
        <v>0</v>
      </c>
      <c r="E731" s="188" t="s">
        <v>1051</v>
      </c>
      <c r="F731" s="172" t="s">
        <v>2</v>
      </c>
      <c r="G731" s="163"/>
      <c r="H731" s="96" t="s">
        <v>1051</v>
      </c>
      <c r="I731" s="55" t="s">
        <v>1062</v>
      </c>
      <c r="J731" s="149"/>
      <c r="K731" s="30" t="s">
        <v>645</v>
      </c>
      <c r="L731" s="30" t="s">
        <v>646</v>
      </c>
      <c r="M731" s="185" t="s">
        <v>1115</v>
      </c>
      <c r="N731" s="90" t="s">
        <v>648</v>
      </c>
      <c r="O731" s="274"/>
      <c r="P731" s="26"/>
      <c r="Q731" s="30"/>
      <c r="R731" s="30"/>
      <c r="S731" s="30"/>
      <c r="T731" s="30"/>
      <c r="U731" s="30"/>
      <c r="V731" s="30" t="s">
        <v>27</v>
      </c>
      <c r="W731" s="30"/>
      <c r="X731" s="30"/>
      <c r="Y731" s="30"/>
      <c r="Z731" s="30"/>
      <c r="AA731" s="30"/>
      <c r="AB731" s="174">
        <f t="shared" si="29"/>
        <v>1</v>
      </c>
      <c r="AC731" s="30" t="s">
        <v>1133</v>
      </c>
      <c r="AD731" s="30" t="s">
        <v>1133</v>
      </c>
      <c r="AE731" s="160"/>
    </row>
    <row r="732" spans="1:31" ht="185.25" hidden="1" customHeight="1">
      <c r="A732" s="278"/>
      <c r="B732" s="145">
        <v>186</v>
      </c>
      <c r="C732" s="231" t="s">
        <v>502</v>
      </c>
      <c r="D732" s="143" t="s">
        <v>0</v>
      </c>
      <c r="E732" s="24" t="s">
        <v>505</v>
      </c>
      <c r="F732" s="103" t="s">
        <v>2</v>
      </c>
      <c r="G732" s="143"/>
      <c r="H732" s="231" t="s">
        <v>505</v>
      </c>
      <c r="I732" s="251" t="s">
        <v>1061</v>
      </c>
      <c r="J732" s="148"/>
      <c r="K732" s="155" t="s">
        <v>645</v>
      </c>
      <c r="L732" s="155" t="s">
        <v>646</v>
      </c>
      <c r="M732" s="29" t="s">
        <v>1115</v>
      </c>
      <c r="N732" s="90" t="s">
        <v>648</v>
      </c>
      <c r="O732" s="274"/>
      <c r="P732" s="26"/>
      <c r="Q732" s="30"/>
      <c r="R732" s="30"/>
      <c r="S732" s="30"/>
      <c r="T732" s="30"/>
      <c r="U732" s="30"/>
      <c r="V732" s="30"/>
      <c r="W732" s="30" t="s">
        <v>27</v>
      </c>
      <c r="X732" s="30"/>
      <c r="Y732" s="30"/>
      <c r="Z732" s="30"/>
      <c r="AA732" s="30"/>
      <c r="AB732" s="30">
        <f t="shared" si="29"/>
        <v>1</v>
      </c>
      <c r="AC732" s="155"/>
      <c r="AD732" s="155"/>
      <c r="AE732" s="145"/>
    </row>
    <row r="733" spans="1:31" ht="175.5" hidden="1" customHeight="1">
      <c r="A733" s="278"/>
      <c r="B733" s="104">
        <v>186</v>
      </c>
      <c r="C733" s="96" t="s">
        <v>502</v>
      </c>
      <c r="D733" s="103" t="s">
        <v>0</v>
      </c>
      <c r="E733" s="24" t="s">
        <v>506</v>
      </c>
      <c r="F733" s="103" t="s">
        <v>2</v>
      </c>
      <c r="G733" s="14"/>
      <c r="H733" s="96" t="s">
        <v>506</v>
      </c>
      <c r="I733" s="55" t="s">
        <v>1060</v>
      </c>
      <c r="J733" s="52"/>
      <c r="K733" s="30" t="s">
        <v>645</v>
      </c>
      <c r="L733" s="30" t="s">
        <v>646</v>
      </c>
      <c r="M733" s="29" t="s">
        <v>1115</v>
      </c>
      <c r="N733" s="90" t="s">
        <v>648</v>
      </c>
      <c r="O733" s="274"/>
      <c r="P733" s="52"/>
      <c r="Q733" s="30"/>
      <c r="R733" s="30"/>
      <c r="S733" s="30"/>
      <c r="T733" s="30"/>
      <c r="U733" s="30"/>
      <c r="V733" s="30"/>
      <c r="W733" s="30"/>
      <c r="X733" s="30" t="s">
        <v>27</v>
      </c>
      <c r="Y733" s="30"/>
      <c r="Z733" s="30"/>
      <c r="AA733" s="30"/>
      <c r="AB733" s="30">
        <f t="shared" si="29"/>
        <v>1</v>
      </c>
      <c r="AC733" s="30"/>
      <c r="AD733" s="30"/>
      <c r="AE733" s="50"/>
    </row>
    <row r="734" spans="1:31" ht="95.25" hidden="1" customHeight="1">
      <c r="A734" s="278"/>
      <c r="B734" s="104">
        <v>186</v>
      </c>
      <c r="C734" s="96" t="s">
        <v>502</v>
      </c>
      <c r="D734" s="103" t="s">
        <v>0</v>
      </c>
      <c r="E734" s="24" t="s">
        <v>1053</v>
      </c>
      <c r="F734" s="103" t="s">
        <v>2</v>
      </c>
      <c r="G734" s="14"/>
      <c r="H734" s="96" t="s">
        <v>1053</v>
      </c>
      <c r="I734" s="55" t="s">
        <v>1059</v>
      </c>
      <c r="J734" s="52"/>
      <c r="K734" s="30" t="s">
        <v>645</v>
      </c>
      <c r="L734" s="30" t="s">
        <v>646</v>
      </c>
      <c r="M734" s="29" t="s">
        <v>1115</v>
      </c>
      <c r="N734" s="90" t="s">
        <v>648</v>
      </c>
      <c r="O734" s="274"/>
      <c r="P734" s="52"/>
      <c r="Q734" s="30"/>
      <c r="R734" s="30"/>
      <c r="S734" s="30"/>
      <c r="T734" s="30"/>
      <c r="U734" s="30"/>
      <c r="V734" s="30"/>
      <c r="W734" s="30"/>
      <c r="X734" s="30"/>
      <c r="Y734" s="30" t="s">
        <v>27</v>
      </c>
      <c r="Z734" s="30"/>
      <c r="AA734" s="30"/>
      <c r="AB734" s="30">
        <f t="shared" si="29"/>
        <v>1</v>
      </c>
      <c r="AC734" s="30"/>
      <c r="AD734" s="30"/>
      <c r="AE734" s="50"/>
    </row>
    <row r="735" spans="1:31" ht="75.75" hidden="1" customHeight="1">
      <c r="A735" s="278"/>
      <c r="B735" s="104">
        <v>186</v>
      </c>
      <c r="C735" s="96" t="s">
        <v>502</v>
      </c>
      <c r="D735" s="103" t="s">
        <v>0</v>
      </c>
      <c r="E735" s="24" t="s">
        <v>1052</v>
      </c>
      <c r="F735" s="103" t="s">
        <v>2</v>
      </c>
      <c r="G735" s="14"/>
      <c r="H735" s="96" t="s">
        <v>1052</v>
      </c>
      <c r="I735" s="55" t="s">
        <v>1058</v>
      </c>
      <c r="J735" s="52"/>
      <c r="K735" s="30" t="s">
        <v>645</v>
      </c>
      <c r="L735" s="30" t="s">
        <v>646</v>
      </c>
      <c r="M735" s="29" t="s">
        <v>1115</v>
      </c>
      <c r="N735" s="90" t="s">
        <v>648</v>
      </c>
      <c r="O735" s="274"/>
      <c r="P735" s="52"/>
      <c r="Q735" s="30"/>
      <c r="R735" s="30"/>
      <c r="S735" s="30"/>
      <c r="T735" s="30"/>
      <c r="U735" s="30"/>
      <c r="V735" s="30"/>
      <c r="W735" s="30"/>
      <c r="X735" s="30"/>
      <c r="Y735" s="30"/>
      <c r="Z735" s="30" t="s">
        <v>27</v>
      </c>
      <c r="AA735" s="30"/>
      <c r="AB735" s="30">
        <f t="shared" si="29"/>
        <v>1</v>
      </c>
      <c r="AC735" s="30"/>
      <c r="AD735" s="30"/>
      <c r="AE735" s="50"/>
    </row>
    <row r="736" spans="1:31" ht="105.75" hidden="1" customHeight="1">
      <c r="A736" s="280"/>
      <c r="B736" s="104">
        <v>186</v>
      </c>
      <c r="C736" s="96" t="s">
        <v>502</v>
      </c>
      <c r="D736" s="103" t="s">
        <v>0</v>
      </c>
      <c r="E736" s="96" t="s">
        <v>508</v>
      </c>
      <c r="F736" s="103" t="s">
        <v>2</v>
      </c>
      <c r="G736" s="14"/>
      <c r="H736" s="96" t="s">
        <v>508</v>
      </c>
      <c r="I736" s="55" t="s">
        <v>1057</v>
      </c>
      <c r="J736" s="52"/>
      <c r="K736" s="30" t="s">
        <v>645</v>
      </c>
      <c r="L736" s="30" t="s">
        <v>646</v>
      </c>
      <c r="M736" s="29" t="s">
        <v>1115</v>
      </c>
      <c r="N736" s="90" t="s">
        <v>648</v>
      </c>
      <c r="O736" s="275"/>
      <c r="P736" s="52"/>
      <c r="Q736" s="30"/>
      <c r="R736" s="30"/>
      <c r="S736" s="30"/>
      <c r="T736" s="30"/>
      <c r="U736" s="30"/>
      <c r="V736" s="30"/>
      <c r="W736" s="30"/>
      <c r="X736" s="30"/>
      <c r="Y736" s="30"/>
      <c r="Z736" s="30"/>
      <c r="AA736" s="30" t="s">
        <v>27</v>
      </c>
      <c r="AB736" s="30">
        <f t="shared" si="29"/>
        <v>1</v>
      </c>
      <c r="AC736" s="30"/>
      <c r="AD736" s="30"/>
      <c r="AE736" s="50"/>
    </row>
    <row r="737" spans="1:36" ht="57" hidden="1" customHeight="1">
      <c r="A737" s="295">
        <v>598</v>
      </c>
      <c r="B737" s="104">
        <v>187</v>
      </c>
      <c r="C737" s="96" t="s">
        <v>510</v>
      </c>
      <c r="D737" s="103" t="s">
        <v>0</v>
      </c>
      <c r="E737" s="24" t="s">
        <v>512</v>
      </c>
      <c r="F737" s="103" t="s">
        <v>2</v>
      </c>
      <c r="G737" s="14"/>
      <c r="H737" s="96" t="s">
        <v>512</v>
      </c>
      <c r="I737" s="55" t="s">
        <v>1074</v>
      </c>
      <c r="J737" s="52"/>
      <c r="K737" s="30" t="s">
        <v>645</v>
      </c>
      <c r="L737" s="30" t="s">
        <v>1085</v>
      </c>
      <c r="M737" s="29" t="s">
        <v>1115</v>
      </c>
      <c r="N737" s="90" t="s">
        <v>648</v>
      </c>
      <c r="O737" s="273" t="s">
        <v>27</v>
      </c>
      <c r="P737" s="276">
        <v>11</v>
      </c>
      <c r="Q737" s="30" t="s">
        <v>27</v>
      </c>
      <c r="R737" s="30"/>
      <c r="S737" s="30"/>
      <c r="T737" s="30"/>
      <c r="U737" s="30"/>
      <c r="V737" s="30"/>
      <c r="W737" s="30"/>
      <c r="X737" s="30"/>
      <c r="Y737" s="30"/>
      <c r="Z737" s="30"/>
      <c r="AA737" s="30"/>
      <c r="AB737" s="30">
        <f t="shared" si="29"/>
        <v>1</v>
      </c>
      <c r="AC737" s="30"/>
      <c r="AD737" s="30"/>
      <c r="AE737" s="50"/>
    </row>
    <row r="738" spans="1:36" ht="210.75" hidden="1" customHeight="1">
      <c r="A738" s="295"/>
      <c r="B738" s="104">
        <v>187</v>
      </c>
      <c r="C738" s="96" t="s">
        <v>510</v>
      </c>
      <c r="D738" s="103" t="s">
        <v>0</v>
      </c>
      <c r="E738" s="24" t="s">
        <v>513</v>
      </c>
      <c r="F738" s="103" t="s">
        <v>2</v>
      </c>
      <c r="G738" s="14"/>
      <c r="H738" s="96" t="s">
        <v>513</v>
      </c>
      <c r="I738" s="55" t="s">
        <v>1075</v>
      </c>
      <c r="J738" s="52"/>
      <c r="K738" s="30" t="s">
        <v>645</v>
      </c>
      <c r="L738" s="30" t="s">
        <v>1085</v>
      </c>
      <c r="M738" s="29" t="s">
        <v>1115</v>
      </c>
      <c r="N738" s="90" t="s">
        <v>648</v>
      </c>
      <c r="O738" s="274"/>
      <c r="P738" s="276"/>
      <c r="Q738" s="30"/>
      <c r="R738" s="30" t="s">
        <v>27</v>
      </c>
      <c r="S738" s="30"/>
      <c r="T738" s="30"/>
      <c r="U738" s="30"/>
      <c r="V738" s="30"/>
      <c r="W738" s="30"/>
      <c r="X738" s="30"/>
      <c r="Y738" s="30"/>
      <c r="Z738" s="30"/>
      <c r="AA738" s="30"/>
      <c r="AB738" s="30">
        <f t="shared" si="29"/>
        <v>1</v>
      </c>
      <c r="AC738" s="30"/>
      <c r="AD738" s="30"/>
      <c r="AE738" s="50"/>
    </row>
    <row r="739" spans="1:36" ht="147.75" hidden="1" customHeight="1">
      <c r="A739" s="295"/>
      <c r="B739" s="104">
        <v>187</v>
      </c>
      <c r="C739" s="96" t="s">
        <v>510</v>
      </c>
      <c r="D739" s="103" t="s">
        <v>0</v>
      </c>
      <c r="E739" s="24" t="s">
        <v>511</v>
      </c>
      <c r="F739" s="103" t="s">
        <v>2</v>
      </c>
      <c r="G739" s="14"/>
      <c r="H739" s="96" t="s">
        <v>511</v>
      </c>
      <c r="I739" s="55" t="s">
        <v>1084</v>
      </c>
      <c r="J739" s="52"/>
      <c r="K739" s="30" t="s">
        <v>645</v>
      </c>
      <c r="L739" s="30" t="s">
        <v>1085</v>
      </c>
      <c r="M739" s="29" t="s">
        <v>1115</v>
      </c>
      <c r="N739" s="90" t="s">
        <v>648</v>
      </c>
      <c r="O739" s="274"/>
      <c r="P739" s="276"/>
      <c r="Q739" s="30"/>
      <c r="R739" s="30"/>
      <c r="S739" s="30" t="s">
        <v>27</v>
      </c>
      <c r="T739" s="30"/>
      <c r="U739" s="30"/>
      <c r="V739" s="30"/>
      <c r="W739" s="30"/>
      <c r="X739" s="30"/>
      <c r="Y739" s="30"/>
      <c r="Z739" s="30"/>
      <c r="AA739" s="30"/>
      <c r="AB739" s="30">
        <f t="shared" si="29"/>
        <v>1</v>
      </c>
      <c r="AC739" s="30"/>
      <c r="AD739" s="30"/>
      <c r="AE739" s="50"/>
    </row>
    <row r="740" spans="1:36" ht="173.25" hidden="1" customHeight="1">
      <c r="A740" s="295"/>
      <c r="B740" s="104">
        <v>187</v>
      </c>
      <c r="C740" s="96" t="s">
        <v>510</v>
      </c>
      <c r="D740" s="103" t="s">
        <v>0</v>
      </c>
      <c r="E740" s="24" t="s">
        <v>514</v>
      </c>
      <c r="F740" s="103" t="s">
        <v>2</v>
      </c>
      <c r="G740" s="14"/>
      <c r="H740" s="96" t="s">
        <v>514</v>
      </c>
      <c r="I740" s="55" t="s">
        <v>1083</v>
      </c>
      <c r="J740" s="52"/>
      <c r="K740" s="30" t="s">
        <v>645</v>
      </c>
      <c r="L740" s="30" t="s">
        <v>1085</v>
      </c>
      <c r="M740" s="29" t="s">
        <v>1115</v>
      </c>
      <c r="N740" s="90" t="s">
        <v>648</v>
      </c>
      <c r="O740" s="274"/>
      <c r="P740" s="276"/>
      <c r="Q740" s="30"/>
      <c r="R740" s="30"/>
      <c r="S740" s="30"/>
      <c r="T740" s="30" t="s">
        <v>27</v>
      </c>
      <c r="U740" s="30"/>
      <c r="V740" s="30"/>
      <c r="W740" s="30"/>
      <c r="X740" s="30"/>
      <c r="Y740" s="30"/>
      <c r="Z740" s="30"/>
      <c r="AA740" s="30"/>
      <c r="AB740" s="30">
        <f t="shared" si="29"/>
        <v>1</v>
      </c>
      <c r="AC740" s="30"/>
      <c r="AD740" s="30"/>
      <c r="AE740" s="50"/>
    </row>
    <row r="741" spans="1:36" ht="119.25" hidden="1" customHeight="1">
      <c r="A741" s="295"/>
      <c r="B741" s="144">
        <v>187</v>
      </c>
      <c r="C741" s="204" t="s">
        <v>1116</v>
      </c>
      <c r="D741" s="142" t="s">
        <v>0</v>
      </c>
      <c r="E741" s="96" t="s">
        <v>1068</v>
      </c>
      <c r="F741" s="103" t="s">
        <v>2</v>
      </c>
      <c r="G741" s="142"/>
      <c r="H741" s="204" t="s">
        <v>1068</v>
      </c>
      <c r="I741" s="220" t="s">
        <v>1082</v>
      </c>
      <c r="J741" s="146"/>
      <c r="K741" s="154" t="s">
        <v>645</v>
      </c>
      <c r="L741" s="154" t="s">
        <v>1085</v>
      </c>
      <c r="M741" s="29" t="s">
        <v>1115</v>
      </c>
      <c r="N741" s="90" t="s">
        <v>648</v>
      </c>
      <c r="O741" s="274"/>
      <c r="P741" s="276"/>
      <c r="Q741" s="30"/>
      <c r="R741" s="30"/>
      <c r="S741" s="30"/>
      <c r="T741" s="30"/>
      <c r="U741" s="30" t="s">
        <v>27</v>
      </c>
      <c r="V741" s="30"/>
      <c r="W741" s="30"/>
      <c r="X741" s="30"/>
      <c r="Y741" s="30"/>
      <c r="Z741" s="30"/>
      <c r="AA741" s="30"/>
      <c r="AB741" s="30">
        <f t="shared" si="29"/>
        <v>1</v>
      </c>
      <c r="AC741" s="154"/>
      <c r="AD741" s="154"/>
      <c r="AE741" s="144"/>
    </row>
    <row r="742" spans="1:36" ht="89.25" customHeight="1">
      <c r="A742" s="296"/>
      <c r="B742" s="160">
        <v>187</v>
      </c>
      <c r="C742" s="96" t="s">
        <v>510</v>
      </c>
      <c r="D742" s="163" t="s">
        <v>0</v>
      </c>
      <c r="E742" s="188" t="s">
        <v>1069</v>
      </c>
      <c r="F742" s="172" t="s">
        <v>2</v>
      </c>
      <c r="G742" s="163"/>
      <c r="H742" s="96" t="s">
        <v>1069</v>
      </c>
      <c r="I742" s="55" t="s">
        <v>1081</v>
      </c>
      <c r="J742" s="149"/>
      <c r="K742" s="30" t="s">
        <v>645</v>
      </c>
      <c r="L742" s="30" t="s">
        <v>1085</v>
      </c>
      <c r="M742" s="185" t="s">
        <v>1115</v>
      </c>
      <c r="N742" s="90" t="s">
        <v>648</v>
      </c>
      <c r="O742" s="274"/>
      <c r="P742" s="276"/>
      <c r="Q742" s="30"/>
      <c r="R742" s="30"/>
      <c r="S742" s="30"/>
      <c r="T742" s="30"/>
      <c r="U742" s="30"/>
      <c r="V742" s="30" t="s">
        <v>27</v>
      </c>
      <c r="W742" s="30"/>
      <c r="X742" s="30"/>
      <c r="Y742" s="30"/>
      <c r="Z742" s="30"/>
      <c r="AA742" s="30"/>
      <c r="AB742" s="174">
        <f t="shared" si="29"/>
        <v>1</v>
      </c>
      <c r="AC742" s="30" t="s">
        <v>1134</v>
      </c>
      <c r="AD742" s="30" t="s">
        <v>1134</v>
      </c>
      <c r="AE742" s="160"/>
    </row>
    <row r="743" spans="1:36" ht="90.75" hidden="1" customHeight="1">
      <c r="A743" s="295"/>
      <c r="B743" s="145">
        <v>187</v>
      </c>
      <c r="C743" s="231" t="s">
        <v>510</v>
      </c>
      <c r="D743" s="143" t="s">
        <v>0</v>
      </c>
      <c r="E743" s="96" t="s">
        <v>1070</v>
      </c>
      <c r="F743" s="103" t="s">
        <v>2</v>
      </c>
      <c r="G743" s="143"/>
      <c r="H743" s="231" t="s">
        <v>1070</v>
      </c>
      <c r="I743" s="251" t="s">
        <v>1080</v>
      </c>
      <c r="J743" s="148"/>
      <c r="K743" s="155" t="s">
        <v>645</v>
      </c>
      <c r="L743" s="155" t="s">
        <v>1085</v>
      </c>
      <c r="M743" s="29" t="s">
        <v>1115</v>
      </c>
      <c r="N743" s="90" t="s">
        <v>648</v>
      </c>
      <c r="O743" s="274"/>
      <c r="P743" s="276"/>
      <c r="Q743" s="30"/>
      <c r="R743" s="30"/>
      <c r="S743" s="30"/>
      <c r="T743" s="30"/>
      <c r="U743" s="30"/>
      <c r="V743" s="30"/>
      <c r="W743" s="30" t="s">
        <v>27</v>
      </c>
      <c r="X743" s="30"/>
      <c r="Y743" s="30"/>
      <c r="Z743" s="30"/>
      <c r="AA743" s="30"/>
      <c r="AB743" s="30">
        <f t="shared" si="29"/>
        <v>1</v>
      </c>
      <c r="AC743" s="155"/>
      <c r="AD743" s="155"/>
      <c r="AE743" s="145"/>
    </row>
    <row r="744" spans="1:36" ht="141" hidden="1" customHeight="1">
      <c r="A744" s="295"/>
      <c r="B744" s="104">
        <v>187</v>
      </c>
      <c r="C744" s="96" t="s">
        <v>510</v>
      </c>
      <c r="D744" s="103" t="s">
        <v>0</v>
      </c>
      <c r="E744" s="96" t="s">
        <v>106</v>
      </c>
      <c r="F744" s="103" t="s">
        <v>2</v>
      </c>
      <c r="G744" s="103"/>
      <c r="H744" s="96" t="s">
        <v>106</v>
      </c>
      <c r="I744" s="55" t="s">
        <v>1079</v>
      </c>
      <c r="J744" s="102"/>
      <c r="K744" s="30" t="s">
        <v>645</v>
      </c>
      <c r="L744" s="30" t="s">
        <v>1085</v>
      </c>
      <c r="M744" s="29" t="s">
        <v>1115</v>
      </c>
      <c r="N744" s="90" t="s">
        <v>648</v>
      </c>
      <c r="O744" s="274"/>
      <c r="P744" s="276"/>
      <c r="Q744" s="30"/>
      <c r="R744" s="30"/>
      <c r="S744" s="30"/>
      <c r="T744" s="30"/>
      <c r="U744" s="30"/>
      <c r="V744" s="30"/>
      <c r="W744" s="30"/>
      <c r="X744" s="30" t="s">
        <v>27</v>
      </c>
      <c r="Y744" s="30"/>
      <c r="Z744" s="30"/>
      <c r="AA744" s="30"/>
      <c r="AB744" s="30">
        <f t="shared" si="29"/>
        <v>1</v>
      </c>
      <c r="AC744" s="30"/>
      <c r="AD744" s="30"/>
      <c r="AE744" s="104"/>
    </row>
    <row r="745" spans="1:36" ht="75.75" hidden="1" customHeight="1">
      <c r="A745" s="295"/>
      <c r="B745" s="104">
        <v>187</v>
      </c>
      <c r="C745" s="96" t="s">
        <v>510</v>
      </c>
      <c r="D745" s="103" t="s">
        <v>0</v>
      </c>
      <c r="E745" s="96" t="s">
        <v>1071</v>
      </c>
      <c r="F745" s="103" t="s">
        <v>2</v>
      </c>
      <c r="G745" s="103"/>
      <c r="H745" s="96" t="s">
        <v>1071</v>
      </c>
      <c r="I745" s="55" t="s">
        <v>1078</v>
      </c>
      <c r="J745" s="102"/>
      <c r="K745" s="30" t="s">
        <v>645</v>
      </c>
      <c r="L745" s="30" t="s">
        <v>1085</v>
      </c>
      <c r="M745" s="29" t="s">
        <v>1115</v>
      </c>
      <c r="N745" s="90" t="s">
        <v>648</v>
      </c>
      <c r="O745" s="274"/>
      <c r="P745" s="276"/>
      <c r="Q745" s="30"/>
      <c r="R745" s="30"/>
      <c r="S745" s="30"/>
      <c r="T745" s="30"/>
      <c r="U745" s="30"/>
      <c r="V745" s="30"/>
      <c r="W745" s="30"/>
      <c r="X745" s="30"/>
      <c r="Y745" s="30" t="s">
        <v>27</v>
      </c>
      <c r="Z745" s="30"/>
      <c r="AA745" s="30"/>
      <c r="AB745" s="30">
        <f t="shared" si="29"/>
        <v>1</v>
      </c>
      <c r="AC745" s="30"/>
      <c r="AD745" s="30"/>
      <c r="AE745" s="104"/>
    </row>
    <row r="746" spans="1:36" ht="51.75" hidden="1" customHeight="1">
      <c r="A746" s="295"/>
      <c r="B746" s="104">
        <v>187</v>
      </c>
      <c r="C746" s="96" t="s">
        <v>510</v>
      </c>
      <c r="D746" s="103" t="s">
        <v>0</v>
      </c>
      <c r="E746" s="96" t="s">
        <v>1072</v>
      </c>
      <c r="F746" s="103" t="s">
        <v>2</v>
      </c>
      <c r="G746" s="103"/>
      <c r="H746" s="96" t="s">
        <v>1072</v>
      </c>
      <c r="I746" s="55" t="s">
        <v>1077</v>
      </c>
      <c r="J746" s="102"/>
      <c r="K746" s="30" t="s">
        <v>645</v>
      </c>
      <c r="L746" s="30" t="s">
        <v>1085</v>
      </c>
      <c r="M746" s="29" t="s">
        <v>1115</v>
      </c>
      <c r="N746" s="90" t="s">
        <v>648</v>
      </c>
      <c r="O746" s="274"/>
      <c r="P746" s="276"/>
      <c r="Q746" s="30"/>
      <c r="R746" s="30"/>
      <c r="S746" s="30"/>
      <c r="T746" s="30"/>
      <c r="U746" s="30"/>
      <c r="V746" s="30"/>
      <c r="W746" s="30"/>
      <c r="X746" s="30"/>
      <c r="Y746" s="30"/>
      <c r="Z746" s="30" t="s">
        <v>27</v>
      </c>
      <c r="AA746" s="30"/>
      <c r="AB746" s="30">
        <f t="shared" si="29"/>
        <v>1</v>
      </c>
      <c r="AC746" s="30"/>
      <c r="AD746" s="30"/>
      <c r="AE746" s="104"/>
    </row>
    <row r="747" spans="1:36" ht="60" hidden="1" customHeight="1">
      <c r="A747" s="295"/>
      <c r="B747" s="104">
        <v>187</v>
      </c>
      <c r="C747" s="96" t="s">
        <v>510</v>
      </c>
      <c r="D747" s="103" t="s">
        <v>0</v>
      </c>
      <c r="E747" s="96" t="s">
        <v>1073</v>
      </c>
      <c r="F747" s="103" t="s">
        <v>2</v>
      </c>
      <c r="G747" s="14"/>
      <c r="H747" s="96" t="s">
        <v>1073</v>
      </c>
      <c r="I747" s="55" t="s">
        <v>1076</v>
      </c>
      <c r="J747" s="52"/>
      <c r="K747" s="30" t="s">
        <v>645</v>
      </c>
      <c r="L747" s="30" t="s">
        <v>1085</v>
      </c>
      <c r="M747" s="29" t="s">
        <v>1115</v>
      </c>
      <c r="N747" s="90" t="s">
        <v>648</v>
      </c>
      <c r="O747" s="275"/>
      <c r="P747" s="276"/>
      <c r="Q747" s="30"/>
      <c r="R747" s="30"/>
      <c r="S747" s="30"/>
      <c r="T747" s="30"/>
      <c r="U747" s="30"/>
      <c r="V747" s="30"/>
      <c r="W747" s="30"/>
      <c r="X747" s="30"/>
      <c r="Y747" s="30"/>
      <c r="Z747" s="30"/>
      <c r="AA747" s="30" t="s">
        <v>27</v>
      </c>
      <c r="AB747" s="30">
        <f t="shared" si="29"/>
        <v>1</v>
      </c>
      <c r="AC747" s="30"/>
      <c r="AD747" s="30"/>
      <c r="AE747" s="50"/>
      <c r="AH747" s="1">
        <f ca="1">COUNTIF(G243:G383,"x")</f>
        <v>0</v>
      </c>
    </row>
    <row r="748" spans="1:36" ht="72.75" hidden="1" customHeight="1">
      <c r="A748" s="28">
        <v>602</v>
      </c>
      <c r="B748" s="144">
        <v>188</v>
      </c>
      <c r="C748" s="204" t="s">
        <v>515</v>
      </c>
      <c r="D748" s="142" t="s">
        <v>0</v>
      </c>
      <c r="E748" s="24" t="s">
        <v>516</v>
      </c>
      <c r="F748" s="80" t="s">
        <v>2</v>
      </c>
      <c r="G748" s="142"/>
      <c r="H748" s="204" t="s">
        <v>516</v>
      </c>
      <c r="I748" s="218" t="s">
        <v>517</v>
      </c>
      <c r="J748" s="146"/>
      <c r="K748" s="154" t="s">
        <v>645</v>
      </c>
      <c r="L748" s="154" t="s">
        <v>1085</v>
      </c>
      <c r="M748" s="29" t="s">
        <v>1115</v>
      </c>
      <c r="N748" s="90" t="s">
        <v>648</v>
      </c>
      <c r="O748" s="102" t="s">
        <v>27</v>
      </c>
      <c r="P748" s="52"/>
      <c r="Q748" s="30"/>
      <c r="R748" s="30"/>
      <c r="S748" s="30"/>
      <c r="T748" s="30" t="s">
        <v>27</v>
      </c>
      <c r="U748" s="30"/>
      <c r="V748" s="30"/>
      <c r="W748" s="30"/>
      <c r="X748" s="30"/>
      <c r="Y748" s="30"/>
      <c r="Z748" s="30"/>
      <c r="AA748" s="30"/>
      <c r="AB748" s="30">
        <f t="shared" si="29"/>
        <v>1</v>
      </c>
      <c r="AC748" s="154"/>
      <c r="AD748" s="154"/>
      <c r="AE748" s="144"/>
    </row>
    <row r="749" spans="1:36" ht="37.5" customHeight="1">
      <c r="A749" s="266" t="s">
        <v>78</v>
      </c>
      <c r="B749" s="262"/>
      <c r="C749" s="262"/>
      <c r="D749" s="262"/>
      <c r="E749" s="263"/>
      <c r="F749" s="263"/>
      <c r="G749" s="262"/>
      <c r="H749" s="262"/>
      <c r="I749" s="262"/>
      <c r="J749" s="163"/>
      <c r="K749" s="163"/>
      <c r="L749" s="163"/>
      <c r="M749" s="194"/>
      <c r="N749" s="103"/>
      <c r="O749" s="113">
        <f t="shared" ref="O749:AB749" si="30">SUM(O750:O770)</f>
        <v>171</v>
      </c>
      <c r="P749" s="12">
        <f t="shared" si="30"/>
        <v>163</v>
      </c>
      <c r="Q749" s="37">
        <f t="shared" si="30"/>
        <v>48</v>
      </c>
      <c r="R749" s="37">
        <f t="shared" si="30"/>
        <v>69</v>
      </c>
      <c r="S749" s="37">
        <f t="shared" si="30"/>
        <v>67</v>
      </c>
      <c r="T749" s="37">
        <f t="shared" si="30"/>
        <v>64</v>
      </c>
      <c r="U749" s="37">
        <f t="shared" si="30"/>
        <v>60</v>
      </c>
      <c r="V749" s="37">
        <f t="shared" si="30"/>
        <v>60</v>
      </c>
      <c r="W749" s="37">
        <f t="shared" si="30"/>
        <v>60</v>
      </c>
      <c r="X749" s="37">
        <f t="shared" si="30"/>
        <v>59</v>
      </c>
      <c r="Y749" s="37">
        <f t="shared" si="30"/>
        <v>60</v>
      </c>
      <c r="Z749" s="37">
        <f t="shared" si="30"/>
        <v>53</v>
      </c>
      <c r="AA749" s="37">
        <f t="shared" si="30"/>
        <v>58</v>
      </c>
      <c r="AB749" s="178">
        <f t="shared" si="30"/>
        <v>515</v>
      </c>
      <c r="AC749" s="47">
        <f>SUM(AC750:AC754)</f>
        <v>50</v>
      </c>
      <c r="AD749" s="47">
        <f>SUM(AD750:AD754)</f>
        <v>47</v>
      </c>
      <c r="AE749" s="13"/>
      <c r="AH749" s="132"/>
      <c r="AI749" s="125"/>
      <c r="AJ749" s="132"/>
    </row>
    <row r="750" spans="1:36" s="8" customFormat="1" ht="24.75" customHeight="1">
      <c r="A750" s="256" t="s">
        <v>120</v>
      </c>
      <c r="B750" s="264"/>
      <c r="C750" s="264"/>
      <c r="D750" s="264"/>
      <c r="E750" s="265"/>
      <c r="F750" s="265"/>
      <c r="G750" s="264"/>
      <c r="H750" s="264"/>
      <c r="I750" s="264"/>
      <c r="J750" s="37"/>
      <c r="K750" s="37"/>
      <c r="L750" s="37"/>
      <c r="M750" s="195"/>
      <c r="N750" s="37"/>
      <c r="O750" s="113">
        <f>COUNTIF(O10:O242,"x")</f>
        <v>73</v>
      </c>
      <c r="P750" s="47">
        <f>P7</f>
        <v>77</v>
      </c>
      <c r="Q750" s="45">
        <f t="shared" ref="Q750:AA750" si="31">COUNTIF(Q10:Q242,"x")</f>
        <v>20</v>
      </c>
      <c r="R750" s="45">
        <f t="shared" si="31"/>
        <v>21</v>
      </c>
      <c r="S750" s="45">
        <f t="shared" si="31"/>
        <v>22</v>
      </c>
      <c r="T750" s="45">
        <f t="shared" si="31"/>
        <v>23</v>
      </c>
      <c r="U750" s="45">
        <f t="shared" si="31"/>
        <v>20</v>
      </c>
      <c r="V750" s="45">
        <f t="shared" si="31"/>
        <v>19</v>
      </c>
      <c r="W750" s="45">
        <f t="shared" si="31"/>
        <v>19</v>
      </c>
      <c r="X750" s="45">
        <f t="shared" si="31"/>
        <v>18</v>
      </c>
      <c r="Y750" s="45">
        <f t="shared" si="31"/>
        <v>20</v>
      </c>
      <c r="Z750" s="45">
        <f t="shared" si="31"/>
        <v>20</v>
      </c>
      <c r="AA750" s="45">
        <f t="shared" si="31"/>
        <v>18</v>
      </c>
      <c r="AB750" s="135">
        <f>COUNTIF(AB10:AB242,"1")</f>
        <v>220</v>
      </c>
      <c r="AC750" s="130">
        <f>SUM(COUNTIFS(AC$7:AC$242,{"ĐTT","ĐTT/HĐC","TDS","HĐH","HĐG","HĐG/HĐC","HĐNT","VS-AN","HĐC","HĐH/HĐG","SHHN","LH"}))</f>
        <v>14</v>
      </c>
      <c r="AD750" s="130">
        <f>SUM(COUNTIFS(AD$7:AD$242,{"ĐTT","ĐTT/HĐC","TDS","HĐH","HĐG","HĐG/HĐC","HĐNT","VS-AN","HĐC","HĐH/HĐG","SHHN","LH"}))</f>
        <v>14</v>
      </c>
      <c r="AE750" s="45"/>
      <c r="AH750" s="133"/>
      <c r="AI750" s="133"/>
      <c r="AJ750" s="133"/>
    </row>
    <row r="751" spans="1:36" s="8" customFormat="1" ht="24.75" customHeight="1">
      <c r="A751" s="256" t="s">
        <v>577</v>
      </c>
      <c r="B751" s="264"/>
      <c r="C751" s="264"/>
      <c r="D751" s="264"/>
      <c r="E751" s="265"/>
      <c r="F751" s="265"/>
      <c r="G751" s="264"/>
      <c r="H751" s="264"/>
      <c r="I751" s="264"/>
      <c r="J751" s="46"/>
      <c r="K751" s="46"/>
      <c r="L751" s="46"/>
      <c r="M751" s="196"/>
      <c r="N751" s="46"/>
      <c r="O751" s="113">
        <f>COUNTIF(O246:O383,"x")</f>
        <v>51</v>
      </c>
      <c r="P751" s="47">
        <f>P243</f>
        <v>37</v>
      </c>
      <c r="Q751" s="45">
        <f t="shared" ref="Q751:AA751" si="32">COUNTIF(Q243:Q384,"x")</f>
        <v>11</v>
      </c>
      <c r="R751" s="45">
        <f t="shared" si="32"/>
        <v>11</v>
      </c>
      <c r="S751" s="45">
        <f t="shared" si="32"/>
        <v>10</v>
      </c>
      <c r="T751" s="45">
        <f t="shared" si="32"/>
        <v>12</v>
      </c>
      <c r="U751" s="45">
        <f t="shared" si="32"/>
        <v>10</v>
      </c>
      <c r="V751" s="45">
        <f t="shared" si="32"/>
        <v>8</v>
      </c>
      <c r="W751" s="45">
        <f t="shared" si="32"/>
        <v>12</v>
      </c>
      <c r="X751" s="45">
        <f t="shared" si="32"/>
        <v>12</v>
      </c>
      <c r="Y751" s="45">
        <f t="shared" si="32"/>
        <v>11</v>
      </c>
      <c r="Z751" s="45">
        <f t="shared" si="32"/>
        <v>8</v>
      </c>
      <c r="AA751" s="45">
        <f t="shared" si="32"/>
        <v>11</v>
      </c>
      <c r="AB751" s="135">
        <f>COUNTIF(AB243:AB384,"1")</f>
        <v>116</v>
      </c>
      <c r="AC751" s="130">
        <f>SUM(COUNTIFS(AC$243:AC$383,{"ĐTT","ĐTT/HĐC","TDS","HĐH","HĐG","HĐG/HĐC","HĐNT","VS-AN","HĐC","HĐH/HĐG","SHHN","LH"}))</f>
        <v>6</v>
      </c>
      <c r="AD751" s="130">
        <f>SUM(COUNTIFS(AD$243:AD$383,{"ĐTT","ĐTT/HĐC","TDS","HĐH","HĐG","HĐG/HĐC","HĐNT","VS-AN","HĐC","HĐH/HĐG","SHHN","LH"}))</f>
        <v>7</v>
      </c>
      <c r="AE751" s="45"/>
      <c r="AH751" s="133"/>
      <c r="AI751" s="133"/>
      <c r="AJ751" s="134"/>
    </row>
    <row r="752" spans="1:36" s="8" customFormat="1" ht="24.75" customHeight="1">
      <c r="A752" s="256" t="s">
        <v>578</v>
      </c>
      <c r="B752" s="264"/>
      <c r="C752" s="264"/>
      <c r="D752" s="264"/>
      <c r="E752" s="265"/>
      <c r="F752" s="265"/>
      <c r="G752" s="264"/>
      <c r="H752" s="264"/>
      <c r="I752" s="264"/>
      <c r="J752" s="46"/>
      <c r="K752" s="46"/>
      <c r="L752" s="46"/>
      <c r="M752" s="196"/>
      <c r="N752" s="46"/>
      <c r="O752" s="113">
        <f>COUNTIF(O386:O546,"x")</f>
        <v>25</v>
      </c>
      <c r="P752" s="47">
        <f>P384</f>
        <v>27</v>
      </c>
      <c r="Q752" s="45">
        <f t="shared" ref="Q752:AA752" si="33">COUNTIF(Q385:Q536,"x")</f>
        <v>15</v>
      </c>
      <c r="R752" s="45">
        <f t="shared" si="33"/>
        <v>13</v>
      </c>
      <c r="S752" s="45">
        <f t="shared" si="33"/>
        <v>17</v>
      </c>
      <c r="T752" s="45">
        <f t="shared" si="33"/>
        <v>13</v>
      </c>
      <c r="U752" s="45">
        <f t="shared" si="33"/>
        <v>13</v>
      </c>
      <c r="V752" s="45">
        <f t="shared" si="33"/>
        <v>14</v>
      </c>
      <c r="W752" s="45">
        <f t="shared" si="33"/>
        <v>12</v>
      </c>
      <c r="X752" s="45">
        <f t="shared" si="33"/>
        <v>14</v>
      </c>
      <c r="Y752" s="45">
        <f t="shared" si="33"/>
        <v>13</v>
      </c>
      <c r="Z752" s="45">
        <f t="shared" si="33"/>
        <v>12</v>
      </c>
      <c r="AA752" s="45">
        <f t="shared" si="33"/>
        <v>12</v>
      </c>
      <c r="AB752" s="135">
        <f>COUNTIF(AB385:AB536,"1")</f>
        <v>146</v>
      </c>
      <c r="AC752" s="130">
        <f>SUM(COUNTIFS(AC$384:AC$546,{"ĐTT","ĐTT/HĐC","TDS","HĐH","HĐG","HĐG/HĐC","HĐNT","VS-AN","HĐC","HĐH/HĐG","SHHN","LH"}))</f>
        <v>14</v>
      </c>
      <c r="AD752" s="130">
        <f>SUM(COUNTIFS(AD$384:AD$546,{"ĐTT","ĐTT/HĐC","TDS","HĐH","HĐG","HĐG/HĐC","HĐNT","VS-AN","HĐC","HĐH/HĐG","SHHN","LH"}))</f>
        <v>14</v>
      </c>
      <c r="AE752" s="45"/>
      <c r="AH752" s="133"/>
      <c r="AI752" s="133"/>
      <c r="AJ752" s="133"/>
    </row>
    <row r="753" spans="1:36" s="8" customFormat="1" ht="24.75" customHeight="1">
      <c r="A753" s="256" t="s">
        <v>579</v>
      </c>
      <c r="B753" s="264"/>
      <c r="C753" s="264"/>
      <c r="D753" s="264"/>
      <c r="E753" s="265"/>
      <c r="F753" s="265"/>
      <c r="G753" s="264"/>
      <c r="H753" s="264"/>
      <c r="I753" s="264"/>
      <c r="J753" s="46"/>
      <c r="K753" s="46"/>
      <c r="L753" s="46"/>
      <c r="M753" s="196"/>
      <c r="N753" s="46"/>
      <c r="O753" s="113">
        <f>COUNTIF(O550:O589,"x")</f>
        <v>22</v>
      </c>
      <c r="P753" s="47">
        <f>P547</f>
        <v>22</v>
      </c>
      <c r="Q753" s="47">
        <f t="shared" ref="Q753:AA753" si="34">COUNTIF(Q547:Q588,"x")</f>
        <v>2</v>
      </c>
      <c r="R753" s="47">
        <f t="shared" si="34"/>
        <v>9</v>
      </c>
      <c r="S753" s="47">
        <f t="shared" si="34"/>
        <v>4</v>
      </c>
      <c r="T753" s="47">
        <f t="shared" si="34"/>
        <v>2</v>
      </c>
      <c r="U753" s="47">
        <f t="shared" si="34"/>
        <v>3</v>
      </c>
      <c r="V753" s="47">
        <f t="shared" si="34"/>
        <v>5</v>
      </c>
      <c r="W753" s="47">
        <f t="shared" si="34"/>
        <v>3</v>
      </c>
      <c r="X753" s="47">
        <f t="shared" si="34"/>
        <v>1</v>
      </c>
      <c r="Y753" s="47">
        <f t="shared" si="34"/>
        <v>1</v>
      </c>
      <c r="Z753" s="47">
        <f t="shared" si="34"/>
        <v>0</v>
      </c>
      <c r="AA753" s="47">
        <f t="shared" si="34"/>
        <v>4</v>
      </c>
      <c r="AB753" s="181">
        <f>COUNTIF(AB547:AB588,"1")</f>
        <v>33</v>
      </c>
      <c r="AC753" s="130">
        <f>SUM(COUNTIFS(AC$547:AC$589,{"ĐTT","ĐTT/HĐC","TDS","HĐH","HĐG","HĐG/HĐC","HĐNT","VS-AN","HĐC","HĐH/HĐG","SHHN","LH"}))</f>
        <v>4</v>
      </c>
      <c r="AD753" s="130">
        <f>SUM(COUNTIFS(AD$547:AD$589,{"ĐTT","ĐTT/HĐC","TDS","HĐH","HĐG","HĐG/HĐC","HĐNT","VS-AN","HĐC","HĐH/HĐG","SHHN","LH"}))</f>
        <v>2</v>
      </c>
      <c r="AE753" s="45"/>
      <c r="AH753" s="133"/>
      <c r="AI753" s="133"/>
      <c r="AJ753" s="133"/>
    </row>
    <row r="754" spans="1:36" s="8" customFormat="1" ht="24.75" customHeight="1">
      <c r="A754" s="139"/>
      <c r="B754" s="264" t="s">
        <v>580</v>
      </c>
      <c r="C754" s="264"/>
      <c r="D754" s="264"/>
      <c r="E754" s="265"/>
      <c r="F754" s="265"/>
      <c r="G754" s="264"/>
      <c r="H754" s="264"/>
      <c r="I754" s="264"/>
      <c r="J754" s="46"/>
      <c r="K754" s="46"/>
      <c r="L754" s="46"/>
      <c r="M754" s="196"/>
      <c r="N754" s="46"/>
      <c r="O754" s="46"/>
      <c r="P754" s="113">
        <f>COUNTIF(P591:P747,"x")</f>
        <v>0</v>
      </c>
      <c r="Q754" s="47">
        <f>Q589</f>
        <v>0</v>
      </c>
      <c r="R754" s="45">
        <f t="shared" ref="R754:AB754" si="35">COUNTIF(R589:R747,"x")</f>
        <v>15</v>
      </c>
      <c r="S754" s="45">
        <f t="shared" si="35"/>
        <v>14</v>
      </c>
      <c r="T754" s="45">
        <f t="shared" si="35"/>
        <v>14</v>
      </c>
      <c r="U754" s="45">
        <f t="shared" si="35"/>
        <v>14</v>
      </c>
      <c r="V754" s="45">
        <f t="shared" si="35"/>
        <v>14</v>
      </c>
      <c r="W754" s="45">
        <f t="shared" si="35"/>
        <v>14</v>
      </c>
      <c r="X754" s="45">
        <f t="shared" si="35"/>
        <v>14</v>
      </c>
      <c r="Y754" s="45">
        <f t="shared" si="35"/>
        <v>15</v>
      </c>
      <c r="Z754" s="45">
        <f t="shared" si="35"/>
        <v>13</v>
      </c>
      <c r="AA754" s="45">
        <f t="shared" si="35"/>
        <v>13</v>
      </c>
      <c r="AB754" s="135">
        <f t="shared" si="35"/>
        <v>0</v>
      </c>
      <c r="AC754" s="130">
        <f>SUM(COUNTIFS(AC$590:AC$748,{"ĐTT","ĐTT/HĐC","TDS","HĐH","HĐG","HĐG/HĐC","HĐNT","VS-AN","HĐC","HĐH/HĐG","SHHN","LH"}))</f>
        <v>12</v>
      </c>
      <c r="AD754" s="130">
        <f>SUM(COUNTIFS(AD$590:AD$748,{"ĐTT","ĐTT/HĐC","TDS","HĐH","HĐG","HĐG/HĐC","HĐNT","VS-AN","HĐC","HĐH/HĐG","SHHN","LH"}))</f>
        <v>10</v>
      </c>
      <c r="AE754" s="45"/>
      <c r="AF754" s="125"/>
      <c r="AH754" s="133"/>
      <c r="AI754" s="133"/>
      <c r="AJ754" s="133"/>
    </row>
    <row r="755" spans="1:36" s="8" customFormat="1" ht="24.75" customHeight="1">
      <c r="A755" s="139"/>
      <c r="B755" s="262" t="s">
        <v>1155</v>
      </c>
      <c r="C755" s="262"/>
      <c r="D755" s="262"/>
      <c r="E755" s="263"/>
      <c r="F755" s="263"/>
      <c r="G755" s="262"/>
      <c r="H755" s="262"/>
      <c r="I755" s="262"/>
      <c r="J755" s="46"/>
      <c r="K755" s="46"/>
      <c r="L755" s="46"/>
      <c r="M755" s="196"/>
      <c r="N755" s="46"/>
      <c r="O755" s="46"/>
      <c r="P755" s="113"/>
      <c r="Q755" s="47"/>
      <c r="R755" s="45"/>
      <c r="S755" s="45"/>
      <c r="T755" s="45"/>
      <c r="U755" s="45"/>
      <c r="V755" s="45" t="s">
        <v>121</v>
      </c>
      <c r="W755" s="45"/>
      <c r="X755" s="45"/>
      <c r="Y755" s="45"/>
      <c r="Z755" s="45"/>
      <c r="AA755" s="45"/>
      <c r="AB755" s="135"/>
      <c r="AC755" s="129">
        <f>SUM(AC756:AC765)</f>
        <v>50</v>
      </c>
      <c r="AD755" s="129">
        <f>SUM(AD756:AD765)</f>
        <v>47</v>
      </c>
      <c r="AE755" s="45"/>
      <c r="AF755" s="125"/>
      <c r="AH755" s="133"/>
      <c r="AI755" s="133"/>
      <c r="AJ755" s="133"/>
    </row>
    <row r="756" spans="1:36" s="8" customFormat="1" ht="24.75" customHeight="1">
      <c r="A756" s="139"/>
      <c r="B756" s="258" t="s">
        <v>1156</v>
      </c>
      <c r="C756" s="258"/>
      <c r="D756" s="264" t="s">
        <v>1157</v>
      </c>
      <c r="E756" s="265"/>
      <c r="F756" s="265"/>
      <c r="G756" s="264"/>
      <c r="H756" s="264"/>
      <c r="I756" s="264"/>
      <c r="J756" s="46"/>
      <c r="K756" s="46"/>
      <c r="L756" s="46"/>
      <c r="M756" s="196"/>
      <c r="N756" s="46"/>
      <c r="O756" s="46"/>
      <c r="P756" s="113"/>
      <c r="Q756" s="47"/>
      <c r="R756" s="45"/>
      <c r="S756" s="45"/>
      <c r="T756" s="45"/>
      <c r="U756" s="45"/>
      <c r="V756" s="45" t="s">
        <v>121</v>
      </c>
      <c r="W756" s="45"/>
      <c r="X756" s="45"/>
      <c r="Y756" s="45"/>
      <c r="Z756" s="45"/>
      <c r="AA756" s="45"/>
      <c r="AB756" s="135"/>
      <c r="AC756" s="130">
        <f>SUM(COUNTIFS(AC$7:AC$748,{"ĐTT","ĐTT/HĐC"}))</f>
        <v>3</v>
      </c>
      <c r="AD756" s="130">
        <f>SUM(COUNTIFS(AD$7:AD$748,{"ĐTT","ĐTT/HĐC"}))</f>
        <v>4</v>
      </c>
      <c r="AE756" s="45"/>
      <c r="AF756" s="125"/>
      <c r="AH756" s="133"/>
      <c r="AI756" s="133"/>
      <c r="AJ756" s="133"/>
    </row>
    <row r="757" spans="1:36" s="8" customFormat="1" ht="24.75" customHeight="1">
      <c r="A757" s="139"/>
      <c r="B757" s="258"/>
      <c r="C757" s="258"/>
      <c r="D757" s="264" t="s">
        <v>1158</v>
      </c>
      <c r="E757" s="265"/>
      <c r="F757" s="265"/>
      <c r="G757" s="264"/>
      <c r="H757" s="264"/>
      <c r="I757" s="264"/>
      <c r="J757" s="46"/>
      <c r="K757" s="46"/>
      <c r="L757" s="46"/>
      <c r="M757" s="196"/>
      <c r="N757" s="46"/>
      <c r="O757" s="46"/>
      <c r="P757" s="113"/>
      <c r="Q757" s="47"/>
      <c r="R757" s="45"/>
      <c r="S757" s="45"/>
      <c r="T757" s="45"/>
      <c r="U757" s="45"/>
      <c r="V757" s="45" t="s">
        <v>121</v>
      </c>
      <c r="W757" s="45"/>
      <c r="X757" s="45"/>
      <c r="Y757" s="45"/>
      <c r="Z757" s="45"/>
      <c r="AA757" s="45"/>
      <c r="AB757" s="135"/>
      <c r="AC757" s="130">
        <f>COUNTIF(AC$7:AC$748,"TDS")</f>
        <v>1</v>
      </c>
      <c r="AD757" s="130">
        <f>COUNTIF(AD$7:AD$748,"TDS")</f>
        <v>1</v>
      </c>
      <c r="AE757" s="45"/>
      <c r="AF757" s="125"/>
    </row>
    <row r="758" spans="1:36" s="8" customFormat="1" ht="24.75" customHeight="1">
      <c r="A758" s="139"/>
      <c r="B758" s="258"/>
      <c r="C758" s="258"/>
      <c r="D758" s="264" t="s">
        <v>1159</v>
      </c>
      <c r="E758" s="265"/>
      <c r="F758" s="265"/>
      <c r="G758" s="264"/>
      <c r="H758" s="264"/>
      <c r="I758" s="264"/>
      <c r="J758" s="46"/>
      <c r="K758" s="46"/>
      <c r="L758" s="46"/>
      <c r="M758" s="196"/>
      <c r="N758" s="46"/>
      <c r="O758" s="46"/>
      <c r="P758" s="113"/>
      <c r="Q758" s="47"/>
      <c r="R758" s="45"/>
      <c r="S758" s="45"/>
      <c r="T758" s="45"/>
      <c r="U758" s="45"/>
      <c r="V758" s="45" t="s">
        <v>121</v>
      </c>
      <c r="W758" s="45"/>
      <c r="X758" s="45"/>
      <c r="Y758" s="45"/>
      <c r="Z758" s="45"/>
      <c r="AA758" s="45"/>
      <c r="AB758" s="135"/>
      <c r="AC758" s="130">
        <f>SUM(COUNTIFS(AC$7:AC$748,{"HĐG","HĐG/HĐC"}))</f>
        <v>14</v>
      </c>
      <c r="AD758" s="130">
        <f>SUM(COUNTIFS(AD$7:AD$748,{"HĐG","HĐG/HĐC"}))</f>
        <v>14</v>
      </c>
      <c r="AE758" s="45"/>
      <c r="AF758" s="125"/>
    </row>
    <row r="759" spans="1:36" s="8" customFormat="1" ht="24.75" customHeight="1">
      <c r="A759" s="139"/>
      <c r="B759" s="258"/>
      <c r="C759" s="258"/>
      <c r="D759" s="264" t="s">
        <v>1160</v>
      </c>
      <c r="E759" s="265"/>
      <c r="F759" s="265"/>
      <c r="G759" s="264"/>
      <c r="H759" s="264"/>
      <c r="I759" s="264"/>
      <c r="J759" s="46"/>
      <c r="K759" s="46"/>
      <c r="L759" s="46"/>
      <c r="M759" s="196"/>
      <c r="N759" s="46"/>
      <c r="O759" s="46"/>
      <c r="P759" s="113"/>
      <c r="Q759" s="47"/>
      <c r="R759" s="45"/>
      <c r="S759" s="45"/>
      <c r="T759" s="45"/>
      <c r="U759" s="45"/>
      <c r="V759" s="45" t="s">
        <v>121</v>
      </c>
      <c r="W759" s="45"/>
      <c r="X759" s="45"/>
      <c r="Y759" s="45"/>
      <c r="Z759" s="45"/>
      <c r="AA759" s="45"/>
      <c r="AB759" s="135"/>
      <c r="AC759" s="130">
        <f>COUNTIF(AC$7:AC$748,"HĐNT")</f>
        <v>10</v>
      </c>
      <c r="AD759" s="130">
        <f>COUNTIF(AD$7:AD$748,"HĐNT")</f>
        <v>10</v>
      </c>
      <c r="AE759" s="45"/>
      <c r="AF759" s="125"/>
    </row>
    <row r="760" spans="1:36" s="8" customFormat="1" ht="24.75" customHeight="1">
      <c r="A760" s="139"/>
      <c r="B760" s="258"/>
      <c r="C760" s="258"/>
      <c r="D760" s="264" t="s">
        <v>1161</v>
      </c>
      <c r="E760" s="265"/>
      <c r="F760" s="265"/>
      <c r="G760" s="264"/>
      <c r="H760" s="264"/>
      <c r="I760" s="264"/>
      <c r="J760" s="46"/>
      <c r="K760" s="46"/>
      <c r="L760" s="46"/>
      <c r="M760" s="196"/>
      <c r="N760" s="46"/>
      <c r="O760" s="46"/>
      <c r="P760" s="113"/>
      <c r="Q760" s="47"/>
      <c r="R760" s="45"/>
      <c r="S760" s="45"/>
      <c r="T760" s="45"/>
      <c r="U760" s="45"/>
      <c r="V760" s="45" t="s">
        <v>121</v>
      </c>
      <c r="W760" s="45"/>
      <c r="X760" s="45"/>
      <c r="Y760" s="45"/>
      <c r="Z760" s="45"/>
      <c r="AA760" s="45"/>
      <c r="AB760" s="135"/>
      <c r="AC760" s="130">
        <f>COUNTIF(AC$7:AC$748,"VS-AN")</f>
        <v>5</v>
      </c>
      <c r="AD760" s="130">
        <f>COUNTIF(AD$7:AD$748,"VS-AN")</f>
        <v>5</v>
      </c>
      <c r="AE760" s="45"/>
      <c r="AF760" s="125"/>
    </row>
    <row r="761" spans="1:36" s="8" customFormat="1" ht="24.75" customHeight="1">
      <c r="A761" s="139"/>
      <c r="B761" s="258"/>
      <c r="C761" s="258"/>
      <c r="D761" s="264" t="s">
        <v>1162</v>
      </c>
      <c r="E761" s="265"/>
      <c r="F761" s="265"/>
      <c r="G761" s="264"/>
      <c r="H761" s="264"/>
      <c r="I761" s="264"/>
      <c r="J761" s="46"/>
      <c r="K761" s="46"/>
      <c r="L761" s="46"/>
      <c r="M761" s="196"/>
      <c r="N761" s="46"/>
      <c r="O761" s="46"/>
      <c r="P761" s="113"/>
      <c r="Q761" s="47"/>
      <c r="R761" s="45"/>
      <c r="S761" s="45"/>
      <c r="T761" s="45"/>
      <c r="U761" s="45"/>
      <c r="V761" s="45" t="s">
        <v>121</v>
      </c>
      <c r="W761" s="45"/>
      <c r="X761" s="45"/>
      <c r="Y761" s="45"/>
      <c r="Z761" s="45"/>
      <c r="AA761" s="45"/>
      <c r="AB761" s="135"/>
      <c r="AC761" s="130">
        <f>SUM(COUNTIFS(AC$7:AC$748,{"HĐC","ĐTT/HĐC"}))</f>
        <v>8</v>
      </c>
      <c r="AD761" s="130">
        <f>SUM(COUNTIFS(AD$7:AD$748,{"HĐC","ĐTT/HĐC"}))</f>
        <v>5</v>
      </c>
      <c r="AE761" s="45"/>
      <c r="AF761" s="125"/>
    </row>
    <row r="762" spans="1:36" s="8" customFormat="1" ht="24.75" customHeight="1">
      <c r="A762" s="139"/>
      <c r="B762" s="258"/>
      <c r="C762" s="258"/>
      <c r="D762" s="264" t="s">
        <v>1163</v>
      </c>
      <c r="E762" s="265"/>
      <c r="F762" s="265"/>
      <c r="G762" s="264"/>
      <c r="H762" s="264"/>
      <c r="I762" s="264"/>
      <c r="J762" s="46"/>
      <c r="K762" s="46"/>
      <c r="L762" s="46"/>
      <c r="M762" s="196"/>
      <c r="N762" s="46"/>
      <c r="O762" s="46"/>
      <c r="P762" s="113"/>
      <c r="Q762" s="47"/>
      <c r="R762" s="45"/>
      <c r="S762" s="45"/>
      <c r="T762" s="45"/>
      <c r="U762" s="45"/>
      <c r="V762" s="45" t="s">
        <v>121</v>
      </c>
      <c r="W762" s="45"/>
      <c r="X762" s="45"/>
      <c r="Y762" s="45"/>
      <c r="Z762" s="45"/>
      <c r="AA762" s="45"/>
      <c r="AB762" s="135"/>
      <c r="AC762" s="130">
        <f>COUNTIF(AC$7:AC$748,"SHHN")</f>
        <v>4</v>
      </c>
      <c r="AD762" s="130">
        <f>COUNTIF(AD$7:AD$748,"SHHN")</f>
        <v>3</v>
      </c>
      <c r="AE762" s="45"/>
      <c r="AF762" s="125"/>
    </row>
    <row r="763" spans="1:36" s="8" customFormat="1" ht="24.75" customHeight="1">
      <c r="A763" s="139"/>
      <c r="B763" s="258"/>
      <c r="C763" s="258"/>
      <c r="D763" s="264" t="s">
        <v>1164</v>
      </c>
      <c r="E763" s="265"/>
      <c r="F763" s="265"/>
      <c r="G763" s="264"/>
      <c r="H763" s="264"/>
      <c r="I763" s="264"/>
      <c r="J763" s="46"/>
      <c r="K763" s="46"/>
      <c r="L763" s="46"/>
      <c r="M763" s="196"/>
      <c r="N763" s="46"/>
      <c r="O763" s="46"/>
      <c r="P763" s="113"/>
      <c r="Q763" s="47"/>
      <c r="R763" s="45"/>
      <c r="S763" s="45"/>
      <c r="T763" s="45"/>
      <c r="U763" s="45"/>
      <c r="V763" s="45" t="s">
        <v>121</v>
      </c>
      <c r="W763" s="45"/>
      <c r="X763" s="45"/>
      <c r="Y763" s="45"/>
      <c r="Z763" s="45"/>
      <c r="AA763" s="45"/>
      <c r="AB763" s="135"/>
      <c r="AC763" s="130">
        <f>COUNTIF(AC$7:AC$748,"TQDN")</f>
        <v>0</v>
      </c>
      <c r="AD763" s="130">
        <f>COUNTIF(AD$7:AD$748,"TQDN")</f>
        <v>0</v>
      </c>
      <c r="AE763" s="45"/>
      <c r="AF763" s="125"/>
    </row>
    <row r="764" spans="1:36" s="8" customFormat="1" ht="24.75" customHeight="1">
      <c r="A764" s="139"/>
      <c r="B764" s="258"/>
      <c r="C764" s="258"/>
      <c r="D764" s="264" t="s">
        <v>1165</v>
      </c>
      <c r="E764" s="265"/>
      <c r="F764" s="265"/>
      <c r="G764" s="264"/>
      <c r="H764" s="264"/>
      <c r="I764" s="264"/>
      <c r="J764" s="46"/>
      <c r="K764" s="46"/>
      <c r="L764" s="46"/>
      <c r="M764" s="196"/>
      <c r="N764" s="46"/>
      <c r="O764" s="46"/>
      <c r="P764" s="113"/>
      <c r="Q764" s="47"/>
      <c r="R764" s="45"/>
      <c r="S764" s="45"/>
      <c r="T764" s="45"/>
      <c r="U764" s="45"/>
      <c r="V764" s="45" t="s">
        <v>121</v>
      </c>
      <c r="W764" s="45"/>
      <c r="X764" s="45"/>
      <c r="Y764" s="45"/>
      <c r="Z764" s="45"/>
      <c r="AA764" s="45"/>
      <c r="AB764" s="135"/>
      <c r="AC764" s="130">
        <f>COUNTIF(AC$7:AC$748,"LH")</f>
        <v>0</v>
      </c>
      <c r="AD764" s="130">
        <f>COUNTIF(AD$7:AD$748,"LH")</f>
        <v>0</v>
      </c>
      <c r="AE764" s="45"/>
      <c r="AF764" s="125"/>
    </row>
    <row r="765" spans="1:36" s="8" customFormat="1" ht="24.75" customHeight="1">
      <c r="A765" s="139"/>
      <c r="B765" s="258"/>
      <c r="C765" s="258"/>
      <c r="D765" s="260" t="s">
        <v>1166</v>
      </c>
      <c r="E765" s="261"/>
      <c r="F765" s="261"/>
      <c r="G765" s="260"/>
      <c r="H765" s="260"/>
      <c r="I765" s="260"/>
      <c r="J765" s="46"/>
      <c r="K765" s="46"/>
      <c r="L765" s="46"/>
      <c r="M765" s="196"/>
      <c r="N765" s="46"/>
      <c r="O765" s="46"/>
      <c r="P765" s="113"/>
      <c r="Q765" s="47"/>
      <c r="R765" s="45"/>
      <c r="S765" s="45"/>
      <c r="T765" s="45"/>
      <c r="U765" s="45"/>
      <c r="V765" s="45" t="s">
        <v>121</v>
      </c>
      <c r="W765" s="45"/>
      <c r="X765" s="45"/>
      <c r="Y765" s="45"/>
      <c r="Z765" s="45"/>
      <c r="AA765" s="45"/>
      <c r="AB765" s="135"/>
      <c r="AC765" s="129">
        <f>COUNTIF(AC$7:AC$748,"HĐH")</f>
        <v>5</v>
      </c>
      <c r="AD765" s="129">
        <f>COUNTIF(AD$7:AD$748,"HĐH")</f>
        <v>5</v>
      </c>
      <c r="AE765" s="45"/>
      <c r="AF765" s="125"/>
    </row>
    <row r="766" spans="1:36" s="8" customFormat="1" ht="24.75" customHeight="1">
      <c r="A766" s="139"/>
      <c r="B766" s="258"/>
      <c r="C766" s="258"/>
      <c r="D766" s="258" t="s">
        <v>1167</v>
      </c>
      <c r="E766" s="254"/>
      <c r="F766" s="254"/>
      <c r="G766" s="258"/>
      <c r="H766" s="264" t="s">
        <v>1168</v>
      </c>
      <c r="I766" s="264"/>
      <c r="J766" s="46"/>
      <c r="K766" s="46"/>
      <c r="L766" s="46"/>
      <c r="M766" s="196"/>
      <c r="N766" s="46"/>
      <c r="O766" s="46"/>
      <c r="P766" s="113"/>
      <c r="Q766" s="47"/>
      <c r="R766" s="45"/>
      <c r="S766" s="45"/>
      <c r="T766" s="45"/>
      <c r="U766" s="45"/>
      <c r="V766" s="126" t="s">
        <v>121</v>
      </c>
      <c r="W766" s="127"/>
      <c r="X766" s="128"/>
      <c r="Y766" s="45"/>
      <c r="Z766" s="45"/>
      <c r="AA766" s="45"/>
      <c r="AB766" s="135"/>
      <c r="AC766" s="130">
        <f>SUM(COUNTIFS(AC$7:AC$242,{"HĐH"}))</f>
        <v>1</v>
      </c>
      <c r="AD766" s="130">
        <f>SUM(COUNTIFS(AD$7:AD$242,{"HĐH"}))</f>
        <v>1</v>
      </c>
      <c r="AE766" s="45"/>
      <c r="AF766" s="125"/>
    </row>
    <row r="767" spans="1:36" s="8" customFormat="1" ht="24.75" customHeight="1">
      <c r="A767" s="139"/>
      <c r="B767" s="258"/>
      <c r="C767" s="258"/>
      <c r="D767" s="253"/>
      <c r="E767" s="254"/>
      <c r="F767" s="254"/>
      <c r="G767" s="255"/>
      <c r="H767" s="264" t="s">
        <v>1169</v>
      </c>
      <c r="I767" s="264"/>
      <c r="J767" s="56"/>
      <c r="K767" s="46"/>
      <c r="L767" s="46"/>
      <c r="M767" s="196"/>
      <c r="N767" s="46"/>
      <c r="O767" s="46"/>
      <c r="P767" s="113"/>
      <c r="Q767" s="47"/>
      <c r="R767" s="45"/>
      <c r="S767" s="45"/>
      <c r="T767" s="45"/>
      <c r="U767" s="45"/>
      <c r="V767" s="126" t="s">
        <v>121</v>
      </c>
      <c r="W767" s="127"/>
      <c r="X767" s="128"/>
      <c r="Y767" s="45"/>
      <c r="Z767" s="45"/>
      <c r="AA767" s="45"/>
      <c r="AB767" s="135"/>
      <c r="AC767" s="130">
        <f>SUM(COUNTIFS(AC$243:AC$383,"HĐH"))</f>
        <v>1</v>
      </c>
      <c r="AD767" s="130">
        <f>SUM(COUNTIFS(AD$243:AD$383,"HĐH"))</f>
        <v>1</v>
      </c>
      <c r="AE767" s="45"/>
      <c r="AF767" s="125"/>
    </row>
    <row r="768" spans="1:36" s="8" customFormat="1" ht="24.75" customHeight="1">
      <c r="A768" s="139"/>
      <c r="B768" s="258"/>
      <c r="C768" s="258"/>
      <c r="D768" s="253"/>
      <c r="E768" s="254"/>
      <c r="F768" s="254"/>
      <c r="G768" s="255"/>
      <c r="H768" s="264" t="s">
        <v>1170</v>
      </c>
      <c r="I768" s="264"/>
      <c r="J768" s="56"/>
      <c r="K768" s="46"/>
      <c r="L768" s="46"/>
      <c r="M768" s="196"/>
      <c r="N768" s="46"/>
      <c r="O768" s="46"/>
      <c r="P768" s="113"/>
      <c r="Q768" s="47"/>
      <c r="R768" s="45"/>
      <c r="S768" s="45"/>
      <c r="T768" s="45"/>
      <c r="U768" s="45"/>
      <c r="V768" s="126" t="s">
        <v>121</v>
      </c>
      <c r="W768" s="127"/>
      <c r="X768" s="128"/>
      <c r="Y768" s="45"/>
      <c r="Z768" s="45"/>
      <c r="AA768" s="45"/>
      <c r="AB768" s="135"/>
      <c r="AC768" s="130">
        <f>SUM(COUNTIFS(AC$384:AC$546,"HĐH"))</f>
        <v>1</v>
      </c>
      <c r="AD768" s="130">
        <f>SUM(COUNTIFS(AD$384:AD$546,"HĐH"))</f>
        <v>1</v>
      </c>
      <c r="AE768" s="45"/>
      <c r="AF768" s="125"/>
    </row>
    <row r="769" spans="1:32" s="8" customFormat="1" ht="24.75" customHeight="1">
      <c r="A769" s="139"/>
      <c r="B769" s="258"/>
      <c r="C769" s="258"/>
      <c r="D769" s="253"/>
      <c r="E769" s="254"/>
      <c r="F769" s="254"/>
      <c r="G769" s="255"/>
      <c r="H769" s="264" t="s">
        <v>1171</v>
      </c>
      <c r="I769" s="264"/>
      <c r="J769" s="56"/>
      <c r="K769" s="46"/>
      <c r="L769" s="46"/>
      <c r="M769" s="196"/>
      <c r="N769" s="46"/>
      <c r="O769" s="46"/>
      <c r="P769" s="113"/>
      <c r="Q769" s="47"/>
      <c r="R769" s="45"/>
      <c r="S769" s="45"/>
      <c r="T769" s="45"/>
      <c r="U769" s="45"/>
      <c r="V769" s="126" t="s">
        <v>121</v>
      </c>
      <c r="W769" s="127"/>
      <c r="X769" s="128"/>
      <c r="Y769" s="45"/>
      <c r="Z769" s="45"/>
      <c r="AA769" s="45"/>
      <c r="AB769" s="135"/>
      <c r="AC769" s="130">
        <f>SUM(COUNTIFS(AC$547:AC$589,"HĐH"))</f>
        <v>0</v>
      </c>
      <c r="AD769" s="130">
        <f>SUM(COUNTIFS(AD$547:AD$589,"HĐH"))</f>
        <v>1</v>
      </c>
      <c r="AE769" s="45"/>
      <c r="AF769" s="125"/>
    </row>
    <row r="770" spans="1:32" s="8" customFormat="1" ht="24.75" customHeight="1">
      <c r="A770" s="139"/>
      <c r="B770" s="258"/>
      <c r="C770" s="258"/>
      <c r="D770" s="253"/>
      <c r="E770" s="254"/>
      <c r="F770" s="254"/>
      <c r="G770" s="255"/>
      <c r="H770" s="256" t="s">
        <v>1172</v>
      </c>
      <c r="I770" s="257"/>
      <c r="J770" s="56"/>
      <c r="K770" s="46"/>
      <c r="L770" s="46"/>
      <c r="M770" s="196"/>
      <c r="N770" s="46"/>
      <c r="O770" s="46"/>
      <c r="P770" s="113"/>
      <c r="Q770" s="47"/>
      <c r="R770" s="45"/>
      <c r="S770" s="45"/>
      <c r="T770" s="45"/>
      <c r="U770" s="45"/>
      <c r="V770" s="126" t="s">
        <v>121</v>
      </c>
      <c r="W770" s="127"/>
      <c r="X770" s="128"/>
      <c r="Y770" s="45"/>
      <c r="Z770" s="45"/>
      <c r="AA770" s="45"/>
      <c r="AB770" s="135"/>
      <c r="AC770" s="130">
        <f>SUM(COUNTIFS(AC$590:AC$748,"HĐH"))</f>
        <v>2</v>
      </c>
      <c r="AD770" s="130">
        <f>SUM(COUNTIFS(AD$590:AD$748,"HĐH"))</f>
        <v>1</v>
      </c>
      <c r="AE770" s="45"/>
      <c r="AF770" s="125"/>
    </row>
    <row r="771" spans="1:32" ht="8.25" customHeight="1">
      <c r="V771" s="110" t="s">
        <v>121</v>
      </c>
    </row>
    <row r="772" spans="1:32" ht="18.75" customHeight="1">
      <c r="B772" s="267" t="s">
        <v>1174</v>
      </c>
      <c r="C772" s="267"/>
      <c r="D772" s="267"/>
      <c r="E772" s="267"/>
      <c r="F772" s="267"/>
      <c r="G772" s="267"/>
      <c r="H772" s="269" t="s">
        <v>1123</v>
      </c>
      <c r="I772" s="269"/>
      <c r="J772" s="269"/>
      <c r="K772" s="269"/>
      <c r="L772" s="269"/>
      <c r="M772" s="269"/>
      <c r="N772" s="269"/>
      <c r="O772" s="269"/>
      <c r="P772" s="269"/>
      <c r="Q772" s="269"/>
      <c r="R772" s="269"/>
      <c r="S772" s="108"/>
      <c r="T772" s="108"/>
      <c r="U772" s="108"/>
      <c r="V772" s="122" t="s">
        <v>121</v>
      </c>
      <c r="W772" s="108"/>
      <c r="X772" s="108"/>
      <c r="Y772" s="267" t="s">
        <v>594</v>
      </c>
      <c r="Z772" s="267"/>
      <c r="AA772" s="267"/>
      <c r="AB772" s="267"/>
      <c r="AC772" s="267"/>
      <c r="AD772" s="267"/>
      <c r="AE772" s="267"/>
    </row>
    <row r="773" spans="1:32" ht="24.75" customHeight="1">
      <c r="Q773" s="108"/>
      <c r="R773" s="108"/>
      <c r="S773" s="108"/>
      <c r="T773" s="108"/>
      <c r="U773" s="108"/>
      <c r="V773" s="122" t="s">
        <v>121</v>
      </c>
      <c r="W773" s="108"/>
      <c r="X773" s="108"/>
      <c r="Y773" s="108"/>
      <c r="Z773" s="108"/>
      <c r="AA773" s="108"/>
      <c r="AB773" s="108"/>
      <c r="AC773" s="108"/>
      <c r="AD773" s="108"/>
    </row>
    <row r="774" spans="1:32" ht="24.75" customHeight="1">
      <c r="Q774" s="8"/>
      <c r="R774" s="8"/>
      <c r="S774" s="109"/>
      <c r="T774" s="8"/>
      <c r="V774" s="110" t="s">
        <v>121</v>
      </c>
    </row>
    <row r="775" spans="1:32" ht="38.25" customHeight="1">
      <c r="B775" s="268" t="s">
        <v>1173</v>
      </c>
      <c r="C775" s="268"/>
      <c r="D775" s="268"/>
      <c r="E775" s="267"/>
      <c r="F775" s="267"/>
      <c r="G775" s="268"/>
      <c r="H775" s="136"/>
      <c r="I775" s="137" t="s">
        <v>1124</v>
      </c>
      <c r="J775" s="336"/>
      <c r="K775" s="336"/>
      <c r="L775" s="336"/>
      <c r="M775" s="337"/>
      <c r="N775" s="337"/>
      <c r="O775" s="337"/>
      <c r="P775" s="337"/>
      <c r="Q775" s="337"/>
      <c r="R775" s="337"/>
      <c r="S775" s="118"/>
      <c r="T775" s="118"/>
      <c r="U775" s="118"/>
      <c r="V775" s="137" t="s">
        <v>121</v>
      </c>
      <c r="W775" s="118"/>
      <c r="X775" s="118"/>
      <c r="Y775" s="332" t="s">
        <v>595</v>
      </c>
      <c r="Z775" s="332"/>
      <c r="AA775" s="332"/>
      <c r="AB775" s="332"/>
      <c r="AC775" s="332"/>
      <c r="AD775" s="332"/>
      <c r="AE775" s="332"/>
    </row>
    <row r="776" spans="1:32">
      <c r="Q776" s="8"/>
      <c r="R776" s="333"/>
      <c r="S776" s="333"/>
      <c r="T776" s="333"/>
    </row>
  </sheetData>
  <autoFilter ref="A6:AJ775">
    <filterColumn colId="21">
      <customFilters>
        <customFilter operator="notEqual" val=" "/>
      </customFilters>
    </filterColumn>
  </autoFilter>
  <mergeCells count="351">
    <mergeCell ref="A250:A268"/>
    <mergeCell ref="P574:P576"/>
    <mergeCell ref="A332:A335"/>
    <mergeCell ref="A337:A338"/>
    <mergeCell ref="A63:A73"/>
    <mergeCell ref="A75:A77"/>
    <mergeCell ref="A78:A81"/>
    <mergeCell ref="A82:A85"/>
    <mergeCell ref="A86:A89"/>
    <mergeCell ref="A104:A114"/>
    <mergeCell ref="A136:A138"/>
    <mergeCell ref="A159:A162"/>
    <mergeCell ref="A163:A166"/>
    <mergeCell ref="A101:A103"/>
    <mergeCell ref="A118:A128"/>
    <mergeCell ref="A115:A117"/>
    <mergeCell ref="A131:A135"/>
    <mergeCell ref="A139:A143"/>
    <mergeCell ref="A144:A146"/>
    <mergeCell ref="A90:A100"/>
    <mergeCell ref="A202:A205"/>
    <mergeCell ref="A210:A213"/>
    <mergeCell ref="A206:A209"/>
    <mergeCell ref="A218:A220"/>
    <mergeCell ref="A215:A217"/>
    <mergeCell ref="D764:I764"/>
    <mergeCell ref="M3:M5"/>
    <mergeCell ref="N3:N5"/>
    <mergeCell ref="O3:O5"/>
    <mergeCell ref="Y772:AE772"/>
    <mergeCell ref="P3:P6"/>
    <mergeCell ref="Q3:AA3"/>
    <mergeCell ref="AB3:AB6"/>
    <mergeCell ref="P101:P103"/>
    <mergeCell ref="P90:P100"/>
    <mergeCell ref="P401:P403"/>
    <mergeCell ref="P626:P627"/>
    <mergeCell ref="P671:P677"/>
    <mergeCell ref="P147:P157"/>
    <mergeCell ref="O10:O20"/>
    <mergeCell ref="O82:O85"/>
    <mergeCell ref="O86:O89"/>
    <mergeCell ref="O90:O100"/>
    <mergeCell ref="O101:O103"/>
    <mergeCell ref="P523:P524"/>
    <mergeCell ref="P515:P518"/>
    <mergeCell ref="O192:O195"/>
    <mergeCell ref="O660:O670"/>
    <mergeCell ref="P554:P555"/>
    <mergeCell ref="A525:A535"/>
    <mergeCell ref="Y775:AE775"/>
    <mergeCell ref="R776:T776"/>
    <mergeCell ref="C725:E725"/>
    <mergeCell ref="P649:P653"/>
    <mergeCell ref="P660:P661"/>
    <mergeCell ref="C614:E614"/>
    <mergeCell ref="A638:A640"/>
    <mergeCell ref="A615:A625"/>
    <mergeCell ref="A649:A659"/>
    <mergeCell ref="A737:A747"/>
    <mergeCell ref="A660:A670"/>
    <mergeCell ref="A702:A712"/>
    <mergeCell ref="A682:A692"/>
    <mergeCell ref="A693:A701"/>
    <mergeCell ref="A714:A724"/>
    <mergeCell ref="A726:A736"/>
    <mergeCell ref="O726:O736"/>
    <mergeCell ref="A646:A648"/>
    <mergeCell ref="J775:R775"/>
    <mergeCell ref="D760:I760"/>
    <mergeCell ref="D761:I761"/>
    <mergeCell ref="D762:I762"/>
    <mergeCell ref="D763:I763"/>
    <mergeCell ref="A440:A444"/>
    <mergeCell ref="A446:A451"/>
    <mergeCell ref="A489:A491"/>
    <mergeCell ref="A492:A495"/>
    <mergeCell ref="A496:A499"/>
    <mergeCell ref="A523:A524"/>
    <mergeCell ref="A501:A511"/>
    <mergeCell ref="A512:A514"/>
    <mergeCell ref="A515:A518"/>
    <mergeCell ref="A519:A522"/>
    <mergeCell ref="A167:A169"/>
    <mergeCell ref="A170:A173"/>
    <mergeCell ref="A174:A177"/>
    <mergeCell ref="A178:A182"/>
    <mergeCell ref="A183:A186"/>
    <mergeCell ref="A188:A191"/>
    <mergeCell ref="A192:A195"/>
    <mergeCell ref="A196:A198"/>
    <mergeCell ref="A199:A201"/>
    <mergeCell ref="J3:J6"/>
    <mergeCell ref="C21:E21"/>
    <mergeCell ref="C22:E22"/>
    <mergeCell ref="C29:E29"/>
    <mergeCell ref="G3:G6"/>
    <mergeCell ref="C3:D4"/>
    <mergeCell ref="E3:F4"/>
    <mergeCell ref="C5:C6"/>
    <mergeCell ref="D5:D6"/>
    <mergeCell ref="E5:E6"/>
    <mergeCell ref="F5:F6"/>
    <mergeCell ref="I3:I6"/>
    <mergeCell ref="H3:H6"/>
    <mergeCell ref="A3:A6"/>
    <mergeCell ref="B3:B6"/>
    <mergeCell ref="C7:E7"/>
    <mergeCell ref="C8:E8"/>
    <mergeCell ref="C9:E9"/>
    <mergeCell ref="C35:E35"/>
    <mergeCell ref="C43:E43"/>
    <mergeCell ref="C74:E74"/>
    <mergeCell ref="C56:E56"/>
    <mergeCell ref="C62:E62"/>
    <mergeCell ref="A10:A20"/>
    <mergeCell ref="G63:G73"/>
    <mergeCell ref="A1:AE1"/>
    <mergeCell ref="AC3:AD3"/>
    <mergeCell ref="AD5:AD6"/>
    <mergeCell ref="AC5:AC6"/>
    <mergeCell ref="AE3:AE6"/>
    <mergeCell ref="C129:E129"/>
    <mergeCell ref="C303:E303"/>
    <mergeCell ref="C331:E331"/>
    <mergeCell ref="C318:E318"/>
    <mergeCell ref="A147:A157"/>
    <mergeCell ref="C130:E130"/>
    <mergeCell ref="G147:G157"/>
    <mergeCell ref="C316:E316"/>
    <mergeCell ref="C187:E187"/>
    <mergeCell ref="C228:E228"/>
    <mergeCell ref="C158:E158"/>
    <mergeCell ref="C244:E244"/>
    <mergeCell ref="C245:E245"/>
    <mergeCell ref="A221:A227"/>
    <mergeCell ref="A229:A232"/>
    <mergeCell ref="A233:A238"/>
    <mergeCell ref="A239:A241"/>
    <mergeCell ref="C287:E287"/>
    <mergeCell ref="P682:P689"/>
    <mergeCell ref="P579:P583"/>
    <mergeCell ref="G565:G569"/>
    <mergeCell ref="P572:P573"/>
    <mergeCell ref="O682:O692"/>
    <mergeCell ref="O671:O681"/>
    <mergeCell ref="C336:E336"/>
    <mergeCell ref="C367:E367"/>
    <mergeCell ref="C340:E340"/>
    <mergeCell ref="C339:E339"/>
    <mergeCell ref="C384:E384"/>
    <mergeCell ref="C385:E385"/>
    <mergeCell ref="C341:E341"/>
    <mergeCell ref="C549:E549"/>
    <mergeCell ref="C353:E353"/>
    <mergeCell ref="C375:E375"/>
    <mergeCell ref="C355:E355"/>
    <mergeCell ref="C357:E357"/>
    <mergeCell ref="C590:E590"/>
    <mergeCell ref="C368:E368"/>
    <mergeCell ref="C373:E373"/>
    <mergeCell ref="F409:F411"/>
    <mergeCell ref="C585:E585"/>
    <mergeCell ref="C591:E591"/>
    <mergeCell ref="A291:A301"/>
    <mergeCell ref="C364:E364"/>
    <mergeCell ref="C571:E571"/>
    <mergeCell ref="C548:E548"/>
    <mergeCell ref="C360:E360"/>
    <mergeCell ref="C439:E439"/>
    <mergeCell ref="G210:G213"/>
    <mergeCell ref="G215:G217"/>
    <mergeCell ref="P638:P641"/>
    <mergeCell ref="C500:E500"/>
    <mergeCell ref="C547:E547"/>
    <mergeCell ref="C559:E559"/>
    <mergeCell ref="C552:E552"/>
    <mergeCell ref="C570:E570"/>
    <mergeCell ref="C243:E243"/>
    <mergeCell ref="A641:A645"/>
    <mergeCell ref="A592:A598"/>
    <mergeCell ref="A599:A602"/>
    <mergeCell ref="A603:A613"/>
    <mergeCell ref="A626:A637"/>
    <mergeCell ref="A554:A555"/>
    <mergeCell ref="A574:A576"/>
    <mergeCell ref="A588:A589"/>
    <mergeCell ref="A376:A380"/>
    <mergeCell ref="P536:P546"/>
    <mergeCell ref="P588:P589"/>
    <mergeCell ref="O536:O546"/>
    <mergeCell ref="O525:O535"/>
    <mergeCell ref="O554:O555"/>
    <mergeCell ref="O565:O569"/>
    <mergeCell ref="C249:E249"/>
    <mergeCell ref="C269:E269"/>
    <mergeCell ref="A305:A315"/>
    <mergeCell ref="A320:A330"/>
    <mergeCell ref="A467:A472"/>
    <mergeCell ref="A390:A400"/>
    <mergeCell ref="A579:A583"/>
    <mergeCell ref="A565:A569"/>
    <mergeCell ref="A473:A477"/>
    <mergeCell ref="A485:A488"/>
    <mergeCell ref="A428:A438"/>
    <mergeCell ref="A387:A389"/>
    <mergeCell ref="A401:A411"/>
    <mergeCell ref="A412:A422"/>
    <mergeCell ref="A423:A427"/>
    <mergeCell ref="A572:A573"/>
    <mergeCell ref="A271:A275"/>
    <mergeCell ref="A277:A282"/>
    <mergeCell ref="P454:P466"/>
    <mergeCell ref="O478:O488"/>
    <mergeCell ref="O467:O477"/>
    <mergeCell ref="O489:O491"/>
    <mergeCell ref="O492:O495"/>
    <mergeCell ref="O496:O499"/>
    <mergeCell ref="O523:O524"/>
    <mergeCell ref="O519:O522"/>
    <mergeCell ref="O515:O518"/>
    <mergeCell ref="O512:O514"/>
    <mergeCell ref="O501:O511"/>
    <mergeCell ref="O239:O241"/>
    <mergeCell ref="O250:O268"/>
    <mergeCell ref="O271:O275"/>
    <mergeCell ref="O277:O282"/>
    <mergeCell ref="O291:O301"/>
    <mergeCell ref="O649:O659"/>
    <mergeCell ref="O638:O648"/>
    <mergeCell ref="O626:O637"/>
    <mergeCell ref="O615:O625"/>
    <mergeCell ref="O167:O169"/>
    <mergeCell ref="O305:O315"/>
    <mergeCell ref="O332:O335"/>
    <mergeCell ref="O320:O330"/>
    <mergeCell ref="O337:O338"/>
    <mergeCell ref="A671:A681"/>
    <mergeCell ref="O104:O114"/>
    <mergeCell ref="O115:O117"/>
    <mergeCell ref="O118:O128"/>
    <mergeCell ref="O131:O135"/>
    <mergeCell ref="O136:O138"/>
    <mergeCell ref="O139:O143"/>
    <mergeCell ref="O144:O146"/>
    <mergeCell ref="O147:O157"/>
    <mergeCell ref="O159:O162"/>
    <mergeCell ref="O170:O173"/>
    <mergeCell ref="O174:O177"/>
    <mergeCell ref="O178:O182"/>
    <mergeCell ref="O183:O186"/>
    <mergeCell ref="O188:O191"/>
    <mergeCell ref="O428:O438"/>
    <mergeCell ref="O440:O444"/>
    <mergeCell ref="O446:O451"/>
    <mergeCell ref="O454:O466"/>
    <mergeCell ref="O574:O576"/>
    <mergeCell ref="O599:O602"/>
    <mergeCell ref="O592:O598"/>
    <mergeCell ref="C304:E304"/>
    <mergeCell ref="C248:E248"/>
    <mergeCell ref="O63:O73"/>
    <mergeCell ref="O75:O77"/>
    <mergeCell ref="O78:O81"/>
    <mergeCell ref="O387:O389"/>
    <mergeCell ref="O390:O400"/>
    <mergeCell ref="O423:O427"/>
    <mergeCell ref="O412:O422"/>
    <mergeCell ref="O401:O411"/>
    <mergeCell ref="O199:O201"/>
    <mergeCell ref="O202:O205"/>
    <mergeCell ref="O206:O209"/>
    <mergeCell ref="O210:O213"/>
    <mergeCell ref="O218:O220"/>
    <mergeCell ref="O221:O227"/>
    <mergeCell ref="O229:O232"/>
    <mergeCell ref="O233:O238"/>
    <mergeCell ref="O163:O166"/>
    <mergeCell ref="O215:O217"/>
    <mergeCell ref="O376:O380"/>
    <mergeCell ref="B764:C764"/>
    <mergeCell ref="B765:C765"/>
    <mergeCell ref="B766:C766"/>
    <mergeCell ref="B767:C767"/>
    <mergeCell ref="B768:C768"/>
    <mergeCell ref="O196:O198"/>
    <mergeCell ref="H631:H632"/>
    <mergeCell ref="G631:G632"/>
    <mergeCell ref="D631:D632"/>
    <mergeCell ref="C631:C632"/>
    <mergeCell ref="B631:B632"/>
    <mergeCell ref="G459:G461"/>
    <mergeCell ref="H459:H461"/>
    <mergeCell ref="D459:D461"/>
    <mergeCell ref="C459:C461"/>
    <mergeCell ref="A536:A546"/>
    <mergeCell ref="A478:A484"/>
    <mergeCell ref="O603:O613"/>
    <mergeCell ref="G271:G275"/>
    <mergeCell ref="G277:G282"/>
    <mergeCell ref="G423:G427"/>
    <mergeCell ref="O572:O573"/>
    <mergeCell ref="O579:O583"/>
    <mergeCell ref="A750:I750"/>
    <mergeCell ref="B754:I754"/>
    <mergeCell ref="A753:I753"/>
    <mergeCell ref="A752:I752"/>
    <mergeCell ref="A751:I751"/>
    <mergeCell ref="B772:G772"/>
    <mergeCell ref="B775:G775"/>
    <mergeCell ref="H772:R772"/>
    <mergeCell ref="H582:H583"/>
    <mergeCell ref="G582:G583"/>
    <mergeCell ref="D582:D583"/>
    <mergeCell ref="C582:C583"/>
    <mergeCell ref="B582:B583"/>
    <mergeCell ref="D766:G766"/>
    <mergeCell ref="H769:I769"/>
    <mergeCell ref="H767:I767"/>
    <mergeCell ref="H766:I766"/>
    <mergeCell ref="H768:I768"/>
    <mergeCell ref="O737:O747"/>
    <mergeCell ref="P693:P699"/>
    <mergeCell ref="P737:P747"/>
    <mergeCell ref="O714:O724"/>
    <mergeCell ref="O702:O712"/>
    <mergeCell ref="O693:O700"/>
    <mergeCell ref="D767:G767"/>
    <mergeCell ref="D770:G770"/>
    <mergeCell ref="D769:G769"/>
    <mergeCell ref="D768:G768"/>
    <mergeCell ref="H770:I770"/>
    <mergeCell ref="B769:C769"/>
    <mergeCell ref="B770:C770"/>
    <mergeCell ref="L3:L6"/>
    <mergeCell ref="K3:K6"/>
    <mergeCell ref="B757:C757"/>
    <mergeCell ref="B758:C758"/>
    <mergeCell ref="B759:C759"/>
    <mergeCell ref="B760:C760"/>
    <mergeCell ref="B761:C761"/>
    <mergeCell ref="B762:C762"/>
    <mergeCell ref="B763:C763"/>
    <mergeCell ref="D765:I765"/>
    <mergeCell ref="B755:I755"/>
    <mergeCell ref="B756:C756"/>
    <mergeCell ref="D756:I756"/>
    <mergeCell ref="D757:I757"/>
    <mergeCell ref="D758:I758"/>
    <mergeCell ref="D759:I759"/>
    <mergeCell ref="A749:I749"/>
  </mergeCells>
  <phoneticPr fontId="18" type="noConversion"/>
  <dataValidations count="10">
    <dataValidation type="list" allowBlank="1" showInputMessage="1" showErrorMessage="1" sqref="G30 D592:D613 D376:D377 F376:F383 D159:D186 D36:D42 F36:F42 D382:D383 G365 D369:D372 F317:G317 D726:D734 G428:G438 D550:D551 F588:F589 G584 F560:F569 F550:G551 F478:F499 G57:G58 F358:G359 D358:D359 F356:G356 D342:D352 D337:D338 D332:D335 F337:G338 F319:G330 F288:G289 F270:G270 D188:D227 D131:D157 F726:G748 D63:D73 D57:D61 G60 F57:F61 F46:F55 D46:D55 F361:F362 D361:D363 G39 F638:F724 G290:G301 D23:D28 D317 D356 G48:G49 F23:F28 D374 G23:G27 F363:G363 G32 F374:G374 F369:G372 F365:F366 D270 G46 G52:G55 J749:N749 D365:D366 D354 F305:G315 D246:D247 F250:G268 G41:G42 F30:F34 F342:G352 D30:D34 F354:G354 F246:G247 F553:G558 D588:D589 D736:D748 F501:G546 G587:G589 F10:G20 G560:G563 D10:D20 D75:D128 G377:G381 G714:G724 G229:G241 D467:D472 D478:D484 D560:D569 F63:F73 F75:G128 F131:G143 G144:G146 F144:F157 F159:G186 F188:G201 G202:G209 F202:F217 F218:G227 D229:D242 D250:D268 F290:F302 D288:D302 D305:D315 D319:D330 F332:G335 F386:G400 F401:F410 D386:D414 F412:F438 D423:D438 D440:D454 D486:D499 D501:D546 D553:D558 G633:G712 F592:G602 F603:F613 F620:F625 F615:G619 D615:D625 D655 D659:D680 D638:D652 D682:D724 F229:F242 G401:G422 G462:G499 F440:F472 G440:G459 G620:G631 F572:F584 G572:G582 D572:D582 D584">
      <formula1>"KQMĐ, NDCT, TLHD, BC, ĐP"</formula1>
    </dataValidation>
    <dataValidation type="list" allowBlank="1" showInputMessage="1" showErrorMessage="1" sqref="G302 G34 G271 G276:G277 G283:G286">
      <formula1>"x"</formula1>
    </dataValidation>
    <dataValidation type="list" allowBlank="1" showInputMessage="1" showErrorMessage="1" sqref="D586:D587 D277:D286">
      <formula1>"KQMĐ, NDCT, TLHD, BC, ĐP, ATGT"</formula1>
    </dataValidation>
    <dataValidation type="list" allowBlank="1" showInputMessage="1" showErrorMessage="1" sqref="F586:F587 F277:F286">
      <formula1>"KQMĐ, TLHD, NDCT, BC, ĐP, ATGT"</formula1>
    </dataValidation>
    <dataValidation type="list" allowBlank="1" showInputMessage="1" showErrorMessage="1" sqref="L3 L10:L20 L23:L28 L30:L34 L36:L42 L44:L55 L57:L61 L63:L73 L75:L128 L131:L157 L159:L186 L188:L227 L229:L242 L246:L247 L250:L268 L270:L286 L288:L302 L305:L315 L317 L319:L335 L337:L338 L342:L352 L354 L356 L358:L359 L361:L363 L365:L366 L369:L372 L374 L376:L383 L386:L438 L726:L748 L501:L546 L550:L551 L553:L558 L560:L569 L586:L589 L592:L613 L440:L499 L572:L584 L615:L724">
      <formula1>"Lớp học, Lớp học + sân chơi, Ngoài nhà trường, Phòng chức năng, Sân chơi"</formula1>
    </dataValidation>
    <dataValidation type="list" allowBlank="1" showInputMessage="1" showErrorMessage="1" sqref="K3 K10:K20 K23:K28 K30:K34 K36:K42 K44:K55 K57:K61 K63:K73 K75:K128 K159:K186 K131:K157 K188:K227 K229:K242 K246:K247 K250:K268 K270:K286 K288:K302 K305:K315 K317 K319:K335 K337:K338 K342:K352 K354 K356 K358:K359 K361:K363 K365:K366 K369:K372 K374 K376:K383 K386:K438 K726:K748 K501:K546 K550:K551 K553:K558 K560:K569 K586:K589 K592:K613 K440:K499 K572:K584 K615:K724">
      <formula1>"Lớp,Lớp-khối, Tổ"</formula1>
    </dataValidation>
    <dataValidation type="list" allowBlank="1" showInputMessage="1" showErrorMessage="1" sqref="N10:N20 N23:N28 N30:N34 N36:N42 N44:N55 N57:N61 N131:N157 N75:N128 N63:N73 N159:N186 N188:N227 N229:N242 N246:N247 N250:N268 N270:N286 N288:N302 N305:N315 N317 N319:N335 N337:N338 N342:N352 N354 N356 N358:N359 N361:N363 N365:N366 N369:N372 N374 N376:N383 N386:N438 N440:N499 N501:N546 N550:N551 N553:N558 N560:N569 N572:N584 N586:N589 N592:N613 N726:N748 N615:N724">
      <formula1>"#, 3T, 4T, 5T, 3+4T, 4+5T, 3+4+5T"</formula1>
    </dataValidation>
    <dataValidation type="list" allowBlank="1" showInputMessage="1" showErrorMessage="1" sqref="M10:M20 M23:M28 M30:M34 M36:M42 M44:M55 M57:M61 M63:M73 M75:M128 M131:M157 M159:M186 M188:M227 M229:M242 M270:M286 M246:M247 M250:M268 M288:M302 M305:M315 M317 M319:M335 M337:M338 M342:M352 M354 M356 M358:M359 M361:M363 M365:M366 M369:M372 M374 M376:M383 M386:M438 M440:M499 M501:M546 M550:M551 M553:M558 M560:M569 M572:M584 M586:M589 M592:M613 M726:M748 M615:M724">
      <formula1>"Thể chất,  Nhận thức, Ngôn ngữ, TCKNXH, Thẩm mỹ"</formula1>
    </dataValidation>
    <dataValidation type="list" allowBlank="1" showInputMessage="1" showErrorMessage="1" sqref="O10 O23:O28 O30:O34 O36:O42 O44:O55 O57:O61 O90 O63 O86 O75 O78 O82">
      <formula1>"x,#"</formula1>
    </dataValidation>
    <dataValidation type="list" allowBlank="1" showInputMessage="1" showErrorMessage="1" sqref="AC10:AD742">
      <formula1>"ĐTT,TDS,HĐH,HĐG,HĐG/HĐC,HĐNT,HĐC,VS-AN,LH,TQDN,SHHN"</formula1>
    </dataValidation>
  </dataValidations>
  <hyperlinks>
    <hyperlink ref="J24" r:id="rId1"/>
    <hyperlink ref="J10" r:id="rId2"/>
    <hyperlink ref="J11" r:id="rId3"/>
    <hyperlink ref="J12" r:id="rId4"/>
    <hyperlink ref="J13" r:id="rId5"/>
    <hyperlink ref="J14" r:id="rId6"/>
    <hyperlink ref="J16" r:id="rId7"/>
    <hyperlink ref="J17" r:id="rId8"/>
    <hyperlink ref="J18" r:id="rId9"/>
    <hyperlink ref="J20" r:id="rId10"/>
    <hyperlink ref="J15" r:id="rId11"/>
    <hyperlink ref="J19" r:id="rId12"/>
  </hyperlinks>
  <pageMargins left="1.0374015750000001" right="0.64015750000000005" top="0.74803149606299202" bottom="0.72" header="0.31496062992126" footer="0.31496062992126"/>
  <pageSetup paperSize="9" orientation="landscape" verticalDpi="0"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KẾ HOẠCH NĂM</vt:lpstr>
      <vt:lpstr>'KẾ HOẠCH NĂM'!Print_Area</vt:lpstr>
      <vt:lpstr>'KẾ HOẠCH NĂM'!Print_Titles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2026-01-08T00:21:53Z</cp:lastPrinted>
  <dcterms:created xsi:type="dcterms:W3CDTF">2019-07-05T03:48:23Z</dcterms:created>
  <dcterms:modified xsi:type="dcterms:W3CDTF">2026-01-08T02:08:05Z</dcterms:modified>
</cp:coreProperties>
</file>